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19440" windowHeight="12810" tabRatio="694"/>
  </bookViews>
  <sheets>
    <sheet name="Heures Supplémentaire" sheetId="1" r:id="rId1"/>
    <sheet name="Total Annuel" sheetId="6" state="hidden" r:id="rId2"/>
    <sheet name="Congés" sheetId="4" state="hidden" r:id="rId3"/>
    <sheet name="Nocturnes" sheetId="2" state="hidden" r:id="rId4"/>
  </sheets>
  <functionGroups/>
  <externalReferences>
    <externalReference r:id="rId5"/>
  </externalReferences>
  <calcPr calcId="125725"/>
</workbook>
</file>

<file path=xl/calcChain.xml><?xml version="1.0" encoding="utf-8"?>
<calcChain xmlns="http://schemas.openxmlformats.org/spreadsheetml/2006/main">
  <c r="F504" i="1"/>
  <c r="H504"/>
  <c r="J504"/>
  <c r="L504"/>
  <c r="N504"/>
  <c r="P504"/>
  <c r="R504"/>
  <c r="T504"/>
  <c r="V504"/>
  <c r="X504"/>
  <c r="F505"/>
  <c r="H505"/>
  <c r="J505"/>
  <c r="L505"/>
  <c r="N505"/>
  <c r="P505"/>
  <c r="R505"/>
  <c r="T505"/>
  <c r="V505"/>
  <c r="X505"/>
  <c r="F500"/>
  <c r="H500"/>
  <c r="J500"/>
  <c r="L500"/>
  <c r="N500"/>
  <c r="P500"/>
  <c r="R500"/>
  <c r="T500"/>
  <c r="V500"/>
  <c r="X500"/>
  <c r="F506"/>
  <c r="H506"/>
  <c r="J506"/>
  <c r="L506"/>
  <c r="N506"/>
  <c r="P506"/>
  <c r="R506"/>
  <c r="T506"/>
  <c r="V506"/>
  <c r="X506"/>
  <c r="F507"/>
  <c r="H507"/>
  <c r="J507"/>
  <c r="L507"/>
  <c r="N507"/>
  <c r="P507"/>
  <c r="R507"/>
  <c r="T507"/>
  <c r="V507"/>
  <c r="X507"/>
  <c r="F508"/>
  <c r="H508"/>
  <c r="J508"/>
  <c r="L508"/>
  <c r="N508"/>
  <c r="P508"/>
  <c r="R508"/>
  <c r="T508"/>
  <c r="V508"/>
  <c r="X508"/>
  <c r="F509"/>
  <c r="H509"/>
  <c r="J509"/>
  <c r="L509"/>
  <c r="N509"/>
  <c r="P509"/>
  <c r="R509"/>
  <c r="T509"/>
  <c r="V509"/>
  <c r="X509"/>
  <c r="F510"/>
  <c r="H510"/>
  <c r="J510"/>
  <c r="L510"/>
  <c r="N510"/>
  <c r="P510"/>
  <c r="R510"/>
  <c r="T510"/>
  <c r="V510"/>
  <c r="X510"/>
  <c r="F511"/>
  <c r="H511"/>
  <c r="J511"/>
  <c r="L511"/>
  <c r="N511"/>
  <c r="P511"/>
  <c r="R511"/>
  <c r="T511"/>
  <c r="V511"/>
  <c r="X511"/>
  <c r="F512"/>
  <c r="H512"/>
  <c r="J512"/>
  <c r="L512"/>
  <c r="N512"/>
  <c r="P512"/>
  <c r="R512"/>
  <c r="T512"/>
  <c r="V512"/>
  <c r="X512"/>
  <c r="Z513"/>
  <c r="H513"/>
  <c r="J513"/>
  <c r="L513"/>
  <c r="N513"/>
  <c r="P513"/>
  <c r="R513"/>
  <c r="T513"/>
  <c r="V513"/>
  <c r="X513"/>
  <c r="F513"/>
  <c r="A14"/>
  <c r="B514" l="1"/>
  <c r="A490"/>
  <c r="D471"/>
  <c r="O13" i="6"/>
  <c r="N13"/>
  <c r="M13"/>
  <c r="L13"/>
  <c r="K13"/>
  <c r="J13"/>
  <c r="I13"/>
  <c r="H13"/>
  <c r="G13"/>
  <c r="F13"/>
  <c r="E13"/>
  <c r="D13"/>
  <c r="C13"/>
  <c r="B13"/>
  <c r="O12"/>
  <c r="N12"/>
  <c r="M12"/>
  <c r="L12"/>
  <c r="K12"/>
  <c r="J12"/>
  <c r="I12"/>
  <c r="H12"/>
  <c r="G12"/>
  <c r="F12"/>
  <c r="E12"/>
  <c r="D12"/>
  <c r="C12"/>
  <c r="B12"/>
  <c r="O11"/>
  <c r="N11"/>
  <c r="M11"/>
  <c r="L11"/>
  <c r="K11"/>
  <c r="J11"/>
  <c r="I11"/>
  <c r="H11"/>
  <c r="G11"/>
  <c r="F11"/>
  <c r="E11"/>
  <c r="D11"/>
  <c r="C11"/>
  <c r="B11"/>
  <c r="O10"/>
  <c r="N10"/>
  <c r="M10"/>
  <c r="L10"/>
  <c r="K10"/>
  <c r="J10"/>
  <c r="I10"/>
  <c r="H10"/>
  <c r="G10"/>
  <c r="F10"/>
  <c r="E10"/>
  <c r="D10"/>
  <c r="C10"/>
  <c r="B10"/>
  <c r="O9"/>
  <c r="N9"/>
  <c r="M9"/>
  <c r="L9"/>
  <c r="K9"/>
  <c r="J9"/>
  <c r="I9"/>
  <c r="H9"/>
  <c r="G9"/>
  <c r="F9"/>
  <c r="E9"/>
  <c r="D9"/>
  <c r="C9"/>
  <c r="B9"/>
  <c r="O8"/>
  <c r="N8"/>
  <c r="M8"/>
  <c r="L8"/>
  <c r="K8"/>
  <c r="J8"/>
  <c r="I8"/>
  <c r="H8"/>
  <c r="G8"/>
  <c r="F8"/>
  <c r="E8"/>
  <c r="D8"/>
  <c r="C8"/>
  <c r="B8"/>
  <c r="O7"/>
  <c r="N7"/>
  <c r="M7"/>
  <c r="L7"/>
  <c r="K7"/>
  <c r="J7"/>
  <c r="I7"/>
  <c r="H7"/>
  <c r="G7"/>
  <c r="F7"/>
  <c r="E7"/>
  <c r="D7"/>
  <c r="C7"/>
  <c r="B7"/>
  <c r="O6"/>
  <c r="N6"/>
  <c r="M6"/>
  <c r="L6"/>
  <c r="K6"/>
  <c r="J6"/>
  <c r="I6"/>
  <c r="H6"/>
  <c r="G6"/>
  <c r="F6"/>
  <c r="E6"/>
  <c r="D6"/>
  <c r="C6"/>
  <c r="B6"/>
  <c r="O5"/>
  <c r="N5"/>
  <c r="M5"/>
  <c r="L5"/>
  <c r="K5"/>
  <c r="J5"/>
  <c r="I5"/>
  <c r="H5"/>
  <c r="G5"/>
  <c r="F5"/>
  <c r="E5"/>
  <c r="D5"/>
  <c r="C5"/>
  <c r="B5"/>
  <c r="O4"/>
  <c r="N4"/>
  <c r="M4"/>
  <c r="L4"/>
  <c r="K4"/>
  <c r="J4"/>
  <c r="I4"/>
  <c r="H4"/>
  <c r="G4"/>
  <c r="F4"/>
  <c r="E4"/>
  <c r="D4"/>
  <c r="C4"/>
  <c r="B4"/>
  <c r="O3"/>
  <c r="N3"/>
  <c r="M3"/>
  <c r="L3"/>
  <c r="K3"/>
  <c r="J3"/>
  <c r="I3"/>
  <c r="H3"/>
  <c r="G3"/>
  <c r="F3"/>
  <c r="E3"/>
  <c r="D3"/>
  <c r="C3"/>
  <c r="B3"/>
  <c r="O2"/>
  <c r="O14" s="1"/>
  <c r="N2"/>
  <c r="N14" s="1"/>
  <c r="M2"/>
  <c r="M14" s="1"/>
  <c r="L2"/>
  <c r="L14" s="1"/>
  <c r="K2"/>
  <c r="K14" s="1"/>
  <c r="J2"/>
  <c r="J14" s="1"/>
  <c r="I2"/>
  <c r="I14" s="1"/>
  <c r="H2"/>
  <c r="H14" s="1"/>
  <c r="G2"/>
  <c r="G14" s="1"/>
  <c r="F2"/>
  <c r="F14" s="1"/>
  <c r="E2"/>
  <c r="E14" s="1"/>
  <c r="D2"/>
  <c r="D14" s="1"/>
  <c r="C2"/>
  <c r="C14" s="1"/>
  <c r="B2"/>
  <c r="B14" s="1"/>
  <c r="D66" i="1" l="1"/>
  <c r="Z498" l="1"/>
  <c r="X498"/>
  <c r="V498"/>
  <c r="T498"/>
  <c r="R498"/>
  <c r="P498"/>
  <c r="N498"/>
  <c r="L498"/>
  <c r="J498"/>
  <c r="H498"/>
  <c r="F498"/>
  <c r="D498"/>
  <c r="AA497"/>
  <c r="AB497" s="1"/>
  <c r="AA496"/>
  <c r="AB496" s="1"/>
  <c r="AA495"/>
  <c r="AA494"/>
  <c r="AA493"/>
  <c r="AB493" s="1"/>
  <c r="AA492"/>
  <c r="AB492" s="1"/>
  <c r="AA491"/>
  <c r="B22"/>
  <c r="AB495" l="1"/>
  <c r="AB494"/>
  <c r="AA498"/>
  <c r="AB491"/>
  <c r="AB498" s="1"/>
  <c r="C23"/>
  <c r="B13"/>
  <c r="AA74" l="1"/>
  <c r="AB74" s="1"/>
  <c r="AA73"/>
  <c r="AB73" s="1"/>
  <c r="AA72"/>
  <c r="AB72" s="1"/>
  <c r="AA71"/>
  <c r="AB71" s="1"/>
  <c r="AA70"/>
  <c r="AB70" s="1"/>
  <c r="AA69"/>
  <c r="AB69" s="1"/>
  <c r="AA68"/>
  <c r="AB68" s="1"/>
  <c r="B12"/>
  <c r="AA19"/>
  <c r="AB19" s="1"/>
  <c r="AA18"/>
  <c r="AB18" s="1"/>
  <c r="AA17"/>
  <c r="AB17" s="1"/>
  <c r="AA16"/>
  <c r="AB16" s="1"/>
  <c r="AA15"/>
  <c r="AB15" s="1"/>
  <c r="AA14"/>
  <c r="AB14" s="1"/>
  <c r="C14"/>
  <c r="B31"/>
  <c r="B40"/>
  <c r="B49" s="1"/>
  <c r="C50"/>
  <c r="AB502" l="1"/>
  <c r="Z502"/>
  <c r="V502"/>
  <c r="R502"/>
  <c r="N502"/>
  <c r="J502"/>
  <c r="F502"/>
  <c r="AA502"/>
  <c r="X502"/>
  <c r="T502"/>
  <c r="P502"/>
  <c r="L502"/>
  <c r="H502"/>
  <c r="C15"/>
  <c r="C16" s="1"/>
  <c r="C17" s="1"/>
  <c r="C18" s="1"/>
  <c r="C19" s="1"/>
  <c r="C20" s="1"/>
  <c r="A20"/>
  <c r="C51"/>
  <c r="C52" s="1"/>
  <c r="C53" s="1"/>
  <c r="C54" s="1"/>
  <c r="C55" s="1"/>
  <c r="C56" s="1"/>
  <c r="C24"/>
  <c r="B14"/>
  <c r="B23"/>
  <c r="B50"/>
  <c r="C41"/>
  <c r="C32"/>
  <c r="B58"/>
  <c r="B67"/>
  <c r="C33" l="1"/>
  <c r="C34" s="1"/>
  <c r="C35" s="1"/>
  <c r="C36" s="1"/>
  <c r="C37" s="1"/>
  <c r="C38" s="1"/>
  <c r="C42"/>
  <c r="C43" s="1"/>
  <c r="C44" s="1"/>
  <c r="C45" s="1"/>
  <c r="C46" s="1"/>
  <c r="C47" s="1"/>
  <c r="B24"/>
  <c r="C25"/>
  <c r="B15"/>
  <c r="B76"/>
  <c r="C68"/>
  <c r="C77"/>
  <c r="B85"/>
  <c r="C86" s="1"/>
  <c r="C59"/>
  <c r="C60" l="1"/>
  <c r="C61" s="1"/>
  <c r="C62" s="1"/>
  <c r="C63" s="1"/>
  <c r="C64" s="1"/>
  <c r="C65" s="1"/>
  <c r="C69"/>
  <c r="B69" s="1"/>
  <c r="B68"/>
  <c r="C70"/>
  <c r="B70" s="1"/>
  <c r="C78"/>
  <c r="C79" s="1"/>
  <c r="C80" s="1"/>
  <c r="C81" s="1"/>
  <c r="C82" s="1"/>
  <c r="C83" s="1"/>
  <c r="C87"/>
  <c r="B86"/>
  <c r="D102"/>
  <c r="B25"/>
  <c r="C26"/>
  <c r="B16"/>
  <c r="Z489"/>
  <c r="X489"/>
  <c r="V489"/>
  <c r="T489"/>
  <c r="R489"/>
  <c r="P489"/>
  <c r="N489"/>
  <c r="L489"/>
  <c r="J489"/>
  <c r="H489"/>
  <c r="F489"/>
  <c r="D489"/>
  <c r="Z480"/>
  <c r="X480"/>
  <c r="V480"/>
  <c r="T480"/>
  <c r="R480"/>
  <c r="P480"/>
  <c r="N480"/>
  <c r="L480"/>
  <c r="J480"/>
  <c r="H480"/>
  <c r="F480"/>
  <c r="D480"/>
  <c r="Z471"/>
  <c r="X471"/>
  <c r="V471"/>
  <c r="T471"/>
  <c r="R471"/>
  <c r="P471"/>
  <c r="N471"/>
  <c r="L471"/>
  <c r="J471"/>
  <c r="H471"/>
  <c r="F471"/>
  <c r="Z462"/>
  <c r="X462"/>
  <c r="V462"/>
  <c r="T462"/>
  <c r="R462"/>
  <c r="P462"/>
  <c r="N462"/>
  <c r="L462"/>
  <c r="J462"/>
  <c r="H462"/>
  <c r="F462"/>
  <c r="D462"/>
  <c r="Z453"/>
  <c r="X453"/>
  <c r="V453"/>
  <c r="T453"/>
  <c r="R453"/>
  <c r="P453"/>
  <c r="N453"/>
  <c r="L453"/>
  <c r="J453"/>
  <c r="H453"/>
  <c r="F453"/>
  <c r="D453"/>
  <c r="Z444"/>
  <c r="X444"/>
  <c r="V444"/>
  <c r="T444"/>
  <c r="R444"/>
  <c r="P444"/>
  <c r="N444"/>
  <c r="L444"/>
  <c r="J444"/>
  <c r="H444"/>
  <c r="F444"/>
  <c r="D444"/>
  <c r="Z435"/>
  <c r="X435"/>
  <c r="V435"/>
  <c r="T435"/>
  <c r="R435"/>
  <c r="P435"/>
  <c r="N435"/>
  <c r="L435"/>
  <c r="J435"/>
  <c r="H435"/>
  <c r="F435"/>
  <c r="D435"/>
  <c r="Z426"/>
  <c r="X426"/>
  <c r="V426"/>
  <c r="T426"/>
  <c r="R426"/>
  <c r="P426"/>
  <c r="N426"/>
  <c r="L426"/>
  <c r="J426"/>
  <c r="H426"/>
  <c r="F426"/>
  <c r="D426"/>
  <c r="Z417"/>
  <c r="X417"/>
  <c r="V417"/>
  <c r="T417"/>
  <c r="R417"/>
  <c r="P417"/>
  <c r="N417"/>
  <c r="L417"/>
  <c r="J417"/>
  <c r="H417"/>
  <c r="F417"/>
  <c r="D417"/>
  <c r="Z408"/>
  <c r="X408"/>
  <c r="V408"/>
  <c r="T408"/>
  <c r="R408"/>
  <c r="P408"/>
  <c r="N408"/>
  <c r="L408"/>
  <c r="J408"/>
  <c r="H408"/>
  <c r="F408"/>
  <c r="D408"/>
  <c r="Z399"/>
  <c r="X399"/>
  <c r="V399"/>
  <c r="T399"/>
  <c r="R399"/>
  <c r="P399"/>
  <c r="N399"/>
  <c r="L399"/>
  <c r="J399"/>
  <c r="H399"/>
  <c r="F399"/>
  <c r="D399"/>
  <c r="Z390"/>
  <c r="X390"/>
  <c r="V390"/>
  <c r="T390"/>
  <c r="R390"/>
  <c r="P390"/>
  <c r="N390"/>
  <c r="L390"/>
  <c r="J390"/>
  <c r="H390"/>
  <c r="F390"/>
  <c r="D390"/>
  <c r="Z381"/>
  <c r="X381"/>
  <c r="V381"/>
  <c r="T381"/>
  <c r="R381"/>
  <c r="P381"/>
  <c r="N381"/>
  <c r="L381"/>
  <c r="J381"/>
  <c r="H381"/>
  <c r="F381"/>
  <c r="D381"/>
  <c r="Z372"/>
  <c r="X372"/>
  <c r="V372"/>
  <c r="T372"/>
  <c r="R372"/>
  <c r="P372"/>
  <c r="N372"/>
  <c r="L372"/>
  <c r="J372"/>
  <c r="H372"/>
  <c r="F372"/>
  <c r="D372"/>
  <c r="Z363"/>
  <c r="X363"/>
  <c r="V363"/>
  <c r="T363"/>
  <c r="R363"/>
  <c r="P363"/>
  <c r="N363"/>
  <c r="L363"/>
  <c r="J363"/>
  <c r="H363"/>
  <c r="F363"/>
  <c r="D363"/>
  <c r="Z354"/>
  <c r="X354"/>
  <c r="V354"/>
  <c r="T354"/>
  <c r="R354"/>
  <c r="P354"/>
  <c r="N354"/>
  <c r="L354"/>
  <c r="J354"/>
  <c r="H354"/>
  <c r="F354"/>
  <c r="D354"/>
  <c r="Z336"/>
  <c r="X336"/>
  <c r="V336"/>
  <c r="T336"/>
  <c r="R336"/>
  <c r="P336"/>
  <c r="N336"/>
  <c r="L336"/>
  <c r="J336"/>
  <c r="H336"/>
  <c r="F336"/>
  <c r="D336"/>
  <c r="Z345"/>
  <c r="X345"/>
  <c r="V345"/>
  <c r="T345"/>
  <c r="R345"/>
  <c r="P345"/>
  <c r="N345"/>
  <c r="L345"/>
  <c r="J345"/>
  <c r="H345"/>
  <c r="F345"/>
  <c r="D345"/>
  <c r="Z327"/>
  <c r="X327"/>
  <c r="V327"/>
  <c r="T327"/>
  <c r="R327"/>
  <c r="P327"/>
  <c r="N327"/>
  <c r="L327"/>
  <c r="J327"/>
  <c r="H327"/>
  <c r="F327"/>
  <c r="D327"/>
  <c r="Z318"/>
  <c r="X318"/>
  <c r="V318"/>
  <c r="T318"/>
  <c r="R318"/>
  <c r="P318"/>
  <c r="N318"/>
  <c r="L318"/>
  <c r="J318"/>
  <c r="H318"/>
  <c r="F318"/>
  <c r="D318"/>
  <c r="Z309"/>
  <c r="X309"/>
  <c r="V309"/>
  <c r="T309"/>
  <c r="R309"/>
  <c r="P309"/>
  <c r="N309"/>
  <c r="L309"/>
  <c r="J309"/>
  <c r="H309"/>
  <c r="F309"/>
  <c r="D309"/>
  <c r="Z300"/>
  <c r="X300"/>
  <c r="V300"/>
  <c r="T300"/>
  <c r="R300"/>
  <c r="P300"/>
  <c r="N300"/>
  <c r="L300"/>
  <c r="J300"/>
  <c r="H300"/>
  <c r="F300"/>
  <c r="D300"/>
  <c r="Z291"/>
  <c r="X291"/>
  <c r="V291"/>
  <c r="T291"/>
  <c r="R291"/>
  <c r="P291"/>
  <c r="N291"/>
  <c r="L291"/>
  <c r="J291"/>
  <c r="H291"/>
  <c r="F291"/>
  <c r="D291"/>
  <c r="Z282"/>
  <c r="X282"/>
  <c r="V282"/>
  <c r="T282"/>
  <c r="R282"/>
  <c r="P282"/>
  <c r="N282"/>
  <c r="L282"/>
  <c r="J282"/>
  <c r="H282"/>
  <c r="F282"/>
  <c r="D282"/>
  <c r="Z273"/>
  <c r="X273"/>
  <c r="V273"/>
  <c r="T273"/>
  <c r="R273"/>
  <c r="P273"/>
  <c r="N273"/>
  <c r="L273"/>
  <c r="J273"/>
  <c r="H273"/>
  <c r="F273"/>
  <c r="D273"/>
  <c r="Z264"/>
  <c r="X264"/>
  <c r="V264"/>
  <c r="T264"/>
  <c r="R264"/>
  <c r="P264"/>
  <c r="N264"/>
  <c r="L264"/>
  <c r="J264"/>
  <c r="H264"/>
  <c r="F264"/>
  <c r="D264"/>
  <c r="Z255"/>
  <c r="X255"/>
  <c r="V255"/>
  <c r="T255"/>
  <c r="R255"/>
  <c r="P255"/>
  <c r="N255"/>
  <c r="L255"/>
  <c r="J255"/>
  <c r="H255"/>
  <c r="F255"/>
  <c r="D255"/>
  <c r="Z246"/>
  <c r="X246"/>
  <c r="V246"/>
  <c r="T246"/>
  <c r="R246"/>
  <c r="P246"/>
  <c r="N246"/>
  <c r="L246"/>
  <c r="J246"/>
  <c r="H246"/>
  <c r="F246"/>
  <c r="D246"/>
  <c r="Z237"/>
  <c r="X237"/>
  <c r="V237"/>
  <c r="T237"/>
  <c r="R237"/>
  <c r="P237"/>
  <c r="N237"/>
  <c r="L237"/>
  <c r="J237"/>
  <c r="H237"/>
  <c r="F237"/>
  <c r="D237"/>
  <c r="Z228"/>
  <c r="X228"/>
  <c r="V228"/>
  <c r="T228"/>
  <c r="R228"/>
  <c r="P228"/>
  <c r="N228"/>
  <c r="L228"/>
  <c r="J228"/>
  <c r="H228"/>
  <c r="F228"/>
  <c r="D228"/>
  <c r="Z219"/>
  <c r="X219"/>
  <c r="V219"/>
  <c r="T219"/>
  <c r="R219"/>
  <c r="P219"/>
  <c r="N219"/>
  <c r="L219"/>
  <c r="J219"/>
  <c r="H219"/>
  <c r="F219"/>
  <c r="D219"/>
  <c r="Z210"/>
  <c r="X210"/>
  <c r="V210"/>
  <c r="T210"/>
  <c r="R210"/>
  <c r="P210"/>
  <c r="N210"/>
  <c r="L210"/>
  <c r="J210"/>
  <c r="H210"/>
  <c r="F210"/>
  <c r="D210"/>
  <c r="Z201"/>
  <c r="X201"/>
  <c r="V201"/>
  <c r="T201"/>
  <c r="R201"/>
  <c r="P201"/>
  <c r="N201"/>
  <c r="L201"/>
  <c r="J201"/>
  <c r="H201"/>
  <c r="F201"/>
  <c r="D201"/>
  <c r="Z192"/>
  <c r="X192"/>
  <c r="V192"/>
  <c r="T192"/>
  <c r="R192"/>
  <c r="P192"/>
  <c r="N192"/>
  <c r="L192"/>
  <c r="J192"/>
  <c r="H192"/>
  <c r="F192"/>
  <c r="D192"/>
  <c r="Z183"/>
  <c r="X183"/>
  <c r="V183"/>
  <c r="T183"/>
  <c r="R183"/>
  <c r="P183"/>
  <c r="N183"/>
  <c r="L183"/>
  <c r="J183"/>
  <c r="H183"/>
  <c r="F183"/>
  <c r="D183"/>
  <c r="Z174"/>
  <c r="X174"/>
  <c r="V174"/>
  <c r="T174"/>
  <c r="R174"/>
  <c r="P174"/>
  <c r="N174"/>
  <c r="L174"/>
  <c r="J174"/>
  <c r="H174"/>
  <c r="F174"/>
  <c r="D174"/>
  <c r="Z165"/>
  <c r="X165"/>
  <c r="V165"/>
  <c r="T165"/>
  <c r="R165"/>
  <c r="P165"/>
  <c r="N165"/>
  <c r="L165"/>
  <c r="J165"/>
  <c r="H165"/>
  <c r="F165"/>
  <c r="D165"/>
  <c r="Z156"/>
  <c r="X156"/>
  <c r="V156"/>
  <c r="T156"/>
  <c r="R156"/>
  <c r="P156"/>
  <c r="N156"/>
  <c r="L156"/>
  <c r="J156"/>
  <c r="H156"/>
  <c r="F156"/>
  <c r="D156"/>
  <c r="Z147"/>
  <c r="X147"/>
  <c r="V147"/>
  <c r="T147"/>
  <c r="R147"/>
  <c r="P147"/>
  <c r="N147"/>
  <c r="L147"/>
  <c r="J147"/>
  <c r="H147"/>
  <c r="F147"/>
  <c r="D147"/>
  <c r="Z129"/>
  <c r="X129"/>
  <c r="V129"/>
  <c r="T129"/>
  <c r="R129"/>
  <c r="P129"/>
  <c r="N129"/>
  <c r="L129"/>
  <c r="J129"/>
  <c r="H129"/>
  <c r="F129"/>
  <c r="D129"/>
  <c r="Z120"/>
  <c r="X120"/>
  <c r="V120"/>
  <c r="T120"/>
  <c r="R120"/>
  <c r="P120"/>
  <c r="N120"/>
  <c r="L120"/>
  <c r="J120"/>
  <c r="H120"/>
  <c r="F120"/>
  <c r="D120"/>
  <c r="Z111"/>
  <c r="X111"/>
  <c r="V111"/>
  <c r="T111"/>
  <c r="R111"/>
  <c r="P111"/>
  <c r="N111"/>
  <c r="L111"/>
  <c r="J111"/>
  <c r="H111"/>
  <c r="F111"/>
  <c r="D111"/>
  <c r="Z93"/>
  <c r="X93"/>
  <c r="V93"/>
  <c r="T93"/>
  <c r="R93"/>
  <c r="P93"/>
  <c r="N93"/>
  <c r="L93"/>
  <c r="J93"/>
  <c r="H93"/>
  <c r="F93"/>
  <c r="D93"/>
  <c r="AA92"/>
  <c r="AB92" s="1"/>
  <c r="Z84"/>
  <c r="X84"/>
  <c r="V84"/>
  <c r="T84"/>
  <c r="R84"/>
  <c r="P84"/>
  <c r="N84"/>
  <c r="L84"/>
  <c r="J84"/>
  <c r="H84"/>
  <c r="F84"/>
  <c r="D84"/>
  <c r="Z75"/>
  <c r="X75"/>
  <c r="V75"/>
  <c r="T75"/>
  <c r="R75"/>
  <c r="P75"/>
  <c r="N75"/>
  <c r="L75"/>
  <c r="J75"/>
  <c r="H75"/>
  <c r="F75"/>
  <c r="D75"/>
  <c r="Z66"/>
  <c r="X66"/>
  <c r="V66"/>
  <c r="T66"/>
  <c r="R66"/>
  <c r="P66"/>
  <c r="N66"/>
  <c r="L66"/>
  <c r="J66"/>
  <c r="H66"/>
  <c r="F66"/>
  <c r="Z57"/>
  <c r="X57"/>
  <c r="V57"/>
  <c r="T57"/>
  <c r="R57"/>
  <c r="P57"/>
  <c r="N57"/>
  <c r="L57"/>
  <c r="J57"/>
  <c r="H57"/>
  <c r="F57"/>
  <c r="D57"/>
  <c r="Z48"/>
  <c r="X48"/>
  <c r="V48"/>
  <c r="T48"/>
  <c r="R48"/>
  <c r="P48"/>
  <c r="N48"/>
  <c r="L48"/>
  <c r="J48"/>
  <c r="H48"/>
  <c r="F48"/>
  <c r="D48"/>
  <c r="Z39"/>
  <c r="X39"/>
  <c r="V39"/>
  <c r="T39"/>
  <c r="R39"/>
  <c r="P39"/>
  <c r="N39"/>
  <c r="L39"/>
  <c r="J39"/>
  <c r="H39"/>
  <c r="F39"/>
  <c r="D39"/>
  <c r="Z21"/>
  <c r="X21"/>
  <c r="V21"/>
  <c r="T21"/>
  <c r="R21"/>
  <c r="P21"/>
  <c r="N21"/>
  <c r="L21"/>
  <c r="J21"/>
  <c r="H21"/>
  <c r="F21"/>
  <c r="D21"/>
  <c r="Z30"/>
  <c r="X30"/>
  <c r="V30"/>
  <c r="T30"/>
  <c r="R30"/>
  <c r="P30"/>
  <c r="N30"/>
  <c r="L30"/>
  <c r="J30"/>
  <c r="H30"/>
  <c r="F30"/>
  <c r="D30"/>
  <c r="A15" i="4"/>
  <c r="A14"/>
  <c r="A13"/>
  <c r="A12"/>
  <c r="A11"/>
  <c r="A9"/>
  <c r="A7"/>
  <c r="A5"/>
  <c r="A10" s="1"/>
  <c r="A4"/>
  <c r="AH371" i="2"/>
  <c r="AG371"/>
  <c r="AF371"/>
  <c r="AE371"/>
  <c r="AD371"/>
  <c r="AC371"/>
  <c r="AH370"/>
  <c r="AG370"/>
  <c r="AF370"/>
  <c r="AE370"/>
  <c r="AD370"/>
  <c r="AC370"/>
  <c r="Z370"/>
  <c r="Y370"/>
  <c r="X370"/>
  <c r="W370"/>
  <c r="V370"/>
  <c r="U370"/>
  <c r="T370"/>
  <c r="S370"/>
  <c r="R370"/>
  <c r="Q370"/>
  <c r="P370"/>
  <c r="AH369"/>
  <c r="AG369"/>
  <c r="AF369"/>
  <c r="AE369"/>
  <c r="AD369"/>
  <c r="AC369"/>
  <c r="Z369"/>
  <c r="Y369"/>
  <c r="X369"/>
  <c r="W369"/>
  <c r="V369"/>
  <c r="U369"/>
  <c r="T369"/>
  <c r="S369"/>
  <c r="R369"/>
  <c r="Q369"/>
  <c r="P369"/>
  <c r="AH368"/>
  <c r="AG368"/>
  <c r="AF368"/>
  <c r="AE368"/>
  <c r="AD368"/>
  <c r="AC368"/>
  <c r="Z368"/>
  <c r="Y368"/>
  <c r="X368"/>
  <c r="W368"/>
  <c r="V368"/>
  <c r="U368"/>
  <c r="T368"/>
  <c r="S368"/>
  <c r="R368"/>
  <c r="Q368"/>
  <c r="P368"/>
  <c r="AH367"/>
  <c r="AG367"/>
  <c r="AF367"/>
  <c r="AE367"/>
  <c r="AD367"/>
  <c r="AC367"/>
  <c r="Z367"/>
  <c r="Y367"/>
  <c r="X367"/>
  <c r="W367"/>
  <c r="V367"/>
  <c r="U367"/>
  <c r="T367"/>
  <c r="S367"/>
  <c r="R367"/>
  <c r="Q367"/>
  <c r="P367"/>
  <c r="AH366"/>
  <c r="AG366"/>
  <c r="AF366"/>
  <c r="AE366"/>
  <c r="AD366"/>
  <c r="AC366"/>
  <c r="Z366"/>
  <c r="Y366"/>
  <c r="X366"/>
  <c r="W366"/>
  <c r="V366"/>
  <c r="U366"/>
  <c r="T366"/>
  <c r="S366"/>
  <c r="R366"/>
  <c r="Q366"/>
  <c r="P366"/>
  <c r="AH365"/>
  <c r="AG365"/>
  <c r="AF365"/>
  <c r="AE365"/>
  <c r="AD365"/>
  <c r="AC365"/>
  <c r="Z365"/>
  <c r="Y365"/>
  <c r="X365"/>
  <c r="W365"/>
  <c r="V365"/>
  <c r="U365"/>
  <c r="T365"/>
  <c r="S365"/>
  <c r="R365"/>
  <c r="Q365"/>
  <c r="P365"/>
  <c r="AH364"/>
  <c r="AG364"/>
  <c r="AF364"/>
  <c r="AE364"/>
  <c r="AD364"/>
  <c r="AC364"/>
  <c r="Z364"/>
  <c r="Y364"/>
  <c r="X364"/>
  <c r="W364"/>
  <c r="V364"/>
  <c r="U364"/>
  <c r="T364"/>
  <c r="S364"/>
  <c r="R364"/>
  <c r="Q364"/>
  <c r="P364"/>
  <c r="AH363"/>
  <c r="AG363"/>
  <c r="AF363"/>
  <c r="AE363"/>
  <c r="AD363"/>
  <c r="AC363"/>
  <c r="Z363"/>
  <c r="Y363"/>
  <c r="X363"/>
  <c r="W363"/>
  <c r="V363"/>
  <c r="U363"/>
  <c r="T363"/>
  <c r="S363"/>
  <c r="R363"/>
  <c r="Q363"/>
  <c r="P363"/>
  <c r="AH362"/>
  <c r="AG362"/>
  <c r="AF362"/>
  <c r="AE362"/>
  <c r="AD362"/>
  <c r="AC362"/>
  <c r="Z362"/>
  <c r="Y362"/>
  <c r="X362"/>
  <c r="W362"/>
  <c r="V362"/>
  <c r="U362"/>
  <c r="T362"/>
  <c r="S362"/>
  <c r="R362"/>
  <c r="Q362"/>
  <c r="P362"/>
  <c r="AH361"/>
  <c r="AG361"/>
  <c r="AF361"/>
  <c r="AE361"/>
  <c r="AD361"/>
  <c r="AC361"/>
  <c r="Z361"/>
  <c r="Y361"/>
  <c r="X361"/>
  <c r="W361"/>
  <c r="V361"/>
  <c r="U361"/>
  <c r="T361"/>
  <c r="S361"/>
  <c r="R361"/>
  <c r="Q361"/>
  <c r="P361"/>
  <c r="AH360"/>
  <c r="AG360"/>
  <c r="AF360"/>
  <c r="AE360"/>
  <c r="AD360"/>
  <c r="AC360"/>
  <c r="Z360"/>
  <c r="Y360"/>
  <c r="X360"/>
  <c r="W360"/>
  <c r="V360"/>
  <c r="U360"/>
  <c r="T360"/>
  <c r="S360"/>
  <c r="R360"/>
  <c r="Q360"/>
  <c r="P360"/>
  <c r="AH359"/>
  <c r="AG359"/>
  <c r="AF359"/>
  <c r="AE359"/>
  <c r="AD359"/>
  <c r="AC359"/>
  <c r="Z359"/>
  <c r="Y359"/>
  <c r="X359"/>
  <c r="W359"/>
  <c r="V359"/>
  <c r="U359"/>
  <c r="T359"/>
  <c r="S359"/>
  <c r="R359"/>
  <c r="Q359"/>
  <c r="P359"/>
  <c r="AH358"/>
  <c r="AG358"/>
  <c r="AF358"/>
  <c r="AE358"/>
  <c r="AD358"/>
  <c r="AC358"/>
  <c r="Z358"/>
  <c r="Y358"/>
  <c r="X358"/>
  <c r="W358"/>
  <c r="V358"/>
  <c r="U358"/>
  <c r="T358"/>
  <c r="S358"/>
  <c r="R358"/>
  <c r="Q358"/>
  <c r="P358"/>
  <c r="AH357"/>
  <c r="AG357"/>
  <c r="AF357"/>
  <c r="AE357"/>
  <c r="AD357"/>
  <c r="AC357"/>
  <c r="Z357"/>
  <c r="Y357"/>
  <c r="X357"/>
  <c r="W357"/>
  <c r="V357"/>
  <c r="U357"/>
  <c r="T357"/>
  <c r="S357"/>
  <c r="R357"/>
  <c r="Q357"/>
  <c r="P357"/>
  <c r="AH356"/>
  <c r="AG356"/>
  <c r="AF356"/>
  <c r="AE356"/>
  <c r="AD356"/>
  <c r="AC356"/>
  <c r="Z356"/>
  <c r="Y356"/>
  <c r="X356"/>
  <c r="W356"/>
  <c r="V356"/>
  <c r="U356"/>
  <c r="T356"/>
  <c r="S356"/>
  <c r="R356"/>
  <c r="Q356"/>
  <c r="P356"/>
  <c r="AH355"/>
  <c r="AG355"/>
  <c r="AF355"/>
  <c r="AE355"/>
  <c r="AD355"/>
  <c r="AC355"/>
  <c r="Z355"/>
  <c r="Y355"/>
  <c r="X355"/>
  <c r="W355"/>
  <c r="V355"/>
  <c r="U355"/>
  <c r="T355"/>
  <c r="S355"/>
  <c r="R355"/>
  <c r="Q355"/>
  <c r="P355"/>
  <c r="AH354"/>
  <c r="AG354"/>
  <c r="AF354"/>
  <c r="AE354"/>
  <c r="AD354"/>
  <c r="AC354"/>
  <c r="Z354"/>
  <c r="Y354"/>
  <c r="X354"/>
  <c r="W354"/>
  <c r="V354"/>
  <c r="U354"/>
  <c r="T354"/>
  <c r="S354"/>
  <c r="R354"/>
  <c r="Q354"/>
  <c r="P354"/>
  <c r="AH353"/>
  <c r="AG353"/>
  <c r="AF353"/>
  <c r="AE353"/>
  <c r="AD353"/>
  <c r="AC353"/>
  <c r="Z353"/>
  <c r="Y353"/>
  <c r="X353"/>
  <c r="W353"/>
  <c r="V353"/>
  <c r="U353"/>
  <c r="T353"/>
  <c r="S353"/>
  <c r="R353"/>
  <c r="Q353"/>
  <c r="P353"/>
  <c r="AH352"/>
  <c r="AG352"/>
  <c r="AF352"/>
  <c r="AE352"/>
  <c r="AD352"/>
  <c r="AC352"/>
  <c r="Z352"/>
  <c r="Y352"/>
  <c r="X352"/>
  <c r="W352"/>
  <c r="V352"/>
  <c r="U352"/>
  <c r="T352"/>
  <c r="S352"/>
  <c r="R352"/>
  <c r="Q352"/>
  <c r="P352"/>
  <c r="AH351"/>
  <c r="AG351"/>
  <c r="AF351"/>
  <c r="AE351"/>
  <c r="AD351"/>
  <c r="AC351"/>
  <c r="Z351"/>
  <c r="Y351"/>
  <c r="X351"/>
  <c r="W351"/>
  <c r="V351"/>
  <c r="U351"/>
  <c r="T351"/>
  <c r="S351"/>
  <c r="R351"/>
  <c r="Q351"/>
  <c r="P351"/>
  <c r="AH350"/>
  <c r="AG350"/>
  <c r="AF350"/>
  <c r="AE350"/>
  <c r="AD350"/>
  <c r="AC350"/>
  <c r="Z350"/>
  <c r="Y350"/>
  <c r="X350"/>
  <c r="W350"/>
  <c r="V350"/>
  <c r="U350"/>
  <c r="T350"/>
  <c r="S350"/>
  <c r="R350"/>
  <c r="Q350"/>
  <c r="P350"/>
  <c r="AH349"/>
  <c r="AG349"/>
  <c r="AF349"/>
  <c r="AE349"/>
  <c r="AD349"/>
  <c r="AC349"/>
  <c r="Z349"/>
  <c r="Y349"/>
  <c r="X349"/>
  <c r="W349"/>
  <c r="V349"/>
  <c r="U349"/>
  <c r="T349"/>
  <c r="S349"/>
  <c r="R349"/>
  <c r="Q349"/>
  <c r="P349"/>
  <c r="AH348"/>
  <c r="AG348"/>
  <c r="AF348"/>
  <c r="AE348"/>
  <c r="AD348"/>
  <c r="AC348"/>
  <c r="Z348"/>
  <c r="Y348"/>
  <c r="X348"/>
  <c r="W348"/>
  <c r="V348"/>
  <c r="U348"/>
  <c r="T348"/>
  <c r="S348"/>
  <c r="R348"/>
  <c r="Q348"/>
  <c r="P348"/>
  <c r="AH347"/>
  <c r="AG347"/>
  <c r="AF347"/>
  <c r="AE347"/>
  <c r="AD347"/>
  <c r="AC347"/>
  <c r="Z347"/>
  <c r="Y347"/>
  <c r="X347"/>
  <c r="W347"/>
  <c r="V347"/>
  <c r="U347"/>
  <c r="T347"/>
  <c r="S347"/>
  <c r="R347"/>
  <c r="Q347"/>
  <c r="P347"/>
  <c r="AH346"/>
  <c r="AG346"/>
  <c r="AF346"/>
  <c r="AE346"/>
  <c r="AD346"/>
  <c r="AC346"/>
  <c r="Z346"/>
  <c r="Y346"/>
  <c r="X346"/>
  <c r="W346"/>
  <c r="V346"/>
  <c r="U346"/>
  <c r="T346"/>
  <c r="S346"/>
  <c r="R346"/>
  <c r="Q346"/>
  <c r="P346"/>
  <c r="AH345"/>
  <c r="AG345"/>
  <c r="AF345"/>
  <c r="AE345"/>
  <c r="AD345"/>
  <c r="AC345"/>
  <c r="Z345"/>
  <c r="Y345"/>
  <c r="X345"/>
  <c r="W345"/>
  <c r="V345"/>
  <c r="U345"/>
  <c r="T345"/>
  <c r="S345"/>
  <c r="R345"/>
  <c r="Q345"/>
  <c r="P345"/>
  <c r="AH344"/>
  <c r="AG344"/>
  <c r="AF344"/>
  <c r="AE344"/>
  <c r="AD344"/>
  <c r="AC344"/>
  <c r="Z344"/>
  <c r="Y344"/>
  <c r="X344"/>
  <c r="W344"/>
  <c r="V344"/>
  <c r="U344"/>
  <c r="T344"/>
  <c r="S344"/>
  <c r="R344"/>
  <c r="Q344"/>
  <c r="P344"/>
  <c r="AH343"/>
  <c r="AG343"/>
  <c r="AF343"/>
  <c r="AE343"/>
  <c r="AD343"/>
  <c r="AC343"/>
  <c r="Z343"/>
  <c r="Y343"/>
  <c r="X343"/>
  <c r="W343"/>
  <c r="V343"/>
  <c r="U343"/>
  <c r="T343"/>
  <c r="S343"/>
  <c r="R343"/>
  <c r="Q343"/>
  <c r="P343"/>
  <c r="AH342"/>
  <c r="AG342"/>
  <c r="AF342"/>
  <c r="AE342"/>
  <c r="AD342"/>
  <c r="AC342"/>
  <c r="Z342"/>
  <c r="Y342"/>
  <c r="X342"/>
  <c r="W342"/>
  <c r="V342"/>
  <c r="U342"/>
  <c r="T342"/>
  <c r="S342"/>
  <c r="R342"/>
  <c r="Q342"/>
  <c r="P342"/>
  <c r="AH341"/>
  <c r="AG341"/>
  <c r="AF341"/>
  <c r="AE341"/>
  <c r="AD341"/>
  <c r="AC341"/>
  <c r="Z341"/>
  <c r="Y341"/>
  <c r="X341"/>
  <c r="W341"/>
  <c r="V341"/>
  <c r="U341"/>
  <c r="T341"/>
  <c r="S341"/>
  <c r="R341"/>
  <c r="Q341"/>
  <c r="P341"/>
  <c r="AH340"/>
  <c r="AG340"/>
  <c r="AF340"/>
  <c r="AE340"/>
  <c r="AD340"/>
  <c r="AC340"/>
  <c r="Z340"/>
  <c r="Y340"/>
  <c r="X340"/>
  <c r="W340"/>
  <c r="V340"/>
  <c r="U340"/>
  <c r="T340"/>
  <c r="S340"/>
  <c r="R340"/>
  <c r="Q340"/>
  <c r="P340"/>
  <c r="AH339"/>
  <c r="AG339"/>
  <c r="AF339"/>
  <c r="AE339"/>
  <c r="AD339"/>
  <c r="AC339"/>
  <c r="Z339"/>
  <c r="Y339"/>
  <c r="X339"/>
  <c r="W339"/>
  <c r="V339"/>
  <c r="U339"/>
  <c r="T339"/>
  <c r="S339"/>
  <c r="R339"/>
  <c r="Q339"/>
  <c r="P339"/>
  <c r="AH338"/>
  <c r="AG338"/>
  <c r="AF338"/>
  <c r="AE338"/>
  <c r="AD338"/>
  <c r="AC338"/>
  <c r="Z338"/>
  <c r="Y338"/>
  <c r="X338"/>
  <c r="W338"/>
  <c r="V338"/>
  <c r="U338"/>
  <c r="T338"/>
  <c r="S338"/>
  <c r="R338"/>
  <c r="Q338"/>
  <c r="P338"/>
  <c r="AH337"/>
  <c r="AG337"/>
  <c r="AF337"/>
  <c r="AE337"/>
  <c r="AD337"/>
  <c r="AC337"/>
  <c r="Z337"/>
  <c r="Y337"/>
  <c r="X337"/>
  <c r="W337"/>
  <c r="V337"/>
  <c r="U337"/>
  <c r="T337"/>
  <c r="S337"/>
  <c r="R337"/>
  <c r="Q337"/>
  <c r="P337"/>
  <c r="AH336"/>
  <c r="AG336"/>
  <c r="AF336"/>
  <c r="AE336"/>
  <c r="AD336"/>
  <c r="AC336"/>
  <c r="Z336"/>
  <c r="Y336"/>
  <c r="X336"/>
  <c r="W336"/>
  <c r="V336"/>
  <c r="U336"/>
  <c r="T336"/>
  <c r="S336"/>
  <c r="R336"/>
  <c r="Q336"/>
  <c r="P336"/>
  <c r="AH335"/>
  <c r="AG335"/>
  <c r="AF335"/>
  <c r="AE335"/>
  <c r="AD335"/>
  <c r="AC335"/>
  <c r="Z335"/>
  <c r="Y335"/>
  <c r="X335"/>
  <c r="W335"/>
  <c r="V335"/>
  <c r="U335"/>
  <c r="T335"/>
  <c r="S335"/>
  <c r="R335"/>
  <c r="Q335"/>
  <c r="P335"/>
  <c r="AH334"/>
  <c r="AG334"/>
  <c r="AF334"/>
  <c r="AE334"/>
  <c r="AD334"/>
  <c r="AC334"/>
  <c r="Z334"/>
  <c r="Y334"/>
  <c r="X334"/>
  <c r="W334"/>
  <c r="V334"/>
  <c r="U334"/>
  <c r="T334"/>
  <c r="S334"/>
  <c r="R334"/>
  <c r="Q334"/>
  <c r="P334"/>
  <c r="AH333"/>
  <c r="AG333"/>
  <c r="AF333"/>
  <c r="AE333"/>
  <c r="AD333"/>
  <c r="AC333"/>
  <c r="Z333"/>
  <c r="Y333"/>
  <c r="X333"/>
  <c r="W333"/>
  <c r="V333"/>
  <c r="U333"/>
  <c r="T333"/>
  <c r="S333"/>
  <c r="R333"/>
  <c r="Q333"/>
  <c r="P333"/>
  <c r="AH332"/>
  <c r="AG332"/>
  <c r="AF332"/>
  <c r="AE332"/>
  <c r="AD332"/>
  <c r="AC332"/>
  <c r="Z332"/>
  <c r="Y332"/>
  <c r="X332"/>
  <c r="W332"/>
  <c r="V332"/>
  <c r="U332"/>
  <c r="T332"/>
  <c r="S332"/>
  <c r="R332"/>
  <c r="Q332"/>
  <c r="P332"/>
  <c r="AH331"/>
  <c r="AG331"/>
  <c r="AF331"/>
  <c r="AE331"/>
  <c r="AD331"/>
  <c r="AC331"/>
  <c r="Z331"/>
  <c r="Y331"/>
  <c r="X331"/>
  <c r="W331"/>
  <c r="V331"/>
  <c r="U331"/>
  <c r="T331"/>
  <c r="S331"/>
  <c r="R331"/>
  <c r="Q331"/>
  <c r="P331"/>
  <c r="AH330"/>
  <c r="AG330"/>
  <c r="AF330"/>
  <c r="AE330"/>
  <c r="AD330"/>
  <c r="AC330"/>
  <c r="Z330"/>
  <c r="Y330"/>
  <c r="X330"/>
  <c r="W330"/>
  <c r="V330"/>
  <c r="U330"/>
  <c r="T330"/>
  <c r="S330"/>
  <c r="R330"/>
  <c r="Q330"/>
  <c r="P330"/>
  <c r="AH329"/>
  <c r="AG329"/>
  <c r="AF329"/>
  <c r="AE329"/>
  <c r="AD329"/>
  <c r="AC329"/>
  <c r="Z329"/>
  <c r="Y329"/>
  <c r="X329"/>
  <c r="W329"/>
  <c r="V329"/>
  <c r="U329"/>
  <c r="T329"/>
  <c r="S329"/>
  <c r="R329"/>
  <c r="Q329"/>
  <c r="P329"/>
  <c r="AH328"/>
  <c r="AG328"/>
  <c r="AF328"/>
  <c r="AE328"/>
  <c r="AD328"/>
  <c r="AC328"/>
  <c r="Z328"/>
  <c r="Y328"/>
  <c r="X328"/>
  <c r="W328"/>
  <c r="V328"/>
  <c r="U328"/>
  <c r="T328"/>
  <c r="S328"/>
  <c r="R328"/>
  <c r="Q328"/>
  <c r="P328"/>
  <c r="AH327"/>
  <c r="AG327"/>
  <c r="AF327"/>
  <c r="AE327"/>
  <c r="AD327"/>
  <c r="AC327"/>
  <c r="Z327"/>
  <c r="Y327"/>
  <c r="X327"/>
  <c r="W327"/>
  <c r="V327"/>
  <c r="U327"/>
  <c r="T327"/>
  <c r="S327"/>
  <c r="R327"/>
  <c r="Q327"/>
  <c r="P327"/>
  <c r="AH326"/>
  <c r="AG326"/>
  <c r="AF326"/>
  <c r="AE326"/>
  <c r="AD326"/>
  <c r="AC326"/>
  <c r="Z326"/>
  <c r="Y326"/>
  <c r="X326"/>
  <c r="W326"/>
  <c r="V326"/>
  <c r="U326"/>
  <c r="T326"/>
  <c r="S326"/>
  <c r="R326"/>
  <c r="Q326"/>
  <c r="P326"/>
  <c r="AH325"/>
  <c r="AG325"/>
  <c r="AF325"/>
  <c r="AE325"/>
  <c r="AD325"/>
  <c r="AC325"/>
  <c r="Z325"/>
  <c r="Y325"/>
  <c r="X325"/>
  <c r="W325"/>
  <c r="V325"/>
  <c r="U325"/>
  <c r="T325"/>
  <c r="S325"/>
  <c r="R325"/>
  <c r="Q325"/>
  <c r="P325"/>
  <c r="AH324"/>
  <c r="AG324"/>
  <c r="AF324"/>
  <c r="AE324"/>
  <c r="AD324"/>
  <c r="AC324"/>
  <c r="Z324"/>
  <c r="Y324"/>
  <c r="X324"/>
  <c r="W324"/>
  <c r="V324"/>
  <c r="U324"/>
  <c r="T324"/>
  <c r="S324"/>
  <c r="R324"/>
  <c r="Q324"/>
  <c r="P324"/>
  <c r="AH323"/>
  <c r="AG323"/>
  <c r="AF323"/>
  <c r="AE323"/>
  <c r="AD323"/>
  <c r="AC323"/>
  <c r="Z323"/>
  <c r="Y323"/>
  <c r="X323"/>
  <c r="W323"/>
  <c r="V323"/>
  <c r="U323"/>
  <c r="T323"/>
  <c r="S323"/>
  <c r="R323"/>
  <c r="Q323"/>
  <c r="P323"/>
  <c r="AH322"/>
  <c r="AG322"/>
  <c r="AF322"/>
  <c r="AE322"/>
  <c r="AD322"/>
  <c r="AC322"/>
  <c r="Z322"/>
  <c r="Y322"/>
  <c r="X322"/>
  <c r="W322"/>
  <c r="V322"/>
  <c r="U322"/>
  <c r="T322"/>
  <c r="S322"/>
  <c r="R322"/>
  <c r="Q322"/>
  <c r="P322"/>
  <c r="AH321"/>
  <c r="AG321"/>
  <c r="AF321"/>
  <c r="AE321"/>
  <c r="AD321"/>
  <c r="AC321"/>
  <c r="Z321"/>
  <c r="Y321"/>
  <c r="X321"/>
  <c r="W321"/>
  <c r="V321"/>
  <c r="U321"/>
  <c r="T321"/>
  <c r="S321"/>
  <c r="R321"/>
  <c r="Q321"/>
  <c r="P321"/>
  <c r="AH320"/>
  <c r="AG320"/>
  <c r="AF320"/>
  <c r="AE320"/>
  <c r="AD320"/>
  <c r="AC320"/>
  <c r="Z320"/>
  <c r="Y320"/>
  <c r="X320"/>
  <c r="W320"/>
  <c r="V320"/>
  <c r="U320"/>
  <c r="T320"/>
  <c r="S320"/>
  <c r="R320"/>
  <c r="Q320"/>
  <c r="P320"/>
  <c r="AH319"/>
  <c r="AG319"/>
  <c r="AF319"/>
  <c r="AE319"/>
  <c r="AD319"/>
  <c r="AC319"/>
  <c r="Z319"/>
  <c r="Y319"/>
  <c r="X319"/>
  <c r="W319"/>
  <c r="V319"/>
  <c r="U319"/>
  <c r="T319"/>
  <c r="S319"/>
  <c r="R319"/>
  <c r="Q319"/>
  <c r="P319"/>
  <c r="AH318"/>
  <c r="AG318"/>
  <c r="AF318"/>
  <c r="AE318"/>
  <c r="AD318"/>
  <c r="AC318"/>
  <c r="Z318"/>
  <c r="Y318"/>
  <c r="X318"/>
  <c r="W318"/>
  <c r="V318"/>
  <c r="U318"/>
  <c r="T318"/>
  <c r="S318"/>
  <c r="R318"/>
  <c r="Q318"/>
  <c r="P318"/>
  <c r="AH317"/>
  <c r="AG317"/>
  <c r="AF317"/>
  <c r="AE317"/>
  <c r="AD317"/>
  <c r="AC317"/>
  <c r="Z317"/>
  <c r="Y317"/>
  <c r="X317"/>
  <c r="W317"/>
  <c r="V317"/>
  <c r="U317"/>
  <c r="T317"/>
  <c r="S317"/>
  <c r="R317"/>
  <c r="Q317"/>
  <c r="P317"/>
  <c r="AH316"/>
  <c r="AG316"/>
  <c r="AF316"/>
  <c r="AE316"/>
  <c r="AD316"/>
  <c r="AC316"/>
  <c r="Z316"/>
  <c r="Y316"/>
  <c r="X316"/>
  <c r="W316"/>
  <c r="V316"/>
  <c r="U316"/>
  <c r="T316"/>
  <c r="S316"/>
  <c r="R316"/>
  <c r="Q316"/>
  <c r="P316"/>
  <c r="AH315"/>
  <c r="AG315"/>
  <c r="AF315"/>
  <c r="AE315"/>
  <c r="AD315"/>
  <c r="AC315"/>
  <c r="Z315"/>
  <c r="Y315"/>
  <c r="X315"/>
  <c r="W315"/>
  <c r="V315"/>
  <c r="U315"/>
  <c r="T315"/>
  <c r="S315"/>
  <c r="R315"/>
  <c r="Q315"/>
  <c r="P315"/>
  <c r="AH314"/>
  <c r="AG314"/>
  <c r="AF314"/>
  <c r="AE314"/>
  <c r="AD314"/>
  <c r="AC314"/>
  <c r="Z314"/>
  <c r="Y314"/>
  <c r="X314"/>
  <c r="W314"/>
  <c r="V314"/>
  <c r="U314"/>
  <c r="T314"/>
  <c r="S314"/>
  <c r="R314"/>
  <c r="Q314"/>
  <c r="P314"/>
  <c r="AH313"/>
  <c r="AG313"/>
  <c r="AF313"/>
  <c r="AE313"/>
  <c r="AD313"/>
  <c r="AC313"/>
  <c r="Z313"/>
  <c r="Y313"/>
  <c r="X313"/>
  <c r="W313"/>
  <c r="V313"/>
  <c r="U313"/>
  <c r="T313"/>
  <c r="S313"/>
  <c r="R313"/>
  <c r="Q313"/>
  <c r="P313"/>
  <c r="AH312"/>
  <c r="AG312"/>
  <c r="AF312"/>
  <c r="AE312"/>
  <c r="AD312"/>
  <c r="AC312"/>
  <c r="Z312"/>
  <c r="Y312"/>
  <c r="X312"/>
  <c r="W312"/>
  <c r="V312"/>
  <c r="U312"/>
  <c r="T312"/>
  <c r="S312"/>
  <c r="R312"/>
  <c r="Q312"/>
  <c r="P312"/>
  <c r="AH311"/>
  <c r="AG311"/>
  <c r="AF311"/>
  <c r="AE311"/>
  <c r="AD311"/>
  <c r="AC311"/>
  <c r="Z311"/>
  <c r="Y311"/>
  <c r="X311"/>
  <c r="W311"/>
  <c r="V311"/>
  <c r="U311"/>
  <c r="T311"/>
  <c r="S311"/>
  <c r="R311"/>
  <c r="Q311"/>
  <c r="P311"/>
  <c r="AH310"/>
  <c r="AG310"/>
  <c r="AF310"/>
  <c r="AE310"/>
  <c r="AD310"/>
  <c r="AC310"/>
  <c r="Z310"/>
  <c r="Y310"/>
  <c r="X310"/>
  <c r="W310"/>
  <c r="V310"/>
  <c r="U310"/>
  <c r="T310"/>
  <c r="S310"/>
  <c r="R310"/>
  <c r="Q310"/>
  <c r="P310"/>
  <c r="AH309"/>
  <c r="AG309"/>
  <c r="AF309"/>
  <c r="AE309"/>
  <c r="AD309"/>
  <c r="AC309"/>
  <c r="Z309"/>
  <c r="Y309"/>
  <c r="X309"/>
  <c r="W309"/>
  <c r="V309"/>
  <c r="U309"/>
  <c r="T309"/>
  <c r="S309"/>
  <c r="R309"/>
  <c r="Q309"/>
  <c r="P309"/>
  <c r="AH308"/>
  <c r="AG308"/>
  <c r="AF308"/>
  <c r="AE308"/>
  <c r="AD308"/>
  <c r="AC308"/>
  <c r="Z308"/>
  <c r="Y308"/>
  <c r="X308"/>
  <c r="W308"/>
  <c r="V308"/>
  <c r="U308"/>
  <c r="T308"/>
  <c r="S308"/>
  <c r="R308"/>
  <c r="Q308"/>
  <c r="P308"/>
  <c r="AH307"/>
  <c r="AG307"/>
  <c r="AF307"/>
  <c r="AE307"/>
  <c r="AD307"/>
  <c r="AC307"/>
  <c r="Z307"/>
  <c r="Y307"/>
  <c r="X307"/>
  <c r="W307"/>
  <c r="V307"/>
  <c r="U307"/>
  <c r="T307"/>
  <c r="S307"/>
  <c r="R307"/>
  <c r="Q307"/>
  <c r="P307"/>
  <c r="AH306"/>
  <c r="AG306"/>
  <c r="AF306"/>
  <c r="AE306"/>
  <c r="AD306"/>
  <c r="AC306"/>
  <c r="Z306"/>
  <c r="Y306"/>
  <c r="X306"/>
  <c r="W306"/>
  <c r="V306"/>
  <c r="U306"/>
  <c r="T306"/>
  <c r="S306"/>
  <c r="R306"/>
  <c r="Q306"/>
  <c r="P306"/>
  <c r="AH305"/>
  <c r="AG305"/>
  <c r="AF305"/>
  <c r="AE305"/>
  <c r="AD305"/>
  <c r="AC305"/>
  <c r="Z305"/>
  <c r="Y305"/>
  <c r="X305"/>
  <c r="W305"/>
  <c r="V305"/>
  <c r="U305"/>
  <c r="T305"/>
  <c r="S305"/>
  <c r="R305"/>
  <c r="Q305"/>
  <c r="P305"/>
  <c r="AH304"/>
  <c r="AG304"/>
  <c r="AF304"/>
  <c r="AE304"/>
  <c r="AD304"/>
  <c r="AC304"/>
  <c r="Z304"/>
  <c r="Y304"/>
  <c r="X304"/>
  <c r="W304"/>
  <c r="V304"/>
  <c r="U304"/>
  <c r="T304"/>
  <c r="S304"/>
  <c r="R304"/>
  <c r="Q304"/>
  <c r="P304"/>
  <c r="AH303"/>
  <c r="AG303"/>
  <c r="AF303"/>
  <c r="AE303"/>
  <c r="AD303"/>
  <c r="AC303"/>
  <c r="Z303"/>
  <c r="Y303"/>
  <c r="X303"/>
  <c r="W303"/>
  <c r="V303"/>
  <c r="U303"/>
  <c r="T303"/>
  <c r="S303"/>
  <c r="R303"/>
  <c r="Q303"/>
  <c r="P303"/>
  <c r="AH302"/>
  <c r="AG302"/>
  <c r="AF302"/>
  <c r="AE302"/>
  <c r="AD302"/>
  <c r="AC302"/>
  <c r="Z302"/>
  <c r="Y302"/>
  <c r="X302"/>
  <c r="W302"/>
  <c r="V302"/>
  <c r="U302"/>
  <c r="T302"/>
  <c r="S302"/>
  <c r="R302"/>
  <c r="Q302"/>
  <c r="P302"/>
  <c r="AH301"/>
  <c r="AG301"/>
  <c r="AF301"/>
  <c r="AE301"/>
  <c r="AD301"/>
  <c r="AC301"/>
  <c r="Z301"/>
  <c r="Y301"/>
  <c r="X301"/>
  <c r="W301"/>
  <c r="V301"/>
  <c r="U301"/>
  <c r="T301"/>
  <c r="S301"/>
  <c r="R301"/>
  <c r="Q301"/>
  <c r="P301"/>
  <c r="AH300"/>
  <c r="AG300"/>
  <c r="AF300"/>
  <c r="AE300"/>
  <c r="AD300"/>
  <c r="AC300"/>
  <c r="Z300"/>
  <c r="Y300"/>
  <c r="X300"/>
  <c r="W300"/>
  <c r="V300"/>
  <c r="U300"/>
  <c r="T300"/>
  <c r="S300"/>
  <c r="R300"/>
  <c r="Q300"/>
  <c r="P300"/>
  <c r="AH299"/>
  <c r="AG299"/>
  <c r="AF299"/>
  <c r="AE299"/>
  <c r="AD299"/>
  <c r="AC299"/>
  <c r="Z299"/>
  <c r="Y299"/>
  <c r="X299"/>
  <c r="W299"/>
  <c r="V299"/>
  <c r="U299"/>
  <c r="T299"/>
  <c r="S299"/>
  <c r="R299"/>
  <c r="Q299"/>
  <c r="P299"/>
  <c r="AH298"/>
  <c r="AG298"/>
  <c r="AF298"/>
  <c r="AE298"/>
  <c r="AD298"/>
  <c r="AC298"/>
  <c r="Z298"/>
  <c r="Y298"/>
  <c r="X298"/>
  <c r="W298"/>
  <c r="V298"/>
  <c r="U298"/>
  <c r="T298"/>
  <c r="S298"/>
  <c r="R298"/>
  <c r="Q298"/>
  <c r="P298"/>
  <c r="AH297"/>
  <c r="AG297"/>
  <c r="AF297"/>
  <c r="AE297"/>
  <c r="AD297"/>
  <c r="AC297"/>
  <c r="Z297"/>
  <c r="Y297"/>
  <c r="X297"/>
  <c r="W297"/>
  <c r="V297"/>
  <c r="U297"/>
  <c r="T297"/>
  <c r="S297"/>
  <c r="R297"/>
  <c r="Q297"/>
  <c r="P297"/>
  <c r="AH296"/>
  <c r="AG296"/>
  <c r="AF296"/>
  <c r="AE296"/>
  <c r="AD296"/>
  <c r="AC296"/>
  <c r="Z296"/>
  <c r="Y296"/>
  <c r="X296"/>
  <c r="W296"/>
  <c r="V296"/>
  <c r="U296"/>
  <c r="T296"/>
  <c r="S296"/>
  <c r="R296"/>
  <c r="Q296"/>
  <c r="P296"/>
  <c r="AH295"/>
  <c r="AG295"/>
  <c r="AF295"/>
  <c r="AE295"/>
  <c r="AD295"/>
  <c r="AC295"/>
  <c r="Z295"/>
  <c r="Y295"/>
  <c r="X295"/>
  <c r="W295"/>
  <c r="V295"/>
  <c r="U295"/>
  <c r="T295"/>
  <c r="S295"/>
  <c r="R295"/>
  <c r="Q295"/>
  <c r="P295"/>
  <c r="AH294"/>
  <c r="AG294"/>
  <c r="AF294"/>
  <c r="AE294"/>
  <c r="AD294"/>
  <c r="AC294"/>
  <c r="Z294"/>
  <c r="Y294"/>
  <c r="X294"/>
  <c r="W294"/>
  <c r="V294"/>
  <c r="U294"/>
  <c r="T294"/>
  <c r="S294"/>
  <c r="R294"/>
  <c r="Q294"/>
  <c r="P294"/>
  <c r="AH293"/>
  <c r="AG293"/>
  <c r="AF293"/>
  <c r="AE293"/>
  <c r="AD293"/>
  <c r="AC293"/>
  <c r="Z293"/>
  <c r="Y293"/>
  <c r="X293"/>
  <c r="W293"/>
  <c r="V293"/>
  <c r="U293"/>
  <c r="T293"/>
  <c r="S293"/>
  <c r="R293"/>
  <c r="Q293"/>
  <c r="P293"/>
  <c r="AH292"/>
  <c r="AG292"/>
  <c r="AF292"/>
  <c r="AE292"/>
  <c r="AD292"/>
  <c r="AC292"/>
  <c r="Z292"/>
  <c r="Y292"/>
  <c r="X292"/>
  <c r="W292"/>
  <c r="V292"/>
  <c r="U292"/>
  <c r="T292"/>
  <c r="S292"/>
  <c r="R292"/>
  <c r="Q292"/>
  <c r="P292"/>
  <c r="AH291"/>
  <c r="AG291"/>
  <c r="AF291"/>
  <c r="AE291"/>
  <c r="AD291"/>
  <c r="AC291"/>
  <c r="Z291"/>
  <c r="Y291"/>
  <c r="X291"/>
  <c r="W291"/>
  <c r="V291"/>
  <c r="U291"/>
  <c r="T291"/>
  <c r="S291"/>
  <c r="R291"/>
  <c r="Q291"/>
  <c r="P291"/>
  <c r="AH290"/>
  <c r="AG290"/>
  <c r="AF290"/>
  <c r="AE290"/>
  <c r="AD290"/>
  <c r="AC290"/>
  <c r="Z290"/>
  <c r="Y290"/>
  <c r="X290"/>
  <c r="W290"/>
  <c r="V290"/>
  <c r="U290"/>
  <c r="T290"/>
  <c r="S290"/>
  <c r="R290"/>
  <c r="Q290"/>
  <c r="P290"/>
  <c r="AH289"/>
  <c r="AG289"/>
  <c r="AF289"/>
  <c r="AE289"/>
  <c r="AD289"/>
  <c r="AC289"/>
  <c r="Z289"/>
  <c r="Y289"/>
  <c r="X289"/>
  <c r="W289"/>
  <c r="V289"/>
  <c r="U289"/>
  <c r="T289"/>
  <c r="S289"/>
  <c r="R289"/>
  <c r="Q289"/>
  <c r="P289"/>
  <c r="AH288"/>
  <c r="AG288"/>
  <c r="AF288"/>
  <c r="AE288"/>
  <c r="AD288"/>
  <c r="AC288"/>
  <c r="Z288"/>
  <c r="Y288"/>
  <c r="X288"/>
  <c r="W288"/>
  <c r="V288"/>
  <c r="U288"/>
  <c r="T288"/>
  <c r="S288"/>
  <c r="R288"/>
  <c r="Q288"/>
  <c r="P288"/>
  <c r="AH287"/>
  <c r="AG287"/>
  <c r="AF287"/>
  <c r="AE287"/>
  <c r="AD287"/>
  <c r="AC287"/>
  <c r="Z287"/>
  <c r="Y287"/>
  <c r="X287"/>
  <c r="W287"/>
  <c r="V287"/>
  <c r="U287"/>
  <c r="T287"/>
  <c r="S287"/>
  <c r="R287"/>
  <c r="Q287"/>
  <c r="P287"/>
  <c r="AH286"/>
  <c r="AG286"/>
  <c r="AF286"/>
  <c r="AE286"/>
  <c r="AD286"/>
  <c r="AC286"/>
  <c r="Z286"/>
  <c r="Y286"/>
  <c r="X286"/>
  <c r="W286"/>
  <c r="V286"/>
  <c r="U286"/>
  <c r="T286"/>
  <c r="S286"/>
  <c r="R286"/>
  <c r="Q286"/>
  <c r="P286"/>
  <c r="AH285"/>
  <c r="AG285"/>
  <c r="AF285"/>
  <c r="AE285"/>
  <c r="AD285"/>
  <c r="AC285"/>
  <c r="Z285"/>
  <c r="Y285"/>
  <c r="X285"/>
  <c r="W285"/>
  <c r="V285"/>
  <c r="U285"/>
  <c r="T285"/>
  <c r="S285"/>
  <c r="R285"/>
  <c r="Q285"/>
  <c r="P285"/>
  <c r="AH284"/>
  <c r="AG284"/>
  <c r="AF284"/>
  <c r="AE284"/>
  <c r="AD284"/>
  <c r="AC284"/>
  <c r="Z284"/>
  <c r="Y284"/>
  <c r="X284"/>
  <c r="W284"/>
  <c r="V284"/>
  <c r="U284"/>
  <c r="T284"/>
  <c r="S284"/>
  <c r="R284"/>
  <c r="Q284"/>
  <c r="P284"/>
  <c r="AH283"/>
  <c r="AG283"/>
  <c r="AF283"/>
  <c r="AE283"/>
  <c r="AD283"/>
  <c r="AC283"/>
  <c r="Z283"/>
  <c r="Y283"/>
  <c r="X283"/>
  <c r="W283"/>
  <c r="V283"/>
  <c r="U283"/>
  <c r="T283"/>
  <c r="S283"/>
  <c r="R283"/>
  <c r="Q283"/>
  <c r="P283"/>
  <c r="AH282"/>
  <c r="AG282"/>
  <c r="AF282"/>
  <c r="AE282"/>
  <c r="AD282"/>
  <c r="AC282"/>
  <c r="Z282"/>
  <c r="Y282"/>
  <c r="X282"/>
  <c r="W282"/>
  <c r="V282"/>
  <c r="U282"/>
  <c r="T282"/>
  <c r="S282"/>
  <c r="R282"/>
  <c r="Q282"/>
  <c r="P282"/>
  <c r="AH281"/>
  <c r="AG281"/>
  <c r="AF281"/>
  <c r="AE281"/>
  <c r="AD281"/>
  <c r="AC281"/>
  <c r="Z281"/>
  <c r="Y281"/>
  <c r="X281"/>
  <c r="W281"/>
  <c r="V281"/>
  <c r="U281"/>
  <c r="T281"/>
  <c r="S281"/>
  <c r="R281"/>
  <c r="Q281"/>
  <c r="P281"/>
  <c r="AH280"/>
  <c r="AG280"/>
  <c r="AF280"/>
  <c r="AE280"/>
  <c r="AD280"/>
  <c r="AC280"/>
  <c r="Z280"/>
  <c r="Y280"/>
  <c r="X280"/>
  <c r="W280"/>
  <c r="V280"/>
  <c r="U280"/>
  <c r="T280"/>
  <c r="S280"/>
  <c r="R280"/>
  <c r="Q280"/>
  <c r="P280"/>
  <c r="AH279"/>
  <c r="AG279"/>
  <c r="AF279"/>
  <c r="AE279"/>
  <c r="AD279"/>
  <c r="AC279"/>
  <c r="Z279"/>
  <c r="Y279"/>
  <c r="X279"/>
  <c r="W279"/>
  <c r="V279"/>
  <c r="U279"/>
  <c r="T279"/>
  <c r="S279"/>
  <c r="R279"/>
  <c r="Q279"/>
  <c r="P279"/>
  <c r="AH278"/>
  <c r="AG278"/>
  <c r="AF278"/>
  <c r="AE278"/>
  <c r="AD278"/>
  <c r="AC278"/>
  <c r="Z278"/>
  <c r="Y278"/>
  <c r="X278"/>
  <c r="W278"/>
  <c r="V278"/>
  <c r="U278"/>
  <c r="T278"/>
  <c r="S278"/>
  <c r="R278"/>
  <c r="Q278"/>
  <c r="P278"/>
  <c r="AH277"/>
  <c r="AG277"/>
  <c r="AF277"/>
  <c r="AE277"/>
  <c r="AD277"/>
  <c r="AC277"/>
  <c r="Z277"/>
  <c r="Y277"/>
  <c r="X277"/>
  <c r="W277"/>
  <c r="V277"/>
  <c r="U277"/>
  <c r="T277"/>
  <c r="S277"/>
  <c r="R277"/>
  <c r="Q277"/>
  <c r="P277"/>
  <c r="AH276"/>
  <c r="AG276"/>
  <c r="AF276"/>
  <c r="AE276"/>
  <c r="AD276"/>
  <c r="AC276"/>
  <c r="Z276"/>
  <c r="Y276"/>
  <c r="X276"/>
  <c r="W276"/>
  <c r="V276"/>
  <c r="U276"/>
  <c r="T276"/>
  <c r="S276"/>
  <c r="R276"/>
  <c r="Q276"/>
  <c r="P276"/>
  <c r="AH275"/>
  <c r="AG275"/>
  <c r="AF275"/>
  <c r="AE275"/>
  <c r="AD275"/>
  <c r="AC275"/>
  <c r="Z275"/>
  <c r="Y275"/>
  <c r="X275"/>
  <c r="W275"/>
  <c r="V275"/>
  <c r="U275"/>
  <c r="T275"/>
  <c r="S275"/>
  <c r="R275"/>
  <c r="Q275"/>
  <c r="P275"/>
  <c r="AH274"/>
  <c r="AG274"/>
  <c r="AF274"/>
  <c r="AE274"/>
  <c r="AD274"/>
  <c r="AC274"/>
  <c r="Z274"/>
  <c r="Y274"/>
  <c r="X274"/>
  <c r="W274"/>
  <c r="V274"/>
  <c r="U274"/>
  <c r="T274"/>
  <c r="S274"/>
  <c r="R274"/>
  <c r="Q274"/>
  <c r="P274"/>
  <c r="AH273"/>
  <c r="AG273"/>
  <c r="AF273"/>
  <c r="AE273"/>
  <c r="AD273"/>
  <c r="AC273"/>
  <c r="Z273"/>
  <c r="Y273"/>
  <c r="X273"/>
  <c r="W273"/>
  <c r="V273"/>
  <c r="U273"/>
  <c r="T273"/>
  <c r="S273"/>
  <c r="R273"/>
  <c r="Q273"/>
  <c r="P273"/>
  <c r="AH272"/>
  <c r="AG272"/>
  <c r="AF272"/>
  <c r="AE272"/>
  <c r="AD272"/>
  <c r="AC272"/>
  <c r="Z272"/>
  <c r="Y272"/>
  <c r="X272"/>
  <c r="W272"/>
  <c r="V272"/>
  <c r="U272"/>
  <c r="T272"/>
  <c r="S272"/>
  <c r="R272"/>
  <c r="Q272"/>
  <c r="P272"/>
  <c r="AH271"/>
  <c r="AG271"/>
  <c r="AF271"/>
  <c r="AE271"/>
  <c r="AD271"/>
  <c r="AC271"/>
  <c r="Z271"/>
  <c r="Y271"/>
  <c r="X271"/>
  <c r="W271"/>
  <c r="V271"/>
  <c r="U271"/>
  <c r="T271"/>
  <c r="S271"/>
  <c r="R271"/>
  <c r="Q271"/>
  <c r="P271"/>
  <c r="AH270"/>
  <c r="AG270"/>
  <c r="AF270"/>
  <c r="AE270"/>
  <c r="AD270"/>
  <c r="AC270"/>
  <c r="Z270"/>
  <c r="Y270"/>
  <c r="X270"/>
  <c r="W270"/>
  <c r="V270"/>
  <c r="U270"/>
  <c r="T270"/>
  <c r="S270"/>
  <c r="R270"/>
  <c r="Q270"/>
  <c r="P270"/>
  <c r="AH269"/>
  <c r="AG269"/>
  <c r="AF269"/>
  <c r="AE269"/>
  <c r="AD269"/>
  <c r="AC269"/>
  <c r="Z269"/>
  <c r="Y269"/>
  <c r="X269"/>
  <c r="W269"/>
  <c r="V269"/>
  <c r="U269"/>
  <c r="T269"/>
  <c r="S269"/>
  <c r="R269"/>
  <c r="Q269"/>
  <c r="P269"/>
  <c r="AH268"/>
  <c r="AG268"/>
  <c r="AF268"/>
  <c r="AE268"/>
  <c r="AD268"/>
  <c r="AC268"/>
  <c r="Z268"/>
  <c r="Y268"/>
  <c r="X268"/>
  <c r="W268"/>
  <c r="V268"/>
  <c r="U268"/>
  <c r="T268"/>
  <c r="S268"/>
  <c r="R268"/>
  <c r="Q268"/>
  <c r="P268"/>
  <c r="AH267"/>
  <c r="AG267"/>
  <c r="AF267"/>
  <c r="AE267"/>
  <c r="AD267"/>
  <c r="AC267"/>
  <c r="Z267"/>
  <c r="Y267"/>
  <c r="X267"/>
  <c r="W267"/>
  <c r="V267"/>
  <c r="U267"/>
  <c r="T267"/>
  <c r="S267"/>
  <c r="R267"/>
  <c r="Q267"/>
  <c r="P267"/>
  <c r="AH266"/>
  <c r="AG266"/>
  <c r="AF266"/>
  <c r="AE266"/>
  <c r="AD266"/>
  <c r="AC266"/>
  <c r="Z266"/>
  <c r="Y266"/>
  <c r="X266"/>
  <c r="W266"/>
  <c r="V266"/>
  <c r="U266"/>
  <c r="T266"/>
  <c r="S266"/>
  <c r="R266"/>
  <c r="Q266"/>
  <c r="P266"/>
  <c r="AH265"/>
  <c r="AG265"/>
  <c r="AF265"/>
  <c r="AE265"/>
  <c r="AD265"/>
  <c r="AC265"/>
  <c r="Z265"/>
  <c r="Y265"/>
  <c r="X265"/>
  <c r="W265"/>
  <c r="V265"/>
  <c r="U265"/>
  <c r="T265"/>
  <c r="S265"/>
  <c r="R265"/>
  <c r="Q265"/>
  <c r="P265"/>
  <c r="AH264"/>
  <c r="AG264"/>
  <c r="AF264"/>
  <c r="AE264"/>
  <c r="AD264"/>
  <c r="AC264"/>
  <c r="Z264"/>
  <c r="Y264"/>
  <c r="X264"/>
  <c r="W264"/>
  <c r="V264"/>
  <c r="U264"/>
  <c r="T264"/>
  <c r="S264"/>
  <c r="R264"/>
  <c r="Q264"/>
  <c r="P264"/>
  <c r="AH263"/>
  <c r="AG263"/>
  <c r="AF263"/>
  <c r="AE263"/>
  <c r="AD263"/>
  <c r="AC263"/>
  <c r="Z263"/>
  <c r="Y263"/>
  <c r="X263"/>
  <c r="W263"/>
  <c r="V263"/>
  <c r="U263"/>
  <c r="T263"/>
  <c r="S263"/>
  <c r="R263"/>
  <c r="Q263"/>
  <c r="P263"/>
  <c r="AH262"/>
  <c r="AG262"/>
  <c r="AF262"/>
  <c r="AE262"/>
  <c r="AD262"/>
  <c r="AC262"/>
  <c r="Z262"/>
  <c r="Y262"/>
  <c r="X262"/>
  <c r="W262"/>
  <c r="V262"/>
  <c r="U262"/>
  <c r="T262"/>
  <c r="S262"/>
  <c r="R262"/>
  <c r="Q262"/>
  <c r="P262"/>
  <c r="AH261"/>
  <c r="AG261"/>
  <c r="AF261"/>
  <c r="AE261"/>
  <c r="AD261"/>
  <c r="AC261"/>
  <c r="Z261"/>
  <c r="Y261"/>
  <c r="X261"/>
  <c r="W261"/>
  <c r="V261"/>
  <c r="U261"/>
  <c r="T261"/>
  <c r="S261"/>
  <c r="R261"/>
  <c r="Q261"/>
  <c r="P261"/>
  <c r="AH260"/>
  <c r="AG260"/>
  <c r="AF260"/>
  <c r="AE260"/>
  <c r="AD260"/>
  <c r="AC260"/>
  <c r="Z260"/>
  <c r="Y260"/>
  <c r="X260"/>
  <c r="W260"/>
  <c r="V260"/>
  <c r="U260"/>
  <c r="T260"/>
  <c r="S260"/>
  <c r="R260"/>
  <c r="Q260"/>
  <c r="P260"/>
  <c r="AH259"/>
  <c r="AG259"/>
  <c r="AF259"/>
  <c r="AE259"/>
  <c r="AD259"/>
  <c r="AC259"/>
  <c r="Z259"/>
  <c r="Y259"/>
  <c r="X259"/>
  <c r="W259"/>
  <c r="V259"/>
  <c r="U259"/>
  <c r="T259"/>
  <c r="S259"/>
  <c r="R259"/>
  <c r="Q259"/>
  <c r="P259"/>
  <c r="AH258"/>
  <c r="AG258"/>
  <c r="AF258"/>
  <c r="AE258"/>
  <c r="AD258"/>
  <c r="AC258"/>
  <c r="Z258"/>
  <c r="Y258"/>
  <c r="X258"/>
  <c r="W258"/>
  <c r="V258"/>
  <c r="U258"/>
  <c r="T258"/>
  <c r="S258"/>
  <c r="R258"/>
  <c r="Q258"/>
  <c r="P258"/>
  <c r="AH257"/>
  <c r="AG257"/>
  <c r="AF257"/>
  <c r="AE257"/>
  <c r="AD257"/>
  <c r="AC257"/>
  <c r="Z257"/>
  <c r="Y257"/>
  <c r="X257"/>
  <c r="W257"/>
  <c r="V257"/>
  <c r="U257"/>
  <c r="T257"/>
  <c r="S257"/>
  <c r="R257"/>
  <c r="Q257"/>
  <c r="P257"/>
  <c r="AH256"/>
  <c r="AG256"/>
  <c r="AF256"/>
  <c r="AE256"/>
  <c r="AD256"/>
  <c r="AC256"/>
  <c r="Z256"/>
  <c r="Y256"/>
  <c r="X256"/>
  <c r="W256"/>
  <c r="V256"/>
  <c r="U256"/>
  <c r="T256"/>
  <c r="S256"/>
  <c r="R256"/>
  <c r="Q256"/>
  <c r="P256"/>
  <c r="AH255"/>
  <c r="AG255"/>
  <c r="AF255"/>
  <c r="AE255"/>
  <c r="AD255"/>
  <c r="AC255"/>
  <c r="Z255"/>
  <c r="Y255"/>
  <c r="X255"/>
  <c r="W255"/>
  <c r="V255"/>
  <c r="U255"/>
  <c r="T255"/>
  <c r="S255"/>
  <c r="R255"/>
  <c r="Q255"/>
  <c r="P255"/>
  <c r="AH254"/>
  <c r="AG254"/>
  <c r="AF254"/>
  <c r="AE254"/>
  <c r="AD254"/>
  <c r="AC254"/>
  <c r="Z254"/>
  <c r="Y254"/>
  <c r="X254"/>
  <c r="W254"/>
  <c r="V254"/>
  <c r="U254"/>
  <c r="T254"/>
  <c r="S254"/>
  <c r="R254"/>
  <c r="Q254"/>
  <c r="P254"/>
  <c r="AH253"/>
  <c r="AG253"/>
  <c r="AF253"/>
  <c r="AE253"/>
  <c r="AD253"/>
  <c r="AC253"/>
  <c r="Z253"/>
  <c r="Y253"/>
  <c r="X253"/>
  <c r="W253"/>
  <c r="V253"/>
  <c r="U253"/>
  <c r="T253"/>
  <c r="S253"/>
  <c r="R253"/>
  <c r="Q253"/>
  <c r="P253"/>
  <c r="AH252"/>
  <c r="AG252"/>
  <c r="AF252"/>
  <c r="AE252"/>
  <c r="AD252"/>
  <c r="AC252"/>
  <c r="Z252"/>
  <c r="Y252"/>
  <c r="X252"/>
  <c r="W252"/>
  <c r="V252"/>
  <c r="U252"/>
  <c r="T252"/>
  <c r="S252"/>
  <c r="R252"/>
  <c r="Q252"/>
  <c r="P252"/>
  <c r="AH251"/>
  <c r="AG251"/>
  <c r="AF251"/>
  <c r="AE251"/>
  <c r="AD251"/>
  <c r="AC251"/>
  <c r="Z251"/>
  <c r="Y251"/>
  <c r="X251"/>
  <c r="W251"/>
  <c r="V251"/>
  <c r="U251"/>
  <c r="T251"/>
  <c r="S251"/>
  <c r="R251"/>
  <c r="Q251"/>
  <c r="P251"/>
  <c r="AH250"/>
  <c r="AG250"/>
  <c r="AF250"/>
  <c r="AE250"/>
  <c r="AD250"/>
  <c r="AC250"/>
  <c r="Z250"/>
  <c r="Y250"/>
  <c r="X250"/>
  <c r="W250"/>
  <c r="V250"/>
  <c r="U250"/>
  <c r="T250"/>
  <c r="S250"/>
  <c r="R250"/>
  <c r="Q250"/>
  <c r="P250"/>
  <c r="AH249"/>
  <c r="AG249"/>
  <c r="AF249"/>
  <c r="AE249"/>
  <c r="AD249"/>
  <c r="AC249"/>
  <c r="Z249"/>
  <c r="Y249"/>
  <c r="X249"/>
  <c r="W249"/>
  <c r="V249"/>
  <c r="U249"/>
  <c r="T249"/>
  <c r="S249"/>
  <c r="R249"/>
  <c r="Q249"/>
  <c r="P249"/>
  <c r="AH248"/>
  <c r="AG248"/>
  <c r="AF248"/>
  <c r="AE248"/>
  <c r="AD248"/>
  <c r="AC248"/>
  <c r="Z248"/>
  <c r="Y248"/>
  <c r="X248"/>
  <c r="W248"/>
  <c r="V248"/>
  <c r="U248"/>
  <c r="T248"/>
  <c r="S248"/>
  <c r="R248"/>
  <c r="Q248"/>
  <c r="P248"/>
  <c r="AH247"/>
  <c r="AG247"/>
  <c r="AF247"/>
  <c r="AE247"/>
  <c r="AD247"/>
  <c r="AC247"/>
  <c r="Z247"/>
  <c r="Y247"/>
  <c r="X247"/>
  <c r="W247"/>
  <c r="V247"/>
  <c r="U247"/>
  <c r="T247"/>
  <c r="S247"/>
  <c r="R247"/>
  <c r="Q247"/>
  <c r="P247"/>
  <c r="AH246"/>
  <c r="AG246"/>
  <c r="AF246"/>
  <c r="AE246"/>
  <c r="AD246"/>
  <c r="AC246"/>
  <c r="Z246"/>
  <c r="Y246"/>
  <c r="X246"/>
  <c r="W246"/>
  <c r="V246"/>
  <c r="U246"/>
  <c r="T246"/>
  <c r="S246"/>
  <c r="R246"/>
  <c r="Q246"/>
  <c r="P246"/>
  <c r="AH245"/>
  <c r="AG245"/>
  <c r="AF245"/>
  <c r="AE245"/>
  <c r="AD245"/>
  <c r="AC245"/>
  <c r="Z245"/>
  <c r="Y245"/>
  <c r="X245"/>
  <c r="W245"/>
  <c r="V245"/>
  <c r="U245"/>
  <c r="T245"/>
  <c r="S245"/>
  <c r="R245"/>
  <c r="Q245"/>
  <c r="P245"/>
  <c r="AH244"/>
  <c r="AG244"/>
  <c r="AF244"/>
  <c r="AE244"/>
  <c r="AD244"/>
  <c r="AC244"/>
  <c r="Z244"/>
  <c r="Y244"/>
  <c r="X244"/>
  <c r="W244"/>
  <c r="V244"/>
  <c r="U244"/>
  <c r="T244"/>
  <c r="S244"/>
  <c r="R244"/>
  <c r="Q244"/>
  <c r="P244"/>
  <c r="AH243"/>
  <c r="AG243"/>
  <c r="AF243"/>
  <c r="AE243"/>
  <c r="AD243"/>
  <c r="AC243"/>
  <c r="Z243"/>
  <c r="Y243"/>
  <c r="X243"/>
  <c r="W243"/>
  <c r="V243"/>
  <c r="U243"/>
  <c r="T243"/>
  <c r="S243"/>
  <c r="R243"/>
  <c r="Q243"/>
  <c r="P243"/>
  <c r="AH242"/>
  <c r="AG242"/>
  <c r="AF242"/>
  <c r="AE242"/>
  <c r="AD242"/>
  <c r="AC242"/>
  <c r="Z242"/>
  <c r="Y242"/>
  <c r="X242"/>
  <c r="W242"/>
  <c r="V242"/>
  <c r="U242"/>
  <c r="T242"/>
  <c r="S242"/>
  <c r="R242"/>
  <c r="Q242"/>
  <c r="P242"/>
  <c r="AH241"/>
  <c r="AG241"/>
  <c r="AF241"/>
  <c r="AE241"/>
  <c r="AD241"/>
  <c r="AC241"/>
  <c r="Z241"/>
  <c r="Y241"/>
  <c r="X241"/>
  <c r="W241"/>
  <c r="V241"/>
  <c r="U241"/>
  <c r="T241"/>
  <c r="S241"/>
  <c r="R241"/>
  <c r="Q241"/>
  <c r="P241"/>
  <c r="AH240"/>
  <c r="AG240"/>
  <c r="AF240"/>
  <c r="AE240"/>
  <c r="AD240"/>
  <c r="AC240"/>
  <c r="Z240"/>
  <c r="Y240"/>
  <c r="X240"/>
  <c r="W240"/>
  <c r="V240"/>
  <c r="U240"/>
  <c r="T240"/>
  <c r="S240"/>
  <c r="R240"/>
  <c r="Q240"/>
  <c r="P240"/>
  <c r="AH239"/>
  <c r="AG239"/>
  <c r="AF239"/>
  <c r="AE239"/>
  <c r="AD239"/>
  <c r="AC239"/>
  <c r="Z239"/>
  <c r="Y239"/>
  <c r="X239"/>
  <c r="W239"/>
  <c r="V239"/>
  <c r="U239"/>
  <c r="T239"/>
  <c r="S239"/>
  <c r="R239"/>
  <c r="Q239"/>
  <c r="P239"/>
  <c r="AH238"/>
  <c r="AG238"/>
  <c r="AF238"/>
  <c r="AE238"/>
  <c r="AD238"/>
  <c r="AC238"/>
  <c r="Z238"/>
  <c r="Y238"/>
  <c r="X238"/>
  <c r="W238"/>
  <c r="V238"/>
  <c r="U238"/>
  <c r="T238"/>
  <c r="S238"/>
  <c r="R238"/>
  <c r="Q238"/>
  <c r="P238"/>
  <c r="AH237"/>
  <c r="AG237"/>
  <c r="AF237"/>
  <c r="AE237"/>
  <c r="AD237"/>
  <c r="AC237"/>
  <c r="Z237"/>
  <c r="Y237"/>
  <c r="X237"/>
  <c r="W237"/>
  <c r="V237"/>
  <c r="U237"/>
  <c r="T237"/>
  <c r="S237"/>
  <c r="R237"/>
  <c r="Q237"/>
  <c r="P237"/>
  <c r="AH236"/>
  <c r="AG236"/>
  <c r="AF236"/>
  <c r="AE236"/>
  <c r="AD236"/>
  <c r="AC236"/>
  <c r="Z236"/>
  <c r="Y236"/>
  <c r="X236"/>
  <c r="W236"/>
  <c r="V236"/>
  <c r="U236"/>
  <c r="T236"/>
  <c r="S236"/>
  <c r="R236"/>
  <c r="Q236"/>
  <c r="P236"/>
  <c r="AH235"/>
  <c r="AG235"/>
  <c r="AF235"/>
  <c r="AE235"/>
  <c r="AD235"/>
  <c r="AC235"/>
  <c r="Z235"/>
  <c r="Y235"/>
  <c r="X235"/>
  <c r="W235"/>
  <c r="V235"/>
  <c r="U235"/>
  <c r="T235"/>
  <c r="S235"/>
  <c r="R235"/>
  <c r="Q235"/>
  <c r="P235"/>
  <c r="AH234"/>
  <c r="AG234"/>
  <c r="AF234"/>
  <c r="AE234"/>
  <c r="AD234"/>
  <c r="AC234"/>
  <c r="Z234"/>
  <c r="Y234"/>
  <c r="X234"/>
  <c r="W234"/>
  <c r="V234"/>
  <c r="U234"/>
  <c r="T234"/>
  <c r="S234"/>
  <c r="R234"/>
  <c r="Q234"/>
  <c r="P234"/>
  <c r="AH233"/>
  <c r="AG233"/>
  <c r="AF233"/>
  <c r="AE233"/>
  <c r="AD233"/>
  <c r="AC233"/>
  <c r="Z233"/>
  <c r="Y233"/>
  <c r="X233"/>
  <c r="W233"/>
  <c r="V233"/>
  <c r="U233"/>
  <c r="T233"/>
  <c r="S233"/>
  <c r="R233"/>
  <c r="Q233"/>
  <c r="P233"/>
  <c r="AH232"/>
  <c r="AG232"/>
  <c r="AF232"/>
  <c r="AE232"/>
  <c r="AD232"/>
  <c r="AC232"/>
  <c r="Z232"/>
  <c r="Y232"/>
  <c r="X232"/>
  <c r="W232"/>
  <c r="V232"/>
  <c r="U232"/>
  <c r="T232"/>
  <c r="S232"/>
  <c r="R232"/>
  <c r="Q232"/>
  <c r="P232"/>
  <c r="AH231"/>
  <c r="AG231"/>
  <c r="AF231"/>
  <c r="AE231"/>
  <c r="AD231"/>
  <c r="AC231"/>
  <c r="Z231"/>
  <c r="Y231"/>
  <c r="X231"/>
  <c r="W231"/>
  <c r="V231"/>
  <c r="U231"/>
  <c r="T231"/>
  <c r="S231"/>
  <c r="R231"/>
  <c r="Q231"/>
  <c r="P231"/>
  <c r="AH230"/>
  <c r="AG230"/>
  <c r="AF230"/>
  <c r="AE230"/>
  <c r="AD230"/>
  <c r="AC230"/>
  <c r="Z230"/>
  <c r="Y230"/>
  <c r="X230"/>
  <c r="W230"/>
  <c r="V230"/>
  <c r="U230"/>
  <c r="T230"/>
  <c r="S230"/>
  <c r="R230"/>
  <c r="Q230"/>
  <c r="P230"/>
  <c r="AH229"/>
  <c r="AG229"/>
  <c r="AF229"/>
  <c r="AE229"/>
  <c r="AD229"/>
  <c r="AC229"/>
  <c r="Z229"/>
  <c r="Y229"/>
  <c r="X229"/>
  <c r="W229"/>
  <c r="V229"/>
  <c r="U229"/>
  <c r="T229"/>
  <c r="S229"/>
  <c r="R229"/>
  <c r="Q229"/>
  <c r="P229"/>
  <c r="AH228"/>
  <c r="AG228"/>
  <c r="AF228"/>
  <c r="AE228"/>
  <c r="AD228"/>
  <c r="AC228"/>
  <c r="Z228"/>
  <c r="Y228"/>
  <c r="X228"/>
  <c r="W228"/>
  <c r="V228"/>
  <c r="U228"/>
  <c r="T228"/>
  <c r="S228"/>
  <c r="R228"/>
  <c r="Q228"/>
  <c r="P228"/>
  <c r="AH227"/>
  <c r="AG227"/>
  <c r="AF227"/>
  <c r="AE227"/>
  <c r="AD227"/>
  <c r="AC227"/>
  <c r="Z227"/>
  <c r="Y227"/>
  <c r="X227"/>
  <c r="W227"/>
  <c r="V227"/>
  <c r="U227"/>
  <c r="T227"/>
  <c r="S227"/>
  <c r="R227"/>
  <c r="Q227"/>
  <c r="P227"/>
  <c r="AH226"/>
  <c r="AG226"/>
  <c r="AF226"/>
  <c r="AE226"/>
  <c r="AD226"/>
  <c r="AC226"/>
  <c r="Z226"/>
  <c r="Y226"/>
  <c r="X226"/>
  <c r="W226"/>
  <c r="V226"/>
  <c r="U226"/>
  <c r="T226"/>
  <c r="S226"/>
  <c r="R226"/>
  <c r="Q226"/>
  <c r="P226"/>
  <c r="AH225"/>
  <c r="AG225"/>
  <c r="AF225"/>
  <c r="AE225"/>
  <c r="AD225"/>
  <c r="AC225"/>
  <c r="Z225"/>
  <c r="Y225"/>
  <c r="X225"/>
  <c r="W225"/>
  <c r="V225"/>
  <c r="U225"/>
  <c r="T225"/>
  <c r="S225"/>
  <c r="R225"/>
  <c r="Q225"/>
  <c r="P225"/>
  <c r="AH224"/>
  <c r="AG224"/>
  <c r="AF224"/>
  <c r="AE224"/>
  <c r="AD224"/>
  <c r="AC224"/>
  <c r="Z224"/>
  <c r="Y224"/>
  <c r="X224"/>
  <c r="W224"/>
  <c r="V224"/>
  <c r="U224"/>
  <c r="T224"/>
  <c r="S224"/>
  <c r="R224"/>
  <c r="Q224"/>
  <c r="P224"/>
  <c r="AH223"/>
  <c r="AG223"/>
  <c r="AF223"/>
  <c r="AE223"/>
  <c r="AD223"/>
  <c r="AC223"/>
  <c r="Z223"/>
  <c r="Y223"/>
  <c r="X223"/>
  <c r="W223"/>
  <c r="V223"/>
  <c r="U223"/>
  <c r="T223"/>
  <c r="S223"/>
  <c r="R223"/>
  <c r="Q223"/>
  <c r="P223"/>
  <c r="AH222"/>
  <c r="AG222"/>
  <c r="AF222"/>
  <c r="AE222"/>
  <c r="AD222"/>
  <c r="AC222"/>
  <c r="Z222"/>
  <c r="Y222"/>
  <c r="X222"/>
  <c r="W222"/>
  <c r="V222"/>
  <c r="U222"/>
  <c r="T222"/>
  <c r="S222"/>
  <c r="R222"/>
  <c r="Q222"/>
  <c r="P222"/>
  <c r="AH221"/>
  <c r="AG221"/>
  <c r="AF221"/>
  <c r="AE221"/>
  <c r="AD221"/>
  <c r="AC221"/>
  <c r="Z221"/>
  <c r="Y221"/>
  <c r="X221"/>
  <c r="W221"/>
  <c r="V221"/>
  <c r="U221"/>
  <c r="T221"/>
  <c r="S221"/>
  <c r="R221"/>
  <c r="Q221"/>
  <c r="P221"/>
  <c r="AH220"/>
  <c r="AG220"/>
  <c r="AF220"/>
  <c r="AE220"/>
  <c r="AD220"/>
  <c r="AC220"/>
  <c r="Z220"/>
  <c r="Y220"/>
  <c r="X220"/>
  <c r="W220"/>
  <c r="V220"/>
  <c r="U220"/>
  <c r="T220"/>
  <c r="S220"/>
  <c r="R220"/>
  <c r="Q220"/>
  <c r="P220"/>
  <c r="AH219"/>
  <c r="AG219"/>
  <c r="AF219"/>
  <c r="AE219"/>
  <c r="AD219"/>
  <c r="AC219"/>
  <c r="Z219"/>
  <c r="Y219"/>
  <c r="X219"/>
  <c r="W219"/>
  <c r="V219"/>
  <c r="U219"/>
  <c r="T219"/>
  <c r="S219"/>
  <c r="R219"/>
  <c r="Q219"/>
  <c r="P219"/>
  <c r="AH218"/>
  <c r="AG218"/>
  <c r="AF218"/>
  <c r="AE218"/>
  <c r="AD218"/>
  <c r="AC218"/>
  <c r="Z218"/>
  <c r="Y218"/>
  <c r="X218"/>
  <c r="W218"/>
  <c r="V218"/>
  <c r="U218"/>
  <c r="T218"/>
  <c r="S218"/>
  <c r="R218"/>
  <c r="Q218"/>
  <c r="P218"/>
  <c r="AH217"/>
  <c r="AG217"/>
  <c r="AF217"/>
  <c r="AE217"/>
  <c r="AD217"/>
  <c r="AC217"/>
  <c r="Z217"/>
  <c r="Y217"/>
  <c r="X217"/>
  <c r="W217"/>
  <c r="V217"/>
  <c r="U217"/>
  <c r="T217"/>
  <c r="S217"/>
  <c r="R217"/>
  <c r="Q217"/>
  <c r="P217"/>
  <c r="AH216"/>
  <c r="AG216"/>
  <c r="AF216"/>
  <c r="AE216"/>
  <c r="AD216"/>
  <c r="AC216"/>
  <c r="Z216"/>
  <c r="Y216"/>
  <c r="X216"/>
  <c r="W216"/>
  <c r="V216"/>
  <c r="U216"/>
  <c r="T216"/>
  <c r="S216"/>
  <c r="R216"/>
  <c r="Q216"/>
  <c r="P216"/>
  <c r="AH215"/>
  <c r="AG215"/>
  <c r="AF215"/>
  <c r="AE215"/>
  <c r="AD215"/>
  <c r="AC215"/>
  <c r="Z215"/>
  <c r="Y215"/>
  <c r="X215"/>
  <c r="W215"/>
  <c r="V215"/>
  <c r="U215"/>
  <c r="T215"/>
  <c r="S215"/>
  <c r="R215"/>
  <c r="Q215"/>
  <c r="P215"/>
  <c r="AH214"/>
  <c r="AG214"/>
  <c r="AF214"/>
  <c r="AE214"/>
  <c r="AD214"/>
  <c r="AC214"/>
  <c r="Z214"/>
  <c r="Y214"/>
  <c r="X214"/>
  <c r="W214"/>
  <c r="V214"/>
  <c r="U214"/>
  <c r="T214"/>
  <c r="S214"/>
  <c r="R214"/>
  <c r="Q214"/>
  <c r="P214"/>
  <c r="AH213"/>
  <c r="AG213"/>
  <c r="AF213"/>
  <c r="AE213"/>
  <c r="AD213"/>
  <c r="AC213"/>
  <c r="Z213"/>
  <c r="Y213"/>
  <c r="X213"/>
  <c r="W213"/>
  <c r="V213"/>
  <c r="U213"/>
  <c r="T213"/>
  <c r="S213"/>
  <c r="R213"/>
  <c r="Q213"/>
  <c r="P213"/>
  <c r="AH212"/>
  <c r="AG212"/>
  <c r="AF212"/>
  <c r="AE212"/>
  <c r="AD212"/>
  <c r="AC212"/>
  <c r="Z212"/>
  <c r="Y212"/>
  <c r="X212"/>
  <c r="W212"/>
  <c r="V212"/>
  <c r="U212"/>
  <c r="T212"/>
  <c r="S212"/>
  <c r="R212"/>
  <c r="Q212"/>
  <c r="P212"/>
  <c r="AH211"/>
  <c r="AG211"/>
  <c r="AF211"/>
  <c r="AE211"/>
  <c r="AD211"/>
  <c r="AC211"/>
  <c r="Z211"/>
  <c r="Y211"/>
  <c r="X211"/>
  <c r="W211"/>
  <c r="V211"/>
  <c r="U211"/>
  <c r="T211"/>
  <c r="S211"/>
  <c r="R211"/>
  <c r="Q211"/>
  <c r="P211"/>
  <c r="AH210"/>
  <c r="AG210"/>
  <c r="AF210"/>
  <c r="AE210"/>
  <c r="AD210"/>
  <c r="AC210"/>
  <c r="Z210"/>
  <c r="Y210"/>
  <c r="X210"/>
  <c r="W210"/>
  <c r="V210"/>
  <c r="U210"/>
  <c r="T210"/>
  <c r="S210"/>
  <c r="R210"/>
  <c r="Q210"/>
  <c r="P210"/>
  <c r="AH209"/>
  <c r="AG209"/>
  <c r="AF209"/>
  <c r="AE209"/>
  <c r="AD209"/>
  <c r="AC209"/>
  <c r="Z209"/>
  <c r="Y209"/>
  <c r="X209"/>
  <c r="W209"/>
  <c r="V209"/>
  <c r="U209"/>
  <c r="T209"/>
  <c r="S209"/>
  <c r="R209"/>
  <c r="Q209"/>
  <c r="P209"/>
  <c r="AH208"/>
  <c r="AG208"/>
  <c r="AF208"/>
  <c r="AE208"/>
  <c r="AD208"/>
  <c r="AC208"/>
  <c r="Z208"/>
  <c r="Y208"/>
  <c r="X208"/>
  <c r="W208"/>
  <c r="V208"/>
  <c r="U208"/>
  <c r="T208"/>
  <c r="S208"/>
  <c r="R208"/>
  <c r="Q208"/>
  <c r="P208"/>
  <c r="AH207"/>
  <c r="AG207"/>
  <c r="AF207"/>
  <c r="AE207"/>
  <c r="AD207"/>
  <c r="AC207"/>
  <c r="Z207"/>
  <c r="Y207"/>
  <c r="X207"/>
  <c r="W207"/>
  <c r="V207"/>
  <c r="U207"/>
  <c r="T207"/>
  <c r="S207"/>
  <c r="R207"/>
  <c r="Q207"/>
  <c r="P207"/>
  <c r="AH206"/>
  <c r="AG206"/>
  <c r="AF206"/>
  <c r="AE206"/>
  <c r="AD206"/>
  <c r="AC206"/>
  <c r="Z206"/>
  <c r="Y206"/>
  <c r="X206"/>
  <c r="W206"/>
  <c r="V206"/>
  <c r="U206"/>
  <c r="T206"/>
  <c r="S206"/>
  <c r="R206"/>
  <c r="Q206"/>
  <c r="P206"/>
  <c r="AH205"/>
  <c r="AG205"/>
  <c r="AF205"/>
  <c r="AE205"/>
  <c r="AD205"/>
  <c r="AC205"/>
  <c r="Z205"/>
  <c r="Y205"/>
  <c r="X205"/>
  <c r="W205"/>
  <c r="V205"/>
  <c r="U205"/>
  <c r="T205"/>
  <c r="S205"/>
  <c r="R205"/>
  <c r="Q205"/>
  <c r="P205"/>
  <c r="AH204"/>
  <c r="AG204"/>
  <c r="AF204"/>
  <c r="AE204"/>
  <c r="AD204"/>
  <c r="AC204"/>
  <c r="Z204"/>
  <c r="Y204"/>
  <c r="X204"/>
  <c r="W204"/>
  <c r="V204"/>
  <c r="U204"/>
  <c r="T204"/>
  <c r="S204"/>
  <c r="R204"/>
  <c r="Q204"/>
  <c r="P204"/>
  <c r="AH203"/>
  <c r="AG203"/>
  <c r="AF203"/>
  <c r="AE203"/>
  <c r="AD203"/>
  <c r="AC203"/>
  <c r="Z203"/>
  <c r="Y203"/>
  <c r="X203"/>
  <c r="W203"/>
  <c r="V203"/>
  <c r="U203"/>
  <c r="T203"/>
  <c r="S203"/>
  <c r="R203"/>
  <c r="Q203"/>
  <c r="P203"/>
  <c r="AH202"/>
  <c r="AG202"/>
  <c r="AF202"/>
  <c r="AE202"/>
  <c r="AD202"/>
  <c r="AC202"/>
  <c r="Z202"/>
  <c r="Y202"/>
  <c r="X202"/>
  <c r="W202"/>
  <c r="V202"/>
  <c r="U202"/>
  <c r="T202"/>
  <c r="S202"/>
  <c r="R202"/>
  <c r="Q202"/>
  <c r="P202"/>
  <c r="AH201"/>
  <c r="AG201"/>
  <c r="AF201"/>
  <c r="AE201"/>
  <c r="AD201"/>
  <c r="AC201"/>
  <c r="Z201"/>
  <c r="Y201"/>
  <c r="X201"/>
  <c r="W201"/>
  <c r="V201"/>
  <c r="U201"/>
  <c r="T201"/>
  <c r="S201"/>
  <c r="R201"/>
  <c r="Q201"/>
  <c r="P201"/>
  <c r="AH200"/>
  <c r="AG200"/>
  <c r="AF200"/>
  <c r="AE200"/>
  <c r="AD200"/>
  <c r="AC200"/>
  <c r="Z200"/>
  <c r="Y200"/>
  <c r="X200"/>
  <c r="W200"/>
  <c r="V200"/>
  <c r="U200"/>
  <c r="T200"/>
  <c r="S200"/>
  <c r="R200"/>
  <c r="Q200"/>
  <c r="P200"/>
  <c r="AH199"/>
  <c r="AG199"/>
  <c r="AF199"/>
  <c r="AE199"/>
  <c r="AD199"/>
  <c r="AC199"/>
  <c r="Z199"/>
  <c r="Y199"/>
  <c r="X199"/>
  <c r="W199"/>
  <c r="V199"/>
  <c r="U199"/>
  <c r="T199"/>
  <c r="S199"/>
  <c r="R199"/>
  <c r="Q199"/>
  <c r="P199"/>
  <c r="AH198"/>
  <c r="AG198"/>
  <c r="AF198"/>
  <c r="AE198"/>
  <c r="AD198"/>
  <c r="AC198"/>
  <c r="Z198"/>
  <c r="Y198"/>
  <c r="X198"/>
  <c r="W198"/>
  <c r="V198"/>
  <c r="U198"/>
  <c r="T198"/>
  <c r="S198"/>
  <c r="R198"/>
  <c r="Q198"/>
  <c r="P198"/>
  <c r="AH197"/>
  <c r="AG197"/>
  <c r="AF197"/>
  <c r="AE197"/>
  <c r="AD197"/>
  <c r="AC197"/>
  <c r="Z197"/>
  <c r="Y197"/>
  <c r="X197"/>
  <c r="W197"/>
  <c r="V197"/>
  <c r="U197"/>
  <c r="T197"/>
  <c r="S197"/>
  <c r="R197"/>
  <c r="Q197"/>
  <c r="P197"/>
  <c r="AH196"/>
  <c r="AG196"/>
  <c r="AF196"/>
  <c r="AE196"/>
  <c r="AD196"/>
  <c r="AC196"/>
  <c r="Z196"/>
  <c r="Y196"/>
  <c r="X196"/>
  <c r="W196"/>
  <c r="V196"/>
  <c r="U196"/>
  <c r="T196"/>
  <c r="S196"/>
  <c r="R196"/>
  <c r="Q196"/>
  <c r="P196"/>
  <c r="AH195"/>
  <c r="AG195"/>
  <c r="AF195"/>
  <c r="AE195"/>
  <c r="AD195"/>
  <c r="AC195"/>
  <c r="Z195"/>
  <c r="Y195"/>
  <c r="X195"/>
  <c r="W195"/>
  <c r="V195"/>
  <c r="U195"/>
  <c r="T195"/>
  <c r="S195"/>
  <c r="R195"/>
  <c r="Q195"/>
  <c r="P195"/>
  <c r="AH194"/>
  <c r="AG194"/>
  <c r="AF194"/>
  <c r="AE194"/>
  <c r="AD194"/>
  <c r="AC194"/>
  <c r="Z194"/>
  <c r="Y194"/>
  <c r="X194"/>
  <c r="W194"/>
  <c r="V194"/>
  <c r="U194"/>
  <c r="T194"/>
  <c r="S194"/>
  <c r="R194"/>
  <c r="Q194"/>
  <c r="P194"/>
  <c r="AH193"/>
  <c r="AG193"/>
  <c r="AF193"/>
  <c r="AE193"/>
  <c r="AD193"/>
  <c r="AC193"/>
  <c r="Z193"/>
  <c r="Y193"/>
  <c r="X193"/>
  <c r="W193"/>
  <c r="V193"/>
  <c r="U193"/>
  <c r="T193"/>
  <c r="S193"/>
  <c r="R193"/>
  <c r="Q193"/>
  <c r="P193"/>
  <c r="AH192"/>
  <c r="AG192"/>
  <c r="AF192"/>
  <c r="AE192"/>
  <c r="AD192"/>
  <c r="AC192"/>
  <c r="Z192"/>
  <c r="Y192"/>
  <c r="X192"/>
  <c r="W192"/>
  <c r="V192"/>
  <c r="U192"/>
  <c r="T192"/>
  <c r="S192"/>
  <c r="R192"/>
  <c r="Q192"/>
  <c r="P192"/>
  <c r="AH191"/>
  <c r="AG191"/>
  <c r="AF191"/>
  <c r="AE191"/>
  <c r="AD191"/>
  <c r="AC191"/>
  <c r="Z191"/>
  <c r="Y191"/>
  <c r="X191"/>
  <c r="W191"/>
  <c r="V191"/>
  <c r="U191"/>
  <c r="T191"/>
  <c r="S191"/>
  <c r="R191"/>
  <c r="Q191"/>
  <c r="P191"/>
  <c r="AH190"/>
  <c r="AG190"/>
  <c r="AF190"/>
  <c r="AE190"/>
  <c r="AD190"/>
  <c r="AC190"/>
  <c r="Z190"/>
  <c r="Y190"/>
  <c r="X190"/>
  <c r="W190"/>
  <c r="V190"/>
  <c r="U190"/>
  <c r="T190"/>
  <c r="S190"/>
  <c r="R190"/>
  <c r="Q190"/>
  <c r="P190"/>
  <c r="AH189"/>
  <c r="AG189"/>
  <c r="AF189"/>
  <c r="AE189"/>
  <c r="AD189"/>
  <c r="AC189"/>
  <c r="Z189"/>
  <c r="Y189"/>
  <c r="X189"/>
  <c r="W189"/>
  <c r="V189"/>
  <c r="U189"/>
  <c r="T189"/>
  <c r="S189"/>
  <c r="R189"/>
  <c r="Q189"/>
  <c r="P189"/>
  <c r="AH188"/>
  <c r="AG188"/>
  <c r="AF188"/>
  <c r="AE188"/>
  <c r="AD188"/>
  <c r="AC188"/>
  <c r="Z188"/>
  <c r="Y188"/>
  <c r="X188"/>
  <c r="W188"/>
  <c r="V188"/>
  <c r="U188"/>
  <c r="T188"/>
  <c r="S188"/>
  <c r="R188"/>
  <c r="Q188"/>
  <c r="P188"/>
  <c r="AH187"/>
  <c r="AG187"/>
  <c r="AF187"/>
  <c r="AE187"/>
  <c r="AD187"/>
  <c r="AC187"/>
  <c r="Z187"/>
  <c r="Y187"/>
  <c r="X187"/>
  <c r="W187"/>
  <c r="V187"/>
  <c r="U187"/>
  <c r="T187"/>
  <c r="S187"/>
  <c r="R187"/>
  <c r="Q187"/>
  <c r="P187"/>
  <c r="AH186"/>
  <c r="AG186"/>
  <c r="AF186"/>
  <c r="AE186"/>
  <c r="AD186"/>
  <c r="AC186"/>
  <c r="Z186"/>
  <c r="Y186"/>
  <c r="X186"/>
  <c r="W186"/>
  <c r="V186"/>
  <c r="U186"/>
  <c r="T186"/>
  <c r="S186"/>
  <c r="R186"/>
  <c r="Q186"/>
  <c r="P186"/>
  <c r="AH185"/>
  <c r="AG185"/>
  <c r="AF185"/>
  <c r="AE185"/>
  <c r="AD185"/>
  <c r="AC185"/>
  <c r="Z185"/>
  <c r="Y185"/>
  <c r="X185"/>
  <c r="W185"/>
  <c r="V185"/>
  <c r="U185"/>
  <c r="T185"/>
  <c r="S185"/>
  <c r="R185"/>
  <c r="Q185"/>
  <c r="P185"/>
  <c r="AH184"/>
  <c r="AG184"/>
  <c r="AF184"/>
  <c r="AE184"/>
  <c r="AD184"/>
  <c r="AC184"/>
  <c r="Z184"/>
  <c r="Y184"/>
  <c r="X184"/>
  <c r="W184"/>
  <c r="V184"/>
  <c r="U184"/>
  <c r="T184"/>
  <c r="S184"/>
  <c r="R184"/>
  <c r="Q184"/>
  <c r="P184"/>
  <c r="AH183"/>
  <c r="AG183"/>
  <c r="AF183"/>
  <c r="AE183"/>
  <c r="AD183"/>
  <c r="AC183"/>
  <c r="Z183"/>
  <c r="Y183"/>
  <c r="X183"/>
  <c r="W183"/>
  <c r="V183"/>
  <c r="U183"/>
  <c r="T183"/>
  <c r="S183"/>
  <c r="R183"/>
  <c r="Q183"/>
  <c r="P183"/>
  <c r="AH182"/>
  <c r="AG182"/>
  <c r="AF182"/>
  <c r="AE182"/>
  <c r="AD182"/>
  <c r="AC182"/>
  <c r="Z182"/>
  <c r="Y182"/>
  <c r="X182"/>
  <c r="W182"/>
  <c r="V182"/>
  <c r="U182"/>
  <c r="T182"/>
  <c r="S182"/>
  <c r="R182"/>
  <c r="Q182"/>
  <c r="P182"/>
  <c r="AH181"/>
  <c r="AG181"/>
  <c r="AF181"/>
  <c r="AE181"/>
  <c r="AD181"/>
  <c r="AC181"/>
  <c r="Z181"/>
  <c r="Y181"/>
  <c r="X181"/>
  <c r="W181"/>
  <c r="V181"/>
  <c r="U181"/>
  <c r="T181"/>
  <c r="S181"/>
  <c r="R181"/>
  <c r="Q181"/>
  <c r="P181"/>
  <c r="AH180"/>
  <c r="AG180"/>
  <c r="AF180"/>
  <c r="AE180"/>
  <c r="AD180"/>
  <c r="AC180"/>
  <c r="Z180"/>
  <c r="Y180"/>
  <c r="X180"/>
  <c r="W180"/>
  <c r="V180"/>
  <c r="U180"/>
  <c r="T180"/>
  <c r="S180"/>
  <c r="R180"/>
  <c r="Q180"/>
  <c r="P180"/>
  <c r="AH179"/>
  <c r="AG179"/>
  <c r="AF179"/>
  <c r="AE179"/>
  <c r="AD179"/>
  <c r="AC179"/>
  <c r="Z179"/>
  <c r="Y179"/>
  <c r="X179"/>
  <c r="W179"/>
  <c r="V179"/>
  <c r="U179"/>
  <c r="T179"/>
  <c r="S179"/>
  <c r="R179"/>
  <c r="Q179"/>
  <c r="P179"/>
  <c r="AH178"/>
  <c r="AG178"/>
  <c r="AF178"/>
  <c r="AE178"/>
  <c r="AD178"/>
  <c r="AC178"/>
  <c r="Z178"/>
  <c r="Y178"/>
  <c r="X178"/>
  <c r="W178"/>
  <c r="V178"/>
  <c r="U178"/>
  <c r="T178"/>
  <c r="S178"/>
  <c r="R178"/>
  <c r="Q178"/>
  <c r="P178"/>
  <c r="AH177"/>
  <c r="AG177"/>
  <c r="AF177"/>
  <c r="AE177"/>
  <c r="AD177"/>
  <c r="AC177"/>
  <c r="Z177"/>
  <c r="Y177"/>
  <c r="X177"/>
  <c r="W177"/>
  <c r="V177"/>
  <c r="U177"/>
  <c r="T177"/>
  <c r="S177"/>
  <c r="R177"/>
  <c r="Q177"/>
  <c r="P177"/>
  <c r="AH176"/>
  <c r="AG176"/>
  <c r="AF176"/>
  <c r="AE176"/>
  <c r="AD176"/>
  <c r="AC176"/>
  <c r="Z176"/>
  <c r="Y176"/>
  <c r="X176"/>
  <c r="W176"/>
  <c r="V176"/>
  <c r="U176"/>
  <c r="T176"/>
  <c r="S176"/>
  <c r="R176"/>
  <c r="Q176"/>
  <c r="P176"/>
  <c r="AH175"/>
  <c r="AG175"/>
  <c r="AF175"/>
  <c r="AE175"/>
  <c r="AD175"/>
  <c r="AC175"/>
  <c r="Z175"/>
  <c r="Y175"/>
  <c r="X175"/>
  <c r="W175"/>
  <c r="V175"/>
  <c r="U175"/>
  <c r="T175"/>
  <c r="S175"/>
  <c r="R175"/>
  <c r="Q175"/>
  <c r="P175"/>
  <c r="AH174"/>
  <c r="AG174"/>
  <c r="AF174"/>
  <c r="AE174"/>
  <c r="AD174"/>
  <c r="AC174"/>
  <c r="Z174"/>
  <c r="Y174"/>
  <c r="X174"/>
  <c r="W174"/>
  <c r="V174"/>
  <c r="U174"/>
  <c r="T174"/>
  <c r="S174"/>
  <c r="R174"/>
  <c r="Q174"/>
  <c r="P174"/>
  <c r="AH173"/>
  <c r="AG173"/>
  <c r="AF173"/>
  <c r="AE173"/>
  <c r="AD173"/>
  <c r="AC173"/>
  <c r="Z173"/>
  <c r="Y173"/>
  <c r="X173"/>
  <c r="W173"/>
  <c r="V173"/>
  <c r="U173"/>
  <c r="T173"/>
  <c r="S173"/>
  <c r="R173"/>
  <c r="Q173"/>
  <c r="P173"/>
  <c r="AH172"/>
  <c r="AG172"/>
  <c r="AF172"/>
  <c r="AE172"/>
  <c r="AD172"/>
  <c r="AC172"/>
  <c r="Z172"/>
  <c r="Y172"/>
  <c r="X172"/>
  <c r="W172"/>
  <c r="V172"/>
  <c r="U172"/>
  <c r="T172"/>
  <c r="S172"/>
  <c r="R172"/>
  <c r="Q172"/>
  <c r="P172"/>
  <c r="AH171"/>
  <c r="AG171"/>
  <c r="AF171"/>
  <c r="AE171"/>
  <c r="AD171"/>
  <c r="AC171"/>
  <c r="Z171"/>
  <c r="Y171"/>
  <c r="X171"/>
  <c r="W171"/>
  <c r="V171"/>
  <c r="U171"/>
  <c r="T171"/>
  <c r="S171"/>
  <c r="R171"/>
  <c r="Q171"/>
  <c r="P171"/>
  <c r="AH170"/>
  <c r="AG170"/>
  <c r="AF170"/>
  <c r="AE170"/>
  <c r="AD170"/>
  <c r="AC170"/>
  <c r="Z170"/>
  <c r="Y170"/>
  <c r="X170"/>
  <c r="W170"/>
  <c r="V170"/>
  <c r="U170"/>
  <c r="T170"/>
  <c r="S170"/>
  <c r="R170"/>
  <c r="Q170"/>
  <c r="P170"/>
  <c r="AH169"/>
  <c r="AG169"/>
  <c r="AF169"/>
  <c r="AE169"/>
  <c r="AD169"/>
  <c r="AC169"/>
  <c r="Z169"/>
  <c r="Y169"/>
  <c r="X169"/>
  <c r="W169"/>
  <c r="V169"/>
  <c r="U169"/>
  <c r="T169"/>
  <c r="S169"/>
  <c r="R169"/>
  <c r="Q169"/>
  <c r="P169"/>
  <c r="AH168"/>
  <c r="AG168"/>
  <c r="AF168"/>
  <c r="AE168"/>
  <c r="AD168"/>
  <c r="AC168"/>
  <c r="Z168"/>
  <c r="Y168"/>
  <c r="X168"/>
  <c r="W168"/>
  <c r="V168"/>
  <c r="U168"/>
  <c r="T168"/>
  <c r="S168"/>
  <c r="R168"/>
  <c r="Q168"/>
  <c r="P168"/>
  <c r="AH167"/>
  <c r="AG167"/>
  <c r="AF167"/>
  <c r="AE167"/>
  <c r="AD167"/>
  <c r="AC167"/>
  <c r="Z167"/>
  <c r="Y167"/>
  <c r="X167"/>
  <c r="W167"/>
  <c r="V167"/>
  <c r="U167"/>
  <c r="T167"/>
  <c r="S167"/>
  <c r="R167"/>
  <c r="Q167"/>
  <c r="P167"/>
  <c r="AH166"/>
  <c r="AG166"/>
  <c r="AF166"/>
  <c r="AE166"/>
  <c r="AD166"/>
  <c r="AC166"/>
  <c r="Z166"/>
  <c r="Y166"/>
  <c r="X166"/>
  <c r="W166"/>
  <c r="V166"/>
  <c r="U166"/>
  <c r="T166"/>
  <c r="S166"/>
  <c r="R166"/>
  <c r="Q166"/>
  <c r="P166"/>
  <c r="AH165"/>
  <c r="AG165"/>
  <c r="AF165"/>
  <c r="AE165"/>
  <c r="AD165"/>
  <c r="AC165"/>
  <c r="Z165"/>
  <c r="Y165"/>
  <c r="X165"/>
  <c r="W165"/>
  <c r="V165"/>
  <c r="U165"/>
  <c r="T165"/>
  <c r="S165"/>
  <c r="R165"/>
  <c r="Q165"/>
  <c r="P165"/>
  <c r="AH164"/>
  <c r="AG164"/>
  <c r="AF164"/>
  <c r="AE164"/>
  <c r="AD164"/>
  <c r="AC164"/>
  <c r="Z164"/>
  <c r="Y164"/>
  <c r="X164"/>
  <c r="W164"/>
  <c r="V164"/>
  <c r="U164"/>
  <c r="T164"/>
  <c r="S164"/>
  <c r="R164"/>
  <c r="Q164"/>
  <c r="P164"/>
  <c r="AH163"/>
  <c r="AG163"/>
  <c r="AF163"/>
  <c r="AE163"/>
  <c r="AD163"/>
  <c r="AC163"/>
  <c r="Z163"/>
  <c r="Y163"/>
  <c r="X163"/>
  <c r="W163"/>
  <c r="V163"/>
  <c r="U163"/>
  <c r="T163"/>
  <c r="S163"/>
  <c r="R163"/>
  <c r="Q163"/>
  <c r="P163"/>
  <c r="AH162"/>
  <c r="AG162"/>
  <c r="AF162"/>
  <c r="AE162"/>
  <c r="AD162"/>
  <c r="AC162"/>
  <c r="Z162"/>
  <c r="Y162"/>
  <c r="X162"/>
  <c r="W162"/>
  <c r="V162"/>
  <c r="U162"/>
  <c r="T162"/>
  <c r="S162"/>
  <c r="R162"/>
  <c r="Q162"/>
  <c r="P162"/>
  <c r="AH161"/>
  <c r="AG161"/>
  <c r="AF161"/>
  <c r="AE161"/>
  <c r="AD161"/>
  <c r="AC161"/>
  <c r="Z161"/>
  <c r="Y161"/>
  <c r="X161"/>
  <c r="W161"/>
  <c r="V161"/>
  <c r="U161"/>
  <c r="T161"/>
  <c r="S161"/>
  <c r="R161"/>
  <c r="Q161"/>
  <c r="P161"/>
  <c r="AH160"/>
  <c r="AG160"/>
  <c r="AF160"/>
  <c r="AE160"/>
  <c r="AD160"/>
  <c r="AC160"/>
  <c r="Z160"/>
  <c r="Y160"/>
  <c r="X160"/>
  <c r="W160"/>
  <c r="V160"/>
  <c r="U160"/>
  <c r="T160"/>
  <c r="S160"/>
  <c r="R160"/>
  <c r="Q160"/>
  <c r="P160"/>
  <c r="AH159"/>
  <c r="AG159"/>
  <c r="AF159"/>
  <c r="AE159"/>
  <c r="AD159"/>
  <c r="AC159"/>
  <c r="Z159"/>
  <c r="Y159"/>
  <c r="X159"/>
  <c r="W159"/>
  <c r="V159"/>
  <c r="U159"/>
  <c r="T159"/>
  <c r="S159"/>
  <c r="R159"/>
  <c r="Q159"/>
  <c r="P159"/>
  <c r="AH158"/>
  <c r="AG158"/>
  <c r="AF158"/>
  <c r="AE158"/>
  <c r="AD158"/>
  <c r="AC158"/>
  <c r="Z158"/>
  <c r="Y158"/>
  <c r="X158"/>
  <c r="W158"/>
  <c r="V158"/>
  <c r="U158"/>
  <c r="T158"/>
  <c r="S158"/>
  <c r="R158"/>
  <c r="Q158"/>
  <c r="P158"/>
  <c r="AH157"/>
  <c r="AG157"/>
  <c r="AF157"/>
  <c r="AE157"/>
  <c r="AD157"/>
  <c r="AC157"/>
  <c r="Z157"/>
  <c r="Y157"/>
  <c r="X157"/>
  <c r="W157"/>
  <c r="V157"/>
  <c r="U157"/>
  <c r="T157"/>
  <c r="S157"/>
  <c r="R157"/>
  <c r="Q157"/>
  <c r="P157"/>
  <c r="AH156"/>
  <c r="AG156"/>
  <c r="AF156"/>
  <c r="AE156"/>
  <c r="AD156"/>
  <c r="AC156"/>
  <c r="Z156"/>
  <c r="Y156"/>
  <c r="X156"/>
  <c r="W156"/>
  <c r="V156"/>
  <c r="U156"/>
  <c r="T156"/>
  <c r="S156"/>
  <c r="R156"/>
  <c r="Q156"/>
  <c r="P156"/>
  <c r="AH155"/>
  <c r="AG155"/>
  <c r="AF155"/>
  <c r="AE155"/>
  <c r="AD155"/>
  <c r="AC155"/>
  <c r="Z155"/>
  <c r="Y155"/>
  <c r="X155"/>
  <c r="W155"/>
  <c r="V155"/>
  <c r="U155"/>
  <c r="T155"/>
  <c r="S155"/>
  <c r="R155"/>
  <c r="Q155"/>
  <c r="P155"/>
  <c r="AH154"/>
  <c r="AG154"/>
  <c r="AF154"/>
  <c r="AE154"/>
  <c r="AD154"/>
  <c r="AC154"/>
  <c r="Z154"/>
  <c r="Y154"/>
  <c r="X154"/>
  <c r="W154"/>
  <c r="V154"/>
  <c r="U154"/>
  <c r="T154"/>
  <c r="S154"/>
  <c r="R154"/>
  <c r="Q154"/>
  <c r="P154"/>
  <c r="AH153"/>
  <c r="AG153"/>
  <c r="AF153"/>
  <c r="AE153"/>
  <c r="AD153"/>
  <c r="AC153"/>
  <c r="Z153"/>
  <c r="Y153"/>
  <c r="X153"/>
  <c r="W153"/>
  <c r="V153"/>
  <c r="U153"/>
  <c r="T153"/>
  <c r="S153"/>
  <c r="R153"/>
  <c r="Q153"/>
  <c r="P153"/>
  <c r="AH152"/>
  <c r="AG152"/>
  <c r="AF152"/>
  <c r="AE152"/>
  <c r="AD152"/>
  <c r="AC152"/>
  <c r="Z152"/>
  <c r="Y152"/>
  <c r="X152"/>
  <c r="W152"/>
  <c r="V152"/>
  <c r="U152"/>
  <c r="T152"/>
  <c r="S152"/>
  <c r="R152"/>
  <c r="Q152"/>
  <c r="P152"/>
  <c r="AH151"/>
  <c r="AG151"/>
  <c r="AF151"/>
  <c r="AE151"/>
  <c r="AD151"/>
  <c r="AC151"/>
  <c r="Z151"/>
  <c r="Y151"/>
  <c r="X151"/>
  <c r="W151"/>
  <c r="V151"/>
  <c r="U151"/>
  <c r="T151"/>
  <c r="S151"/>
  <c r="R151"/>
  <c r="Q151"/>
  <c r="P151"/>
  <c r="AH150"/>
  <c r="AG150"/>
  <c r="AF150"/>
  <c r="AE150"/>
  <c r="AD150"/>
  <c r="AC150"/>
  <c r="Z150"/>
  <c r="Y150"/>
  <c r="X150"/>
  <c r="W150"/>
  <c r="V150"/>
  <c r="U150"/>
  <c r="T150"/>
  <c r="S150"/>
  <c r="R150"/>
  <c r="Q150"/>
  <c r="P150"/>
  <c r="AH149"/>
  <c r="AG149"/>
  <c r="AF149"/>
  <c r="AE149"/>
  <c r="AD149"/>
  <c r="AC149"/>
  <c r="Z149"/>
  <c r="Y149"/>
  <c r="X149"/>
  <c r="W149"/>
  <c r="V149"/>
  <c r="U149"/>
  <c r="T149"/>
  <c r="S149"/>
  <c r="R149"/>
  <c r="Q149"/>
  <c r="P149"/>
  <c r="AH148"/>
  <c r="AG148"/>
  <c r="AF148"/>
  <c r="AE148"/>
  <c r="AD148"/>
  <c r="AC148"/>
  <c r="Z148"/>
  <c r="Y148"/>
  <c r="X148"/>
  <c r="W148"/>
  <c r="V148"/>
  <c r="U148"/>
  <c r="T148"/>
  <c r="S148"/>
  <c r="R148"/>
  <c r="Q148"/>
  <c r="P148"/>
  <c r="AH147"/>
  <c r="AG147"/>
  <c r="AF147"/>
  <c r="AE147"/>
  <c r="AD147"/>
  <c r="AC147"/>
  <c r="Z147"/>
  <c r="Y147"/>
  <c r="X147"/>
  <c r="W147"/>
  <c r="V147"/>
  <c r="U147"/>
  <c r="T147"/>
  <c r="S147"/>
  <c r="R147"/>
  <c r="Q147"/>
  <c r="P147"/>
  <c r="AH146"/>
  <c r="AG146"/>
  <c r="AF146"/>
  <c r="AE146"/>
  <c r="AD146"/>
  <c r="AC146"/>
  <c r="Z146"/>
  <c r="Y146"/>
  <c r="X146"/>
  <c r="W146"/>
  <c r="V146"/>
  <c r="U146"/>
  <c r="T146"/>
  <c r="S146"/>
  <c r="R146"/>
  <c r="Q146"/>
  <c r="P146"/>
  <c r="AH145"/>
  <c r="AG145"/>
  <c r="AF145"/>
  <c r="AE145"/>
  <c r="AD145"/>
  <c r="AC145"/>
  <c r="Z145"/>
  <c r="Y145"/>
  <c r="X145"/>
  <c r="W145"/>
  <c r="V145"/>
  <c r="U145"/>
  <c r="T145"/>
  <c r="S145"/>
  <c r="R145"/>
  <c r="Q145"/>
  <c r="P145"/>
  <c r="AH144"/>
  <c r="AG144"/>
  <c r="AF144"/>
  <c r="AE144"/>
  <c r="AD144"/>
  <c r="AC144"/>
  <c r="Z144"/>
  <c r="Y144"/>
  <c r="X144"/>
  <c r="W144"/>
  <c r="V144"/>
  <c r="U144"/>
  <c r="T144"/>
  <c r="S144"/>
  <c r="R144"/>
  <c r="Q144"/>
  <c r="P144"/>
  <c r="AH143"/>
  <c r="AG143"/>
  <c r="AF143"/>
  <c r="AE143"/>
  <c r="AD143"/>
  <c r="AC143"/>
  <c r="Z143"/>
  <c r="Y143"/>
  <c r="X143"/>
  <c r="W143"/>
  <c r="V143"/>
  <c r="U143"/>
  <c r="T143"/>
  <c r="S143"/>
  <c r="R143"/>
  <c r="Q143"/>
  <c r="P143"/>
  <c r="AH142"/>
  <c r="AG142"/>
  <c r="AF142"/>
  <c r="AE142"/>
  <c r="AD142"/>
  <c r="AC142"/>
  <c r="Z142"/>
  <c r="Y142"/>
  <c r="X142"/>
  <c r="W142"/>
  <c r="V142"/>
  <c r="U142"/>
  <c r="T142"/>
  <c r="S142"/>
  <c r="R142"/>
  <c r="Q142"/>
  <c r="P142"/>
  <c r="AH141"/>
  <c r="AG141"/>
  <c r="AF141"/>
  <c r="AE141"/>
  <c r="AD141"/>
  <c r="AC141"/>
  <c r="Z141"/>
  <c r="Y141"/>
  <c r="X141"/>
  <c r="W141"/>
  <c r="V141"/>
  <c r="U141"/>
  <c r="T141"/>
  <c r="S141"/>
  <c r="R141"/>
  <c r="Q141"/>
  <c r="P141"/>
  <c r="AH140"/>
  <c r="AG140"/>
  <c r="AF140"/>
  <c r="AE140"/>
  <c r="AD140"/>
  <c r="AC140"/>
  <c r="Z140"/>
  <c r="Y140"/>
  <c r="X140"/>
  <c r="W140"/>
  <c r="V140"/>
  <c r="U140"/>
  <c r="T140"/>
  <c r="S140"/>
  <c r="R140"/>
  <c r="Q140"/>
  <c r="P140"/>
  <c r="AH139"/>
  <c r="AG139"/>
  <c r="AF139"/>
  <c r="AE139"/>
  <c r="AD139"/>
  <c r="AC139"/>
  <c r="Z139"/>
  <c r="Y139"/>
  <c r="X139"/>
  <c r="W139"/>
  <c r="V139"/>
  <c r="U139"/>
  <c r="T139"/>
  <c r="S139"/>
  <c r="R139"/>
  <c r="Q139"/>
  <c r="P139"/>
  <c r="AH138"/>
  <c r="AG138"/>
  <c r="AF138"/>
  <c r="AE138"/>
  <c r="AD138"/>
  <c r="AC138"/>
  <c r="Z138"/>
  <c r="Y138"/>
  <c r="X138"/>
  <c r="W138"/>
  <c r="V138"/>
  <c r="U138"/>
  <c r="T138"/>
  <c r="S138"/>
  <c r="R138"/>
  <c r="Q138"/>
  <c r="P138"/>
  <c r="AH137"/>
  <c r="AG137"/>
  <c r="AF137"/>
  <c r="AE137"/>
  <c r="AD137"/>
  <c r="AC137"/>
  <c r="Z137"/>
  <c r="Y137"/>
  <c r="X137"/>
  <c r="W137"/>
  <c r="V137"/>
  <c r="U137"/>
  <c r="T137"/>
  <c r="S137"/>
  <c r="R137"/>
  <c r="Q137"/>
  <c r="P137"/>
  <c r="AH136"/>
  <c r="AG136"/>
  <c r="AF136"/>
  <c r="AE136"/>
  <c r="AD136"/>
  <c r="AC136"/>
  <c r="Z136"/>
  <c r="Y136"/>
  <c r="X136"/>
  <c r="W136"/>
  <c r="V136"/>
  <c r="U136"/>
  <c r="T136"/>
  <c r="S136"/>
  <c r="R136"/>
  <c r="Q136"/>
  <c r="P136"/>
  <c r="AH135"/>
  <c r="AG135"/>
  <c r="AF135"/>
  <c r="AE135"/>
  <c r="AD135"/>
  <c r="AC135"/>
  <c r="Z135"/>
  <c r="Y135"/>
  <c r="X135"/>
  <c r="W135"/>
  <c r="V135"/>
  <c r="U135"/>
  <c r="T135"/>
  <c r="S135"/>
  <c r="R135"/>
  <c r="Q135"/>
  <c r="P135"/>
  <c r="AH134"/>
  <c r="AG134"/>
  <c r="AF134"/>
  <c r="AE134"/>
  <c r="AD134"/>
  <c r="AC134"/>
  <c r="Z134"/>
  <c r="Y134"/>
  <c r="X134"/>
  <c r="W134"/>
  <c r="V134"/>
  <c r="U134"/>
  <c r="T134"/>
  <c r="S134"/>
  <c r="R134"/>
  <c r="Q134"/>
  <c r="P134"/>
  <c r="AH133"/>
  <c r="AG133"/>
  <c r="AF133"/>
  <c r="AE133"/>
  <c r="AD133"/>
  <c r="AC133"/>
  <c r="Z133"/>
  <c r="Y133"/>
  <c r="X133"/>
  <c r="W133"/>
  <c r="V133"/>
  <c r="U133"/>
  <c r="T133"/>
  <c r="S133"/>
  <c r="R133"/>
  <c r="Q133"/>
  <c r="P133"/>
  <c r="AH132"/>
  <c r="AG132"/>
  <c r="AF132"/>
  <c r="AE132"/>
  <c r="AD132"/>
  <c r="AC132"/>
  <c r="Z132"/>
  <c r="Y132"/>
  <c r="X132"/>
  <c r="W132"/>
  <c r="V132"/>
  <c r="U132"/>
  <c r="T132"/>
  <c r="S132"/>
  <c r="R132"/>
  <c r="Q132"/>
  <c r="P132"/>
  <c r="AH131"/>
  <c r="AG131"/>
  <c r="AF131"/>
  <c r="AE131"/>
  <c r="AD131"/>
  <c r="AC131"/>
  <c r="Z131"/>
  <c r="Y131"/>
  <c r="X131"/>
  <c r="W131"/>
  <c r="V131"/>
  <c r="U131"/>
  <c r="T131"/>
  <c r="S131"/>
  <c r="R131"/>
  <c r="Q131"/>
  <c r="P131"/>
  <c r="AH130"/>
  <c r="AG130"/>
  <c r="AF130"/>
  <c r="AE130"/>
  <c r="AD130"/>
  <c r="AC130"/>
  <c r="Z130"/>
  <c r="Y130"/>
  <c r="X130"/>
  <c r="W130"/>
  <c r="V130"/>
  <c r="U130"/>
  <c r="T130"/>
  <c r="S130"/>
  <c r="R130"/>
  <c r="Q130"/>
  <c r="P130"/>
  <c r="AH129"/>
  <c r="AG129"/>
  <c r="AF129"/>
  <c r="AE129"/>
  <c r="AD129"/>
  <c r="AC129"/>
  <c r="Z129"/>
  <c r="Y129"/>
  <c r="X129"/>
  <c r="W129"/>
  <c r="V129"/>
  <c r="U129"/>
  <c r="T129"/>
  <c r="S129"/>
  <c r="R129"/>
  <c r="Q129"/>
  <c r="P129"/>
  <c r="AH128"/>
  <c r="AG128"/>
  <c r="AF128"/>
  <c r="AE128"/>
  <c r="AD128"/>
  <c r="AC128"/>
  <c r="Z128"/>
  <c r="Y128"/>
  <c r="X128"/>
  <c r="W128"/>
  <c r="V128"/>
  <c r="U128"/>
  <c r="T128"/>
  <c r="S128"/>
  <c r="R128"/>
  <c r="Q128"/>
  <c r="P128"/>
  <c r="AH127"/>
  <c r="AG127"/>
  <c r="AF127"/>
  <c r="AE127"/>
  <c r="AD127"/>
  <c r="AC127"/>
  <c r="Z127"/>
  <c r="Y127"/>
  <c r="X127"/>
  <c r="W127"/>
  <c r="V127"/>
  <c r="U127"/>
  <c r="T127"/>
  <c r="S127"/>
  <c r="R127"/>
  <c r="Q127"/>
  <c r="P127"/>
  <c r="AH126"/>
  <c r="AG126"/>
  <c r="AF126"/>
  <c r="AE126"/>
  <c r="AD126"/>
  <c r="AC126"/>
  <c r="Z126"/>
  <c r="Y126"/>
  <c r="X126"/>
  <c r="W126"/>
  <c r="V126"/>
  <c r="U126"/>
  <c r="T126"/>
  <c r="S126"/>
  <c r="R126"/>
  <c r="Q126"/>
  <c r="P126"/>
  <c r="AH125"/>
  <c r="AG125"/>
  <c r="AF125"/>
  <c r="AE125"/>
  <c r="AD125"/>
  <c r="AC125"/>
  <c r="Z125"/>
  <c r="Y125"/>
  <c r="X125"/>
  <c r="W125"/>
  <c r="V125"/>
  <c r="U125"/>
  <c r="T125"/>
  <c r="S125"/>
  <c r="R125"/>
  <c r="Q125"/>
  <c r="P125"/>
  <c r="AH124"/>
  <c r="AG124"/>
  <c r="AF124"/>
  <c r="AE124"/>
  <c r="AD124"/>
  <c r="AC124"/>
  <c r="Z124"/>
  <c r="Y124"/>
  <c r="X124"/>
  <c r="W124"/>
  <c r="V124"/>
  <c r="U124"/>
  <c r="T124"/>
  <c r="S124"/>
  <c r="R124"/>
  <c r="Q124"/>
  <c r="P124"/>
  <c r="AH123"/>
  <c r="AG123"/>
  <c r="AF123"/>
  <c r="AE123"/>
  <c r="AD123"/>
  <c r="AC123"/>
  <c r="Z123"/>
  <c r="Y123"/>
  <c r="X123"/>
  <c r="W123"/>
  <c r="V123"/>
  <c r="U123"/>
  <c r="T123"/>
  <c r="S123"/>
  <c r="R123"/>
  <c r="Q123"/>
  <c r="P123"/>
  <c r="AH122"/>
  <c r="AG122"/>
  <c r="AF122"/>
  <c r="AE122"/>
  <c r="AD122"/>
  <c r="AC122"/>
  <c r="Z122"/>
  <c r="Y122"/>
  <c r="X122"/>
  <c r="W122"/>
  <c r="V122"/>
  <c r="U122"/>
  <c r="T122"/>
  <c r="S122"/>
  <c r="R122"/>
  <c r="Q122"/>
  <c r="P122"/>
  <c r="AH121"/>
  <c r="AG121"/>
  <c r="AF121"/>
  <c r="AE121"/>
  <c r="AD121"/>
  <c r="AC121"/>
  <c r="Z121"/>
  <c r="Y121"/>
  <c r="X121"/>
  <c r="W121"/>
  <c r="V121"/>
  <c r="U121"/>
  <c r="T121"/>
  <c r="S121"/>
  <c r="R121"/>
  <c r="Q121"/>
  <c r="P121"/>
  <c r="AH120"/>
  <c r="AG120"/>
  <c r="AF120"/>
  <c r="AE120"/>
  <c r="AD120"/>
  <c r="AC120"/>
  <c r="Z120"/>
  <c r="Y120"/>
  <c r="X120"/>
  <c r="W120"/>
  <c r="V120"/>
  <c r="U120"/>
  <c r="T120"/>
  <c r="S120"/>
  <c r="R120"/>
  <c r="Q120"/>
  <c r="P120"/>
  <c r="AH119"/>
  <c r="AG119"/>
  <c r="AF119"/>
  <c r="AE119"/>
  <c r="AD119"/>
  <c r="AC119"/>
  <c r="Z119"/>
  <c r="Y119"/>
  <c r="X119"/>
  <c r="W119"/>
  <c r="V119"/>
  <c r="U119"/>
  <c r="T119"/>
  <c r="S119"/>
  <c r="R119"/>
  <c r="Q119"/>
  <c r="P119"/>
  <c r="AH118"/>
  <c r="AG118"/>
  <c r="AF118"/>
  <c r="AE118"/>
  <c r="AD118"/>
  <c r="AC118"/>
  <c r="Z118"/>
  <c r="Y118"/>
  <c r="X118"/>
  <c r="W118"/>
  <c r="V118"/>
  <c r="U118"/>
  <c r="T118"/>
  <c r="S118"/>
  <c r="R118"/>
  <c r="Q118"/>
  <c r="P118"/>
  <c r="AH117"/>
  <c r="AG117"/>
  <c r="AF117"/>
  <c r="AE117"/>
  <c r="AD117"/>
  <c r="AC117"/>
  <c r="Z117"/>
  <c r="Y117"/>
  <c r="X117"/>
  <c r="W117"/>
  <c r="V117"/>
  <c r="U117"/>
  <c r="T117"/>
  <c r="S117"/>
  <c r="R117"/>
  <c r="Q117"/>
  <c r="P117"/>
  <c r="AH116"/>
  <c r="AG116"/>
  <c r="AF116"/>
  <c r="AE116"/>
  <c r="AD116"/>
  <c r="AC116"/>
  <c r="Z116"/>
  <c r="Y116"/>
  <c r="X116"/>
  <c r="W116"/>
  <c r="V116"/>
  <c r="U116"/>
  <c r="T116"/>
  <c r="S116"/>
  <c r="R116"/>
  <c r="Q116"/>
  <c r="P116"/>
  <c r="AH115"/>
  <c r="AG115"/>
  <c r="AF115"/>
  <c r="AE115"/>
  <c r="AD115"/>
  <c r="AC115"/>
  <c r="Z115"/>
  <c r="Y115"/>
  <c r="X115"/>
  <c r="W115"/>
  <c r="V115"/>
  <c r="U115"/>
  <c r="T115"/>
  <c r="S115"/>
  <c r="R115"/>
  <c r="Q115"/>
  <c r="P115"/>
  <c r="AH114"/>
  <c r="AG114"/>
  <c r="AF114"/>
  <c r="AE114"/>
  <c r="AD114"/>
  <c r="AC114"/>
  <c r="Z114"/>
  <c r="Y114"/>
  <c r="X114"/>
  <c r="W114"/>
  <c r="V114"/>
  <c r="U114"/>
  <c r="T114"/>
  <c r="S114"/>
  <c r="R114"/>
  <c r="Q114"/>
  <c r="P114"/>
  <c r="AH113"/>
  <c r="AG113"/>
  <c r="AF113"/>
  <c r="AE113"/>
  <c r="AD113"/>
  <c r="AC113"/>
  <c r="Z113"/>
  <c r="Y113"/>
  <c r="X113"/>
  <c r="W113"/>
  <c r="V113"/>
  <c r="U113"/>
  <c r="T113"/>
  <c r="S113"/>
  <c r="R113"/>
  <c r="Q113"/>
  <c r="P113"/>
  <c r="AH112"/>
  <c r="AG112"/>
  <c r="AF112"/>
  <c r="AE112"/>
  <c r="AD112"/>
  <c r="AC112"/>
  <c r="Z112"/>
  <c r="Y112"/>
  <c r="X112"/>
  <c r="W112"/>
  <c r="V112"/>
  <c r="U112"/>
  <c r="T112"/>
  <c r="S112"/>
  <c r="R112"/>
  <c r="Q112"/>
  <c r="P112"/>
  <c r="AH111"/>
  <c r="AG111"/>
  <c r="AF111"/>
  <c r="AE111"/>
  <c r="AD111"/>
  <c r="AC111"/>
  <c r="Z111"/>
  <c r="Y111"/>
  <c r="X111"/>
  <c r="W111"/>
  <c r="V111"/>
  <c r="U111"/>
  <c r="T111"/>
  <c r="S111"/>
  <c r="R111"/>
  <c r="Q111"/>
  <c r="P111"/>
  <c r="AH110"/>
  <c r="AG110"/>
  <c r="AF110"/>
  <c r="AE110"/>
  <c r="AD110"/>
  <c r="AC110"/>
  <c r="Z110"/>
  <c r="Y110"/>
  <c r="X110"/>
  <c r="W110"/>
  <c r="V110"/>
  <c r="U110"/>
  <c r="T110"/>
  <c r="S110"/>
  <c r="R110"/>
  <c r="Q110"/>
  <c r="P110"/>
  <c r="AH109"/>
  <c r="AG109"/>
  <c r="AF109"/>
  <c r="AE109"/>
  <c r="AD109"/>
  <c r="AC109"/>
  <c r="Z109"/>
  <c r="Y109"/>
  <c r="X109"/>
  <c r="W109"/>
  <c r="V109"/>
  <c r="U109"/>
  <c r="T109"/>
  <c r="S109"/>
  <c r="R109"/>
  <c r="Q109"/>
  <c r="P109"/>
  <c r="AH108"/>
  <c r="AG108"/>
  <c r="AF108"/>
  <c r="AE108"/>
  <c r="AD108"/>
  <c r="AC108"/>
  <c r="Z108"/>
  <c r="Y108"/>
  <c r="X108"/>
  <c r="W108"/>
  <c r="V108"/>
  <c r="U108"/>
  <c r="T108"/>
  <c r="S108"/>
  <c r="R108"/>
  <c r="Q108"/>
  <c r="P108"/>
  <c r="AH107"/>
  <c r="AG107"/>
  <c r="AF107"/>
  <c r="AE107"/>
  <c r="AD107"/>
  <c r="AC107"/>
  <c r="Z107"/>
  <c r="Y107"/>
  <c r="X107"/>
  <c r="W107"/>
  <c r="V107"/>
  <c r="U107"/>
  <c r="T107"/>
  <c r="S107"/>
  <c r="R107"/>
  <c r="Q107"/>
  <c r="P107"/>
  <c r="AH106"/>
  <c r="AG106"/>
  <c r="AF106"/>
  <c r="AE106"/>
  <c r="AD106"/>
  <c r="AC106"/>
  <c r="Z106"/>
  <c r="Y106"/>
  <c r="X106"/>
  <c r="W106"/>
  <c r="V106"/>
  <c r="U106"/>
  <c r="T106"/>
  <c r="S106"/>
  <c r="R106"/>
  <c r="Q106"/>
  <c r="P106"/>
  <c r="AH105"/>
  <c r="AG105"/>
  <c r="AF105"/>
  <c r="AE105"/>
  <c r="AD105"/>
  <c r="AC105"/>
  <c r="Z105"/>
  <c r="Y105"/>
  <c r="X105"/>
  <c r="W105"/>
  <c r="V105"/>
  <c r="U105"/>
  <c r="T105"/>
  <c r="S105"/>
  <c r="R105"/>
  <c r="Q105"/>
  <c r="P105"/>
  <c r="AH104"/>
  <c r="AG104"/>
  <c r="AF104"/>
  <c r="AE104"/>
  <c r="AD104"/>
  <c r="AC104"/>
  <c r="Z104"/>
  <c r="Y104"/>
  <c r="X104"/>
  <c r="W104"/>
  <c r="V104"/>
  <c r="U104"/>
  <c r="T104"/>
  <c r="S104"/>
  <c r="R104"/>
  <c r="Q104"/>
  <c r="P104"/>
  <c r="AH103"/>
  <c r="AG103"/>
  <c r="AF103"/>
  <c r="AE103"/>
  <c r="AD103"/>
  <c r="AC103"/>
  <c r="Z103"/>
  <c r="Y103"/>
  <c r="X103"/>
  <c r="W103"/>
  <c r="V103"/>
  <c r="U103"/>
  <c r="T103"/>
  <c r="S103"/>
  <c r="R103"/>
  <c r="Q103"/>
  <c r="P103"/>
  <c r="AH102"/>
  <c r="AG102"/>
  <c r="AF102"/>
  <c r="AE102"/>
  <c r="AD102"/>
  <c r="AC102"/>
  <c r="Z102"/>
  <c r="Y102"/>
  <c r="X102"/>
  <c r="W102"/>
  <c r="V102"/>
  <c r="U102"/>
  <c r="T102"/>
  <c r="S102"/>
  <c r="R102"/>
  <c r="Q102"/>
  <c r="P102"/>
  <c r="AH101"/>
  <c r="AG101"/>
  <c r="AF101"/>
  <c r="AE101"/>
  <c r="AD101"/>
  <c r="AC101"/>
  <c r="Z101"/>
  <c r="Y101"/>
  <c r="X101"/>
  <c r="W101"/>
  <c r="V101"/>
  <c r="U101"/>
  <c r="T101"/>
  <c r="S101"/>
  <c r="R101"/>
  <c r="Q101"/>
  <c r="P101"/>
  <c r="AH100"/>
  <c r="AG100"/>
  <c r="AF100"/>
  <c r="AE100"/>
  <c r="AD100"/>
  <c r="AC100"/>
  <c r="Z100"/>
  <c r="Y100"/>
  <c r="X100"/>
  <c r="W100"/>
  <c r="V100"/>
  <c r="U100"/>
  <c r="T100"/>
  <c r="S100"/>
  <c r="R100"/>
  <c r="Q100"/>
  <c r="P100"/>
  <c r="AH99"/>
  <c r="AG99"/>
  <c r="AF99"/>
  <c r="AE99"/>
  <c r="AD99"/>
  <c r="AC99"/>
  <c r="Z99"/>
  <c r="Y99"/>
  <c r="X99"/>
  <c r="W99"/>
  <c r="V99"/>
  <c r="U99"/>
  <c r="T99"/>
  <c r="S99"/>
  <c r="R99"/>
  <c r="Q99"/>
  <c r="P99"/>
  <c r="AH98"/>
  <c r="AG98"/>
  <c r="AF98"/>
  <c r="AE98"/>
  <c r="AD98"/>
  <c r="AC98"/>
  <c r="Z98"/>
  <c r="Y98"/>
  <c r="X98"/>
  <c r="W98"/>
  <c r="V98"/>
  <c r="U98"/>
  <c r="T98"/>
  <c r="S98"/>
  <c r="R98"/>
  <c r="Q98"/>
  <c r="P98"/>
  <c r="AH97"/>
  <c r="AG97"/>
  <c r="AF97"/>
  <c r="AE97"/>
  <c r="AD97"/>
  <c r="AC97"/>
  <c r="Z97"/>
  <c r="Y97"/>
  <c r="X97"/>
  <c r="W97"/>
  <c r="V97"/>
  <c r="U97"/>
  <c r="T97"/>
  <c r="S97"/>
  <c r="R97"/>
  <c r="Q97"/>
  <c r="P97"/>
  <c r="AH96"/>
  <c r="AG96"/>
  <c r="AF96"/>
  <c r="AE96"/>
  <c r="AD96"/>
  <c r="AC96"/>
  <c r="Z96"/>
  <c r="Y96"/>
  <c r="X96"/>
  <c r="W96"/>
  <c r="V96"/>
  <c r="U96"/>
  <c r="T96"/>
  <c r="S96"/>
  <c r="R96"/>
  <c r="Q96"/>
  <c r="P96"/>
  <c r="AH95"/>
  <c r="AG95"/>
  <c r="AF95"/>
  <c r="AE95"/>
  <c r="AD95"/>
  <c r="AC95"/>
  <c r="Z95"/>
  <c r="Y95"/>
  <c r="X95"/>
  <c r="W95"/>
  <c r="V95"/>
  <c r="U95"/>
  <c r="T95"/>
  <c r="S95"/>
  <c r="R95"/>
  <c r="Q95"/>
  <c r="P95"/>
  <c r="AH94"/>
  <c r="AG94"/>
  <c r="AF94"/>
  <c r="AE94"/>
  <c r="AD94"/>
  <c r="AC94"/>
  <c r="Z94"/>
  <c r="Y94"/>
  <c r="X94"/>
  <c r="W94"/>
  <c r="V94"/>
  <c r="U94"/>
  <c r="T94"/>
  <c r="S94"/>
  <c r="R94"/>
  <c r="Q94"/>
  <c r="P94"/>
  <c r="AH93"/>
  <c r="AG93"/>
  <c r="AF93"/>
  <c r="AE93"/>
  <c r="AD93"/>
  <c r="AC93"/>
  <c r="Z93"/>
  <c r="Y93"/>
  <c r="X93"/>
  <c r="W93"/>
  <c r="V93"/>
  <c r="U93"/>
  <c r="T93"/>
  <c r="S93"/>
  <c r="R93"/>
  <c r="Q93"/>
  <c r="P93"/>
  <c r="AH92"/>
  <c r="AG92"/>
  <c r="AF92"/>
  <c r="AE92"/>
  <c r="AD92"/>
  <c r="AC92"/>
  <c r="Z92"/>
  <c r="Y92"/>
  <c r="X92"/>
  <c r="W92"/>
  <c r="V92"/>
  <c r="U92"/>
  <c r="T92"/>
  <c r="S92"/>
  <c r="R92"/>
  <c r="Q92"/>
  <c r="P92"/>
  <c r="AH91"/>
  <c r="AG91"/>
  <c r="AF91"/>
  <c r="AE91"/>
  <c r="AD91"/>
  <c r="AC91"/>
  <c r="Z91"/>
  <c r="Y91"/>
  <c r="X91"/>
  <c r="W91"/>
  <c r="V91"/>
  <c r="U91"/>
  <c r="T91"/>
  <c r="S91"/>
  <c r="R91"/>
  <c r="Q91"/>
  <c r="P91"/>
  <c r="AH90"/>
  <c r="AG90"/>
  <c r="AF90"/>
  <c r="AE90"/>
  <c r="AD90"/>
  <c r="AC90"/>
  <c r="Z90"/>
  <c r="Y90"/>
  <c r="X90"/>
  <c r="W90"/>
  <c r="V90"/>
  <c r="U90"/>
  <c r="T90"/>
  <c r="S90"/>
  <c r="R90"/>
  <c r="Q90"/>
  <c r="P90"/>
  <c r="AH89"/>
  <c r="AG89"/>
  <c r="AF89"/>
  <c r="AE89"/>
  <c r="AD89"/>
  <c r="AC89"/>
  <c r="Z89"/>
  <c r="Y89"/>
  <c r="X89"/>
  <c r="W89"/>
  <c r="V89"/>
  <c r="U89"/>
  <c r="T89"/>
  <c r="S89"/>
  <c r="R89"/>
  <c r="Q89"/>
  <c r="P89"/>
  <c r="AH88"/>
  <c r="AG88"/>
  <c r="AF88"/>
  <c r="AE88"/>
  <c r="AD88"/>
  <c r="AC88"/>
  <c r="Z88"/>
  <c r="Y88"/>
  <c r="X88"/>
  <c r="W88"/>
  <c r="V88"/>
  <c r="U88"/>
  <c r="T88"/>
  <c r="S88"/>
  <c r="R88"/>
  <c r="Q88"/>
  <c r="P88"/>
  <c r="AH87"/>
  <c r="AG87"/>
  <c r="AF87"/>
  <c r="AE87"/>
  <c r="AD87"/>
  <c r="AC87"/>
  <c r="Z87"/>
  <c r="Y87"/>
  <c r="X87"/>
  <c r="W87"/>
  <c r="V87"/>
  <c r="U87"/>
  <c r="T87"/>
  <c r="S87"/>
  <c r="R87"/>
  <c r="Q87"/>
  <c r="P87"/>
  <c r="AH86"/>
  <c r="AG86"/>
  <c r="AF86"/>
  <c r="AE86"/>
  <c r="AD86"/>
  <c r="AC86"/>
  <c r="Z86"/>
  <c r="Y86"/>
  <c r="X86"/>
  <c r="W86"/>
  <c r="V86"/>
  <c r="U86"/>
  <c r="T86"/>
  <c r="S86"/>
  <c r="R86"/>
  <c r="Q86"/>
  <c r="P86"/>
  <c r="AH85"/>
  <c r="AG85"/>
  <c r="AF85"/>
  <c r="AE85"/>
  <c r="AD85"/>
  <c r="AC85"/>
  <c r="Z85"/>
  <c r="Y85"/>
  <c r="X85"/>
  <c r="W85"/>
  <c r="V85"/>
  <c r="U85"/>
  <c r="T85"/>
  <c r="S85"/>
  <c r="R85"/>
  <c r="Q85"/>
  <c r="P85"/>
  <c r="AH84"/>
  <c r="AG84"/>
  <c r="AF84"/>
  <c r="AE84"/>
  <c r="AD84"/>
  <c r="AC84"/>
  <c r="Z84"/>
  <c r="Y84"/>
  <c r="X84"/>
  <c r="W84"/>
  <c r="V84"/>
  <c r="U84"/>
  <c r="T84"/>
  <c r="S84"/>
  <c r="R84"/>
  <c r="Q84"/>
  <c r="P84"/>
  <c r="AH83"/>
  <c r="AG83"/>
  <c r="AF83"/>
  <c r="AE83"/>
  <c r="AD83"/>
  <c r="AC83"/>
  <c r="Z83"/>
  <c r="Y83"/>
  <c r="X83"/>
  <c r="W83"/>
  <c r="V83"/>
  <c r="U83"/>
  <c r="T83"/>
  <c r="S83"/>
  <c r="R83"/>
  <c r="Q83"/>
  <c r="P83"/>
  <c r="AH82"/>
  <c r="AG82"/>
  <c r="AF82"/>
  <c r="AE82"/>
  <c r="AD82"/>
  <c r="AC82"/>
  <c r="Z82"/>
  <c r="Y82"/>
  <c r="X82"/>
  <c r="W82"/>
  <c r="V82"/>
  <c r="U82"/>
  <c r="T82"/>
  <c r="S82"/>
  <c r="R82"/>
  <c r="Q82"/>
  <c r="P82"/>
  <c r="AH81"/>
  <c r="AG81"/>
  <c r="AF81"/>
  <c r="AE81"/>
  <c r="AD81"/>
  <c r="AC81"/>
  <c r="Z81"/>
  <c r="Y81"/>
  <c r="X81"/>
  <c r="W81"/>
  <c r="V81"/>
  <c r="U81"/>
  <c r="T81"/>
  <c r="S81"/>
  <c r="R81"/>
  <c r="Q81"/>
  <c r="P81"/>
  <c r="AH80"/>
  <c r="AG80"/>
  <c r="AF80"/>
  <c r="AE80"/>
  <c r="AD80"/>
  <c r="AC80"/>
  <c r="Z80"/>
  <c r="Y80"/>
  <c r="X80"/>
  <c r="W80"/>
  <c r="V80"/>
  <c r="U80"/>
  <c r="T80"/>
  <c r="S80"/>
  <c r="R80"/>
  <c r="Q80"/>
  <c r="P80"/>
  <c r="AH79"/>
  <c r="AG79"/>
  <c r="AF79"/>
  <c r="AE79"/>
  <c r="AD79"/>
  <c r="AC79"/>
  <c r="Z79"/>
  <c r="Y79"/>
  <c r="X79"/>
  <c r="W79"/>
  <c r="V79"/>
  <c r="U79"/>
  <c r="T79"/>
  <c r="S79"/>
  <c r="R79"/>
  <c r="Q79"/>
  <c r="P79"/>
  <c r="AH78"/>
  <c r="AG78"/>
  <c r="AF78"/>
  <c r="AE78"/>
  <c r="AD78"/>
  <c r="AC78"/>
  <c r="Z78"/>
  <c r="Y78"/>
  <c r="X78"/>
  <c r="W78"/>
  <c r="V78"/>
  <c r="U78"/>
  <c r="T78"/>
  <c r="S78"/>
  <c r="R78"/>
  <c r="Q78"/>
  <c r="P78"/>
  <c r="AH77"/>
  <c r="AG77"/>
  <c r="AF77"/>
  <c r="AE77"/>
  <c r="AD77"/>
  <c r="AC77"/>
  <c r="Z77"/>
  <c r="Y77"/>
  <c r="X77"/>
  <c r="W77"/>
  <c r="V77"/>
  <c r="U77"/>
  <c r="T77"/>
  <c r="S77"/>
  <c r="R77"/>
  <c r="Q77"/>
  <c r="P77"/>
  <c r="AH76"/>
  <c r="AG76"/>
  <c r="AF76"/>
  <c r="AE76"/>
  <c r="AD76"/>
  <c r="AC76"/>
  <c r="Z76"/>
  <c r="Y76"/>
  <c r="X76"/>
  <c r="W76"/>
  <c r="V76"/>
  <c r="U76"/>
  <c r="T76"/>
  <c r="S76"/>
  <c r="R76"/>
  <c r="Q76"/>
  <c r="P76"/>
  <c r="AH75"/>
  <c r="AG75"/>
  <c r="AF75"/>
  <c r="AE75"/>
  <c r="AD75"/>
  <c r="AC75"/>
  <c r="Z75"/>
  <c r="Y75"/>
  <c r="X75"/>
  <c r="W75"/>
  <c r="V75"/>
  <c r="U75"/>
  <c r="T75"/>
  <c r="S75"/>
  <c r="R75"/>
  <c r="Q75"/>
  <c r="P75"/>
  <c r="AH74"/>
  <c r="AG74"/>
  <c r="AF74"/>
  <c r="AE74"/>
  <c r="AD74"/>
  <c r="AC74"/>
  <c r="Z74"/>
  <c r="Y74"/>
  <c r="X74"/>
  <c r="W74"/>
  <c r="V74"/>
  <c r="U74"/>
  <c r="T74"/>
  <c r="S74"/>
  <c r="R74"/>
  <c r="Q74"/>
  <c r="P74"/>
  <c r="AH73"/>
  <c r="AG73"/>
  <c r="AF73"/>
  <c r="AE73"/>
  <c r="AD73"/>
  <c r="AC73"/>
  <c r="Z73"/>
  <c r="Y73"/>
  <c r="X73"/>
  <c r="W73"/>
  <c r="V73"/>
  <c r="U73"/>
  <c r="T73"/>
  <c r="S73"/>
  <c r="R73"/>
  <c r="Q73"/>
  <c r="P73"/>
  <c r="AH72"/>
  <c r="AG72"/>
  <c r="AF72"/>
  <c r="AE72"/>
  <c r="AD72"/>
  <c r="AC72"/>
  <c r="Z72"/>
  <c r="Y72"/>
  <c r="X72"/>
  <c r="W72"/>
  <c r="V72"/>
  <c r="U72"/>
  <c r="T72"/>
  <c r="S72"/>
  <c r="R72"/>
  <c r="Q72"/>
  <c r="P72"/>
  <c r="AH71"/>
  <c r="AG71"/>
  <c r="AF71"/>
  <c r="AE71"/>
  <c r="AD71"/>
  <c r="AC71"/>
  <c r="Z71"/>
  <c r="Y71"/>
  <c r="X71"/>
  <c r="W71"/>
  <c r="V71"/>
  <c r="U71"/>
  <c r="T71"/>
  <c r="S71"/>
  <c r="R71"/>
  <c r="Q71"/>
  <c r="P71"/>
  <c r="AH70"/>
  <c r="AG70"/>
  <c r="AF70"/>
  <c r="AE70"/>
  <c r="AD70"/>
  <c r="AC70"/>
  <c r="Z70"/>
  <c r="Y70"/>
  <c r="X70"/>
  <c r="W70"/>
  <c r="V70"/>
  <c r="U70"/>
  <c r="T70"/>
  <c r="S70"/>
  <c r="R70"/>
  <c r="Q70"/>
  <c r="P70"/>
  <c r="AH69"/>
  <c r="AG69"/>
  <c r="AF69"/>
  <c r="AE69"/>
  <c r="AD69"/>
  <c r="AC69"/>
  <c r="Z69"/>
  <c r="Y69"/>
  <c r="X69"/>
  <c r="W69"/>
  <c r="V69"/>
  <c r="U69"/>
  <c r="T69"/>
  <c r="S69"/>
  <c r="R69"/>
  <c r="Q69"/>
  <c r="P69"/>
  <c r="AH68"/>
  <c r="AG68"/>
  <c r="AF68"/>
  <c r="AE68"/>
  <c r="AD68"/>
  <c r="AC68"/>
  <c r="Z68"/>
  <c r="Y68"/>
  <c r="X68"/>
  <c r="W68"/>
  <c r="V68"/>
  <c r="U68"/>
  <c r="T68"/>
  <c r="S68"/>
  <c r="R68"/>
  <c r="Q68"/>
  <c r="P68"/>
  <c r="AH67"/>
  <c r="AG67"/>
  <c r="AF67"/>
  <c r="AE67"/>
  <c r="AD67"/>
  <c r="AC67"/>
  <c r="Z67"/>
  <c r="Y67"/>
  <c r="X67"/>
  <c r="W67"/>
  <c r="V67"/>
  <c r="U67"/>
  <c r="T67"/>
  <c r="S67"/>
  <c r="R67"/>
  <c r="Q67"/>
  <c r="P67"/>
  <c r="AH66"/>
  <c r="AG66"/>
  <c r="AF66"/>
  <c r="AE66"/>
  <c r="AD66"/>
  <c r="AC66"/>
  <c r="Z66"/>
  <c r="Y66"/>
  <c r="X66"/>
  <c r="W66"/>
  <c r="V66"/>
  <c r="U66"/>
  <c r="T66"/>
  <c r="S66"/>
  <c r="R66"/>
  <c r="Q66"/>
  <c r="P66"/>
  <c r="AH65"/>
  <c r="AG65"/>
  <c r="AF65"/>
  <c r="AE65"/>
  <c r="AD65"/>
  <c r="AC65"/>
  <c r="Z65"/>
  <c r="Y65"/>
  <c r="X65"/>
  <c r="W65"/>
  <c r="V65"/>
  <c r="U65"/>
  <c r="T65"/>
  <c r="S65"/>
  <c r="Q65"/>
  <c r="P65"/>
  <c r="AH64"/>
  <c r="AG64"/>
  <c r="AF64"/>
  <c r="AE64"/>
  <c r="AD64"/>
  <c r="AC64"/>
  <c r="Z64"/>
  <c r="Y64"/>
  <c r="X64"/>
  <c r="W64"/>
  <c r="V64"/>
  <c r="U64"/>
  <c r="T64"/>
  <c r="S64"/>
  <c r="R64"/>
  <c r="Q64"/>
  <c r="P64"/>
  <c r="AH63"/>
  <c r="AG63"/>
  <c r="AF63"/>
  <c r="AE63"/>
  <c r="AD63"/>
  <c r="AC63"/>
  <c r="Z63"/>
  <c r="Y63"/>
  <c r="X63"/>
  <c r="W63"/>
  <c r="V63"/>
  <c r="U63"/>
  <c r="T63"/>
  <c r="S63"/>
  <c r="R63"/>
  <c r="Q63"/>
  <c r="P63"/>
  <c r="AH62"/>
  <c r="AG62"/>
  <c r="AF62"/>
  <c r="AE62"/>
  <c r="AD62"/>
  <c r="AC62"/>
  <c r="Z62"/>
  <c r="Y62"/>
  <c r="X62"/>
  <c r="W62"/>
  <c r="V62"/>
  <c r="U62"/>
  <c r="T62"/>
  <c r="S62"/>
  <c r="R62"/>
  <c r="Q62"/>
  <c r="P62"/>
  <c r="AH61"/>
  <c r="AG61"/>
  <c r="AF61"/>
  <c r="AE61"/>
  <c r="AD61"/>
  <c r="AC61"/>
  <c r="Z61"/>
  <c r="Y61"/>
  <c r="X61"/>
  <c r="W61"/>
  <c r="V61"/>
  <c r="U61"/>
  <c r="T61"/>
  <c r="S61"/>
  <c r="R61"/>
  <c r="Q61"/>
  <c r="P61"/>
  <c r="AH60"/>
  <c r="AG60"/>
  <c r="AF60"/>
  <c r="AE60"/>
  <c r="AD60"/>
  <c r="AC60"/>
  <c r="Z60"/>
  <c r="Y60"/>
  <c r="X60"/>
  <c r="W60"/>
  <c r="V60"/>
  <c r="U60"/>
  <c r="T60"/>
  <c r="S60"/>
  <c r="R60"/>
  <c r="Q60"/>
  <c r="P60"/>
  <c r="AH59"/>
  <c r="AG59"/>
  <c r="AF59"/>
  <c r="AE59"/>
  <c r="AD59"/>
  <c r="AC59"/>
  <c r="Z59"/>
  <c r="Y59"/>
  <c r="X59"/>
  <c r="W59"/>
  <c r="V59"/>
  <c r="U59"/>
  <c r="T59"/>
  <c r="S59"/>
  <c r="R59"/>
  <c r="Q59"/>
  <c r="P59"/>
  <c r="AH58"/>
  <c r="AG58"/>
  <c r="AF58"/>
  <c r="AE58"/>
  <c r="AD58"/>
  <c r="AC58"/>
  <c r="Z58"/>
  <c r="Y58"/>
  <c r="X58"/>
  <c r="W58"/>
  <c r="V58"/>
  <c r="U58"/>
  <c r="T58"/>
  <c r="S58"/>
  <c r="R58"/>
  <c r="Q58"/>
  <c r="P58"/>
  <c r="AH57"/>
  <c r="AG57"/>
  <c r="AF57"/>
  <c r="AE57"/>
  <c r="AD57"/>
  <c r="AC57"/>
  <c r="Z57"/>
  <c r="Y57"/>
  <c r="X57"/>
  <c r="W57"/>
  <c r="V57"/>
  <c r="U57"/>
  <c r="T57"/>
  <c r="S57"/>
  <c r="R57"/>
  <c r="Q57"/>
  <c r="P57"/>
  <c r="AH56"/>
  <c r="AG56"/>
  <c r="AF56"/>
  <c r="AE56"/>
  <c r="AD56"/>
  <c r="AC56"/>
  <c r="Z56"/>
  <c r="Y56"/>
  <c r="X56"/>
  <c r="W56"/>
  <c r="V56"/>
  <c r="U56"/>
  <c r="T56"/>
  <c r="S56"/>
  <c r="R56"/>
  <c r="Q56"/>
  <c r="P56"/>
  <c r="AH55"/>
  <c r="AG55"/>
  <c r="AF55"/>
  <c r="AE55"/>
  <c r="AD55"/>
  <c r="AC55"/>
  <c r="Z55"/>
  <c r="Y55"/>
  <c r="X55"/>
  <c r="W55"/>
  <c r="V55"/>
  <c r="U55"/>
  <c r="T55"/>
  <c r="S55"/>
  <c r="R55"/>
  <c r="Q55"/>
  <c r="P55"/>
  <c r="AH54"/>
  <c r="AG54"/>
  <c r="AF54"/>
  <c r="AE54"/>
  <c r="AD54"/>
  <c r="AC54"/>
  <c r="Z54"/>
  <c r="Y54"/>
  <c r="X54"/>
  <c r="W54"/>
  <c r="V54"/>
  <c r="U54"/>
  <c r="T54"/>
  <c r="S54"/>
  <c r="R54"/>
  <c r="Q54"/>
  <c r="P54"/>
  <c r="AH53"/>
  <c r="AG53"/>
  <c r="AF53"/>
  <c r="AE53"/>
  <c r="AD53"/>
  <c r="AC53"/>
  <c r="Z53"/>
  <c r="Y53"/>
  <c r="X53"/>
  <c r="W53"/>
  <c r="V53"/>
  <c r="U53"/>
  <c r="T53"/>
  <c r="S53"/>
  <c r="R53"/>
  <c r="Q53"/>
  <c r="P53"/>
  <c r="AH52"/>
  <c r="AG52"/>
  <c r="AF52"/>
  <c r="AE52"/>
  <c r="AD52"/>
  <c r="AC52"/>
  <c r="Z52"/>
  <c r="Y52"/>
  <c r="X52"/>
  <c r="W52"/>
  <c r="V52"/>
  <c r="U52"/>
  <c r="T52"/>
  <c r="S52"/>
  <c r="R52"/>
  <c r="Q52"/>
  <c r="P52"/>
  <c r="AH51"/>
  <c r="AG51"/>
  <c r="AF51"/>
  <c r="AE51"/>
  <c r="AD51"/>
  <c r="AC51"/>
  <c r="Z51"/>
  <c r="Y51"/>
  <c r="X51"/>
  <c r="W51"/>
  <c r="V51"/>
  <c r="U51"/>
  <c r="T51"/>
  <c r="S51"/>
  <c r="R51"/>
  <c r="Q51"/>
  <c r="P51"/>
  <c r="AH50"/>
  <c r="AG50"/>
  <c r="AF50"/>
  <c r="AE50"/>
  <c r="AD50"/>
  <c r="AC50"/>
  <c r="Z50"/>
  <c r="Y50"/>
  <c r="X50"/>
  <c r="W50"/>
  <c r="V50"/>
  <c r="U50"/>
  <c r="T50"/>
  <c r="S50"/>
  <c r="R50"/>
  <c r="Q50"/>
  <c r="P50"/>
  <c r="AH49"/>
  <c r="AG49"/>
  <c r="AF49"/>
  <c r="AE49"/>
  <c r="AD49"/>
  <c r="AC49"/>
  <c r="Z49"/>
  <c r="Y49"/>
  <c r="X49"/>
  <c r="W49"/>
  <c r="V49"/>
  <c r="U49"/>
  <c r="T49"/>
  <c r="S49"/>
  <c r="R49"/>
  <c r="Q49"/>
  <c r="P49"/>
  <c r="AH48"/>
  <c r="AG48"/>
  <c r="AF48"/>
  <c r="AE48"/>
  <c r="AD48"/>
  <c r="AC48"/>
  <c r="Z48"/>
  <c r="Y48"/>
  <c r="X48"/>
  <c r="W48"/>
  <c r="V48"/>
  <c r="U48"/>
  <c r="T48"/>
  <c r="S48"/>
  <c r="R48"/>
  <c r="Q48"/>
  <c r="P48"/>
  <c r="AH47"/>
  <c r="AG47"/>
  <c r="AF47"/>
  <c r="AE47"/>
  <c r="AB47"/>
  <c r="AA47"/>
  <c r="Z47"/>
  <c r="Y47"/>
  <c r="X47"/>
  <c r="W47"/>
  <c r="V47"/>
  <c r="U47"/>
  <c r="T47"/>
  <c r="S47"/>
  <c r="R47"/>
  <c r="AH46"/>
  <c r="AG46"/>
  <c r="AF46"/>
  <c r="AE46"/>
  <c r="AB46"/>
  <c r="AA46"/>
  <c r="Z46"/>
  <c r="Y46"/>
  <c r="X46"/>
  <c r="W46"/>
  <c r="V46"/>
  <c r="U46"/>
  <c r="T46"/>
  <c r="S46"/>
  <c r="R46"/>
  <c r="AH45"/>
  <c r="AG45"/>
  <c r="AF45"/>
  <c r="AE45"/>
  <c r="AB45"/>
  <c r="AA45"/>
  <c r="Z45"/>
  <c r="Y45"/>
  <c r="X45"/>
  <c r="W45"/>
  <c r="V45"/>
  <c r="U45"/>
  <c r="T45"/>
  <c r="S45"/>
  <c r="R45"/>
  <c r="AH44"/>
  <c r="AG44"/>
  <c r="AF44"/>
  <c r="AE44"/>
  <c r="AB44"/>
  <c r="AA44"/>
  <c r="Z44"/>
  <c r="Y44"/>
  <c r="X44"/>
  <c r="W44"/>
  <c r="V44"/>
  <c r="U44"/>
  <c r="T44"/>
  <c r="S44"/>
  <c r="R44"/>
  <c r="AH43"/>
  <c r="AG43"/>
  <c r="AF43"/>
  <c r="AE43"/>
  <c r="AB43"/>
  <c r="AA43"/>
  <c r="Z43"/>
  <c r="Y43"/>
  <c r="X43"/>
  <c r="W43"/>
  <c r="V43"/>
  <c r="U43"/>
  <c r="T43"/>
  <c r="S43"/>
  <c r="R43"/>
  <c r="AH42"/>
  <c r="AG42"/>
  <c r="AF42"/>
  <c r="AE42"/>
  <c r="AB42"/>
  <c r="AA42"/>
  <c r="Z42"/>
  <c r="Y42"/>
  <c r="X42"/>
  <c r="W42"/>
  <c r="V42"/>
  <c r="U42"/>
  <c r="T42"/>
  <c r="S42"/>
  <c r="R42"/>
  <c r="AH41"/>
  <c r="AG41"/>
  <c r="AF41"/>
  <c r="AE41"/>
  <c r="AD41"/>
  <c r="AC41"/>
  <c r="Z41"/>
  <c r="Y41"/>
  <c r="X41"/>
  <c r="W41"/>
  <c r="V41"/>
  <c r="U41"/>
  <c r="T41"/>
  <c r="S41"/>
  <c r="R41"/>
  <c r="Q41"/>
  <c r="P41"/>
  <c r="AH40"/>
  <c r="AG40"/>
  <c r="AF40"/>
  <c r="AE40"/>
  <c r="AD40"/>
  <c r="AC40"/>
  <c r="Z40"/>
  <c r="Y40"/>
  <c r="X40"/>
  <c r="W40"/>
  <c r="V40"/>
  <c r="U40"/>
  <c r="T40"/>
  <c r="S40"/>
  <c r="R40"/>
  <c r="Q40"/>
  <c r="P40"/>
  <c r="AH39"/>
  <c r="AG39"/>
  <c r="AF39"/>
  <c r="AE39"/>
  <c r="AD39"/>
  <c r="AC39"/>
  <c r="Z39"/>
  <c r="Y39"/>
  <c r="X39"/>
  <c r="W39"/>
  <c r="V39"/>
  <c r="U39"/>
  <c r="T39"/>
  <c r="S39"/>
  <c r="R39"/>
  <c r="Q39"/>
  <c r="P39"/>
  <c r="AH38"/>
  <c r="AG38"/>
  <c r="AF38"/>
  <c r="AE38"/>
  <c r="AD38"/>
  <c r="AC38"/>
  <c r="Z38"/>
  <c r="Y38"/>
  <c r="X38"/>
  <c r="W38"/>
  <c r="V38"/>
  <c r="U38"/>
  <c r="T38"/>
  <c r="S38"/>
  <c r="R38"/>
  <c r="Q38"/>
  <c r="P38"/>
  <c r="AH37"/>
  <c r="AG37"/>
  <c r="AF37"/>
  <c r="AE37"/>
  <c r="AD37"/>
  <c r="AC37"/>
  <c r="Z37"/>
  <c r="Y37"/>
  <c r="X37"/>
  <c r="W37"/>
  <c r="V37"/>
  <c r="U37"/>
  <c r="T37"/>
  <c r="S37"/>
  <c r="R37"/>
  <c r="Q37"/>
  <c r="P37"/>
  <c r="AH36"/>
  <c r="AG36"/>
  <c r="AF36"/>
  <c r="AE36"/>
  <c r="AD36"/>
  <c r="AC36"/>
  <c r="Z36"/>
  <c r="Y36"/>
  <c r="X36"/>
  <c r="W36"/>
  <c r="V36"/>
  <c r="U36"/>
  <c r="T36"/>
  <c r="S36"/>
  <c r="R36"/>
  <c r="Q36"/>
  <c r="P36"/>
  <c r="AH35"/>
  <c r="AG35"/>
  <c r="AF35"/>
  <c r="AE35"/>
  <c r="AD35"/>
  <c r="AC35"/>
  <c r="Z35"/>
  <c r="Y35"/>
  <c r="X35"/>
  <c r="W35"/>
  <c r="V35"/>
  <c r="U35"/>
  <c r="T35"/>
  <c r="S35"/>
  <c r="R35"/>
  <c r="Q35"/>
  <c r="P35"/>
  <c r="AH34"/>
  <c r="AG34"/>
  <c r="AF34"/>
  <c r="AE34"/>
  <c r="AD34"/>
  <c r="AC34"/>
  <c r="Z34"/>
  <c r="Y34"/>
  <c r="X34"/>
  <c r="W34"/>
  <c r="V34"/>
  <c r="U34"/>
  <c r="T34"/>
  <c r="S34"/>
  <c r="R34"/>
  <c r="Q34"/>
  <c r="P34"/>
  <c r="AH33"/>
  <c r="AG33"/>
  <c r="AF33"/>
  <c r="AE33"/>
  <c r="AD33"/>
  <c r="AC33"/>
  <c r="Z33"/>
  <c r="Y33"/>
  <c r="X33"/>
  <c r="W33"/>
  <c r="V33"/>
  <c r="U33"/>
  <c r="T33"/>
  <c r="S33"/>
  <c r="R33"/>
  <c r="Q33"/>
  <c r="P33"/>
  <c r="AH32"/>
  <c r="AG32"/>
  <c r="AF32"/>
  <c r="AE32"/>
  <c r="AD32"/>
  <c r="AC32"/>
  <c r="Z32"/>
  <c r="Y32"/>
  <c r="X32"/>
  <c r="W32"/>
  <c r="V32"/>
  <c r="U32"/>
  <c r="T32"/>
  <c r="S32"/>
  <c r="R32"/>
  <c r="Q32"/>
  <c r="P32"/>
  <c r="AH31"/>
  <c r="AG31"/>
  <c r="AF31"/>
  <c r="AE31"/>
  <c r="AD31"/>
  <c r="AC31"/>
  <c r="Z31"/>
  <c r="Y31"/>
  <c r="X31"/>
  <c r="W31"/>
  <c r="V31"/>
  <c r="U31"/>
  <c r="T31"/>
  <c r="S31"/>
  <c r="R31"/>
  <c r="Q31"/>
  <c r="P31"/>
  <c r="AH30"/>
  <c r="AG30"/>
  <c r="AF30"/>
  <c r="AE30"/>
  <c r="AD30"/>
  <c r="AC30"/>
  <c r="Z30"/>
  <c r="Y30"/>
  <c r="X30"/>
  <c r="W30"/>
  <c r="V30"/>
  <c r="U30"/>
  <c r="T30"/>
  <c r="S30"/>
  <c r="R30"/>
  <c r="Q30"/>
  <c r="P30"/>
  <c r="AH29"/>
  <c r="AG29"/>
  <c r="AF29"/>
  <c r="AE29"/>
  <c r="AD29"/>
  <c r="AC29"/>
  <c r="Z29"/>
  <c r="Y29"/>
  <c r="X29"/>
  <c r="W29"/>
  <c r="V29"/>
  <c r="U29"/>
  <c r="T29"/>
  <c r="S29"/>
  <c r="R29"/>
  <c r="Q29"/>
  <c r="P29"/>
  <c r="AH28"/>
  <c r="AG28"/>
  <c r="AF28"/>
  <c r="AE28"/>
  <c r="AD28"/>
  <c r="AC28"/>
  <c r="Z28"/>
  <c r="Y28"/>
  <c r="X28"/>
  <c r="W28"/>
  <c r="V28"/>
  <c r="U28"/>
  <c r="T28"/>
  <c r="S28"/>
  <c r="R28"/>
  <c r="Q28"/>
  <c r="P28"/>
  <c r="AH27"/>
  <c r="AG27"/>
  <c r="AF27"/>
  <c r="AE27"/>
  <c r="AD27"/>
  <c r="AC27"/>
  <c r="Z27"/>
  <c r="Y27"/>
  <c r="X27"/>
  <c r="W27"/>
  <c r="V27"/>
  <c r="U27"/>
  <c r="T27"/>
  <c r="S27"/>
  <c r="R27"/>
  <c r="Q27"/>
  <c r="P27"/>
  <c r="AH26"/>
  <c r="AG26"/>
  <c r="AF26"/>
  <c r="AE26"/>
  <c r="AD26"/>
  <c r="AC26"/>
  <c r="Z26"/>
  <c r="Y26"/>
  <c r="X26"/>
  <c r="W26"/>
  <c r="V26"/>
  <c r="U26"/>
  <c r="T26"/>
  <c r="S26"/>
  <c r="R26"/>
  <c r="Q26"/>
  <c r="P26"/>
  <c r="AH25"/>
  <c r="AG25"/>
  <c r="AF25"/>
  <c r="AE25"/>
  <c r="AD25"/>
  <c r="AC25"/>
  <c r="Z25"/>
  <c r="Y25"/>
  <c r="X25"/>
  <c r="W25"/>
  <c r="V25"/>
  <c r="U25"/>
  <c r="T25"/>
  <c r="S25"/>
  <c r="R25"/>
  <c r="Q25"/>
  <c r="P25"/>
  <c r="AH24"/>
  <c r="AG24"/>
  <c r="AF24"/>
  <c r="AE24"/>
  <c r="AD24"/>
  <c r="AC24"/>
  <c r="Z24"/>
  <c r="Y24"/>
  <c r="X24"/>
  <c r="W24"/>
  <c r="V24"/>
  <c r="U24"/>
  <c r="T24"/>
  <c r="S24"/>
  <c r="R24"/>
  <c r="Q24"/>
  <c r="P24"/>
  <c r="AH23"/>
  <c r="AG23"/>
  <c r="AF23"/>
  <c r="AE23"/>
  <c r="AD23"/>
  <c r="AC23"/>
  <c r="Z23"/>
  <c r="Y23"/>
  <c r="X23"/>
  <c r="W23"/>
  <c r="V23"/>
  <c r="U23"/>
  <c r="T23"/>
  <c r="S23"/>
  <c r="R23"/>
  <c r="Q23"/>
  <c r="P23"/>
  <c r="AH22"/>
  <c r="AG22"/>
  <c r="AF22"/>
  <c r="AE22"/>
  <c r="AD22"/>
  <c r="AC22"/>
  <c r="Z22"/>
  <c r="Y22"/>
  <c r="X22"/>
  <c r="W22"/>
  <c r="V22"/>
  <c r="U22"/>
  <c r="T22"/>
  <c r="S22"/>
  <c r="R22"/>
  <c r="Q22"/>
  <c r="P22"/>
  <c r="AH21"/>
  <c r="AG21"/>
  <c r="AF21"/>
  <c r="AE21"/>
  <c r="AD21"/>
  <c r="AC21"/>
  <c r="Z21"/>
  <c r="Y21"/>
  <c r="X21"/>
  <c r="W21"/>
  <c r="V21"/>
  <c r="U21"/>
  <c r="T21"/>
  <c r="S21"/>
  <c r="R21"/>
  <c r="Q21"/>
  <c r="P21"/>
  <c r="AH20"/>
  <c r="AG20"/>
  <c r="AF20"/>
  <c r="AE20"/>
  <c r="AD20"/>
  <c r="AC20"/>
  <c r="Z20"/>
  <c r="Y20"/>
  <c r="X20"/>
  <c r="W20"/>
  <c r="V20"/>
  <c r="U20"/>
  <c r="T20"/>
  <c r="S20"/>
  <c r="R20"/>
  <c r="Q20"/>
  <c r="P20"/>
  <c r="AH19"/>
  <c r="AG19"/>
  <c r="AF19"/>
  <c r="AE19"/>
  <c r="AD19"/>
  <c r="AC19"/>
  <c r="Z19"/>
  <c r="Y19"/>
  <c r="X19"/>
  <c r="W19"/>
  <c r="V19"/>
  <c r="U19"/>
  <c r="T19"/>
  <c r="S19"/>
  <c r="R19"/>
  <c r="Q19"/>
  <c r="P19"/>
  <c r="AH18"/>
  <c r="AG18"/>
  <c r="AF18"/>
  <c r="AE18"/>
  <c r="AD18"/>
  <c r="AC18"/>
  <c r="Z18"/>
  <c r="Y18"/>
  <c r="X18"/>
  <c r="W18"/>
  <c r="V18"/>
  <c r="U18"/>
  <c r="T18"/>
  <c r="S18"/>
  <c r="R18"/>
  <c r="Q18"/>
  <c r="P18"/>
  <c r="AH17"/>
  <c r="AG17"/>
  <c r="AF17"/>
  <c r="AE17"/>
  <c r="AD17"/>
  <c r="AC17"/>
  <c r="Z17"/>
  <c r="Y17"/>
  <c r="X17"/>
  <c r="W17"/>
  <c r="V17"/>
  <c r="U17"/>
  <c r="T17"/>
  <c r="S17"/>
  <c r="R17"/>
  <c r="Q17"/>
  <c r="P17"/>
  <c r="AH16"/>
  <c r="AG16"/>
  <c r="AF16"/>
  <c r="AE16"/>
  <c r="AD16"/>
  <c r="AC16"/>
  <c r="Z16"/>
  <c r="Y16"/>
  <c r="X16"/>
  <c r="W16"/>
  <c r="V16"/>
  <c r="U16"/>
  <c r="T16"/>
  <c r="S16"/>
  <c r="R16"/>
  <c r="Q16"/>
  <c r="P16"/>
  <c r="AH15"/>
  <c r="AG15"/>
  <c r="AF15"/>
  <c r="AE15"/>
  <c r="AD15"/>
  <c r="AC15"/>
  <c r="Z15"/>
  <c r="Y15"/>
  <c r="X15"/>
  <c r="W15"/>
  <c r="V15"/>
  <c r="U15"/>
  <c r="T15"/>
  <c r="S15"/>
  <c r="R15"/>
  <c r="Q15"/>
  <c r="P15"/>
  <c r="AH14"/>
  <c r="AG14"/>
  <c r="AF14"/>
  <c r="AE14"/>
  <c r="AD14"/>
  <c r="AC14"/>
  <c r="Z14"/>
  <c r="Y14"/>
  <c r="X14"/>
  <c r="W14"/>
  <c r="V14"/>
  <c r="U14"/>
  <c r="T14"/>
  <c r="S14"/>
  <c r="R14"/>
  <c r="Q14"/>
  <c r="P14"/>
  <c r="AH13"/>
  <c r="AG13"/>
  <c r="AF13"/>
  <c r="AE13"/>
  <c r="AD13"/>
  <c r="AC13"/>
  <c r="Z13"/>
  <c r="Y13"/>
  <c r="X13"/>
  <c r="W13"/>
  <c r="V13"/>
  <c r="U13"/>
  <c r="T13"/>
  <c r="S13"/>
  <c r="R13"/>
  <c r="Q13"/>
  <c r="P13"/>
  <c r="AH12"/>
  <c r="AG12"/>
  <c r="AF12"/>
  <c r="AE12"/>
  <c r="AD12"/>
  <c r="AC12"/>
  <c r="Z12"/>
  <c r="Y12"/>
  <c r="X12"/>
  <c r="W12"/>
  <c r="V12"/>
  <c r="U12"/>
  <c r="T12"/>
  <c r="S12"/>
  <c r="R12"/>
  <c r="Q12"/>
  <c r="P12"/>
  <c r="AH11"/>
  <c r="AG11"/>
  <c r="AF11"/>
  <c r="AE11"/>
  <c r="AD11"/>
  <c r="AC11"/>
  <c r="Z11"/>
  <c r="Y11"/>
  <c r="X11"/>
  <c r="W11"/>
  <c r="V11"/>
  <c r="U11"/>
  <c r="T11"/>
  <c r="S11"/>
  <c r="R11"/>
  <c r="Q11"/>
  <c r="P11"/>
  <c r="AH10"/>
  <c r="AG10"/>
  <c r="AF10"/>
  <c r="AE10"/>
  <c r="AD10"/>
  <c r="AC10"/>
  <c r="Z10"/>
  <c r="Y10"/>
  <c r="X10"/>
  <c r="W10"/>
  <c r="V10"/>
  <c r="U10"/>
  <c r="T10"/>
  <c r="S10"/>
  <c r="R10"/>
  <c r="Q10"/>
  <c r="P10"/>
  <c r="AH9"/>
  <c r="AG9"/>
  <c r="AF9"/>
  <c r="AE9"/>
  <c r="AD9"/>
  <c r="AC9"/>
  <c r="Z9"/>
  <c r="Y9"/>
  <c r="X9"/>
  <c r="W9"/>
  <c r="V9"/>
  <c r="U9"/>
  <c r="T9"/>
  <c r="S9"/>
  <c r="R9"/>
  <c r="Q9"/>
  <c r="P9"/>
  <c r="AH8"/>
  <c r="AG8"/>
  <c r="AF8"/>
  <c r="AE8"/>
  <c r="AD8"/>
  <c r="AC8"/>
  <c r="Z8"/>
  <c r="Y8"/>
  <c r="X8"/>
  <c r="W8"/>
  <c r="V8"/>
  <c r="U8"/>
  <c r="T8"/>
  <c r="S8"/>
  <c r="R8"/>
  <c r="Q8"/>
  <c r="P8"/>
  <c r="AH7"/>
  <c r="AG7"/>
  <c r="AF7"/>
  <c r="AE7"/>
  <c r="AD7"/>
  <c r="AC7"/>
  <c r="Z7"/>
  <c r="Y7"/>
  <c r="X7"/>
  <c r="W7"/>
  <c r="V7"/>
  <c r="U7"/>
  <c r="T7"/>
  <c r="S7"/>
  <c r="R7"/>
  <c r="Q7"/>
  <c r="P7"/>
  <c r="AH6"/>
  <c r="AG6"/>
  <c r="AF6"/>
  <c r="AE6"/>
  <c r="AD6"/>
  <c r="AC6"/>
  <c r="Z6"/>
  <c r="Y6"/>
  <c r="X6"/>
  <c r="W6"/>
  <c r="V6"/>
  <c r="U6"/>
  <c r="T6"/>
  <c r="S6"/>
  <c r="R6"/>
  <c r="Q6"/>
  <c r="P6"/>
  <c r="B2"/>
  <c r="B6" s="1"/>
  <c r="B7" s="1"/>
  <c r="AA488" i="1"/>
  <c r="AA370" i="2" s="1"/>
  <c r="AA487" i="1"/>
  <c r="AA369" i="2" s="1"/>
  <c r="AA486" i="1"/>
  <c r="AA368" i="2" s="1"/>
  <c r="AA485" i="1"/>
  <c r="AA484"/>
  <c r="AA366" i="2" s="1"/>
  <c r="AA483" i="1"/>
  <c r="AA365" i="2" s="1"/>
  <c r="AA482" i="1"/>
  <c r="AA364" i="2" s="1"/>
  <c r="AA479" i="1"/>
  <c r="AA363" i="2" s="1"/>
  <c r="AA478" i="1"/>
  <c r="AA362" i="2" s="1"/>
  <c r="AA477" i="1"/>
  <c r="AA361" i="2" s="1"/>
  <c r="AA476" i="1"/>
  <c r="AA360" i="2" s="1"/>
  <c r="AA475" i="1"/>
  <c r="AA359" i="2" s="1"/>
  <c r="AA474" i="1"/>
  <c r="AA358" i="2" s="1"/>
  <c r="AA473" i="1"/>
  <c r="AA357" i="2" s="1"/>
  <c r="AA470" i="1"/>
  <c r="AA356" i="2" s="1"/>
  <c r="AA469" i="1"/>
  <c r="AA355" i="2" s="1"/>
  <c r="AA468" i="1"/>
  <c r="AA354" i="2" s="1"/>
  <c r="AA467" i="1"/>
  <c r="AA353" i="2" s="1"/>
  <c r="AA466" i="1"/>
  <c r="AA352" i="2" s="1"/>
  <c r="AA465" i="1"/>
  <c r="AA464"/>
  <c r="AA350" i="2" s="1"/>
  <c r="AA461" i="1"/>
  <c r="AA349" i="2" s="1"/>
  <c r="AA460" i="1"/>
  <c r="AA348" i="2" s="1"/>
  <c r="AA459" i="1"/>
  <c r="AA347" i="2" s="1"/>
  <c r="AA458" i="1"/>
  <c r="AA346" i="2" s="1"/>
  <c r="AA457" i="1"/>
  <c r="AA345" i="2" s="1"/>
  <c r="AA456" i="1"/>
  <c r="AA344" i="2" s="1"/>
  <c r="AA455" i="1"/>
  <c r="AA343" i="2" s="1"/>
  <c r="AA452" i="1"/>
  <c r="AA342" i="2" s="1"/>
  <c r="AA451" i="1"/>
  <c r="AA341" i="2" s="1"/>
  <c r="AA450" i="1"/>
  <c r="AA340" i="2" s="1"/>
  <c r="AA449" i="1"/>
  <c r="AA339" i="2" s="1"/>
  <c r="AA448" i="1"/>
  <c r="AA338" i="2" s="1"/>
  <c r="AA447" i="1"/>
  <c r="AA337" i="2" s="1"/>
  <c r="AA446" i="1"/>
  <c r="AA336" i="2" s="1"/>
  <c r="AA443" i="1"/>
  <c r="AA335" i="2" s="1"/>
  <c r="AA442" i="1"/>
  <c r="AA334" i="2" s="1"/>
  <c r="AA441" i="1"/>
  <c r="AA333" i="2" s="1"/>
  <c r="AA440" i="1"/>
  <c r="AA332" i="2" s="1"/>
  <c r="AA439" i="1"/>
  <c r="AA331" i="2" s="1"/>
  <c r="AA438" i="1"/>
  <c r="AA330" i="2" s="1"/>
  <c r="AA437" i="1"/>
  <c r="AA329" i="2" s="1"/>
  <c r="AA434" i="1"/>
  <c r="AA328" i="2" s="1"/>
  <c r="AA433" i="1"/>
  <c r="AA327" i="2" s="1"/>
  <c r="AA432" i="1"/>
  <c r="AA326" i="2" s="1"/>
  <c r="AA431" i="1"/>
  <c r="AA325" i="2" s="1"/>
  <c r="AA430" i="1"/>
  <c r="AA324" i="2" s="1"/>
  <c r="AA429" i="1"/>
  <c r="AA323" i="2" s="1"/>
  <c r="AA428" i="1"/>
  <c r="AA322" i="2" s="1"/>
  <c r="AA425" i="1"/>
  <c r="AA321" i="2" s="1"/>
  <c r="AA424" i="1"/>
  <c r="AA320" i="2" s="1"/>
  <c r="AA423" i="1"/>
  <c r="AA319" i="2" s="1"/>
  <c r="AA422" i="1"/>
  <c r="AA318" i="2" s="1"/>
  <c r="AA421" i="1"/>
  <c r="AA317" i="2" s="1"/>
  <c r="AA420" i="1"/>
  <c r="AA316" i="2" s="1"/>
  <c r="AA419" i="1"/>
  <c r="AA315" i="2" s="1"/>
  <c r="AA416" i="1"/>
  <c r="AA314" i="2" s="1"/>
  <c r="AA415" i="1"/>
  <c r="AA313" i="2" s="1"/>
  <c r="AA414" i="1"/>
  <c r="AA312" i="2" s="1"/>
  <c r="AA413" i="1"/>
  <c r="AA311" i="2" s="1"/>
  <c r="AA412" i="1"/>
  <c r="AA310" i="2" s="1"/>
  <c r="AA411" i="1"/>
  <c r="AA410"/>
  <c r="AA407"/>
  <c r="AA307" i="2" s="1"/>
  <c r="AA406" i="1"/>
  <c r="AA306" i="2" s="1"/>
  <c r="AA405" i="1"/>
  <c r="AA305" i="2" s="1"/>
  <c r="AA404" i="1"/>
  <c r="AA304" i="2" s="1"/>
  <c r="AA403" i="1"/>
  <c r="AA303" i="2" s="1"/>
  <c r="AA402" i="1"/>
  <c r="AA302" i="2" s="1"/>
  <c r="AA401" i="1"/>
  <c r="AA301" i="2" s="1"/>
  <c r="AA398" i="1"/>
  <c r="AA397"/>
  <c r="AA396"/>
  <c r="AA395"/>
  <c r="AA394"/>
  <c r="AA393"/>
  <c r="AA392"/>
  <c r="AA389"/>
  <c r="AA293" i="2" s="1"/>
  <c r="AA388" i="1"/>
  <c r="AA292" i="2" s="1"/>
  <c r="AA387" i="1"/>
  <c r="AA291" i="2" s="1"/>
  <c r="AA386" i="1"/>
  <c r="AA290" i="2" s="1"/>
  <c r="AA385" i="1"/>
  <c r="AA289" i="2" s="1"/>
  <c r="AA384" i="1"/>
  <c r="AA288" i="2" s="1"/>
  <c r="AA383" i="1"/>
  <c r="AA287" i="2" s="1"/>
  <c r="AA380" i="1"/>
  <c r="AA379"/>
  <c r="AA378"/>
  <c r="AA377"/>
  <c r="AA376"/>
  <c r="AA375"/>
  <c r="AA374"/>
  <c r="AA280" i="2" s="1"/>
  <c r="AA371" i="1"/>
  <c r="AA279" i="2" s="1"/>
  <c r="AA370" i="1"/>
  <c r="AA278" i="2" s="1"/>
  <c r="AA369" i="1"/>
  <c r="AA277" i="2" s="1"/>
  <c r="AA368" i="1"/>
  <c r="AA276" i="2" s="1"/>
  <c r="AA367" i="1"/>
  <c r="AA275" i="2" s="1"/>
  <c r="AA366" i="1"/>
  <c r="AA274" i="2" s="1"/>
  <c r="AA365" i="1"/>
  <c r="AA273" i="2" s="1"/>
  <c r="AA362" i="1"/>
  <c r="AA272" i="2" s="1"/>
  <c r="AA361" i="1"/>
  <c r="AA271" i="2" s="1"/>
  <c r="AA360" i="1"/>
  <c r="AA270" i="2" s="1"/>
  <c r="AA359" i="1"/>
  <c r="AA269" i="2" s="1"/>
  <c r="AA358" i="1"/>
  <c r="AA268" i="2" s="1"/>
  <c r="AA357" i="1"/>
  <c r="AA267" i="2" s="1"/>
  <c r="AA356" i="1"/>
  <c r="AA266" i="2" s="1"/>
  <c r="AA353" i="1"/>
  <c r="AA265" i="2" s="1"/>
  <c r="AA352" i="1"/>
  <c r="AA264" i="2" s="1"/>
  <c r="AA351" i="1"/>
  <c r="AA263" i="2" s="1"/>
  <c r="AA350" i="1"/>
  <c r="AA262" i="2" s="1"/>
  <c r="AA349" i="1"/>
  <c r="AA261" i="2" s="1"/>
  <c r="AA348" i="1"/>
  <c r="AA260" i="2" s="1"/>
  <c r="AA347" i="1"/>
  <c r="AA259" i="2" s="1"/>
  <c r="AA344" i="1"/>
  <c r="AA258" i="2" s="1"/>
  <c r="AA343" i="1"/>
  <c r="AA257" i="2" s="1"/>
  <c r="AA342" i="1"/>
  <c r="AA256" i="2" s="1"/>
  <c r="AA341" i="1"/>
  <c r="AA255" i="2" s="1"/>
  <c r="AA340" i="1"/>
  <c r="AA254" i="2" s="1"/>
  <c r="AA339" i="1"/>
  <c r="AA253" i="2" s="1"/>
  <c r="AA338" i="1"/>
  <c r="AA252" i="2" s="1"/>
  <c r="AA335" i="1"/>
  <c r="AA251" i="2" s="1"/>
  <c r="AA334" i="1"/>
  <c r="AA250" i="2" s="1"/>
  <c r="AA333" i="1"/>
  <c r="AA249" i="2" s="1"/>
  <c r="AA332" i="1"/>
  <c r="AA248" i="2" s="1"/>
  <c r="AA331" i="1"/>
  <c r="AA247" i="2" s="1"/>
  <c r="AA330" i="1"/>
  <c r="AA246" i="2" s="1"/>
  <c r="AA329" i="1"/>
  <c r="AA245" i="2" s="1"/>
  <c r="AA326" i="1"/>
  <c r="AA244" i="2" s="1"/>
  <c r="AA325" i="1"/>
  <c r="AA243" i="2" s="1"/>
  <c r="AA324" i="1"/>
  <c r="AA242" i="2" s="1"/>
  <c r="AA323" i="1"/>
  <c r="AA241" i="2" s="1"/>
  <c r="AA322" i="1"/>
  <c r="AA240" i="2" s="1"/>
  <c r="AA321" i="1"/>
  <c r="AA239" i="2" s="1"/>
  <c r="AA320" i="1"/>
  <c r="AA238" i="2" s="1"/>
  <c r="AA317" i="1"/>
  <c r="AA237" i="2" s="1"/>
  <c r="AA316" i="1"/>
  <c r="AA236" i="2" s="1"/>
  <c r="AA315" i="1"/>
  <c r="AA235" i="2" s="1"/>
  <c r="AA314" i="1"/>
  <c r="AA234" i="2" s="1"/>
  <c r="AA313" i="1"/>
  <c r="AA233" i="2" s="1"/>
  <c r="AA312" i="1"/>
  <c r="AA232" i="2" s="1"/>
  <c r="AA311" i="1"/>
  <c r="AA231" i="2" s="1"/>
  <c r="AA308" i="1"/>
  <c r="AA230" i="2" s="1"/>
  <c r="AA307" i="1"/>
  <c r="AA229" i="2" s="1"/>
  <c r="AA306" i="1"/>
  <c r="AA228" i="2" s="1"/>
  <c r="AA305" i="1"/>
  <c r="AA227" i="2" s="1"/>
  <c r="AA304" i="1"/>
  <c r="AA226" i="2" s="1"/>
  <c r="AA303" i="1"/>
  <c r="AA225" i="2" s="1"/>
  <c r="AA302" i="1"/>
  <c r="AA224" i="2" s="1"/>
  <c r="AA299" i="1"/>
  <c r="AA223" i="2" s="1"/>
  <c r="AA298" i="1"/>
  <c r="AA222" i="2" s="1"/>
  <c r="AA297" i="1"/>
  <c r="AA221" i="2" s="1"/>
  <c r="AA296" i="1"/>
  <c r="AA220" i="2" s="1"/>
  <c r="AA295" i="1"/>
  <c r="AA219" i="2" s="1"/>
  <c r="AA294" i="1"/>
  <c r="AA218" i="2" s="1"/>
  <c r="AA293" i="1"/>
  <c r="AA217" i="2" s="1"/>
  <c r="AA290" i="1"/>
  <c r="AA216" i="2" s="1"/>
  <c r="AA289" i="1"/>
  <c r="AA215" i="2" s="1"/>
  <c r="AA288" i="1"/>
  <c r="AA214" i="2" s="1"/>
  <c r="AA287" i="1"/>
  <c r="AA213" i="2" s="1"/>
  <c r="AA286" i="1"/>
  <c r="AA212" i="2" s="1"/>
  <c r="AA285" i="1"/>
  <c r="AA211" i="2" s="1"/>
  <c r="AA284" i="1"/>
  <c r="AA210" i="2" s="1"/>
  <c r="AA281" i="1"/>
  <c r="AA209" i="2" s="1"/>
  <c r="AA280" i="1"/>
  <c r="AA208" i="2" s="1"/>
  <c r="AA279" i="1"/>
  <c r="AA207" i="2" s="1"/>
  <c r="AA278" i="1"/>
  <c r="AA206" i="2" s="1"/>
  <c r="AA277" i="1"/>
  <c r="AA205" i="2" s="1"/>
  <c r="AA276" i="1"/>
  <c r="AA204" i="2" s="1"/>
  <c r="AA275" i="1"/>
  <c r="AA203" i="2" s="1"/>
  <c r="AA272" i="1"/>
  <c r="AA202" i="2" s="1"/>
  <c r="AA271" i="1"/>
  <c r="AA201" i="2" s="1"/>
  <c r="AA270" i="1"/>
  <c r="AA200" i="2" s="1"/>
  <c r="AA269" i="1"/>
  <c r="AA199" i="2" s="1"/>
  <c r="AA268" i="1"/>
  <c r="AA198" i="2" s="1"/>
  <c r="AA267" i="1"/>
  <c r="AA197" i="2" s="1"/>
  <c r="AA266" i="1"/>
  <c r="AA196" i="2" s="1"/>
  <c r="AA263" i="1"/>
  <c r="AA195" i="2" s="1"/>
  <c r="AA262" i="1"/>
  <c r="AA194" i="2" s="1"/>
  <c r="AA261" i="1"/>
  <c r="AA193" i="2" s="1"/>
  <c r="AA260" i="1"/>
  <c r="AA192" i="2" s="1"/>
  <c r="AA259" i="1"/>
  <c r="AA191" i="2" s="1"/>
  <c r="AA258" i="1"/>
  <c r="AA190" i="2" s="1"/>
  <c r="AA257" i="1"/>
  <c r="AA189" i="2" s="1"/>
  <c r="AA254" i="1"/>
  <c r="AA188" i="2" s="1"/>
  <c r="AA253" i="1"/>
  <c r="AA187" i="2" s="1"/>
  <c r="AA252" i="1"/>
  <c r="AA186" i="2" s="1"/>
  <c r="AA251" i="1"/>
  <c r="AA185" i="2" s="1"/>
  <c r="AA250" i="1"/>
  <c r="AA184" i="2" s="1"/>
  <c r="AA249" i="1"/>
  <c r="AA183" i="2" s="1"/>
  <c r="AA248" i="1"/>
  <c r="AA182" i="2" s="1"/>
  <c r="AA245" i="1"/>
  <c r="AA181" i="2" s="1"/>
  <c r="AA244" i="1"/>
  <c r="AA180" i="2" s="1"/>
  <c r="AA243" i="1"/>
  <c r="AA179" i="2" s="1"/>
  <c r="AA242" i="1"/>
  <c r="AA178" i="2" s="1"/>
  <c r="AA241" i="1"/>
  <c r="AA177" i="2" s="1"/>
  <c r="AA240" i="1"/>
  <c r="AA176" i="2" s="1"/>
  <c r="AA239" i="1"/>
  <c r="AA175" i="2" s="1"/>
  <c r="AA236" i="1"/>
  <c r="AA174" i="2" s="1"/>
  <c r="AA235" i="1"/>
  <c r="AA173" i="2" s="1"/>
  <c r="AA234" i="1"/>
  <c r="AA172" i="2" s="1"/>
  <c r="AA233" i="1"/>
  <c r="AA171" i="2" s="1"/>
  <c r="AA232" i="1"/>
  <c r="AA170" i="2" s="1"/>
  <c r="AA231" i="1"/>
  <c r="AA169" i="2" s="1"/>
  <c r="AA230" i="1"/>
  <c r="AA168" i="2" s="1"/>
  <c r="AA227" i="1"/>
  <c r="AA167" i="2" s="1"/>
  <c r="AA226" i="1"/>
  <c r="AA166" i="2" s="1"/>
  <c r="AA225" i="1"/>
  <c r="AA165" i="2" s="1"/>
  <c r="AA224" i="1"/>
  <c r="AA164" i="2" s="1"/>
  <c r="AA223" i="1"/>
  <c r="AA163" i="2" s="1"/>
  <c r="AA222" i="1"/>
  <c r="AA162" i="2" s="1"/>
  <c r="AA221" i="1"/>
  <c r="AA161" i="2" s="1"/>
  <c r="AA218" i="1"/>
  <c r="AA160" i="2" s="1"/>
  <c r="AA217" i="1"/>
  <c r="AA159" i="2" s="1"/>
  <c r="AA216" i="1"/>
  <c r="AA158" i="2" s="1"/>
  <c r="AA215" i="1"/>
  <c r="AA157" i="2" s="1"/>
  <c r="AA214" i="1"/>
  <c r="AA156" i="2" s="1"/>
  <c r="AA213" i="1"/>
  <c r="AA155" i="2" s="1"/>
  <c r="AA212" i="1"/>
  <c r="AA154" i="2" s="1"/>
  <c r="AA209" i="1"/>
  <c r="AA153" i="2" s="1"/>
  <c r="AA208" i="1"/>
  <c r="AA152" i="2" s="1"/>
  <c r="AA207" i="1"/>
  <c r="AA151" i="2" s="1"/>
  <c r="AA206" i="1"/>
  <c r="AA150" i="2" s="1"/>
  <c r="AA205" i="1"/>
  <c r="AA149" i="2" s="1"/>
  <c r="AA204" i="1"/>
  <c r="AA148" i="2" s="1"/>
  <c r="AA203" i="1"/>
  <c r="AA147" i="2" s="1"/>
  <c r="AA200" i="1"/>
  <c r="AA146" i="2" s="1"/>
  <c r="AA199" i="1"/>
  <c r="AA145" i="2" s="1"/>
  <c r="AA198" i="1"/>
  <c r="AA144" i="2" s="1"/>
  <c r="AA197" i="1"/>
  <c r="AA143" i="2" s="1"/>
  <c r="AA196" i="1"/>
  <c r="AA142" i="2" s="1"/>
  <c r="AA195" i="1"/>
  <c r="AA141" i="2" s="1"/>
  <c r="AA194" i="1"/>
  <c r="AA140" i="2" s="1"/>
  <c r="AA191" i="1"/>
  <c r="AA139" i="2" s="1"/>
  <c r="AA190" i="1"/>
  <c r="AA138" i="2" s="1"/>
  <c r="AA189" i="1"/>
  <c r="AA137" i="2" s="1"/>
  <c r="AA188" i="1"/>
  <c r="AA136" i="2" s="1"/>
  <c r="AA187" i="1"/>
  <c r="AA135" i="2" s="1"/>
  <c r="AA186" i="1"/>
  <c r="AA134" i="2" s="1"/>
  <c r="AA185" i="1"/>
  <c r="AA133" i="2" s="1"/>
  <c r="AA182" i="1"/>
  <c r="AA132" i="2" s="1"/>
  <c r="AA181" i="1"/>
  <c r="AA131" i="2" s="1"/>
  <c r="AA180" i="1"/>
  <c r="AA130" i="2" s="1"/>
  <c r="AA179" i="1"/>
  <c r="AA129" i="2" s="1"/>
  <c r="AA178" i="1"/>
  <c r="AA128" i="2" s="1"/>
  <c r="AA177" i="1"/>
  <c r="AA127" i="2" s="1"/>
  <c r="AA176" i="1"/>
  <c r="AA126" i="2" s="1"/>
  <c r="AA173" i="1"/>
  <c r="AA125" i="2" s="1"/>
  <c r="AA172" i="1"/>
  <c r="AA124" i="2" s="1"/>
  <c r="AA171" i="1"/>
  <c r="AA123" i="2" s="1"/>
  <c r="AA170" i="1"/>
  <c r="AA122" i="2" s="1"/>
  <c r="AA169" i="1"/>
  <c r="AA121" i="2" s="1"/>
  <c r="AA168" i="1"/>
  <c r="AA120" i="2" s="1"/>
  <c r="AA167" i="1"/>
  <c r="AA119" i="2" s="1"/>
  <c r="AA164" i="1"/>
  <c r="AA118" i="2" s="1"/>
  <c r="AA163" i="1"/>
  <c r="AA117" i="2" s="1"/>
  <c r="AA162" i="1"/>
  <c r="AA116" i="2" s="1"/>
  <c r="AA161" i="1"/>
  <c r="AA115" i="2" s="1"/>
  <c r="AA160" i="1"/>
  <c r="AA114" i="2" s="1"/>
  <c r="AA159" i="1"/>
  <c r="AA113" i="2" s="1"/>
  <c r="AA158" i="1"/>
  <c r="AA112" i="2" s="1"/>
  <c r="AA155" i="1"/>
  <c r="AA111" i="2" s="1"/>
  <c r="AA154" i="1"/>
  <c r="AA110" i="2" s="1"/>
  <c r="AA153" i="1"/>
  <c r="AA109" i="2" s="1"/>
  <c r="AA152" i="1"/>
  <c r="AA108" i="2" s="1"/>
  <c r="AA151" i="1"/>
  <c r="AA107" i="2" s="1"/>
  <c r="AA150" i="1"/>
  <c r="AA106" i="2" s="1"/>
  <c r="AA149" i="1"/>
  <c r="AA105" i="2" s="1"/>
  <c r="AA146" i="1"/>
  <c r="AA104" i="2" s="1"/>
  <c r="AA145" i="1"/>
  <c r="AA103" i="2" s="1"/>
  <c r="AA144" i="1"/>
  <c r="AA102" i="2" s="1"/>
  <c r="AA143" i="1"/>
  <c r="AA101" i="2" s="1"/>
  <c r="AA142" i="1"/>
  <c r="AA100" i="2" s="1"/>
  <c r="AA141" i="1"/>
  <c r="AA99" i="2" s="1"/>
  <c r="AA140" i="1"/>
  <c r="AA98" i="2" s="1"/>
  <c r="AA137" i="1"/>
  <c r="AA97" i="2" s="1"/>
  <c r="AA136" i="1"/>
  <c r="AA96" i="2" s="1"/>
  <c r="AA135" i="1"/>
  <c r="AA95" i="2" s="1"/>
  <c r="AA134" i="1"/>
  <c r="AA94" i="2" s="1"/>
  <c r="AA133" i="1"/>
  <c r="AA93" i="2" s="1"/>
  <c r="AA132" i="1"/>
  <c r="AA92" i="2" s="1"/>
  <c r="AA131" i="1"/>
  <c r="AA91" i="2" s="1"/>
  <c r="AA128" i="1"/>
  <c r="AA90" i="2" s="1"/>
  <c r="AA127" i="1"/>
  <c r="AA89" i="2" s="1"/>
  <c r="AA126" i="1"/>
  <c r="AA88" i="2" s="1"/>
  <c r="AA125" i="1"/>
  <c r="AA87" i="2" s="1"/>
  <c r="AA124" i="1"/>
  <c r="AA86" i="2" s="1"/>
  <c r="AA123" i="1"/>
  <c r="AA85" i="2" s="1"/>
  <c r="AA122" i="1"/>
  <c r="AA84" i="2" s="1"/>
  <c r="AA119" i="1"/>
  <c r="AA83" i="2" s="1"/>
  <c r="AA118" i="1"/>
  <c r="AA82" i="2" s="1"/>
  <c r="AA117" i="1"/>
  <c r="AA81" i="2" s="1"/>
  <c r="AA116" i="1"/>
  <c r="AA80" i="2" s="1"/>
  <c r="AA115" i="1"/>
  <c r="AA79" i="2" s="1"/>
  <c r="AA114" i="1"/>
  <c r="AA78" i="2" s="1"/>
  <c r="AA113" i="1"/>
  <c r="AA77" i="2" s="1"/>
  <c r="AA110" i="1"/>
  <c r="AA76" i="2" s="1"/>
  <c r="AA109" i="1"/>
  <c r="AA75" i="2" s="1"/>
  <c r="AA108" i="1"/>
  <c r="AA74" i="2" s="1"/>
  <c r="AA107" i="1"/>
  <c r="AA73" i="2" s="1"/>
  <c r="AA106" i="1"/>
  <c r="AA72" i="2" s="1"/>
  <c r="AA105" i="1"/>
  <c r="AA71" i="2" s="1"/>
  <c r="AA104" i="1"/>
  <c r="AA70" i="2" s="1"/>
  <c r="AA101" i="1"/>
  <c r="AA69" i="2" s="1"/>
  <c r="AA100" i="1"/>
  <c r="AA68" i="2" s="1"/>
  <c r="AA99" i="1"/>
  <c r="AA67" i="2" s="1"/>
  <c r="AA98" i="1"/>
  <c r="AA66" i="2" s="1"/>
  <c r="AA96" i="1"/>
  <c r="AA64" i="2" s="1"/>
  <c r="AA95" i="1"/>
  <c r="AA63" i="2" s="1"/>
  <c r="AA91" i="1"/>
  <c r="AA61" i="2" s="1"/>
  <c r="AA90" i="1"/>
  <c r="AA60" i="2" s="1"/>
  <c r="AA89" i="1"/>
  <c r="AA59" i="2" s="1"/>
  <c r="AA88" i="1"/>
  <c r="AA58" i="2" s="1"/>
  <c r="AA87" i="1"/>
  <c r="AA57" i="2" s="1"/>
  <c r="AA86" i="1"/>
  <c r="AA56" i="2" s="1"/>
  <c r="AA83" i="1"/>
  <c r="AA55" i="2" s="1"/>
  <c r="AA82" i="1"/>
  <c r="AA54" i="2" s="1"/>
  <c r="AA81" i="1"/>
  <c r="AA53" i="2" s="1"/>
  <c r="AA80" i="1"/>
  <c r="AA52" i="2" s="1"/>
  <c r="AA79" i="1"/>
  <c r="AA51" i="2" s="1"/>
  <c r="AA78" i="1"/>
  <c r="AA50" i="2" s="1"/>
  <c r="AA77" i="1"/>
  <c r="AA49" i="2" s="1"/>
  <c r="AA48"/>
  <c r="AC47"/>
  <c r="AC46"/>
  <c r="AC45"/>
  <c r="AC44"/>
  <c r="AC43"/>
  <c r="AC42"/>
  <c r="AA65" i="1"/>
  <c r="AA41" i="2" s="1"/>
  <c r="AA64" i="1"/>
  <c r="AA40" i="2" s="1"/>
  <c r="AA63" i="1"/>
  <c r="AA39" i="2" s="1"/>
  <c r="AA62" i="1"/>
  <c r="AA38" i="2" s="1"/>
  <c r="AA61" i="1"/>
  <c r="AA37" i="2" s="1"/>
  <c r="AA59" i="1"/>
  <c r="AA35" i="2" s="1"/>
  <c r="AA56" i="1"/>
  <c r="AA34" i="2" s="1"/>
  <c r="AA55" i="1"/>
  <c r="AA33" i="2" s="1"/>
  <c r="AA54" i="1"/>
  <c r="AA32" i="2" s="1"/>
  <c r="AA53" i="1"/>
  <c r="AA31" i="2" s="1"/>
  <c r="AA52" i="1"/>
  <c r="AA30" i="2" s="1"/>
  <c r="AA51" i="1"/>
  <c r="AA29" i="2" s="1"/>
  <c r="AA50" i="1"/>
  <c r="AA28" i="2" s="1"/>
  <c r="AA47" i="1"/>
  <c r="AA27" i="2" s="1"/>
  <c r="AA46" i="1"/>
  <c r="AA26" i="2" s="1"/>
  <c r="AA45" i="1"/>
  <c r="AA25" i="2" s="1"/>
  <c r="AA44" i="1"/>
  <c r="AA24" i="2" s="1"/>
  <c r="AA43" i="1"/>
  <c r="AA23" i="2" s="1"/>
  <c r="AA42" i="1"/>
  <c r="AA22" i="2" s="1"/>
  <c r="AA41" i="1"/>
  <c r="AA21" i="2" s="1"/>
  <c r="AA38" i="1"/>
  <c r="AA20" i="2" s="1"/>
  <c r="AA37" i="1"/>
  <c r="AA19" i="2" s="1"/>
  <c r="AA36" i="1"/>
  <c r="AA18" i="2" s="1"/>
  <c r="AA35" i="1"/>
  <c r="AA17" i="2" s="1"/>
  <c r="AA34" i="1"/>
  <c r="AA16" i="2" s="1"/>
  <c r="AA33" i="1"/>
  <c r="AA15" i="2" s="1"/>
  <c r="AA32" i="1"/>
  <c r="AA14" i="2" s="1"/>
  <c r="AA29" i="1"/>
  <c r="AA13" i="2" s="1"/>
  <c r="AA28" i="1"/>
  <c r="AA12" i="2" s="1"/>
  <c r="AA27" i="1"/>
  <c r="AA11" i="2" s="1"/>
  <c r="AA26" i="1"/>
  <c r="AA10" i="2" s="1"/>
  <c r="AA25" i="1"/>
  <c r="AA9" i="2" s="1"/>
  <c r="AA24" i="1"/>
  <c r="AA8" i="2" s="1"/>
  <c r="AA23" i="1"/>
  <c r="AA7" i="2" s="1"/>
  <c r="AA20" i="1"/>
  <c r="B94"/>
  <c r="B103" s="1"/>
  <c r="D501" l="1"/>
  <c r="D504"/>
  <c r="D506"/>
  <c r="D508"/>
  <c r="D510"/>
  <c r="D512"/>
  <c r="D513"/>
  <c r="D502"/>
  <c r="D500"/>
  <c r="D505"/>
  <c r="D507"/>
  <c r="D509"/>
  <c r="D511"/>
  <c r="AA367" i="2"/>
  <c r="AA351"/>
  <c r="AA6"/>
  <c r="C71" i="1"/>
  <c r="B71" s="1"/>
  <c r="B87"/>
  <c r="C88"/>
  <c r="D138"/>
  <c r="C27"/>
  <c r="B26"/>
  <c r="B17"/>
  <c r="AA62" i="2"/>
  <c r="T102" i="1"/>
  <c r="L102"/>
  <c r="P102"/>
  <c r="X102"/>
  <c r="N102"/>
  <c r="V102"/>
  <c r="J102"/>
  <c r="R102"/>
  <c r="Z102"/>
  <c r="AA399"/>
  <c r="AA417"/>
  <c r="AA21"/>
  <c r="AA48"/>
  <c r="AA84"/>
  <c r="AA381"/>
  <c r="AA93"/>
  <c r="AA111"/>
  <c r="AA120"/>
  <c r="AA129"/>
  <c r="AA138"/>
  <c r="AA147"/>
  <c r="AA156"/>
  <c r="AA165"/>
  <c r="AA174"/>
  <c r="AA183"/>
  <c r="AA192"/>
  <c r="AA201"/>
  <c r="AA210"/>
  <c r="AA219"/>
  <c r="AA228"/>
  <c r="AA237"/>
  <c r="AA246"/>
  <c r="AA255"/>
  <c r="AA264"/>
  <c r="AA273"/>
  <c r="AA282"/>
  <c r="AA291"/>
  <c r="AA300"/>
  <c r="AA309"/>
  <c r="AA318"/>
  <c r="AA327"/>
  <c r="AA345"/>
  <c r="AA336"/>
  <c r="AA354"/>
  <c r="AA363"/>
  <c r="AA372"/>
  <c r="AA390"/>
  <c r="AA408"/>
  <c r="AA426"/>
  <c r="AA435"/>
  <c r="AA444"/>
  <c r="AA453"/>
  <c r="AA462"/>
  <c r="AA471"/>
  <c r="AA480"/>
  <c r="AA489"/>
  <c r="AA75"/>
  <c r="AA39"/>
  <c r="AA57"/>
  <c r="AB446"/>
  <c r="AB447"/>
  <c r="AB337" i="2" s="1"/>
  <c r="AB448" i="1"/>
  <c r="AB338" i="2" s="1"/>
  <c r="AB449" i="1"/>
  <c r="AB339" i="2" s="1"/>
  <c r="AB320" i="1"/>
  <c r="AB321"/>
  <c r="AB239" i="2" s="1"/>
  <c r="AB322" i="1"/>
  <c r="AB240" i="2" s="1"/>
  <c r="AB323" i="1"/>
  <c r="AB241" i="2" s="1"/>
  <c r="AB324" i="1"/>
  <c r="AB242" i="2" s="1"/>
  <c r="AB325" i="1"/>
  <c r="AB243" i="2" s="1"/>
  <c r="AB326" i="1"/>
  <c r="AB244" i="2" s="1"/>
  <c r="AB333" i="1"/>
  <c r="AB249" i="2" s="1"/>
  <c r="AB334" i="1"/>
  <c r="AB250" i="2" s="1"/>
  <c r="AB335" i="1"/>
  <c r="AB251" i="2" s="1"/>
  <c r="AB275" i="1"/>
  <c r="AB276"/>
  <c r="AB204" i="2" s="1"/>
  <c r="AB277" i="1"/>
  <c r="AB205" i="2" s="1"/>
  <c r="AB278" i="1"/>
  <c r="AB206" i="2" s="1"/>
  <c r="AB279" i="1"/>
  <c r="AB207" i="2" s="1"/>
  <c r="AB280" i="1"/>
  <c r="AB208" i="2" s="1"/>
  <c r="AB281" i="1"/>
  <c r="AB209" i="2" s="1"/>
  <c r="AB230" i="1"/>
  <c r="AB231"/>
  <c r="AB169" i="2" s="1"/>
  <c r="AB232" i="1"/>
  <c r="AB170" i="2" s="1"/>
  <c r="AB233" i="1"/>
  <c r="AB171" i="2" s="1"/>
  <c r="AB234" i="1"/>
  <c r="AB172" i="2" s="1"/>
  <c r="AB235" i="1"/>
  <c r="AB173" i="2" s="1"/>
  <c r="AB236" i="1"/>
  <c r="AB174" i="2" s="1"/>
  <c r="AB203" i="1"/>
  <c r="AB204"/>
  <c r="AB148" i="2" s="1"/>
  <c r="AB205" i="1"/>
  <c r="AB149" i="2" s="1"/>
  <c r="AB206" i="1"/>
  <c r="AB150" i="2" s="1"/>
  <c r="AB207" i="1"/>
  <c r="AB151" i="2" s="1"/>
  <c r="AB208" i="1"/>
  <c r="AB152" i="2" s="1"/>
  <c r="AB209" i="1"/>
  <c r="AB153" i="2" s="1"/>
  <c r="AB131" i="1"/>
  <c r="AB132"/>
  <c r="AB92" i="2" s="1"/>
  <c r="AB133" i="1"/>
  <c r="AB93" i="2" s="1"/>
  <c r="AB134" i="1"/>
  <c r="AB135"/>
  <c r="AB95" i="2" s="1"/>
  <c r="AB140" i="1"/>
  <c r="AB141"/>
  <c r="AB99" i="2" s="1"/>
  <c r="AB142" i="1"/>
  <c r="AB100" i="2" s="1"/>
  <c r="AB143" i="1"/>
  <c r="AB101" i="2" s="1"/>
  <c r="AB144" i="1"/>
  <c r="AB102" i="2" s="1"/>
  <c r="AB145" i="1"/>
  <c r="AB103" i="2" s="1"/>
  <c r="AB146" i="1"/>
  <c r="AB104" i="2" s="1"/>
  <c r="AB59" i="1"/>
  <c r="AB86"/>
  <c r="AB87"/>
  <c r="AB57" i="2" s="1"/>
  <c r="AB88" i="1"/>
  <c r="AB58" i="2" s="1"/>
  <c r="AB89" i="1"/>
  <c r="AB59" i="2" s="1"/>
  <c r="AB90" i="1"/>
  <c r="AB60" i="2" s="1"/>
  <c r="AB91" i="1"/>
  <c r="AB61" i="2" s="1"/>
  <c r="AB62"/>
  <c r="AB98" i="1"/>
  <c r="AB66" i="2" s="1"/>
  <c r="AB99" i="1"/>
  <c r="AB67" i="2" s="1"/>
  <c r="AB100" i="1"/>
  <c r="AB68" i="2" s="1"/>
  <c r="AB101" i="1"/>
  <c r="AB69" i="2" s="1"/>
  <c r="AB365" i="1"/>
  <c r="AB366"/>
  <c r="AB274" i="2" s="1"/>
  <c r="AB367" i="1"/>
  <c r="AB275" i="2" s="1"/>
  <c r="AB368" i="1"/>
  <c r="AB276" i="2" s="1"/>
  <c r="AB369" i="1"/>
  <c r="AB277" i="2" s="1"/>
  <c r="AB370" i="1"/>
  <c r="AB278" i="2" s="1"/>
  <c r="AB401" i="1"/>
  <c r="AB402"/>
  <c r="AB302" i="2" s="1"/>
  <c r="AB403" i="1"/>
  <c r="AB303" i="2" s="1"/>
  <c r="AB404" i="1"/>
  <c r="AB304" i="2" s="1"/>
  <c r="AB405" i="1"/>
  <c r="AB305" i="2" s="1"/>
  <c r="AB406" i="1"/>
  <c r="AB306" i="2" s="1"/>
  <c r="AB407" i="1"/>
  <c r="AB307" i="2" s="1"/>
  <c r="AB412" i="1"/>
  <c r="AB310" i="2" s="1"/>
  <c r="AB413" i="1"/>
  <c r="AB311" i="2" s="1"/>
  <c r="AB414" i="1"/>
  <c r="AB312" i="2" s="1"/>
  <c r="AB415" i="1"/>
  <c r="AB313" i="2" s="1"/>
  <c r="AB416" i="1"/>
  <c r="AB314" i="2" s="1"/>
  <c r="AB473" i="1"/>
  <c r="AB474"/>
  <c r="AB358" i="2" s="1"/>
  <c r="AB475" i="1"/>
  <c r="AB359" i="2" s="1"/>
  <c r="AB476" i="1"/>
  <c r="AB360" i="2" s="1"/>
  <c r="AB477" i="1"/>
  <c r="AB361" i="2" s="1"/>
  <c r="AB478" i="1"/>
  <c r="AB362" i="2" s="1"/>
  <c r="AB479" i="1"/>
  <c r="AB363" i="2" s="1"/>
  <c r="AB20" i="1"/>
  <c r="AB41"/>
  <c r="AB42"/>
  <c r="AB22" i="2" s="1"/>
  <c r="AB43" i="1"/>
  <c r="AB23" i="2" s="1"/>
  <c r="AB44" i="1"/>
  <c r="AB24" i="2" s="1"/>
  <c r="AB45" i="1"/>
  <c r="AB25" i="2" s="1"/>
  <c r="AB46" i="1"/>
  <c r="AB26" i="2" s="1"/>
  <c r="AB47" i="1"/>
  <c r="AB27" i="2" s="1"/>
  <c r="AD43"/>
  <c r="AD44"/>
  <c r="AD45"/>
  <c r="AD47"/>
  <c r="AB48"/>
  <c r="AB113" i="1"/>
  <c r="AB114"/>
  <c r="AB78" i="2" s="1"/>
  <c r="AB115" i="1"/>
  <c r="AB79" i="2" s="1"/>
  <c r="AB116" i="1"/>
  <c r="AB80" i="2" s="1"/>
  <c r="AB117" i="1"/>
  <c r="AB81" i="2" s="1"/>
  <c r="AB118" i="1"/>
  <c r="AB82" i="2" s="1"/>
  <c r="AB119" i="1"/>
  <c r="AB83" i="2" s="1"/>
  <c r="AB158" i="1"/>
  <c r="AB159"/>
  <c r="AB113" i="2" s="1"/>
  <c r="AB160" i="1"/>
  <c r="AB114" i="2" s="1"/>
  <c r="AB161" i="1"/>
  <c r="AB115" i="2" s="1"/>
  <c r="AB162" i="1"/>
  <c r="AB116" i="2" s="1"/>
  <c r="AB163" i="1"/>
  <c r="AB117" i="2" s="1"/>
  <c r="AB164" i="1"/>
  <c r="AB118" i="2" s="1"/>
  <c r="AB185" i="1"/>
  <c r="AB186"/>
  <c r="AB134" i="2" s="1"/>
  <c r="AB187" i="1"/>
  <c r="AB135" i="2" s="1"/>
  <c r="AB188" i="1"/>
  <c r="AB136" i="2" s="1"/>
  <c r="AB189" i="1"/>
  <c r="AB137" i="2" s="1"/>
  <c r="AB190" i="1"/>
  <c r="AB138" i="2" s="1"/>
  <c r="AB191" i="1"/>
  <c r="AB139" i="2" s="1"/>
  <c r="AB215" i="1"/>
  <c r="AB157" i="2" s="1"/>
  <c r="AB216" i="1"/>
  <c r="AB158" i="2" s="1"/>
  <c r="AB217" i="1"/>
  <c r="AB159" i="2" s="1"/>
  <c r="AB218" i="1"/>
  <c r="AB160" i="2" s="1"/>
  <c r="AB248" i="1"/>
  <c r="AB249"/>
  <c r="AB183" i="2" s="1"/>
  <c r="AB250" i="1"/>
  <c r="AB184" i="2" s="1"/>
  <c r="AB251" i="1"/>
  <c r="AB185" i="2" s="1"/>
  <c r="AB252" i="1"/>
  <c r="AB186" i="2" s="1"/>
  <c r="AB257" i="1"/>
  <c r="AB258"/>
  <c r="AB190" i="2" s="1"/>
  <c r="AB259" i="1"/>
  <c r="AB191" i="2" s="1"/>
  <c r="AB260" i="1"/>
  <c r="AB192" i="2" s="1"/>
  <c r="AB261" i="1"/>
  <c r="AB193" i="2" s="1"/>
  <c r="AB262" i="1"/>
  <c r="AB194" i="2" s="1"/>
  <c r="AB263" i="1"/>
  <c r="AB195" i="2" s="1"/>
  <c r="AB293" i="1"/>
  <c r="AB302"/>
  <c r="AB303"/>
  <c r="AB225" i="2" s="1"/>
  <c r="AB304" i="1"/>
  <c r="AB226" i="2" s="1"/>
  <c r="AB305" i="1"/>
  <c r="AB227" i="2" s="1"/>
  <c r="AB306" i="1"/>
  <c r="AB228" i="2" s="1"/>
  <c r="AB307" i="1"/>
  <c r="AB229" i="2" s="1"/>
  <c r="AB308" i="1"/>
  <c r="AB230" i="2" s="1"/>
  <c r="AB347" i="1"/>
  <c r="AB348"/>
  <c r="AB260" i="2" s="1"/>
  <c r="AB349" i="1"/>
  <c r="AB261" i="2" s="1"/>
  <c r="AB350" i="1"/>
  <c r="AB262" i="2" s="1"/>
  <c r="AB351" i="1"/>
  <c r="AB263" i="2" s="1"/>
  <c r="AB352" i="1"/>
  <c r="AB264" i="2" s="1"/>
  <c r="AB353" i="1"/>
  <c r="AB265" i="2" s="1"/>
  <c r="AB374" i="1"/>
  <c r="AB280" i="2" s="1"/>
  <c r="AB383" i="1"/>
  <c r="AB384"/>
  <c r="AB288" i="2" s="1"/>
  <c r="AB385" i="1"/>
  <c r="AB289" i="2" s="1"/>
  <c r="AB386" i="1"/>
  <c r="AB290" i="2" s="1"/>
  <c r="AB387" i="1"/>
  <c r="AB291" i="2" s="1"/>
  <c r="AB388" i="1"/>
  <c r="AB292" i="2" s="1"/>
  <c r="AB389" i="1"/>
  <c r="AB293" i="2" s="1"/>
  <c r="AB428" i="1"/>
  <c r="AB429"/>
  <c r="AB323" i="2" s="1"/>
  <c r="AB430" i="1"/>
  <c r="AB324" i="2" s="1"/>
  <c r="AB431" i="1"/>
  <c r="AB325" i="2" s="1"/>
  <c r="AB432" i="1"/>
  <c r="AB326" i="2" s="1"/>
  <c r="AB433" i="1"/>
  <c r="AB327" i="2" s="1"/>
  <c r="AB434" i="1"/>
  <c r="AB328" i="2" s="1"/>
  <c r="AB455" i="1"/>
  <c r="AB456"/>
  <c r="AB344" i="2" s="1"/>
  <c r="AB457" i="1"/>
  <c r="AB345" i="2" s="1"/>
  <c r="AB458" i="1"/>
  <c r="AB346" i="2" s="1"/>
  <c r="AB459" i="1"/>
  <c r="AB347" i="2" s="1"/>
  <c r="AB460" i="1"/>
  <c r="AB348" i="2" s="1"/>
  <c r="AB461" i="1"/>
  <c r="AB349" i="2" s="1"/>
  <c r="AA30" i="1"/>
  <c r="Q371" i="2"/>
  <c r="S371"/>
  <c r="U371"/>
  <c r="W371"/>
  <c r="Y371"/>
  <c r="Z371"/>
  <c r="B8"/>
  <c r="C7"/>
  <c r="AB23" i="1"/>
  <c r="AB24"/>
  <c r="AB8" i="2" s="1"/>
  <c r="AB25" i="1"/>
  <c r="AB9" i="2" s="1"/>
  <c r="AB26" i="1"/>
  <c r="AB10" i="2" s="1"/>
  <c r="AB27" i="1"/>
  <c r="AB11" i="2" s="1"/>
  <c r="AB28" i="1"/>
  <c r="AB12" i="2" s="1"/>
  <c r="AB29" i="1"/>
  <c r="AB13" i="2" s="1"/>
  <c r="AB32" i="1"/>
  <c r="AB33"/>
  <c r="AB15" i="2" s="1"/>
  <c r="AB34" i="1"/>
  <c r="AB16" i="2" s="1"/>
  <c r="AB35" i="1"/>
  <c r="AB36"/>
  <c r="AB18" i="2" s="1"/>
  <c r="AB37" i="1"/>
  <c r="AB19" i="2" s="1"/>
  <c r="AB38" i="1"/>
  <c r="AB20" i="2" s="1"/>
  <c r="AB50" i="1"/>
  <c r="AB51"/>
  <c r="AB52"/>
  <c r="AB30" i="2" s="1"/>
  <c r="AB53" i="1"/>
  <c r="AB54"/>
  <c r="AB32" i="2" s="1"/>
  <c r="AB55" i="1"/>
  <c r="AB33" i="2" s="1"/>
  <c r="AB56" i="1"/>
  <c r="AB34" i="2" s="1"/>
  <c r="AB61" i="1"/>
  <c r="AB37" i="2" s="1"/>
  <c r="AB62" i="1"/>
  <c r="AB38" i="2" s="1"/>
  <c r="AB63" i="1"/>
  <c r="AB39" i="2" s="1"/>
  <c r="AB64" i="1"/>
  <c r="AB40" i="2" s="1"/>
  <c r="AB65" i="1"/>
  <c r="AB41" i="2" s="1"/>
  <c r="AB77" i="1"/>
  <c r="AB78"/>
  <c r="AB50" i="2" s="1"/>
  <c r="AB79" i="1"/>
  <c r="AB51" i="2" s="1"/>
  <c r="AB80" i="1"/>
  <c r="AB52" i="2" s="1"/>
  <c r="AB81" i="1"/>
  <c r="AB53" i="2" s="1"/>
  <c r="AB82" i="1"/>
  <c r="AB54" i="2" s="1"/>
  <c r="AB83" i="1"/>
  <c r="AB55" i="2" s="1"/>
  <c r="AB95" i="1"/>
  <c r="AB96"/>
  <c r="AB104"/>
  <c r="AB105"/>
  <c r="AB71" i="2" s="1"/>
  <c r="AB106" i="1"/>
  <c r="AB72" i="2" s="1"/>
  <c r="AB107" i="1"/>
  <c r="AB73" i="2" s="1"/>
  <c r="AB108" i="1"/>
  <c r="AB74" i="2" s="1"/>
  <c r="AB109" i="1"/>
  <c r="AB75" i="2" s="1"/>
  <c r="AB110" i="1"/>
  <c r="AB76" i="2" s="1"/>
  <c r="AB122" i="1"/>
  <c r="AB123"/>
  <c r="AB85" i="2" s="1"/>
  <c r="AB124" i="1"/>
  <c r="AB86" i="2" s="1"/>
  <c r="AB125" i="1"/>
  <c r="AB87" i="2" s="1"/>
  <c r="AB126" i="1"/>
  <c r="AB88" i="2" s="1"/>
  <c r="AB127" i="1"/>
  <c r="AB89" i="2" s="1"/>
  <c r="AB128" i="1"/>
  <c r="AB90" i="2" s="1"/>
  <c r="AB136" i="1"/>
  <c r="AB96" i="2" s="1"/>
  <c r="AB137" i="1"/>
  <c r="AB97" i="2" s="1"/>
  <c r="AB149" i="1"/>
  <c r="AB150"/>
  <c r="AB106" i="2" s="1"/>
  <c r="AB151" i="1"/>
  <c r="AB107" i="2" s="1"/>
  <c r="AB152" i="1"/>
  <c r="AB108" i="2" s="1"/>
  <c r="AB153" i="1"/>
  <c r="AB109" i="2" s="1"/>
  <c r="AB154" i="1"/>
  <c r="AB110" i="2" s="1"/>
  <c r="AB155" i="1"/>
  <c r="AB111" i="2" s="1"/>
  <c r="AB167" i="1"/>
  <c r="AB168"/>
  <c r="AB120" i="2" s="1"/>
  <c r="AB169" i="1"/>
  <c r="AB121" i="2" s="1"/>
  <c r="AB170" i="1"/>
  <c r="AB122" i="2" s="1"/>
  <c r="AB171" i="1"/>
  <c r="AB123" i="2" s="1"/>
  <c r="AB172" i="1"/>
  <c r="AB124" i="2" s="1"/>
  <c r="AB173" i="1"/>
  <c r="AB125" i="2" s="1"/>
  <c r="AB176" i="1"/>
  <c r="AB177"/>
  <c r="AB127" i="2" s="1"/>
  <c r="AB178" i="1"/>
  <c r="AB128" i="2" s="1"/>
  <c r="AB179" i="1"/>
  <c r="AB129" i="2" s="1"/>
  <c r="AB180" i="1"/>
  <c r="AB130" i="2" s="1"/>
  <c r="AB181" i="1"/>
  <c r="AB131" i="2" s="1"/>
  <c r="AB182" i="1"/>
  <c r="AB132" i="2" s="1"/>
  <c r="AB194" i="1"/>
  <c r="AB195"/>
  <c r="AB141" i="2" s="1"/>
  <c r="AB196" i="1"/>
  <c r="AB142" i="2" s="1"/>
  <c r="AB197" i="1"/>
  <c r="AB143" i="2" s="1"/>
  <c r="AB198" i="1"/>
  <c r="AB144" i="2" s="1"/>
  <c r="AB199" i="1"/>
  <c r="AB145" i="2" s="1"/>
  <c r="AB200" i="1"/>
  <c r="AB146" i="2" s="1"/>
  <c r="AB212" i="1"/>
  <c r="AB213"/>
  <c r="AB155" i="2" s="1"/>
  <c r="AB214" i="1"/>
  <c r="AB156" i="2" s="1"/>
  <c r="AB221" i="1"/>
  <c r="AB222"/>
  <c r="AB162" i="2" s="1"/>
  <c r="AB223" i="1"/>
  <c r="AB163" i="2" s="1"/>
  <c r="AB224" i="1"/>
  <c r="AB164" i="2" s="1"/>
  <c r="AB225" i="1"/>
  <c r="AB165" i="2" s="1"/>
  <c r="AB226" i="1"/>
  <c r="AB166" i="2" s="1"/>
  <c r="AB227" i="1"/>
  <c r="AB167" i="2" s="1"/>
  <c r="AB239" i="1"/>
  <c r="AB240"/>
  <c r="AB176" i="2" s="1"/>
  <c r="AB241" i="1"/>
  <c r="AB177" i="2" s="1"/>
  <c r="AB242" i="1"/>
  <c r="AB178" i="2" s="1"/>
  <c r="AB243" i="1"/>
  <c r="AB179" i="2" s="1"/>
  <c r="AB244" i="1"/>
  <c r="AB180" i="2" s="1"/>
  <c r="AB245" i="1"/>
  <c r="AB181" i="2" s="1"/>
  <c r="AB253" i="1"/>
  <c r="AB187" i="2" s="1"/>
  <c r="AB254" i="1"/>
  <c r="AB188" i="2" s="1"/>
  <c r="AB266" i="1"/>
  <c r="AB267"/>
  <c r="AB197" i="2" s="1"/>
  <c r="AB268" i="1"/>
  <c r="AB198" i="2" s="1"/>
  <c r="AB269" i="1"/>
  <c r="AB199" i="2" s="1"/>
  <c r="AB270" i="1"/>
  <c r="AB200" i="2" s="1"/>
  <c r="AB271" i="1"/>
  <c r="AB201" i="2" s="1"/>
  <c r="AB272" i="1"/>
  <c r="AB202" i="2" s="1"/>
  <c r="AB284" i="1"/>
  <c r="AB285"/>
  <c r="AB211" i="2" s="1"/>
  <c r="AB286" i="1"/>
  <c r="AB212" i="2" s="1"/>
  <c r="AB287" i="1"/>
  <c r="AB213" i="2" s="1"/>
  <c r="AB288" i="1"/>
  <c r="AB214" i="2" s="1"/>
  <c r="AB289" i="1"/>
  <c r="AB215" i="2" s="1"/>
  <c r="AB290" i="1"/>
  <c r="AB216" i="2" s="1"/>
  <c r="AB294" i="1"/>
  <c r="AB218" i="2" s="1"/>
  <c r="AB295" i="1"/>
  <c r="AB219" i="2" s="1"/>
  <c r="AB296" i="1"/>
  <c r="AB220" i="2" s="1"/>
  <c r="AB297" i="1"/>
  <c r="AB221" i="2" s="1"/>
  <c r="AB298" i="1"/>
  <c r="AB222" i="2" s="1"/>
  <c r="AB299" i="1"/>
  <c r="AB223" i="2" s="1"/>
  <c r="AB311" i="1"/>
  <c r="AB312"/>
  <c r="AB232" i="2" s="1"/>
  <c r="AB313" i="1"/>
  <c r="AB233" i="2" s="1"/>
  <c r="AB314" i="1"/>
  <c r="AB234" i="2" s="1"/>
  <c r="AB315" i="1"/>
  <c r="AB235" i="2" s="1"/>
  <c r="AB316" i="1"/>
  <c r="AB236" i="2" s="1"/>
  <c r="AB317" i="1"/>
  <c r="AB237" i="2" s="1"/>
  <c r="AB329" i="1"/>
  <c r="AB330"/>
  <c r="AB246" i="2" s="1"/>
  <c r="AB331" i="1"/>
  <c r="AB247" i="2" s="1"/>
  <c r="AB332" i="1"/>
  <c r="AB248" i="2" s="1"/>
  <c r="AB338" i="1"/>
  <c r="AB339"/>
  <c r="AB253" i="2" s="1"/>
  <c r="AB340" i="1"/>
  <c r="AB254" i="2" s="1"/>
  <c r="AB341" i="1"/>
  <c r="AB255" i="2" s="1"/>
  <c r="AB342" i="1"/>
  <c r="AB256" i="2" s="1"/>
  <c r="AB343" i="1"/>
  <c r="AB257" i="2" s="1"/>
  <c r="AB344" i="1"/>
  <c r="AB258" i="2" s="1"/>
  <c r="AB356" i="1"/>
  <c r="AB357"/>
  <c r="AB267" i="2" s="1"/>
  <c r="AB358" i="1"/>
  <c r="AB268" i="2" s="1"/>
  <c r="AB359" i="1"/>
  <c r="AB269" i="2" s="1"/>
  <c r="AB360" i="1"/>
  <c r="AB270" i="2" s="1"/>
  <c r="AB361" i="1"/>
  <c r="AB271" i="2" s="1"/>
  <c r="AB362" i="1"/>
  <c r="AB272" i="2" s="1"/>
  <c r="AB371" i="1"/>
  <c r="AB279" i="2" s="1"/>
  <c r="AA281"/>
  <c r="AB375" i="1"/>
  <c r="AB281" i="2" s="1"/>
  <c r="AA282"/>
  <c r="AB376" i="1"/>
  <c r="AA283" i="2"/>
  <c r="AB377" i="1"/>
  <c r="AB283" i="2" s="1"/>
  <c r="AA284"/>
  <c r="AB378" i="1"/>
  <c r="AB284" i="2" s="1"/>
  <c r="AA285"/>
  <c r="AB379" i="1"/>
  <c r="AB285" i="2" s="1"/>
  <c r="AA286"/>
  <c r="AB380" i="1"/>
  <c r="AB286" i="2" s="1"/>
  <c r="AA294"/>
  <c r="AB392" i="1"/>
  <c r="AA295" i="2"/>
  <c r="AB393" i="1"/>
  <c r="AB295" i="2" s="1"/>
  <c r="AA296"/>
  <c r="AB394" i="1"/>
  <c r="AB296" i="2" s="1"/>
  <c r="AA297"/>
  <c r="AB395" i="1"/>
  <c r="AB297" i="2" s="1"/>
  <c r="AA298"/>
  <c r="AB396" i="1"/>
  <c r="AB298" i="2" s="1"/>
  <c r="AA299"/>
  <c r="AB397" i="1"/>
  <c r="AB299" i="2" s="1"/>
  <c r="AA300"/>
  <c r="AB398" i="1"/>
  <c r="AB300" i="2" s="1"/>
  <c r="AA308"/>
  <c r="AB410" i="1"/>
  <c r="AA309" i="2"/>
  <c r="AB411" i="1"/>
  <c r="AB309" i="2" s="1"/>
  <c r="P371"/>
  <c r="R371"/>
  <c r="T371"/>
  <c r="V371"/>
  <c r="X371"/>
  <c r="AB419" i="1"/>
  <c r="AB420"/>
  <c r="AB316" i="2" s="1"/>
  <c r="AB421" i="1"/>
  <c r="AB317" i="2" s="1"/>
  <c r="AB422" i="1"/>
  <c r="AB318" i="2" s="1"/>
  <c r="AB423" i="1"/>
  <c r="AB319" i="2" s="1"/>
  <c r="AB424" i="1"/>
  <c r="AB320" i="2" s="1"/>
  <c r="AB425" i="1"/>
  <c r="AB321" i="2" s="1"/>
  <c r="AB437" i="1"/>
  <c r="AB438"/>
  <c r="AB330" i="2" s="1"/>
  <c r="AB439" i="1"/>
  <c r="AB331" i="2" s="1"/>
  <c r="AB440" i="1"/>
  <c r="AB332" i="2" s="1"/>
  <c r="AB441" i="1"/>
  <c r="AB333" i="2" s="1"/>
  <c r="AB442" i="1"/>
  <c r="AB334" i="2" s="1"/>
  <c r="AB443" i="1"/>
  <c r="AB335" i="2" s="1"/>
  <c r="AB450" i="1"/>
  <c r="AB340" i="2" s="1"/>
  <c r="AB451" i="1"/>
  <c r="AB341" i="2" s="1"/>
  <c r="AB452" i="1"/>
  <c r="AB342" i="2" s="1"/>
  <c r="AB464" i="1"/>
  <c r="AB465"/>
  <c r="AB466"/>
  <c r="AB352" i="2" s="1"/>
  <c r="AB467" i="1"/>
  <c r="AB353" i="2" s="1"/>
  <c r="AB468" i="1"/>
  <c r="AB354" i="2" s="1"/>
  <c r="AB469" i="1"/>
  <c r="AB355" i="2" s="1"/>
  <c r="AB470" i="1"/>
  <c r="AB356" i="2" s="1"/>
  <c r="AB482" i="1"/>
  <c r="AB483"/>
  <c r="AB365" i="2" s="1"/>
  <c r="AB484" i="1"/>
  <c r="AB366" i="2" s="1"/>
  <c r="AB485" i="1"/>
  <c r="AB486"/>
  <c r="AB368" i="2" s="1"/>
  <c r="AB487" i="1"/>
  <c r="AB369" i="2" s="1"/>
  <c r="AB488" i="1"/>
  <c r="AB370" i="2" s="1"/>
  <c r="C6"/>
  <c r="A6" i="4"/>
  <c r="A8"/>
  <c r="B112" i="1"/>
  <c r="C104"/>
  <c r="C95"/>
  <c r="C113"/>
  <c r="C114" l="1"/>
  <c r="B113"/>
  <c r="AB351" i="2"/>
  <c r="C105" i="1"/>
  <c r="B104"/>
  <c r="C96"/>
  <c r="B95"/>
  <c r="C72"/>
  <c r="B72" s="1"/>
  <c r="B88"/>
  <c r="C89"/>
  <c r="N138"/>
  <c r="X138"/>
  <c r="Z138"/>
  <c r="R138"/>
  <c r="T138"/>
  <c r="J138"/>
  <c r="L138"/>
  <c r="P138"/>
  <c r="V138"/>
  <c r="AB94" i="2"/>
  <c r="C28" i="1"/>
  <c r="B27"/>
  <c r="B18"/>
  <c r="AB64" i="2"/>
  <c r="AB29"/>
  <c r="AB357"/>
  <c r="AB480" i="1"/>
  <c r="AB301" i="2"/>
  <c r="AB408" i="1"/>
  <c r="AB273" i="2"/>
  <c r="AB372" i="1"/>
  <c r="AB56" i="2"/>
  <c r="AB93" i="1"/>
  <c r="AB35" i="2"/>
  <c r="AB91"/>
  <c r="AB168"/>
  <c r="AB237" i="1"/>
  <c r="AB471"/>
  <c r="AB444"/>
  <c r="AB417"/>
  <c r="AB399"/>
  <c r="AB363"/>
  <c r="AB318"/>
  <c r="AB273"/>
  <c r="AB228"/>
  <c r="AB201"/>
  <c r="AB174"/>
  <c r="AB129"/>
  <c r="AB84"/>
  <c r="AB435"/>
  <c r="AB309"/>
  <c r="AB264"/>
  <c r="AB192"/>
  <c r="AB120"/>
  <c r="AB48"/>
  <c r="AB6" i="2"/>
  <c r="AB21" i="1"/>
  <c r="AB98" i="2"/>
  <c r="AB147" i="1"/>
  <c r="AB147" i="2"/>
  <c r="AB210" i="1"/>
  <c r="AB203" i="2"/>
  <c r="AB282" i="1"/>
  <c r="AB238" i="2"/>
  <c r="AB327" i="1"/>
  <c r="AB336" i="2"/>
  <c r="AB453" i="1"/>
  <c r="AB489"/>
  <c r="AB371" i="2" s="1"/>
  <c r="AB426" i="1"/>
  <c r="AB345"/>
  <c r="AB336"/>
  <c r="AB291"/>
  <c r="AB246"/>
  <c r="AB219"/>
  <c r="AB183"/>
  <c r="AB156"/>
  <c r="AB111"/>
  <c r="AB462"/>
  <c r="AB390"/>
  <c r="AB354"/>
  <c r="AB300"/>
  <c r="AB255"/>
  <c r="AB165"/>
  <c r="AD46" i="2"/>
  <c r="AB75" i="1"/>
  <c r="AB282" i="2"/>
  <c r="AB381" i="1"/>
  <c r="AB17" i="2"/>
  <c r="AB39" i="1"/>
  <c r="AB31" i="2"/>
  <c r="AB57" i="1"/>
  <c r="AB343" i="2"/>
  <c r="AB287"/>
  <c r="AB259"/>
  <c r="AB217"/>
  <c r="AB182"/>
  <c r="AB112"/>
  <c r="AD42"/>
  <c r="AB30" i="1"/>
  <c r="AB322" i="2"/>
  <c r="AB224"/>
  <c r="AB189"/>
  <c r="AB133"/>
  <c r="AB77"/>
  <c r="AB21"/>
  <c r="AA371"/>
  <c r="AB364"/>
  <c r="AB350"/>
  <c r="AB329"/>
  <c r="AB315"/>
  <c r="AB308"/>
  <c r="AB245"/>
  <c r="AB231"/>
  <c r="AB175"/>
  <c r="AB161"/>
  <c r="AB154"/>
  <c r="AB140"/>
  <c r="AB126"/>
  <c r="AB84"/>
  <c r="AB70"/>
  <c r="B9"/>
  <c r="C8"/>
  <c r="AB367"/>
  <c r="AB294"/>
  <c r="AB266"/>
  <c r="AB252"/>
  <c r="AB210"/>
  <c r="AB196"/>
  <c r="AB119"/>
  <c r="AB105"/>
  <c r="AB63"/>
  <c r="AB49"/>
  <c r="AB28"/>
  <c r="AB14"/>
  <c r="AB7"/>
  <c r="B121" i="1"/>
  <c r="C122"/>
  <c r="C123" l="1"/>
  <c r="B122"/>
  <c r="C115"/>
  <c r="B114"/>
  <c r="C73"/>
  <c r="B73" s="1"/>
  <c r="C97"/>
  <c r="B96"/>
  <c r="C106"/>
  <c r="B105"/>
  <c r="C90"/>
  <c r="B89"/>
  <c r="B28"/>
  <c r="C29"/>
  <c r="B19"/>
  <c r="B10" i="2"/>
  <c r="C9"/>
  <c r="B130" i="1"/>
  <c r="C131"/>
  <c r="C132" l="1"/>
  <c r="B131"/>
  <c r="B29"/>
  <c r="C116"/>
  <c r="B115"/>
  <c r="C124"/>
  <c r="B123"/>
  <c r="C74"/>
  <c r="C107"/>
  <c r="B106"/>
  <c r="C98"/>
  <c r="B97"/>
  <c r="B90"/>
  <c r="C91"/>
  <c r="B20"/>
  <c r="B11" i="2"/>
  <c r="C10"/>
  <c r="B139" i="1"/>
  <c r="C140"/>
  <c r="B74" l="1"/>
  <c r="C141"/>
  <c r="B140"/>
  <c r="C133"/>
  <c r="B132"/>
  <c r="C125"/>
  <c r="B124"/>
  <c r="B116"/>
  <c r="C117"/>
  <c r="C99"/>
  <c r="B98"/>
  <c r="C108"/>
  <c r="B107"/>
  <c r="C92"/>
  <c r="B91"/>
  <c r="B12" i="2"/>
  <c r="C11"/>
  <c r="B148" i="1"/>
  <c r="C149"/>
  <c r="C150" l="1"/>
  <c r="B149"/>
  <c r="B117"/>
  <c r="C118"/>
  <c r="B141"/>
  <c r="C142"/>
  <c r="C126"/>
  <c r="B125"/>
  <c r="C134"/>
  <c r="B133"/>
  <c r="C109"/>
  <c r="B108"/>
  <c r="C100"/>
  <c r="B99"/>
  <c r="B92"/>
  <c r="B13" i="2"/>
  <c r="C12"/>
  <c r="B157" i="1"/>
  <c r="C158"/>
  <c r="C159" l="1"/>
  <c r="B158"/>
  <c r="C135"/>
  <c r="B134"/>
  <c r="B126"/>
  <c r="C127"/>
  <c r="C151"/>
  <c r="B150"/>
  <c r="C143"/>
  <c r="B142"/>
  <c r="C119"/>
  <c r="B119" s="1"/>
  <c r="B118"/>
  <c r="C101"/>
  <c r="B100"/>
  <c r="B109"/>
  <c r="C110"/>
  <c r="B110" s="1"/>
  <c r="B14" i="2"/>
  <c r="C13"/>
  <c r="B166" i="1"/>
  <c r="C167"/>
  <c r="C168" l="1"/>
  <c r="B167"/>
  <c r="C144"/>
  <c r="B143"/>
  <c r="C152"/>
  <c r="B151"/>
  <c r="B135"/>
  <c r="C136"/>
  <c r="C160"/>
  <c r="B159"/>
  <c r="C128"/>
  <c r="B128" s="1"/>
  <c r="B127"/>
  <c r="B101"/>
  <c r="B15" i="2"/>
  <c r="C14"/>
  <c r="B175" i="1"/>
  <c r="C176"/>
  <c r="C177" l="1"/>
  <c r="B176"/>
  <c r="C161"/>
  <c r="B160"/>
  <c r="C153"/>
  <c r="B152"/>
  <c r="B144"/>
  <c r="C145"/>
  <c r="C169"/>
  <c r="B168"/>
  <c r="B136"/>
  <c r="C137"/>
  <c r="B16" i="2"/>
  <c r="C15"/>
  <c r="B184" i="1"/>
  <c r="C185"/>
  <c r="B137" l="1"/>
  <c r="C186"/>
  <c r="B185"/>
  <c r="B145"/>
  <c r="C146"/>
  <c r="B146" s="1"/>
  <c r="C178"/>
  <c r="B177"/>
  <c r="C170"/>
  <c r="B169"/>
  <c r="B153"/>
  <c r="C154"/>
  <c r="C162"/>
  <c r="B161"/>
  <c r="B17" i="2"/>
  <c r="C16"/>
  <c r="B193" i="1"/>
  <c r="C194"/>
  <c r="C195" l="1"/>
  <c r="B194"/>
  <c r="C155"/>
  <c r="B154"/>
  <c r="C187"/>
  <c r="B186"/>
  <c r="B162"/>
  <c r="C163"/>
  <c r="C171"/>
  <c r="B170"/>
  <c r="C179"/>
  <c r="B178"/>
  <c r="B18" i="2"/>
  <c r="C17"/>
  <c r="B202" i="1"/>
  <c r="B211"/>
  <c r="C212"/>
  <c r="B155" l="1"/>
  <c r="C213"/>
  <c r="B212"/>
  <c r="B163"/>
  <c r="C164"/>
  <c r="B164" s="1"/>
  <c r="C196"/>
  <c r="B195"/>
  <c r="C180"/>
  <c r="B179"/>
  <c r="B171"/>
  <c r="C172"/>
  <c r="C188"/>
  <c r="B187"/>
  <c r="B19" i="2"/>
  <c r="C18"/>
  <c r="C203" i="1"/>
  <c r="B220"/>
  <c r="B229"/>
  <c r="C230"/>
  <c r="C231" l="1"/>
  <c r="B230"/>
  <c r="C204"/>
  <c r="B203"/>
  <c r="C189"/>
  <c r="B188"/>
  <c r="B180"/>
  <c r="C181"/>
  <c r="C197"/>
  <c r="B196"/>
  <c r="C214"/>
  <c r="B213"/>
  <c r="C173"/>
  <c r="B173" s="1"/>
  <c r="B172"/>
  <c r="B20" i="2"/>
  <c r="C19"/>
  <c r="C221" i="1"/>
  <c r="B238"/>
  <c r="B247"/>
  <c r="B256"/>
  <c r="C257"/>
  <c r="C258" l="1"/>
  <c r="B257"/>
  <c r="C222"/>
  <c r="B221"/>
  <c r="C215"/>
  <c r="B214"/>
  <c r="C198"/>
  <c r="B197"/>
  <c r="B189"/>
  <c r="C190"/>
  <c r="C205"/>
  <c r="B204"/>
  <c r="C232"/>
  <c r="B231"/>
  <c r="C182"/>
  <c r="B181"/>
  <c r="B21" i="2"/>
  <c r="C20"/>
  <c r="C248" i="1"/>
  <c r="B265"/>
  <c r="C239"/>
  <c r="B274"/>
  <c r="C275"/>
  <c r="B182" l="1"/>
  <c r="C276"/>
  <c r="B275"/>
  <c r="C240"/>
  <c r="B239"/>
  <c r="C249"/>
  <c r="B248"/>
  <c r="B190"/>
  <c r="C191"/>
  <c r="B191" s="1"/>
  <c r="C259"/>
  <c r="B258"/>
  <c r="C233"/>
  <c r="B232"/>
  <c r="C206"/>
  <c r="B205"/>
  <c r="B198"/>
  <c r="C199"/>
  <c r="C216"/>
  <c r="B215"/>
  <c r="C223"/>
  <c r="B222"/>
  <c r="B22" i="2"/>
  <c r="C21"/>
  <c r="C266" i="1"/>
  <c r="B283"/>
  <c r="C284"/>
  <c r="C285" l="1"/>
  <c r="B284"/>
  <c r="C267"/>
  <c r="B266"/>
  <c r="C224"/>
  <c r="B223"/>
  <c r="B216"/>
  <c r="C217"/>
  <c r="C207"/>
  <c r="B206"/>
  <c r="C234"/>
  <c r="B233"/>
  <c r="C260"/>
  <c r="B259"/>
  <c r="C250"/>
  <c r="B249"/>
  <c r="C277"/>
  <c r="B276"/>
  <c r="C200"/>
  <c r="B199"/>
  <c r="C241"/>
  <c r="B240"/>
  <c r="B23" i="2"/>
  <c r="C22"/>
  <c r="B292" i="1"/>
  <c r="C293"/>
  <c r="B200" l="1"/>
  <c r="C294"/>
  <c r="B293"/>
  <c r="C286"/>
  <c r="B285"/>
  <c r="B217"/>
  <c r="C218"/>
  <c r="B218" s="1"/>
  <c r="C242"/>
  <c r="B241"/>
  <c r="C278"/>
  <c r="B277"/>
  <c r="C251"/>
  <c r="B250"/>
  <c r="C261"/>
  <c r="B260"/>
  <c r="B234"/>
  <c r="C235"/>
  <c r="B207"/>
  <c r="C208"/>
  <c r="B224"/>
  <c r="C225"/>
  <c r="B267"/>
  <c r="C268"/>
  <c r="B24" i="2"/>
  <c r="C23"/>
  <c r="B301" i="1"/>
  <c r="B310"/>
  <c r="C311"/>
  <c r="C312" l="1"/>
  <c r="B311"/>
  <c r="C295"/>
  <c r="B294"/>
  <c r="C269"/>
  <c r="B268"/>
  <c r="B225"/>
  <c r="C226"/>
  <c r="C209"/>
  <c r="B208"/>
  <c r="C236"/>
  <c r="B236" s="1"/>
  <c r="B235"/>
  <c r="B261"/>
  <c r="C262"/>
  <c r="C252"/>
  <c r="B251"/>
  <c r="C279"/>
  <c r="B278"/>
  <c r="C243"/>
  <c r="B242"/>
  <c r="C287"/>
  <c r="B286"/>
  <c r="B25" i="2"/>
  <c r="C24"/>
  <c r="C302" i="1"/>
  <c r="B319"/>
  <c r="B328"/>
  <c r="C329"/>
  <c r="B209" l="1"/>
  <c r="C330"/>
  <c r="B329"/>
  <c r="C303"/>
  <c r="B302"/>
  <c r="C288"/>
  <c r="B287"/>
  <c r="B243"/>
  <c r="C244"/>
  <c r="B279"/>
  <c r="C280"/>
  <c r="B252"/>
  <c r="C253"/>
  <c r="C270"/>
  <c r="B269"/>
  <c r="C296"/>
  <c r="B295"/>
  <c r="C313"/>
  <c r="B312"/>
  <c r="C263"/>
  <c r="B263" s="1"/>
  <c r="B262"/>
  <c r="C227"/>
  <c r="B227" s="1"/>
  <c r="B226"/>
  <c r="B26" i="2"/>
  <c r="C25"/>
  <c r="C320" i="1"/>
  <c r="B337"/>
  <c r="B346"/>
  <c r="C347"/>
  <c r="C348" l="1"/>
  <c r="B347"/>
  <c r="C321"/>
  <c r="B320"/>
  <c r="C314"/>
  <c r="B313"/>
  <c r="C297"/>
  <c r="B296"/>
  <c r="B270"/>
  <c r="C271"/>
  <c r="B288"/>
  <c r="C289"/>
  <c r="C304"/>
  <c r="B303"/>
  <c r="C331"/>
  <c r="B330"/>
  <c r="C254"/>
  <c r="B254" s="1"/>
  <c r="B253"/>
  <c r="C281"/>
  <c r="B281" s="1"/>
  <c r="B280"/>
  <c r="B244"/>
  <c r="C245"/>
  <c r="B27" i="2"/>
  <c r="C26"/>
  <c r="C338" i="1"/>
  <c r="B355"/>
  <c r="B364"/>
  <c r="C365"/>
  <c r="B245" l="1"/>
  <c r="C366"/>
  <c r="B365"/>
  <c r="C339"/>
  <c r="B338"/>
  <c r="C332"/>
  <c r="B331"/>
  <c r="C305"/>
  <c r="B304"/>
  <c r="B297"/>
  <c r="C298"/>
  <c r="C315"/>
  <c r="B314"/>
  <c r="C322"/>
  <c r="B321"/>
  <c r="C349"/>
  <c r="B348"/>
  <c r="C290"/>
  <c r="B290" s="1"/>
  <c r="B289"/>
  <c r="C272"/>
  <c r="B272" s="1"/>
  <c r="B271"/>
  <c r="B28" i="2"/>
  <c r="C27"/>
  <c r="C356" i="1"/>
  <c r="B373"/>
  <c r="B382"/>
  <c r="C383"/>
  <c r="C384" l="1"/>
  <c r="B383"/>
  <c r="C357"/>
  <c r="B356"/>
  <c r="C350"/>
  <c r="B349"/>
  <c r="C323"/>
  <c r="B322"/>
  <c r="B315"/>
  <c r="C316"/>
  <c r="B305"/>
  <c r="C306"/>
  <c r="C333"/>
  <c r="B332"/>
  <c r="C340"/>
  <c r="B339"/>
  <c r="C367"/>
  <c r="B366"/>
  <c r="B298"/>
  <c r="C299"/>
  <c r="B299" s="1"/>
  <c r="B29" i="2"/>
  <c r="C28"/>
  <c r="C374" i="1"/>
  <c r="B391"/>
  <c r="C392"/>
  <c r="C393" l="1"/>
  <c r="B392"/>
  <c r="C375"/>
  <c r="B374"/>
  <c r="C368"/>
  <c r="B367"/>
  <c r="C341"/>
  <c r="B340"/>
  <c r="B333"/>
  <c r="C334"/>
  <c r="C324"/>
  <c r="B323"/>
  <c r="C351"/>
  <c r="B350"/>
  <c r="B357"/>
  <c r="C358"/>
  <c r="C385"/>
  <c r="B384"/>
  <c r="B306"/>
  <c r="C307"/>
  <c r="C317"/>
  <c r="B317" s="1"/>
  <c r="B316"/>
  <c r="B30" i="2"/>
  <c r="C29"/>
  <c r="B400" i="1"/>
  <c r="C401"/>
  <c r="C402" l="1"/>
  <c r="B401"/>
  <c r="B393"/>
  <c r="C394"/>
  <c r="C308"/>
  <c r="B308" s="1"/>
  <c r="B307"/>
  <c r="B358"/>
  <c r="C359"/>
  <c r="C335"/>
  <c r="B335" s="1"/>
  <c r="B334"/>
  <c r="B385"/>
  <c r="C386"/>
  <c r="B351"/>
  <c r="C352"/>
  <c r="B324"/>
  <c r="C325"/>
  <c r="C342"/>
  <c r="B341"/>
  <c r="B368"/>
  <c r="C369"/>
  <c r="C376"/>
  <c r="B375"/>
  <c r="B31" i="2"/>
  <c r="C30"/>
  <c r="B409" i="1"/>
  <c r="B418"/>
  <c r="C419"/>
  <c r="C420" l="1"/>
  <c r="B419"/>
  <c r="B369"/>
  <c r="C370"/>
  <c r="C387"/>
  <c r="B386"/>
  <c r="C395"/>
  <c r="B394"/>
  <c r="B325"/>
  <c r="C326"/>
  <c r="B352"/>
  <c r="C353"/>
  <c r="B353" s="1"/>
  <c r="C360"/>
  <c r="B359"/>
  <c r="B402"/>
  <c r="C403"/>
  <c r="C377"/>
  <c r="B376"/>
  <c r="B342"/>
  <c r="C343"/>
  <c r="B32" i="2"/>
  <c r="C31"/>
  <c r="C410" i="1"/>
  <c r="B427"/>
  <c r="C428"/>
  <c r="B326" l="1"/>
  <c r="C429"/>
  <c r="B428"/>
  <c r="B410"/>
  <c r="C411"/>
  <c r="C378"/>
  <c r="B377"/>
  <c r="B360"/>
  <c r="C361"/>
  <c r="B420"/>
  <c r="C421"/>
  <c r="C396"/>
  <c r="B395"/>
  <c r="B387"/>
  <c r="C388"/>
  <c r="C344"/>
  <c r="B344" s="1"/>
  <c r="B343"/>
  <c r="C404"/>
  <c r="B403"/>
  <c r="C371"/>
  <c r="B371" s="1"/>
  <c r="B370"/>
  <c r="B33" i="2"/>
  <c r="C32"/>
  <c r="B436" i="1"/>
  <c r="C437"/>
  <c r="C438" l="1"/>
  <c r="B437"/>
  <c r="C389"/>
  <c r="B389" s="1"/>
  <c r="B388"/>
  <c r="B421"/>
  <c r="C422"/>
  <c r="B361"/>
  <c r="C362"/>
  <c r="B411"/>
  <c r="C412"/>
  <c r="B429"/>
  <c r="C430"/>
  <c r="B404"/>
  <c r="C405"/>
  <c r="B396"/>
  <c r="C397"/>
  <c r="B378"/>
  <c r="C379"/>
  <c r="B34" i="2"/>
  <c r="C33"/>
  <c r="B445" i="1"/>
  <c r="C446"/>
  <c r="B362" l="1"/>
  <c r="C447"/>
  <c r="B446"/>
  <c r="B379"/>
  <c r="C380"/>
  <c r="B380" s="1"/>
  <c r="C398"/>
  <c r="B398" s="1"/>
  <c r="B397"/>
  <c r="B405"/>
  <c r="C406"/>
  <c r="C431"/>
  <c r="B430"/>
  <c r="C413"/>
  <c r="B412"/>
  <c r="B422"/>
  <c r="C423"/>
  <c r="B438"/>
  <c r="C439"/>
  <c r="B35" i="2"/>
  <c r="C34"/>
  <c r="B454" i="1"/>
  <c r="C455"/>
  <c r="C456" l="1"/>
  <c r="B455"/>
  <c r="B447"/>
  <c r="C448"/>
  <c r="C440"/>
  <c r="B439"/>
  <c r="B423"/>
  <c r="C424"/>
  <c r="B406"/>
  <c r="C407"/>
  <c r="C414"/>
  <c r="B413"/>
  <c r="B431"/>
  <c r="C432"/>
  <c r="B36" i="2"/>
  <c r="C35"/>
  <c r="B463" i="1"/>
  <c r="B472"/>
  <c r="B481"/>
  <c r="C482"/>
  <c r="B490"/>
  <c r="B407" l="1"/>
  <c r="C483"/>
  <c r="B482"/>
  <c r="B432"/>
  <c r="C433"/>
  <c r="C425"/>
  <c r="B425" s="1"/>
  <c r="B424"/>
  <c r="C449"/>
  <c r="B448"/>
  <c r="B456"/>
  <c r="C457"/>
  <c r="B414"/>
  <c r="C415"/>
  <c r="C441"/>
  <c r="B440"/>
  <c r="B37" i="2"/>
  <c r="C36"/>
  <c r="C464" i="1"/>
  <c r="C473"/>
  <c r="C474" l="1"/>
  <c r="B473"/>
  <c r="C465"/>
  <c r="B464"/>
  <c r="B415"/>
  <c r="C416"/>
  <c r="B441"/>
  <c r="C442"/>
  <c r="C450"/>
  <c r="B449"/>
  <c r="C484"/>
  <c r="B483"/>
  <c r="B457"/>
  <c r="C458"/>
  <c r="B433"/>
  <c r="C434"/>
  <c r="B434" s="1"/>
  <c r="B38" i="2"/>
  <c r="C37"/>
  <c r="B416" i="1" l="1"/>
  <c r="C485"/>
  <c r="B484"/>
  <c r="B450"/>
  <c r="C451"/>
  <c r="B465"/>
  <c r="C466"/>
  <c r="B474"/>
  <c r="C475"/>
  <c r="C459"/>
  <c r="B458"/>
  <c r="C443"/>
  <c r="B443" s="1"/>
  <c r="B442"/>
  <c r="B39" i="2"/>
  <c r="C38"/>
  <c r="B459" i="1" l="1"/>
  <c r="C460"/>
  <c r="C486"/>
  <c r="B485"/>
  <c r="C476"/>
  <c r="B475"/>
  <c r="B466"/>
  <c r="C467"/>
  <c r="C452"/>
  <c r="B451"/>
  <c r="B40" i="2"/>
  <c r="C39"/>
  <c r="B452" i="1" l="1"/>
  <c r="C477"/>
  <c r="B476"/>
  <c r="B486"/>
  <c r="C487"/>
  <c r="C468"/>
  <c r="B467"/>
  <c r="C461"/>
  <c r="B461" s="1"/>
  <c r="B460"/>
  <c r="B41" i="2"/>
  <c r="C40"/>
  <c r="B487" i="1" l="1"/>
  <c r="C488"/>
  <c r="B468"/>
  <c r="C469"/>
  <c r="B477"/>
  <c r="C478"/>
  <c r="B42" i="2"/>
  <c r="C41"/>
  <c r="C479" i="1" l="1"/>
  <c r="B479" s="1"/>
  <c r="B478"/>
  <c r="C470"/>
  <c r="B470" s="1"/>
  <c r="B469"/>
  <c r="B488"/>
  <c r="C491"/>
  <c r="B43" i="2"/>
  <c r="C42"/>
  <c r="C492" i="1" l="1"/>
  <c r="B491"/>
  <c r="B44" i="2"/>
  <c r="C43"/>
  <c r="C493" i="1" l="1"/>
  <c r="B492"/>
  <c r="B45" i="2"/>
  <c r="C44"/>
  <c r="C494" i="1" l="1"/>
  <c r="B493"/>
  <c r="B46" i="2"/>
  <c r="C45"/>
  <c r="C495" i="1" l="1"/>
  <c r="B494"/>
  <c r="B47" i="2"/>
  <c r="C46"/>
  <c r="C496" i="1" l="1"/>
  <c r="B495"/>
  <c r="B48" i="2"/>
  <c r="C47"/>
  <c r="B496" i="1" l="1"/>
  <c r="C497"/>
  <c r="B49" i="2"/>
  <c r="C48"/>
  <c r="Z509" i="1" l="1"/>
  <c r="Z506"/>
  <c r="Z507"/>
  <c r="D503"/>
  <c r="Z508"/>
  <c r="Z500"/>
  <c r="J501"/>
  <c r="J503" s="1"/>
  <c r="P501"/>
  <c r="P503" s="1"/>
  <c r="N501"/>
  <c r="N503" s="1"/>
  <c r="L501"/>
  <c r="L503" s="1"/>
  <c r="R501"/>
  <c r="R503" s="1"/>
  <c r="X501"/>
  <c r="X503" s="1"/>
  <c r="H501"/>
  <c r="V501"/>
  <c r="V503" s="1"/>
  <c r="T501"/>
  <c r="T503" s="1"/>
  <c r="Z501"/>
  <c r="Z503" s="1"/>
  <c r="Z504"/>
  <c r="Z510"/>
  <c r="Z511"/>
  <c r="Z505"/>
  <c r="Z512"/>
  <c r="AA508"/>
  <c r="AA501"/>
  <c r="F501"/>
  <c r="AB511"/>
  <c r="AA510"/>
  <c r="AA504"/>
  <c r="AA513"/>
  <c r="AA507"/>
  <c r="AA505"/>
  <c r="AA512"/>
  <c r="AA509"/>
  <c r="AA511"/>
  <c r="AA500"/>
  <c r="AB508"/>
  <c r="AB507"/>
  <c r="AB505"/>
  <c r="AB500"/>
  <c r="AB510"/>
  <c r="AB501"/>
  <c r="AB512"/>
  <c r="AB504"/>
  <c r="AB513"/>
  <c r="AB509"/>
  <c r="AA506"/>
  <c r="AB506"/>
  <c r="B497"/>
  <c r="B50" i="2"/>
  <c r="C49"/>
  <c r="R514" i="1" l="1"/>
  <c r="T514"/>
  <c r="D514"/>
  <c r="X514"/>
  <c r="V514"/>
  <c r="P514"/>
  <c r="L514"/>
  <c r="J514"/>
  <c r="Z514"/>
  <c r="N514"/>
  <c r="B51" i="2"/>
  <c r="C50"/>
  <c r="B52" l="1"/>
  <c r="C51"/>
  <c r="B53" l="1"/>
  <c r="C52"/>
  <c r="B54" l="1"/>
  <c r="C53"/>
  <c r="B55" l="1"/>
  <c r="C54"/>
  <c r="B56" l="1"/>
  <c r="C55"/>
  <c r="B57" l="1"/>
  <c r="C56"/>
  <c r="B58" l="1"/>
  <c r="C57"/>
  <c r="B59" l="1"/>
  <c r="C58"/>
  <c r="B60" l="1"/>
  <c r="C59"/>
  <c r="B61" l="1"/>
  <c r="C60"/>
  <c r="B62" l="1"/>
  <c r="C61"/>
  <c r="AA97" i="1" l="1"/>
  <c r="R65" i="2"/>
  <c r="H102" i="1"/>
  <c r="B63" i="2"/>
  <c r="C62"/>
  <c r="H138" i="1" l="1"/>
  <c r="H503" s="1"/>
  <c r="AA65" i="2"/>
  <c r="AA102" i="1"/>
  <c r="AB97"/>
  <c r="B64" i="2"/>
  <c r="C63"/>
  <c r="AB65" l="1"/>
  <c r="B65"/>
  <c r="C64"/>
  <c r="H514" i="1" l="1"/>
  <c r="B66" i="2"/>
  <c r="C65"/>
  <c r="B67" l="1"/>
  <c r="C66"/>
  <c r="B68" l="1"/>
  <c r="C67"/>
  <c r="B69" l="1"/>
  <c r="C68"/>
  <c r="B70" l="1"/>
  <c r="C69"/>
  <c r="B71" l="1"/>
  <c r="C70"/>
  <c r="B72" l="1"/>
  <c r="C71"/>
  <c r="B73" l="1"/>
  <c r="C72"/>
  <c r="B74" l="1"/>
  <c r="C73"/>
  <c r="B75" l="1"/>
  <c r="C74"/>
  <c r="B76" l="1"/>
  <c r="C75"/>
  <c r="B77" l="1"/>
  <c r="C76"/>
  <c r="B78" l="1"/>
  <c r="C77"/>
  <c r="B79" l="1"/>
  <c r="C78"/>
  <c r="B80" l="1"/>
  <c r="C79"/>
  <c r="B81" l="1"/>
  <c r="C80"/>
  <c r="B82" l="1"/>
  <c r="C81"/>
  <c r="B83" l="1"/>
  <c r="C82"/>
  <c r="B84" l="1"/>
  <c r="C83"/>
  <c r="B85" l="1"/>
  <c r="C84"/>
  <c r="B86" l="1"/>
  <c r="C85"/>
  <c r="B87" l="1"/>
  <c r="C86"/>
  <c r="B88" l="1"/>
  <c r="C87"/>
  <c r="B89" l="1"/>
  <c r="C88"/>
  <c r="B90" l="1"/>
  <c r="C89"/>
  <c r="B91" l="1"/>
  <c r="C90"/>
  <c r="B92" l="1"/>
  <c r="C91"/>
  <c r="B93" l="1"/>
  <c r="C92"/>
  <c r="B94" l="1"/>
  <c r="C93"/>
  <c r="B95" l="1"/>
  <c r="C94"/>
  <c r="B96" l="1"/>
  <c r="C95"/>
  <c r="B97" l="1"/>
  <c r="C96"/>
  <c r="B98" l="1"/>
  <c r="C97"/>
  <c r="B99" l="1"/>
  <c r="C98"/>
  <c r="B100" l="1"/>
  <c r="C99"/>
  <c r="B101" l="1"/>
  <c r="C100"/>
  <c r="B102" l="1"/>
  <c r="C101"/>
  <c r="B103" l="1"/>
  <c r="C102"/>
  <c r="B104" l="1"/>
  <c r="C103"/>
  <c r="B105" l="1"/>
  <c r="C104"/>
  <c r="B106" l="1"/>
  <c r="C105"/>
  <c r="B107" l="1"/>
  <c r="C106"/>
  <c r="B108" l="1"/>
  <c r="C107"/>
  <c r="B109" l="1"/>
  <c r="C108"/>
  <c r="B110" l="1"/>
  <c r="C109"/>
  <c r="B111" l="1"/>
  <c r="C110"/>
  <c r="B112" l="1"/>
  <c r="C111"/>
  <c r="B113" l="1"/>
  <c r="C112"/>
  <c r="B114" l="1"/>
  <c r="C113"/>
  <c r="B115" l="1"/>
  <c r="C114"/>
  <c r="B116" l="1"/>
  <c r="C115"/>
  <c r="B117" l="1"/>
  <c r="C116"/>
  <c r="B118" l="1"/>
  <c r="C117"/>
  <c r="B119" l="1"/>
  <c r="C118"/>
  <c r="B120" l="1"/>
  <c r="C119"/>
  <c r="B121" l="1"/>
  <c r="C120"/>
  <c r="B122" l="1"/>
  <c r="C121"/>
  <c r="B123" l="1"/>
  <c r="C122"/>
  <c r="B124" l="1"/>
  <c r="C123"/>
  <c r="B125" l="1"/>
  <c r="C124"/>
  <c r="B126" l="1"/>
  <c r="C125"/>
  <c r="B127" l="1"/>
  <c r="C126"/>
  <c r="B128" l="1"/>
  <c r="C127"/>
  <c r="B129" l="1"/>
  <c r="C128"/>
  <c r="B130" l="1"/>
  <c r="C129"/>
  <c r="B131" l="1"/>
  <c r="C130"/>
  <c r="B132" l="1"/>
  <c r="C131"/>
  <c r="B133" l="1"/>
  <c r="C132"/>
  <c r="B134" l="1"/>
  <c r="C133"/>
  <c r="B135" l="1"/>
  <c r="C134"/>
  <c r="B136" l="1"/>
  <c r="C135"/>
  <c r="B137" l="1"/>
  <c r="C136"/>
  <c r="B138" l="1"/>
  <c r="C137"/>
  <c r="B139" l="1"/>
  <c r="C138"/>
  <c r="B140" l="1"/>
  <c r="C139"/>
  <c r="B141" l="1"/>
  <c r="C140"/>
  <c r="B142" l="1"/>
  <c r="C141"/>
  <c r="B143" l="1"/>
  <c r="C142"/>
  <c r="B144" l="1"/>
  <c r="C143"/>
  <c r="B145" l="1"/>
  <c r="C144"/>
  <c r="B146" l="1"/>
  <c r="C145"/>
  <c r="B147" l="1"/>
  <c r="C146"/>
  <c r="B148" l="1"/>
  <c r="C147"/>
  <c r="B149" l="1"/>
  <c r="C148"/>
  <c r="B150" l="1"/>
  <c r="C149"/>
  <c r="B151" l="1"/>
  <c r="C150"/>
  <c r="B152" l="1"/>
  <c r="C151"/>
  <c r="B153" l="1"/>
  <c r="C152"/>
  <c r="B154" l="1"/>
  <c r="C153"/>
  <c r="B155" l="1"/>
  <c r="C154"/>
  <c r="B156" l="1"/>
  <c r="C155"/>
  <c r="B157" l="1"/>
  <c r="C156"/>
  <c r="B158" l="1"/>
  <c r="C157"/>
  <c r="B159" l="1"/>
  <c r="C158"/>
  <c r="B160" l="1"/>
  <c r="C159"/>
  <c r="B161" l="1"/>
  <c r="C160"/>
  <c r="B162" l="1"/>
  <c r="C161"/>
  <c r="B163" l="1"/>
  <c r="C162"/>
  <c r="B164" l="1"/>
  <c r="C163"/>
  <c r="B165" l="1"/>
  <c r="C164"/>
  <c r="B166" l="1"/>
  <c r="C165"/>
  <c r="B167" l="1"/>
  <c r="C166"/>
  <c r="B168" l="1"/>
  <c r="C167"/>
  <c r="B169" l="1"/>
  <c r="C168"/>
  <c r="B170" l="1"/>
  <c r="C169"/>
  <c r="B171" l="1"/>
  <c r="C170"/>
  <c r="B172" l="1"/>
  <c r="C171"/>
  <c r="B173" l="1"/>
  <c r="C172"/>
  <c r="B174" l="1"/>
  <c r="C173"/>
  <c r="B175" l="1"/>
  <c r="C174"/>
  <c r="B176" l="1"/>
  <c r="C175"/>
  <c r="B177" l="1"/>
  <c r="C176"/>
  <c r="B178" l="1"/>
  <c r="C177"/>
  <c r="B179" l="1"/>
  <c r="C178"/>
  <c r="B180" l="1"/>
  <c r="C179"/>
  <c r="B181" l="1"/>
  <c r="C180"/>
  <c r="B182" l="1"/>
  <c r="C181"/>
  <c r="B183" l="1"/>
  <c r="C182"/>
  <c r="B184" l="1"/>
  <c r="C183"/>
  <c r="B185" l="1"/>
  <c r="C184"/>
  <c r="B186" l="1"/>
  <c r="C185"/>
  <c r="B187" l="1"/>
  <c r="C186"/>
  <c r="B188" l="1"/>
  <c r="C187"/>
  <c r="B189" l="1"/>
  <c r="C188"/>
  <c r="B190" l="1"/>
  <c r="C189"/>
  <c r="B191" l="1"/>
  <c r="C190"/>
  <c r="B192" l="1"/>
  <c r="C191"/>
  <c r="B193" l="1"/>
  <c r="C192"/>
  <c r="B194" l="1"/>
  <c r="C193"/>
  <c r="B195" l="1"/>
  <c r="C194"/>
  <c r="B196" l="1"/>
  <c r="C195"/>
  <c r="B197" l="1"/>
  <c r="C196"/>
  <c r="B198" l="1"/>
  <c r="C197"/>
  <c r="B199" l="1"/>
  <c r="C198"/>
  <c r="B200" l="1"/>
  <c r="C199"/>
  <c r="B201" l="1"/>
  <c r="C200"/>
  <c r="B202" l="1"/>
  <c r="C201"/>
  <c r="B203" l="1"/>
  <c r="C202"/>
  <c r="B204" l="1"/>
  <c r="C203"/>
  <c r="B205" l="1"/>
  <c r="C204"/>
  <c r="B206" l="1"/>
  <c r="C205"/>
  <c r="B207" l="1"/>
  <c r="C206"/>
  <c r="B208" l="1"/>
  <c r="C207"/>
  <c r="B209" l="1"/>
  <c r="C208"/>
  <c r="B210" l="1"/>
  <c r="C209"/>
  <c r="B211" l="1"/>
  <c r="C210"/>
  <c r="B212" l="1"/>
  <c r="C211"/>
  <c r="B213" l="1"/>
  <c r="C212"/>
  <c r="B214" l="1"/>
  <c r="C213"/>
  <c r="B215" l="1"/>
  <c r="C214"/>
  <c r="B216" l="1"/>
  <c r="C215"/>
  <c r="B217" l="1"/>
  <c r="C216"/>
  <c r="B218" l="1"/>
  <c r="C217"/>
  <c r="B219" l="1"/>
  <c r="C218"/>
  <c r="B220" l="1"/>
  <c r="C219"/>
  <c r="B221" l="1"/>
  <c r="C220"/>
  <c r="B222" l="1"/>
  <c r="C221"/>
  <c r="B223" l="1"/>
  <c r="C222"/>
  <c r="B224" l="1"/>
  <c r="C223"/>
  <c r="B225" l="1"/>
  <c r="C224"/>
  <c r="B226" l="1"/>
  <c r="C225"/>
  <c r="B227" l="1"/>
  <c r="C226"/>
  <c r="B228" l="1"/>
  <c r="C227"/>
  <c r="B229" l="1"/>
  <c r="C228"/>
  <c r="B230" l="1"/>
  <c r="C229"/>
  <c r="B231" l="1"/>
  <c r="C230"/>
  <c r="B232" l="1"/>
  <c r="C231"/>
  <c r="B233" l="1"/>
  <c r="C232"/>
  <c r="B234" l="1"/>
  <c r="C233"/>
  <c r="B235" l="1"/>
  <c r="C234"/>
  <c r="B236" l="1"/>
  <c r="C235"/>
  <c r="B237" l="1"/>
  <c r="C236"/>
  <c r="B238" l="1"/>
  <c r="C237"/>
  <c r="B239" l="1"/>
  <c r="C238"/>
  <c r="B240" l="1"/>
  <c r="C239"/>
  <c r="B241" l="1"/>
  <c r="C240"/>
  <c r="B242" l="1"/>
  <c r="C241"/>
  <c r="B243" l="1"/>
  <c r="C242"/>
  <c r="B244" l="1"/>
  <c r="C243"/>
  <c r="B245" l="1"/>
  <c r="C244"/>
  <c r="B246" l="1"/>
  <c r="C245"/>
  <c r="B247" l="1"/>
  <c r="C246"/>
  <c r="B248" l="1"/>
  <c r="C247"/>
  <c r="B249" l="1"/>
  <c r="C248"/>
  <c r="B250" l="1"/>
  <c r="C249"/>
  <c r="B251" l="1"/>
  <c r="C250"/>
  <c r="B252" l="1"/>
  <c r="C251"/>
  <c r="B253" l="1"/>
  <c r="C252"/>
  <c r="B254" l="1"/>
  <c r="C253"/>
  <c r="B255" l="1"/>
  <c r="C254"/>
  <c r="B256" l="1"/>
  <c r="C255"/>
  <c r="B257" l="1"/>
  <c r="C256"/>
  <c r="B258" l="1"/>
  <c r="C257"/>
  <c r="B259" l="1"/>
  <c r="C258"/>
  <c r="B260" l="1"/>
  <c r="C259"/>
  <c r="B261" l="1"/>
  <c r="C260"/>
  <c r="B262" l="1"/>
  <c r="C261"/>
  <c r="B263" l="1"/>
  <c r="C262"/>
  <c r="B264" l="1"/>
  <c r="C263"/>
  <c r="B265" l="1"/>
  <c r="C264"/>
  <c r="B266" l="1"/>
  <c r="C265"/>
  <c r="B267" l="1"/>
  <c r="C266"/>
  <c r="B268" l="1"/>
  <c r="C267"/>
  <c r="B269" l="1"/>
  <c r="C268"/>
  <c r="B270" l="1"/>
  <c r="C269"/>
  <c r="B271" l="1"/>
  <c r="C270"/>
  <c r="B272" l="1"/>
  <c r="C271"/>
  <c r="B273" l="1"/>
  <c r="C272"/>
  <c r="B274" l="1"/>
  <c r="C273"/>
  <c r="B275" l="1"/>
  <c r="C274"/>
  <c r="B276" l="1"/>
  <c r="C275"/>
  <c r="B277" l="1"/>
  <c r="C276"/>
  <c r="B278" l="1"/>
  <c r="C277"/>
  <c r="B279" l="1"/>
  <c r="C278"/>
  <c r="B280" l="1"/>
  <c r="C279"/>
  <c r="B281" l="1"/>
  <c r="C280"/>
  <c r="B282" l="1"/>
  <c r="C281"/>
  <c r="B283" l="1"/>
  <c r="C282"/>
  <c r="B284" l="1"/>
  <c r="C283"/>
  <c r="B285" l="1"/>
  <c r="C284"/>
  <c r="B286" l="1"/>
  <c r="C285"/>
  <c r="B287" l="1"/>
  <c r="C286"/>
  <c r="B288" l="1"/>
  <c r="C287"/>
  <c r="B289" l="1"/>
  <c r="C288"/>
  <c r="B290" l="1"/>
  <c r="C289"/>
  <c r="B291" l="1"/>
  <c r="C290"/>
  <c r="B292" l="1"/>
  <c r="C291"/>
  <c r="B293" l="1"/>
  <c r="C292"/>
  <c r="B294" l="1"/>
  <c r="C293"/>
  <c r="B295" l="1"/>
  <c r="C294"/>
  <c r="B296" l="1"/>
  <c r="C295"/>
  <c r="B297" l="1"/>
  <c r="C296"/>
  <c r="B298" l="1"/>
  <c r="C297"/>
  <c r="B299" l="1"/>
  <c r="C298"/>
  <c r="B300" l="1"/>
  <c r="C299"/>
  <c r="B301" l="1"/>
  <c r="C300"/>
  <c r="B302" l="1"/>
  <c r="C301"/>
  <c r="B303" l="1"/>
  <c r="C302"/>
  <c r="B304" l="1"/>
  <c r="C303"/>
  <c r="B305" l="1"/>
  <c r="C304"/>
  <c r="B306" l="1"/>
  <c r="C305"/>
  <c r="B307" l="1"/>
  <c r="C306"/>
  <c r="B308" l="1"/>
  <c r="C307"/>
  <c r="B309" l="1"/>
  <c r="C308"/>
  <c r="B310" l="1"/>
  <c r="C309"/>
  <c r="B311" l="1"/>
  <c r="C310"/>
  <c r="B312" l="1"/>
  <c r="C311"/>
  <c r="B313" l="1"/>
  <c r="C312"/>
  <c r="B314" l="1"/>
  <c r="C313"/>
  <c r="B315" l="1"/>
  <c r="C314"/>
  <c r="B316" l="1"/>
  <c r="C315"/>
  <c r="B317" l="1"/>
  <c r="C316"/>
  <c r="B318" l="1"/>
  <c r="C317"/>
  <c r="B319" l="1"/>
  <c r="C318"/>
  <c r="B320" l="1"/>
  <c r="C319"/>
  <c r="B321" l="1"/>
  <c r="C320"/>
  <c r="B322" l="1"/>
  <c r="C321"/>
  <c r="B323" l="1"/>
  <c r="C322"/>
  <c r="B324" l="1"/>
  <c r="C323"/>
  <c r="B325" l="1"/>
  <c r="C324"/>
  <c r="B326" l="1"/>
  <c r="C325"/>
  <c r="B327" l="1"/>
  <c r="C326"/>
  <c r="B328" l="1"/>
  <c r="C327"/>
  <c r="B329" l="1"/>
  <c r="C328"/>
  <c r="B330" l="1"/>
  <c r="C329"/>
  <c r="B331" l="1"/>
  <c r="C330"/>
  <c r="B332" l="1"/>
  <c r="C331"/>
  <c r="B333" l="1"/>
  <c r="C332"/>
  <c r="B334" l="1"/>
  <c r="C333"/>
  <c r="B335" l="1"/>
  <c r="C334"/>
  <c r="B336" l="1"/>
  <c r="C335"/>
  <c r="B337" l="1"/>
  <c r="C336"/>
  <c r="B338" l="1"/>
  <c r="C337"/>
  <c r="B339" l="1"/>
  <c r="C338"/>
  <c r="B340" l="1"/>
  <c r="C339"/>
  <c r="B341" l="1"/>
  <c r="C340"/>
  <c r="B342" l="1"/>
  <c r="C341"/>
  <c r="B343" l="1"/>
  <c r="C342"/>
  <c r="B344" l="1"/>
  <c r="C343"/>
  <c r="B345" l="1"/>
  <c r="C344"/>
  <c r="B346" l="1"/>
  <c r="C345"/>
  <c r="B347" l="1"/>
  <c r="C346"/>
  <c r="B348" l="1"/>
  <c r="C347"/>
  <c r="B349" l="1"/>
  <c r="C348"/>
  <c r="B350" l="1"/>
  <c r="C349"/>
  <c r="B351" l="1"/>
  <c r="C350"/>
  <c r="B352" l="1"/>
  <c r="C351"/>
  <c r="B353" l="1"/>
  <c r="C352"/>
  <c r="B354" l="1"/>
  <c r="C353"/>
  <c r="B355" l="1"/>
  <c r="C354"/>
  <c r="B356" l="1"/>
  <c r="C355"/>
  <c r="B357" l="1"/>
  <c r="C356"/>
  <c r="B358" l="1"/>
  <c r="C357"/>
  <c r="B359" l="1"/>
  <c r="C358"/>
  <c r="B360" l="1"/>
  <c r="C359"/>
  <c r="B361" l="1"/>
  <c r="C360"/>
  <c r="B362" l="1"/>
  <c r="C361"/>
  <c r="B363" l="1"/>
  <c r="C362"/>
  <c r="B364" l="1"/>
  <c r="C363"/>
  <c r="B365" l="1"/>
  <c r="C364"/>
  <c r="B366" l="1"/>
  <c r="C365"/>
  <c r="B367" l="1"/>
  <c r="C366"/>
  <c r="B368" l="1"/>
  <c r="C367"/>
  <c r="B369" l="1"/>
  <c r="C368"/>
  <c r="B370" l="1"/>
  <c r="C369"/>
  <c r="B371" l="1"/>
  <c r="C371" s="1"/>
  <c r="C370"/>
  <c r="B32" i="1"/>
  <c r="B33" l="1"/>
  <c r="B34" l="1"/>
  <c r="B35" l="1"/>
  <c r="B36" l="1"/>
  <c r="B37" l="1"/>
  <c r="B38" l="1"/>
  <c r="B41" l="1"/>
  <c r="B42" l="1"/>
  <c r="B43" l="1"/>
  <c r="B44" l="1"/>
  <c r="B45" l="1"/>
  <c r="B46" l="1"/>
  <c r="B47" l="1"/>
  <c r="B51" l="1"/>
  <c r="B52" l="1"/>
  <c r="B53" l="1"/>
  <c r="B54" l="1"/>
  <c r="B55" l="1"/>
  <c r="B56" l="1"/>
  <c r="B59" l="1"/>
  <c r="B60" l="1"/>
  <c r="B61" l="1"/>
  <c r="B62" l="1"/>
  <c r="B63" l="1"/>
  <c r="B64" l="1"/>
  <c r="B65" l="1"/>
  <c r="A61" l="1"/>
  <c r="A97" l="1"/>
  <c r="A136" l="1"/>
  <c r="A176" l="1"/>
  <c r="A215" l="1"/>
  <c r="A253" l="1"/>
  <c r="A294" l="1"/>
  <c r="A333" l="1"/>
  <c r="A371" l="1"/>
  <c r="A412" l="1"/>
  <c r="A450" l="1"/>
  <c r="B82" l="1"/>
  <c r="B79"/>
  <c r="B81"/>
  <c r="B80"/>
  <c r="B78"/>
  <c r="B83"/>
  <c r="B77"/>
  <c r="F102"/>
  <c r="F138" l="1"/>
  <c r="AB138"/>
  <c r="AB102"/>
  <c r="AA60"/>
  <c r="F503" l="1"/>
  <c r="AA36" i="2"/>
  <c r="AB60" i="1"/>
  <c r="AA66"/>
  <c r="F514" l="1"/>
  <c r="AA503"/>
  <c r="AB36" i="2"/>
  <c r="AB66" i="1"/>
  <c r="AA514" l="1"/>
  <c r="AB503"/>
  <c r="AB514" l="1"/>
</calcChain>
</file>

<file path=xl/sharedStrings.xml><?xml version="1.0" encoding="utf-8"?>
<sst xmlns="http://schemas.openxmlformats.org/spreadsheetml/2006/main" count="2272" uniqueCount="140">
  <si>
    <t>HEURES 
SUP'</t>
  </si>
  <si>
    <t>CA</t>
  </si>
  <si>
    <t>RTT</t>
  </si>
  <si>
    <t>FORM</t>
  </si>
  <si>
    <t>MALADIE</t>
  </si>
  <si>
    <t>Année</t>
  </si>
  <si>
    <t>Mois</t>
  </si>
  <si>
    <t>Semaine</t>
  </si>
  <si>
    <t>Thierry</t>
  </si>
  <si>
    <r>
      <rPr>
        <b/>
        <i/>
        <sz val="11"/>
        <color indexed="25"/>
        <rFont val="Calibri"/>
        <family val="2"/>
      </rPr>
      <t>Manif</t>
    </r>
  </si>
  <si>
    <t>Antoine</t>
  </si>
  <si>
    <t>Grégory</t>
  </si>
  <si>
    <t>Philippe</t>
  </si>
  <si>
    <t>Mantala</t>
  </si>
  <si>
    <t>Manuel</t>
  </si>
  <si>
    <t>Nidal</t>
  </si>
  <si>
    <t>Rémi</t>
  </si>
  <si>
    <t>Françoise</t>
  </si>
  <si>
    <t>Sylvain</t>
  </si>
  <si>
    <t>Fabrice</t>
  </si>
  <si>
    <t>IAT</t>
  </si>
  <si>
    <t xml:space="preserve">TOTAL GROUPE </t>
  </si>
  <si>
    <t>TOTAL GROUPE HS + IAT</t>
  </si>
  <si>
    <t>TOTAL</t>
  </si>
  <si>
    <r>
      <rPr>
        <b/>
        <i/>
        <sz val="11"/>
        <color indexed="23"/>
        <rFont val="Calibri"/>
        <family val="2"/>
      </rPr>
      <t>Thierry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</si>
  <si>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Antoine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</si>
  <si>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Grégory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</si>
  <si>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Philippe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</si>
  <si>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Mantala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</si>
  <si>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 xml:space="preserve">Manuel        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</si>
  <si>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Nidal</t>
    </r>
    <r>
      <rPr>
        <sz val="11"/>
        <color indexed="8"/>
        <rFont val="Calibri"/>
        <family val="2"/>
      </rPr>
      <t xml:space="preserve">	               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</si>
  <si>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Rémi</t>
    </r>
    <r>
      <rPr>
        <sz val="11"/>
        <color indexed="8"/>
        <rFont val="Calibri"/>
        <family val="2"/>
      </rPr>
      <t xml:space="preserve">	             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</si>
  <si>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Françoise</t>
    </r>
    <r>
      <rPr>
        <sz val="11"/>
        <color indexed="8"/>
        <rFont val="Calibri"/>
        <family val="2"/>
      </rPr>
      <t xml:space="preserve">	       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</si>
  <si>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14"/>
        <rFont val="Calibri"/>
        <family val="2"/>
      </rPr>
      <t xml:space="preserve">Sylvain   </t>
    </r>
    <r>
      <rPr>
        <sz val="11"/>
        <color indexed="8"/>
        <rFont val="Calibri"/>
        <family val="2"/>
      </rPr>
      <t xml:space="preserve">	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</si>
  <si>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 xml:space="preserve">Fabrice     </t>
    </r>
    <r>
      <rPr>
        <sz val="11"/>
        <color indexed="8"/>
        <rFont val="Calibri"/>
        <family val="2"/>
      </rPr>
      <t xml:space="preserve">	                 </t>
    </r>
    <r>
      <rPr>
        <b/>
        <i/>
        <sz val="11"/>
        <color indexed="25"/>
        <rFont val="Calibri"/>
        <family val="2"/>
      </rPr>
      <t>Manif</t>
    </r>
  </si>
  <si>
    <t xml:space="preserve">NOCTURNES </t>
  </si>
  <si>
    <t>G1</t>
  </si>
  <si>
    <t>G2</t>
  </si>
  <si>
    <t>G3</t>
  </si>
  <si>
    <t>G4</t>
  </si>
  <si>
    <t>G5</t>
  </si>
  <si>
    <t>G6</t>
  </si>
  <si>
    <t>G7</t>
  </si>
  <si>
    <t>G8</t>
  </si>
  <si>
    <t>Aude</t>
  </si>
  <si>
    <t>Haziz</t>
  </si>
  <si>
    <t>Stéphanie</t>
  </si>
  <si>
    <t>Catherine</t>
  </si>
  <si>
    <t>Denise</t>
  </si>
  <si>
    <t>Camille</t>
  </si>
  <si>
    <t>Moncef</t>
  </si>
  <si>
    <t>Danièle</t>
  </si>
  <si>
    <t>Alain</t>
  </si>
  <si>
    <t>Driss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</si>
  <si>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</si>
  <si>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</si>
  <si>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</si>
  <si>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</si>
  <si>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</si>
  <si>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</si>
  <si>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</si>
  <si>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</si>
  <si>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</si>
  <si>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janvier</t>
  </si>
  <si>
    <t>dimanche</t>
  </si>
  <si>
    <t>lundi</t>
  </si>
  <si>
    <t>mardi</t>
  </si>
  <si>
    <t>mercredi</t>
  </si>
  <si>
    <t>jeudi</t>
  </si>
  <si>
    <t>vendredi</t>
  </si>
  <si>
    <t>samedi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</si>
  <si>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</si>
  <si>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</si>
  <si>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</si>
  <si>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</si>
  <si>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</si>
  <si>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</si>
  <si>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</si>
  <si>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</si>
  <si>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</si>
  <si>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</si>
  <si>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</si>
  <si>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</si>
  <si>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</si>
  <si>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</si>
  <si>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</si>
  <si>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</si>
  <si>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</si>
  <si>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</si>
  <si>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</si>
  <si>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</si>
  <si>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</si>
  <si>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</si>
  <si>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</si>
  <si>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Tous</t>
  </si>
  <si>
    <t>Date</t>
  </si>
  <si>
    <t>Code</t>
  </si>
  <si>
    <t xml:space="preserve">Fêtes </t>
  </si>
  <si>
    <t>F</t>
  </si>
  <si>
    <t>Jour de l'an</t>
  </si>
  <si>
    <t>Pâques</t>
  </si>
  <si>
    <t>Ludi de Pâques</t>
  </si>
  <si>
    <t>Fête du travail</t>
  </si>
  <si>
    <t>Ascension</t>
  </si>
  <si>
    <t>Armistice 1945</t>
  </si>
  <si>
    <t>Lundi de Pentecôte</t>
  </si>
  <si>
    <t>Fête Nationale</t>
  </si>
  <si>
    <t>Assomption</t>
  </si>
  <si>
    <t>Toussaint</t>
  </si>
  <si>
    <t>Armistice 1918</t>
  </si>
  <si>
    <t>Noël</t>
  </si>
  <si>
    <t>Légende</t>
  </si>
  <si>
    <t>Férié</t>
  </si>
  <si>
    <t>Congé annuel</t>
  </si>
  <si>
    <t>Divers</t>
  </si>
  <si>
    <t>Absences diverses</t>
  </si>
  <si>
    <t>Formation</t>
  </si>
  <si>
    <t>Maladie</t>
  </si>
  <si>
    <t>Repos Acquis</t>
  </si>
  <si>
    <t>HS</t>
  </si>
  <si>
    <t>Heures Supplémentaires</t>
  </si>
  <si>
    <t>Vide</t>
  </si>
  <si>
    <t>TOTAL JANVIER</t>
  </si>
  <si>
    <t>TOTAL FEVRIER</t>
  </si>
  <si>
    <t>TOTAL MARS</t>
  </si>
  <si>
    <t>TOTAL AVRIL</t>
  </si>
  <si>
    <t>TOTAL MAI</t>
  </si>
  <si>
    <t>TOTAL JUIN</t>
  </si>
  <si>
    <t>TOTAL JUILLET</t>
  </si>
  <si>
    <t>TOTAL AOUT</t>
  </si>
  <si>
    <t>TOTAL SEPTEMBRE</t>
  </si>
  <si>
    <t>TOTAL OCTOBRE</t>
  </si>
  <si>
    <t>TOTAL NOVEMBRE</t>
  </si>
  <si>
    <t>TOTAL DECEMBRE</t>
  </si>
  <si>
    <t>TOTAL FEVRIER AVEC 29 JOURS</t>
  </si>
  <si>
    <t>TOTAL FEVRIER AVEC 28 JOURS</t>
  </si>
  <si>
    <t xml:space="preserve">TOTAL ANNEE </t>
  </si>
  <si>
    <r>
      <t xml:space="preserve">TOTAL ANNUEL </t>
    </r>
    <r>
      <rPr>
        <b/>
        <sz val="14"/>
        <color theme="0"/>
        <rFont val="Calibri"/>
        <family val="2"/>
      </rPr>
      <t>IAT</t>
    </r>
    <r>
      <rPr>
        <b/>
        <sz val="14"/>
        <color rgb="FFFFFF00"/>
        <rFont val="Calibri"/>
        <family val="2"/>
      </rPr>
      <t xml:space="preserve"> + </t>
    </r>
    <r>
      <rPr>
        <b/>
        <sz val="14"/>
        <color theme="0"/>
        <rFont val="Calibri"/>
        <family val="2"/>
      </rPr>
      <t>GROUPE ENTIER</t>
    </r>
  </si>
  <si>
    <t>TOTAL MENSUEL</t>
  </si>
  <si>
    <t>Modifier l'année ici</t>
  </si>
</sst>
</file>

<file path=xl/styles.xml><?xml version="1.0" encoding="utf-8"?>
<styleSheet xmlns="http://schemas.openxmlformats.org/spreadsheetml/2006/main">
  <numFmts count="7">
    <numFmt numFmtId="164" formatCode="ddd"/>
    <numFmt numFmtId="165" formatCode="mmmm"/>
    <numFmt numFmtId="166" formatCode="d&quot;-&quot;mmm"/>
    <numFmt numFmtId="167" formatCode="dddd&quot;, &quot;mmmm&quot; &quot;dd&quot;, &quot;yyyy"/>
    <numFmt numFmtId="168" formatCode="mmm"/>
    <numFmt numFmtId="169" formatCode="&quot;semaine &quot;#0"/>
    <numFmt numFmtId="170" formatCode="d/m;@"/>
  </numFmts>
  <fonts count="51">
    <font>
      <sz val="11"/>
      <color indexed="8"/>
      <name val="Calibri"/>
    </font>
    <font>
      <b/>
      <sz val="22"/>
      <color indexed="9"/>
      <name val="Arial"/>
      <family val="2"/>
    </font>
    <font>
      <sz val="11"/>
      <color indexed="15"/>
      <name val="Arial"/>
      <family val="2"/>
    </font>
    <font>
      <b/>
      <sz val="20"/>
      <color indexed="12"/>
      <name val="Arial"/>
      <family val="2"/>
    </font>
    <font>
      <sz val="11"/>
      <color indexed="8"/>
      <name val="Arial"/>
      <family val="2"/>
    </font>
    <font>
      <b/>
      <sz val="11"/>
      <color indexed="14"/>
      <name val="Arial"/>
      <family val="2"/>
    </font>
    <font>
      <b/>
      <sz val="12"/>
      <color indexed="14"/>
      <name val="Arial"/>
      <family val="2"/>
    </font>
    <font>
      <b/>
      <sz val="11"/>
      <color indexed="19"/>
      <name val="Arial"/>
      <family val="2"/>
    </font>
    <font>
      <b/>
      <i/>
      <sz val="11"/>
      <color indexed="23"/>
      <name val="Calibri"/>
      <family val="2"/>
    </font>
    <font>
      <b/>
      <i/>
      <sz val="11"/>
      <color indexed="25"/>
      <name val="Calibri"/>
      <family val="2"/>
    </font>
    <font>
      <b/>
      <i/>
      <sz val="11"/>
      <color indexed="14"/>
      <name val="Calibri"/>
      <family val="2"/>
    </font>
    <font>
      <b/>
      <sz val="12"/>
      <color indexed="9"/>
      <name val="Arial"/>
      <family val="2"/>
    </font>
    <font>
      <b/>
      <sz val="12"/>
      <color indexed="37"/>
      <name val="Arial"/>
      <family val="2"/>
    </font>
    <font>
      <sz val="28"/>
      <color indexed="8"/>
      <name val="Arial"/>
      <family val="2"/>
    </font>
    <font>
      <b/>
      <sz val="22"/>
      <color indexed="40"/>
      <name val="Calibri"/>
      <family val="2"/>
    </font>
    <font>
      <sz val="48"/>
      <color indexed="12"/>
      <name val="Calibri"/>
      <family val="2"/>
    </font>
    <font>
      <b/>
      <sz val="36"/>
      <color indexed="12"/>
      <name val="Calibri"/>
      <family val="2"/>
    </font>
    <font>
      <sz val="26"/>
      <color indexed="12"/>
      <name val="Calibri"/>
      <family val="2"/>
    </font>
    <font>
      <b/>
      <sz val="11"/>
      <color indexed="8"/>
      <name val="Calibri"/>
      <family val="2"/>
    </font>
    <font>
      <b/>
      <sz val="11"/>
      <color indexed="44"/>
      <name val="Arial"/>
      <family val="2"/>
    </font>
    <font>
      <sz val="11"/>
      <color indexed="28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b/>
      <sz val="11"/>
      <color indexed="19"/>
      <name val="Arial"/>
      <family val="2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b/>
      <sz val="12"/>
      <color theme="0"/>
      <name val="Calibri"/>
      <family val="2"/>
    </font>
    <font>
      <b/>
      <sz val="12"/>
      <color rgb="FFFFFF00"/>
      <name val="Calibri"/>
      <family val="2"/>
    </font>
    <font>
      <b/>
      <sz val="14"/>
      <color theme="0"/>
      <name val="Calibri"/>
      <family val="2"/>
    </font>
    <font>
      <b/>
      <sz val="14"/>
      <color rgb="FFFFFF00"/>
      <name val="Calibri"/>
      <family val="2"/>
    </font>
    <font>
      <b/>
      <sz val="16"/>
      <color theme="0"/>
      <name val="Calibri"/>
      <family val="2"/>
    </font>
    <font>
      <b/>
      <sz val="22"/>
      <color rgb="FFFF0000"/>
      <name val="Calibri"/>
      <family val="2"/>
    </font>
    <font>
      <b/>
      <i/>
      <sz val="16"/>
      <color indexed="23"/>
      <name val="Calibri"/>
      <family val="2"/>
    </font>
    <font>
      <b/>
      <i/>
      <sz val="16"/>
      <color indexed="14"/>
      <name val="Calibri"/>
      <family val="2"/>
    </font>
    <font>
      <b/>
      <sz val="14"/>
      <color indexed="14"/>
      <name val="Arial"/>
      <family val="2"/>
    </font>
    <font>
      <b/>
      <sz val="14"/>
      <color indexed="9"/>
      <name val="Arial"/>
      <family val="2"/>
    </font>
    <font>
      <b/>
      <sz val="14"/>
      <color indexed="37"/>
      <name val="Arial"/>
      <family val="2"/>
    </font>
    <font>
      <b/>
      <sz val="14"/>
      <color theme="1"/>
      <name val="Calibri"/>
      <family val="2"/>
    </font>
    <font>
      <b/>
      <sz val="16"/>
      <color rgb="FFFF0000"/>
      <name val="Calibri"/>
      <family val="2"/>
    </font>
    <font>
      <b/>
      <sz val="16"/>
      <color rgb="FFC00000"/>
      <name val="Calibri"/>
      <family val="2"/>
    </font>
    <font>
      <b/>
      <sz val="16"/>
      <color rgb="FFFFFF00"/>
      <name val="Arial"/>
      <family val="2"/>
    </font>
    <font>
      <b/>
      <sz val="18"/>
      <color rgb="FFFF0000"/>
      <name val="Arial"/>
      <family val="2"/>
    </font>
    <font>
      <b/>
      <sz val="14"/>
      <color indexed="8"/>
      <name val="Calibri"/>
      <family val="2"/>
    </font>
    <font>
      <sz val="14"/>
      <color theme="1"/>
      <name val="Calibri"/>
      <family val="2"/>
    </font>
    <font>
      <b/>
      <sz val="14"/>
      <color rgb="FFFF0000"/>
      <name val="Calibri"/>
      <family val="2"/>
    </font>
    <font>
      <b/>
      <sz val="14"/>
      <color rgb="FFFFFFD5"/>
      <name val="Calibri"/>
      <family val="2"/>
    </font>
    <font>
      <sz val="36"/>
      <color theme="1"/>
      <name val="Arial"/>
      <family val="2"/>
    </font>
    <font>
      <sz val="36"/>
      <color rgb="FF0000FF"/>
      <name val="Arial"/>
      <family val="2"/>
    </font>
    <font>
      <b/>
      <sz val="20"/>
      <color indexed="8"/>
      <name val="Calibri"/>
      <family val="2"/>
    </font>
    <font>
      <b/>
      <sz val="20"/>
      <color theme="1"/>
      <name val="Arial"/>
      <family val="2"/>
    </font>
    <font>
      <b/>
      <sz val="12"/>
      <color rgb="FF0000FF"/>
      <name val="Arial"/>
      <family val="2"/>
    </font>
  </fonts>
  <fills count="52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1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24"/>
        <bgColor auto="1"/>
      </patternFill>
    </fill>
    <fill>
      <patternFill patternType="solid">
        <fgColor indexed="26"/>
        <bgColor auto="1"/>
      </patternFill>
    </fill>
    <fill>
      <patternFill patternType="solid">
        <fgColor indexed="29"/>
        <bgColor auto="1"/>
      </patternFill>
    </fill>
    <fill>
      <patternFill patternType="solid">
        <fgColor indexed="30"/>
        <bgColor auto="1"/>
      </patternFill>
    </fill>
    <fill>
      <patternFill patternType="solid">
        <fgColor indexed="31"/>
        <bgColor auto="1"/>
      </patternFill>
    </fill>
    <fill>
      <patternFill patternType="solid">
        <fgColor indexed="32"/>
        <bgColor auto="1"/>
      </patternFill>
    </fill>
    <fill>
      <patternFill patternType="solid">
        <fgColor indexed="33"/>
        <bgColor auto="1"/>
      </patternFill>
    </fill>
    <fill>
      <patternFill patternType="solid">
        <fgColor indexed="34"/>
        <bgColor auto="1"/>
      </patternFill>
    </fill>
    <fill>
      <patternFill patternType="solid">
        <fgColor indexed="35"/>
        <bgColor auto="1"/>
      </patternFill>
    </fill>
    <fill>
      <patternFill patternType="solid">
        <fgColor indexed="36"/>
        <bgColor auto="1"/>
      </patternFill>
    </fill>
    <fill>
      <patternFill patternType="solid">
        <fgColor indexed="38"/>
        <bgColor auto="1"/>
      </patternFill>
    </fill>
    <fill>
      <patternFill patternType="solid">
        <fgColor indexed="39"/>
        <bgColor auto="1"/>
      </patternFill>
    </fill>
    <fill>
      <patternFill patternType="solid">
        <fgColor indexed="41"/>
        <bgColor auto="1"/>
      </patternFill>
    </fill>
    <fill>
      <patternFill patternType="solid">
        <fgColor indexed="40"/>
        <bgColor auto="1"/>
      </patternFill>
    </fill>
    <fill>
      <patternFill patternType="solid">
        <fgColor indexed="9"/>
        <bgColor auto="1"/>
      </patternFill>
    </fill>
    <fill>
      <patternFill patternType="solid">
        <fgColor indexed="45"/>
        <bgColor auto="1"/>
      </patternFill>
    </fill>
    <fill>
      <patternFill patternType="solid">
        <fgColor indexed="46"/>
        <bgColor auto="1"/>
      </patternFill>
    </fill>
    <fill>
      <patternFill patternType="solid">
        <fgColor rgb="FFFBFE8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theme="5" tint="-0.249977111117893"/>
      </patternFill>
    </fill>
    <fill>
      <patternFill patternType="solid">
        <fgColor theme="5"/>
        <bgColor theme="5"/>
      </patternFill>
    </fill>
    <fill>
      <patternFill patternType="solid">
        <fgColor theme="1" tint="0.249977111117893"/>
        <bgColor theme="5"/>
      </patternFill>
    </fill>
    <fill>
      <patternFill patternType="solid">
        <fgColor theme="1" tint="0.14999847407452621"/>
        <bgColor theme="5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9D2A5"/>
        <bgColor indexed="64"/>
      </patternFill>
    </fill>
    <fill>
      <patternFill patternType="solid">
        <fgColor theme="5" tint="0.59999389629810485"/>
        <bgColor indexed="64"/>
      </patternFill>
    </fill>
  </fills>
  <borders count="7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 style="thin">
        <color indexed="11"/>
      </top>
      <bottom style="thin">
        <color indexed="1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/>
      <bottom/>
      <diagonal/>
    </border>
    <border>
      <left style="thin">
        <color indexed="11"/>
      </left>
      <right style="thin">
        <color indexed="8"/>
      </right>
      <top/>
      <bottom style="thin">
        <color indexed="8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1"/>
      </left>
      <right/>
      <top style="thin">
        <color indexed="11"/>
      </top>
      <bottom/>
      <diagonal/>
    </border>
    <border>
      <left/>
      <right/>
      <top style="thin">
        <color indexed="11"/>
      </top>
      <bottom/>
      <diagonal/>
    </border>
    <border>
      <left/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/>
      <top/>
      <bottom/>
      <diagonal/>
    </border>
    <border>
      <left/>
      <right/>
      <top/>
      <bottom/>
      <diagonal/>
    </border>
    <border>
      <left/>
      <right style="thin">
        <color indexed="11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11"/>
      </left>
      <right/>
      <top/>
      <bottom style="thin">
        <color indexed="11"/>
      </bottom>
      <diagonal/>
    </border>
    <border>
      <left/>
      <right/>
      <top style="thin">
        <color indexed="8"/>
      </top>
      <bottom style="thin">
        <color indexed="11"/>
      </bottom>
      <diagonal/>
    </border>
    <border>
      <left/>
      <right/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3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8"/>
      </bottom>
      <diagonal/>
    </border>
    <border>
      <left style="thin">
        <color indexed="11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3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indexed="8"/>
      </bottom>
      <diagonal/>
    </border>
    <border>
      <left/>
      <right style="thin">
        <color indexed="64"/>
      </right>
      <top style="thin">
        <color theme="1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8"/>
      </left>
      <right style="thin">
        <color indexed="8"/>
      </right>
      <top style="thin">
        <color theme="1"/>
      </top>
      <bottom style="thin">
        <color indexed="8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/>
      <bottom/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</borders>
  <cellStyleXfs count="1">
    <xf numFmtId="0" fontId="0" fillId="0" borderId="0" applyNumberFormat="0" applyFill="0" applyBorder="0" applyProtection="0"/>
  </cellStyleXfs>
  <cellXfs count="336">
    <xf numFmtId="0" fontId="0" fillId="0" borderId="0" xfId="0" applyFont="1" applyAlignment="1"/>
    <xf numFmtId="0" fontId="0" fillId="3" borderId="1" xfId="0" applyNumberFormat="1" applyFont="1" applyFill="1" applyBorder="1" applyAlignment="1"/>
    <xf numFmtId="0" fontId="0" fillId="0" borderId="0" xfId="0" applyNumberFormat="1" applyFont="1" applyAlignment="1"/>
    <xf numFmtId="0" fontId="0" fillId="0" borderId="9" xfId="0" applyFont="1" applyBorder="1" applyAlignment="1"/>
    <xf numFmtId="0" fontId="15" fillId="23" borderId="10" xfId="0" applyNumberFormat="1" applyFont="1" applyFill="1" applyBorder="1" applyAlignment="1">
      <alignment vertical="center"/>
    </xf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15" fillId="23" borderId="13" xfId="0" applyNumberFormat="1" applyFont="1" applyFill="1" applyBorder="1" applyAlignment="1">
      <alignment vertical="center"/>
    </xf>
    <xf numFmtId="0" fontId="0" fillId="0" borderId="13" xfId="0" applyFont="1" applyBorder="1" applyAlignment="1"/>
    <xf numFmtId="0" fontId="0" fillId="0" borderId="14" xfId="0" applyFont="1" applyBorder="1" applyAlignment="1"/>
    <xf numFmtId="0" fontId="0" fillId="0" borderId="15" xfId="0" applyNumberFormat="1" applyFont="1" applyBorder="1" applyAlignment="1"/>
    <xf numFmtId="0" fontId="0" fillId="3" borderId="3" xfId="0" applyNumberFormat="1" applyFont="1" applyFill="1" applyBorder="1" applyAlignment="1">
      <alignment horizontal="center" vertical="center" wrapText="1"/>
    </xf>
    <xf numFmtId="49" fontId="17" fillId="23" borderId="1" xfId="0" applyNumberFormat="1" applyFont="1" applyFill="1" applyBorder="1" applyAlignment="1">
      <alignment horizontal="center" vertical="center"/>
    </xf>
    <xf numFmtId="0" fontId="0" fillId="3" borderId="16" xfId="0" applyNumberFormat="1" applyFont="1" applyFill="1" applyBorder="1" applyAlignment="1">
      <alignment horizontal="center" vertical="center" wrapText="1"/>
    </xf>
    <xf numFmtId="0" fontId="0" fillId="3" borderId="13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Border="1" applyAlignment="1"/>
    <xf numFmtId="49" fontId="4" fillId="0" borderId="14" xfId="0" applyNumberFormat="1" applyFont="1" applyBorder="1" applyAlignment="1"/>
    <xf numFmtId="49" fontId="0" fillId="0" borderId="6" xfId="0" applyNumberFormat="1" applyFont="1" applyBorder="1" applyAlignment="1"/>
    <xf numFmtId="166" fontId="18" fillId="24" borderId="1" xfId="0" applyNumberFormat="1" applyFont="1" applyFill="1" applyBorder="1" applyAlignment="1">
      <alignment horizontal="center" vertical="center"/>
    </xf>
    <xf numFmtId="0" fontId="18" fillId="3" borderId="17" xfId="0" applyNumberFormat="1" applyFont="1" applyFill="1" applyBorder="1" applyAlignment="1">
      <alignment horizontal="center" vertical="center"/>
    </xf>
    <xf numFmtId="49" fontId="18" fillId="3" borderId="17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/>
    <xf numFmtId="0" fontId="0" fillId="0" borderId="17" xfId="0" applyNumberFormat="1" applyFont="1" applyBorder="1" applyAlignment="1"/>
    <xf numFmtId="1" fontId="0" fillId="0" borderId="16" xfId="0" applyNumberFormat="1" applyFont="1" applyBorder="1" applyAlignment="1"/>
    <xf numFmtId="49" fontId="0" fillId="0" borderId="13" xfId="0" applyNumberFormat="1" applyFont="1" applyBorder="1" applyAlignment="1"/>
    <xf numFmtId="49" fontId="0" fillId="0" borderId="14" xfId="0" applyNumberFormat="1" applyFont="1" applyBorder="1" applyAlignment="1"/>
    <xf numFmtId="0" fontId="18" fillId="3" borderId="1" xfId="0" applyNumberFormat="1" applyFont="1" applyFill="1" applyBorder="1" applyAlignment="1">
      <alignment horizontal="center" vertical="center"/>
    </xf>
    <xf numFmtId="49" fontId="18" fillId="3" borderId="1" xfId="0" applyNumberFormat="1" applyFont="1" applyFill="1" applyBorder="1" applyAlignment="1">
      <alignment horizontal="center" vertical="center"/>
    </xf>
    <xf numFmtId="1" fontId="0" fillId="0" borderId="13" xfId="0" applyNumberFormat="1" applyFont="1" applyBorder="1" applyAlignment="1"/>
    <xf numFmtId="0" fontId="0" fillId="0" borderId="18" xfId="0" applyFont="1" applyBorder="1" applyAlignment="1"/>
    <xf numFmtId="0" fontId="0" fillId="0" borderId="19" xfId="0" applyFont="1" applyBorder="1" applyAlignment="1"/>
    <xf numFmtId="0" fontId="0" fillId="0" borderId="20" xfId="0" applyFont="1" applyBorder="1" applyAlignment="1"/>
    <xf numFmtId="0" fontId="0" fillId="0" borderId="21" xfId="0" applyFont="1" applyBorder="1" applyAlignment="1"/>
    <xf numFmtId="0" fontId="0" fillId="0" borderId="0" xfId="0" applyNumberFormat="1" applyFont="1" applyAlignment="1"/>
    <xf numFmtId="0" fontId="0" fillId="3" borderId="22" xfId="0" applyFont="1" applyFill="1" applyBorder="1" applyAlignment="1"/>
    <xf numFmtId="0" fontId="0" fillId="3" borderId="23" xfId="0" applyFont="1" applyFill="1" applyBorder="1" applyAlignment="1"/>
    <xf numFmtId="0" fontId="0" fillId="3" borderId="24" xfId="0" applyFont="1" applyFill="1" applyBorder="1" applyAlignment="1"/>
    <xf numFmtId="0" fontId="0" fillId="3" borderId="25" xfId="0" applyFont="1" applyFill="1" applyBorder="1" applyAlignment="1"/>
    <xf numFmtId="49" fontId="19" fillId="3" borderId="8" xfId="0" applyNumberFormat="1" applyFont="1" applyFill="1" applyBorder="1" applyAlignment="1"/>
    <xf numFmtId="49" fontId="5" fillId="9" borderId="1" xfId="0" applyNumberFormat="1" applyFont="1" applyFill="1" applyBorder="1" applyAlignment="1"/>
    <xf numFmtId="49" fontId="5" fillId="9" borderId="1" xfId="0" applyNumberFormat="1" applyFont="1" applyFill="1" applyBorder="1" applyAlignment="1">
      <alignment horizontal="center"/>
    </xf>
    <xf numFmtId="0" fontId="0" fillId="3" borderId="26" xfId="0" applyNumberFormat="1" applyFont="1" applyFill="1" applyBorder="1" applyAlignment="1"/>
    <xf numFmtId="49" fontId="20" fillId="3" borderId="8" xfId="0" applyNumberFormat="1" applyFont="1" applyFill="1" applyBorder="1" applyAlignment="1"/>
    <xf numFmtId="167" fontId="0" fillId="3" borderId="1" xfId="0" applyNumberFormat="1" applyFont="1" applyFill="1" applyBorder="1" applyAlignment="1"/>
    <xf numFmtId="49" fontId="0" fillId="3" borderId="1" xfId="0" applyNumberFormat="1" applyFont="1" applyFill="1" applyBorder="1" applyAlignment="1"/>
    <xf numFmtId="0" fontId="0" fillId="3" borderId="26" xfId="0" applyFont="1" applyFill="1" applyBorder="1" applyAlignment="1"/>
    <xf numFmtId="0" fontId="0" fillId="3" borderId="27" xfId="0" applyFont="1" applyFill="1" applyBorder="1" applyAlignment="1"/>
    <xf numFmtId="0" fontId="0" fillId="3" borderId="28" xfId="0" applyFont="1" applyFill="1" applyBorder="1" applyAlignment="1"/>
    <xf numFmtId="0" fontId="0" fillId="3" borderId="29" xfId="0" applyFont="1" applyFill="1" applyBorder="1" applyAlignment="1"/>
    <xf numFmtId="0" fontId="0" fillId="3" borderId="30" xfId="0" applyFont="1" applyFill="1" applyBorder="1" applyAlignment="1"/>
    <xf numFmtId="0" fontId="0" fillId="3" borderId="2" xfId="0" applyFont="1" applyFill="1" applyBorder="1" applyAlignment="1"/>
    <xf numFmtId="49" fontId="0" fillId="25" borderId="1" xfId="0" applyNumberFormat="1" applyFont="1" applyFill="1" applyBorder="1" applyAlignment="1">
      <alignment vertical="center"/>
    </xf>
    <xf numFmtId="49" fontId="0" fillId="23" borderId="1" xfId="0" applyNumberFormat="1" applyFont="1" applyFill="1" applyBorder="1" applyAlignment="1"/>
    <xf numFmtId="49" fontId="0" fillId="5" borderId="1" xfId="0" applyNumberFormat="1" applyFont="1" applyFill="1" applyBorder="1" applyAlignment="1">
      <alignment vertical="center"/>
    </xf>
    <xf numFmtId="49" fontId="0" fillId="4" borderId="1" xfId="0" applyNumberFormat="1" applyFont="1" applyFill="1" applyBorder="1" applyAlignment="1">
      <alignment vertical="center"/>
    </xf>
    <xf numFmtId="49" fontId="0" fillId="13" borderId="1" xfId="0" applyNumberFormat="1" applyFont="1" applyFill="1" applyBorder="1" applyAlignment="1">
      <alignment vertical="center"/>
    </xf>
    <xf numFmtId="49" fontId="0" fillId="7" borderId="1" xfId="0" applyNumberFormat="1" applyFont="1" applyFill="1" applyBorder="1" applyAlignment="1">
      <alignment vertical="center"/>
    </xf>
    <xf numFmtId="49" fontId="0" fillId="6" borderId="1" xfId="0" applyNumberFormat="1" applyFont="1" applyFill="1" applyBorder="1" applyAlignment="1">
      <alignment vertical="center"/>
    </xf>
    <xf numFmtId="49" fontId="0" fillId="26" borderId="1" xfId="0" applyNumberFormat="1" applyFont="1" applyFill="1" applyBorder="1" applyAlignment="1"/>
    <xf numFmtId="0" fontId="0" fillId="8" borderId="1" xfId="0" applyNumberFormat="1" applyFont="1" applyFill="1" applyBorder="1" applyAlignment="1"/>
    <xf numFmtId="0" fontId="0" fillId="23" borderId="1" xfId="0" applyNumberFormat="1" applyFont="1" applyFill="1" applyBorder="1" applyAlignment="1"/>
    <xf numFmtId="0" fontId="0" fillId="27" borderId="1" xfId="0" applyNumberFormat="1" applyFont="1" applyFill="1" applyBorder="1" applyAlignment="1"/>
    <xf numFmtId="0" fontId="4" fillId="3" borderId="29" xfId="0" applyNumberFormat="1" applyFont="1" applyFill="1" applyBorder="1" applyAlignment="1"/>
    <xf numFmtId="0" fontId="4" fillId="3" borderId="22" xfId="0" applyNumberFormat="1" applyFont="1" applyFill="1" applyBorder="1" applyAlignment="1"/>
    <xf numFmtId="0" fontId="0" fillId="3" borderId="22" xfId="0" applyNumberFormat="1" applyFont="1" applyFill="1" applyBorder="1" applyAlignment="1"/>
    <xf numFmtId="0" fontId="0" fillId="0" borderId="0" xfId="0" applyFont="1" applyAlignment="1">
      <alignment horizontal="center" vertical="center"/>
    </xf>
    <xf numFmtId="0" fontId="0" fillId="0" borderId="13" xfId="0" applyNumberFormat="1" applyFont="1" applyBorder="1" applyAlignment="1"/>
    <xf numFmtId="0" fontId="0" fillId="0" borderId="31" xfId="0" applyFont="1" applyBorder="1" applyAlignment="1"/>
    <xf numFmtId="164" fontId="0" fillId="0" borderId="13" xfId="0" applyNumberFormat="1" applyFont="1" applyBorder="1" applyAlignment="1"/>
    <xf numFmtId="0" fontId="0" fillId="0" borderId="50" xfId="0" applyNumberFormat="1" applyFont="1" applyBorder="1" applyAlignment="1"/>
    <xf numFmtId="0" fontId="0" fillId="0" borderId="35" xfId="0" applyNumberFormat="1" applyFont="1" applyBorder="1" applyAlignment="1"/>
    <xf numFmtId="164" fontId="0" fillId="0" borderId="35" xfId="0" applyNumberFormat="1" applyFont="1" applyBorder="1" applyAlignment="1"/>
    <xf numFmtId="0" fontId="31" fillId="42" borderId="7" xfId="0" applyNumberFormat="1" applyFont="1" applyFill="1" applyBorder="1" applyAlignment="1">
      <alignment horizontal="center" vertical="center"/>
    </xf>
    <xf numFmtId="0" fontId="32" fillId="11" borderId="4" xfId="0" applyNumberFormat="1" applyFont="1" applyFill="1" applyBorder="1" applyAlignment="1">
      <alignment horizontal="center" vertical="center" wrapText="1"/>
    </xf>
    <xf numFmtId="0" fontId="32" fillId="12" borderId="4" xfId="0" applyNumberFormat="1" applyFont="1" applyFill="1" applyBorder="1" applyAlignment="1">
      <alignment horizontal="center" vertical="center" wrapText="1"/>
    </xf>
    <xf numFmtId="0" fontId="32" fillId="13" borderId="4" xfId="0" applyNumberFormat="1" applyFont="1" applyFill="1" applyBorder="1" applyAlignment="1">
      <alignment horizontal="center" vertical="center" wrapText="1"/>
    </xf>
    <xf numFmtId="0" fontId="32" fillId="14" borderId="4" xfId="0" applyNumberFormat="1" applyFont="1" applyFill="1" applyBorder="1" applyAlignment="1">
      <alignment horizontal="center" vertical="center" wrapText="1"/>
    </xf>
    <xf numFmtId="0" fontId="32" fillId="15" borderId="4" xfId="0" applyNumberFormat="1" applyFont="1" applyFill="1" applyBorder="1" applyAlignment="1">
      <alignment horizontal="center" vertical="center" wrapText="1"/>
    </xf>
    <xf numFmtId="0" fontId="32" fillId="16" borderId="4" xfId="0" applyNumberFormat="1" applyFont="1" applyFill="1" applyBorder="1" applyAlignment="1">
      <alignment horizontal="center" vertical="center" wrapText="1"/>
    </xf>
    <xf numFmtId="0" fontId="32" fillId="17" borderId="4" xfId="0" applyNumberFormat="1" applyFont="1" applyFill="1" applyBorder="1" applyAlignment="1">
      <alignment horizontal="center" vertical="center" wrapText="1"/>
    </xf>
    <xf numFmtId="0" fontId="32" fillId="18" borderId="4" xfId="0" applyNumberFormat="1" applyFont="1" applyFill="1" applyBorder="1" applyAlignment="1">
      <alignment horizontal="center" vertical="center" wrapText="1"/>
    </xf>
    <xf numFmtId="0" fontId="32" fillId="19" borderId="4" xfId="0" applyNumberFormat="1" applyFont="1" applyFill="1" applyBorder="1" applyAlignment="1">
      <alignment horizontal="center" vertical="center" wrapText="1"/>
    </xf>
    <xf numFmtId="0" fontId="33" fillId="5" borderId="4" xfId="0" applyNumberFormat="1" applyFont="1" applyFill="1" applyBorder="1" applyAlignment="1">
      <alignment horizontal="center" vertical="center"/>
    </xf>
    <xf numFmtId="0" fontId="32" fillId="20" borderId="4" xfId="0" applyNumberFormat="1" applyFont="1" applyFill="1" applyBorder="1" applyAlignment="1">
      <alignment horizontal="center" vertical="center" wrapText="1"/>
    </xf>
    <xf numFmtId="0" fontId="34" fillId="8" borderId="1" xfId="0" applyNumberFormat="1" applyFont="1" applyFill="1" applyBorder="1" applyAlignment="1">
      <alignment horizontal="center" vertical="center"/>
    </xf>
    <xf numFmtId="0" fontId="35" fillId="7" borderId="1" xfId="0" applyNumberFormat="1" applyFont="1" applyFill="1" applyBorder="1" applyAlignment="1">
      <alignment horizontal="center" vertical="center"/>
    </xf>
    <xf numFmtId="0" fontId="36" fillId="21" borderId="54" xfId="0" applyNumberFormat="1" applyFont="1" applyFill="1" applyBorder="1" applyAlignment="1">
      <alignment horizontal="center" vertical="center"/>
    </xf>
    <xf numFmtId="49" fontId="30" fillId="43" borderId="1" xfId="0" applyNumberFormat="1" applyFont="1" applyFill="1" applyBorder="1" applyAlignment="1">
      <alignment horizontal="center" vertical="center"/>
    </xf>
    <xf numFmtId="0" fontId="37" fillId="29" borderId="4" xfId="0" applyNumberFormat="1" applyFont="1" applyFill="1" applyBorder="1" applyAlignment="1">
      <alignment horizontal="center" vertical="center"/>
    </xf>
    <xf numFmtId="0" fontId="37" fillId="29" borderId="31" xfId="0" applyNumberFormat="1" applyFont="1" applyFill="1" applyBorder="1" applyAlignment="1">
      <alignment horizontal="center" vertical="center"/>
    </xf>
    <xf numFmtId="49" fontId="39" fillId="0" borderId="1" xfId="0" applyNumberFormat="1" applyFont="1" applyFill="1" applyBorder="1" applyAlignment="1">
      <alignment horizontal="center" vertical="center"/>
    </xf>
    <xf numFmtId="0" fontId="37" fillId="0" borderId="4" xfId="0" applyNumberFormat="1" applyFont="1" applyFill="1" applyBorder="1" applyAlignment="1">
      <alignment horizontal="center" vertical="center"/>
    </xf>
    <xf numFmtId="0" fontId="37" fillId="0" borderId="31" xfId="0" applyNumberFormat="1" applyFont="1" applyFill="1" applyBorder="1" applyAlignment="1">
      <alignment horizontal="center" vertical="center"/>
    </xf>
    <xf numFmtId="49" fontId="39" fillId="0" borderId="45" xfId="0" applyNumberFormat="1" applyFont="1" applyFill="1" applyBorder="1" applyAlignment="1">
      <alignment horizontal="center" vertical="center"/>
    </xf>
    <xf numFmtId="0" fontId="37" fillId="0" borderId="55" xfId="0" applyNumberFormat="1" applyFont="1" applyFill="1" applyBorder="1" applyAlignment="1">
      <alignment horizontal="center" vertical="center"/>
    </xf>
    <xf numFmtId="168" fontId="40" fillId="44" borderId="31" xfId="0" applyNumberFormat="1" applyFont="1" applyFill="1" applyBorder="1" applyAlignment="1">
      <alignment horizontal="center" vertical="center"/>
    </xf>
    <xf numFmtId="0" fontId="41" fillId="45" borderId="53" xfId="0" applyNumberFormat="1" applyFont="1" applyFill="1" applyBorder="1" applyAlignment="1">
      <alignment horizontal="center" vertical="center"/>
    </xf>
    <xf numFmtId="0" fontId="41" fillId="45" borderId="3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 applyProtection="1">
      <alignment horizontal="center" vertical="center"/>
      <protection locked="0"/>
    </xf>
    <xf numFmtId="0" fontId="4" fillId="30" borderId="1" xfId="0" applyNumberFormat="1" applyFont="1" applyFill="1" applyBorder="1" applyAlignment="1" applyProtection="1">
      <alignment horizontal="center" vertical="center"/>
      <protection locked="0"/>
    </xf>
    <xf numFmtId="0" fontId="4" fillId="31" borderId="1" xfId="0" applyNumberFormat="1" applyFont="1" applyFill="1" applyBorder="1" applyAlignment="1" applyProtection="1">
      <alignment horizontal="center" vertical="center"/>
      <protection locked="0"/>
    </xf>
    <xf numFmtId="0" fontId="4" fillId="33" borderId="1" xfId="0" applyNumberFormat="1" applyFont="1" applyFill="1" applyBorder="1" applyAlignment="1" applyProtection="1">
      <alignment horizontal="center" vertical="center"/>
      <protection locked="0"/>
    </xf>
    <xf numFmtId="0" fontId="4" fillId="32" borderId="1" xfId="0" applyNumberFormat="1" applyFont="1" applyFill="1" applyBorder="1" applyAlignment="1" applyProtection="1">
      <alignment horizontal="center" vertical="center"/>
      <protection locked="0"/>
    </xf>
    <xf numFmtId="0" fontId="4" fillId="29" borderId="1" xfId="0" applyNumberFormat="1" applyFont="1" applyFill="1" applyBorder="1" applyAlignment="1" applyProtection="1">
      <alignment horizontal="center" vertical="center"/>
      <protection locked="0"/>
    </xf>
    <xf numFmtId="0" fontId="4" fillId="35" borderId="1" xfId="0" applyNumberFormat="1" applyFont="1" applyFill="1" applyBorder="1" applyAlignment="1" applyProtection="1">
      <alignment horizontal="center" vertical="center"/>
      <protection locked="0"/>
    </xf>
    <xf numFmtId="0" fontId="4" fillId="36" borderId="1" xfId="0" applyNumberFormat="1" applyFont="1" applyFill="1" applyBorder="1" applyAlignment="1" applyProtection="1">
      <alignment horizontal="center" vertical="center"/>
      <protection locked="0"/>
    </xf>
    <xf numFmtId="0" fontId="22" fillId="30" borderId="1" xfId="0" applyNumberFormat="1" applyFont="1" applyFill="1" applyBorder="1" applyAlignment="1" applyProtection="1">
      <alignment horizontal="center" vertical="center"/>
      <protection locked="0"/>
    </xf>
    <xf numFmtId="0" fontId="4" fillId="34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NumberFormat="1" applyFont="1" applyFill="1" applyBorder="1" applyAlignment="1" applyProtection="1">
      <alignment horizontal="center" vertical="center"/>
      <protection locked="0"/>
    </xf>
    <xf numFmtId="0" fontId="4" fillId="3" borderId="3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Font="1" applyAlignment="1" applyProtection="1">
      <protection locked="0"/>
    </xf>
    <xf numFmtId="0" fontId="4" fillId="3" borderId="45" xfId="0" applyNumberFormat="1" applyFont="1" applyFill="1" applyBorder="1" applyAlignment="1" applyProtection="1">
      <alignment horizontal="center" vertical="center"/>
      <protection locked="0"/>
    </xf>
    <xf numFmtId="0" fontId="4" fillId="30" borderId="45" xfId="0" applyNumberFormat="1" applyFont="1" applyFill="1" applyBorder="1" applyAlignment="1" applyProtection="1">
      <alignment horizontal="center" vertical="center"/>
      <protection locked="0"/>
    </xf>
    <xf numFmtId="0" fontId="4" fillId="31" borderId="45" xfId="0" applyNumberFormat="1" applyFont="1" applyFill="1" applyBorder="1" applyAlignment="1" applyProtection="1">
      <alignment horizontal="center" vertical="center"/>
      <protection locked="0"/>
    </xf>
    <xf numFmtId="0" fontId="4" fillId="33" borderId="45" xfId="0" applyNumberFormat="1" applyFont="1" applyFill="1" applyBorder="1" applyAlignment="1" applyProtection="1">
      <alignment horizontal="center" vertical="center"/>
      <protection locked="0"/>
    </xf>
    <xf numFmtId="0" fontId="4" fillId="32" borderId="45" xfId="0" applyNumberFormat="1" applyFont="1" applyFill="1" applyBorder="1" applyAlignment="1" applyProtection="1">
      <alignment horizontal="center" vertical="center"/>
      <protection locked="0"/>
    </xf>
    <xf numFmtId="0" fontId="4" fillId="29" borderId="45" xfId="0" applyNumberFormat="1" applyFont="1" applyFill="1" applyBorder="1" applyAlignment="1" applyProtection="1">
      <alignment horizontal="center" vertical="center"/>
      <protection locked="0"/>
    </xf>
    <xf numFmtId="0" fontId="4" fillId="35" borderId="45" xfId="0" applyNumberFormat="1" applyFont="1" applyFill="1" applyBorder="1" applyAlignment="1" applyProtection="1">
      <alignment horizontal="center" vertical="center"/>
      <protection locked="0"/>
    </xf>
    <xf numFmtId="0" fontId="4" fillId="36" borderId="45" xfId="0" applyNumberFormat="1" applyFont="1" applyFill="1" applyBorder="1" applyAlignment="1" applyProtection="1">
      <alignment horizontal="center" vertical="center"/>
      <protection locked="0"/>
    </xf>
    <xf numFmtId="0" fontId="22" fillId="30" borderId="45" xfId="0" applyNumberFormat="1" applyFont="1" applyFill="1" applyBorder="1" applyAlignment="1" applyProtection="1">
      <alignment horizontal="center" vertical="center"/>
      <protection locked="0"/>
    </xf>
    <xf numFmtId="0" fontId="4" fillId="34" borderId="45" xfId="0" applyNumberFormat="1" applyFont="1" applyFill="1" applyBorder="1" applyAlignment="1" applyProtection="1">
      <alignment horizontal="center" vertical="center"/>
      <protection locked="0"/>
    </xf>
    <xf numFmtId="0" fontId="4" fillId="30" borderId="31" xfId="0" applyNumberFormat="1" applyFont="1" applyFill="1" applyBorder="1" applyAlignment="1" applyProtection="1">
      <alignment horizontal="center" vertical="center"/>
      <protection locked="0"/>
    </xf>
    <xf numFmtId="0" fontId="0" fillId="0" borderId="31" xfId="0" applyNumberFormat="1" applyFont="1" applyBorder="1" applyAlignment="1" applyProtection="1">
      <protection locked="0"/>
    </xf>
    <xf numFmtId="14" fontId="4" fillId="31" borderId="31" xfId="0" applyNumberFormat="1" applyFont="1" applyFill="1" applyBorder="1" applyAlignment="1" applyProtection="1">
      <alignment horizontal="center" vertical="center"/>
      <protection locked="0"/>
    </xf>
    <xf numFmtId="0" fontId="4" fillId="33" borderId="31" xfId="0" applyNumberFormat="1" applyFont="1" applyFill="1" applyBorder="1" applyAlignment="1" applyProtection="1">
      <alignment horizontal="center" vertical="center"/>
      <protection locked="0"/>
    </xf>
    <xf numFmtId="0" fontId="4" fillId="32" borderId="31" xfId="0" applyNumberFormat="1" applyFont="1" applyFill="1" applyBorder="1" applyAlignment="1" applyProtection="1">
      <alignment horizontal="center" vertical="center"/>
      <protection locked="0"/>
    </xf>
    <xf numFmtId="0" fontId="4" fillId="29" borderId="31" xfId="0" applyNumberFormat="1" applyFont="1" applyFill="1" applyBorder="1" applyAlignment="1" applyProtection="1">
      <alignment horizontal="center" vertical="center"/>
      <protection locked="0"/>
    </xf>
    <xf numFmtId="0" fontId="4" fillId="35" borderId="31" xfId="0" applyNumberFormat="1" applyFont="1" applyFill="1" applyBorder="1" applyAlignment="1" applyProtection="1">
      <alignment horizontal="center" vertical="center"/>
      <protection locked="0"/>
    </xf>
    <xf numFmtId="0" fontId="4" fillId="36" borderId="31" xfId="0" applyNumberFormat="1" applyFont="1" applyFill="1" applyBorder="1" applyAlignment="1" applyProtection="1">
      <alignment horizontal="center" vertical="center"/>
      <protection locked="0"/>
    </xf>
    <xf numFmtId="0" fontId="22" fillId="30" borderId="31" xfId="0" applyNumberFormat="1" applyFont="1" applyFill="1" applyBorder="1" applyAlignment="1" applyProtection="1">
      <alignment horizontal="center" vertical="center"/>
      <protection locked="0"/>
    </xf>
    <xf numFmtId="0" fontId="2" fillId="3" borderId="31" xfId="0" applyNumberFormat="1" applyFont="1" applyFill="1" applyBorder="1" applyAlignment="1" applyProtection="1">
      <alignment horizontal="center" vertical="center"/>
      <protection locked="0"/>
    </xf>
    <xf numFmtId="0" fontId="4" fillId="34" borderId="31" xfId="0" applyNumberFormat="1" applyFont="1" applyFill="1" applyBorder="1" applyAlignment="1" applyProtection="1">
      <alignment horizontal="center" vertical="center"/>
      <protection locked="0"/>
    </xf>
    <xf numFmtId="0" fontId="4" fillId="31" borderId="31" xfId="0" applyNumberFormat="1" applyFont="1" applyFill="1" applyBorder="1" applyAlignment="1" applyProtection="1">
      <alignment horizontal="center" vertical="center"/>
      <protection locked="0"/>
    </xf>
    <xf numFmtId="14" fontId="4" fillId="3" borderId="1" xfId="0" applyNumberFormat="1" applyFont="1" applyFill="1" applyBorder="1" applyAlignment="1" applyProtection="1">
      <alignment horizontal="center" vertical="center"/>
      <protection locked="0"/>
    </xf>
    <xf numFmtId="165" fontId="13" fillId="3" borderId="50" xfId="0" applyNumberFormat="1" applyFont="1" applyFill="1" applyBorder="1" applyAlignment="1" applyProtection="1">
      <alignment horizontal="center" vertical="center"/>
      <protection locked="0"/>
    </xf>
    <xf numFmtId="0" fontId="21" fillId="28" borderId="45" xfId="0" applyNumberFormat="1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6" fillId="8" borderId="1" xfId="0" applyNumberFormat="1" applyFont="1" applyFill="1" applyBorder="1" applyAlignment="1" applyProtection="1">
      <alignment horizontal="center" vertical="center"/>
    </xf>
    <xf numFmtId="0" fontId="11" fillId="7" borderId="1" xfId="0" applyNumberFormat="1" applyFont="1" applyFill="1" applyBorder="1" applyAlignment="1" applyProtection="1">
      <alignment horizontal="center" vertical="center"/>
    </xf>
    <xf numFmtId="0" fontId="12" fillId="21" borderId="1" xfId="0" applyNumberFormat="1" applyFont="1" applyFill="1" applyBorder="1" applyAlignment="1" applyProtection="1">
      <alignment horizontal="center" vertical="center"/>
    </xf>
    <xf numFmtId="0" fontId="42" fillId="0" borderId="50" xfId="0" applyNumberFormat="1" applyFont="1" applyBorder="1" applyAlignment="1" applyProtection="1">
      <alignment horizontal="center" vertical="center"/>
    </xf>
    <xf numFmtId="0" fontId="42" fillId="51" borderId="31" xfId="0" applyNumberFormat="1" applyFont="1" applyFill="1" applyBorder="1" applyAlignment="1" applyProtection="1">
      <alignment horizontal="center" vertical="center"/>
    </xf>
    <xf numFmtId="0" fontId="42" fillId="0" borderId="0" xfId="0" applyFont="1" applyAlignment="1" applyProtection="1">
      <alignment horizontal="center" vertical="center"/>
    </xf>
    <xf numFmtId="0" fontId="29" fillId="47" borderId="31" xfId="0" applyNumberFormat="1" applyFont="1" applyFill="1" applyBorder="1" applyAlignment="1" applyProtection="1">
      <alignment horizontal="center" vertical="center"/>
    </xf>
    <xf numFmtId="0" fontId="28" fillId="48" borderId="31" xfId="0" applyNumberFormat="1" applyFont="1" applyFill="1" applyBorder="1" applyAlignment="1" applyProtection="1">
      <alignment horizontal="center" vertical="center"/>
    </xf>
    <xf numFmtId="0" fontId="25" fillId="0" borderId="50" xfId="0" applyNumberFormat="1" applyFont="1" applyBorder="1" applyAlignment="1" applyProtection="1">
      <alignment horizontal="center" vertical="center"/>
    </xf>
    <xf numFmtId="0" fontId="25" fillId="50" borderId="31" xfId="0" applyNumberFormat="1" applyFont="1" applyFill="1" applyBorder="1" applyAlignment="1" applyProtection="1">
      <alignment horizontal="center" vertical="center"/>
    </xf>
    <xf numFmtId="0" fontId="25" fillId="0" borderId="0" xfId="0" applyFont="1" applyAlignment="1" applyProtection="1">
      <alignment horizontal="center" vertical="center"/>
    </xf>
    <xf numFmtId="0" fontId="25" fillId="50" borderId="49" xfId="0" applyNumberFormat="1" applyFont="1" applyFill="1" applyBorder="1" applyAlignment="1" applyProtection="1">
      <alignment horizontal="center" vertical="center"/>
    </xf>
    <xf numFmtId="0" fontId="25" fillId="0" borderId="13" xfId="0" applyFont="1" applyBorder="1" applyAlignment="1" applyProtection="1">
      <alignment horizontal="center" vertical="center"/>
    </xf>
    <xf numFmtId="0" fontId="44" fillId="0" borderId="13" xfId="0" applyNumberFormat="1" applyFont="1" applyFill="1" applyBorder="1" applyAlignment="1" applyProtection="1">
      <alignment horizontal="center" vertical="center"/>
    </xf>
    <xf numFmtId="0" fontId="44" fillId="45" borderId="31" xfId="0" applyNumberFormat="1" applyFont="1" applyFill="1" applyBorder="1" applyAlignment="1" applyProtection="1">
      <alignment horizontal="center" vertical="center"/>
    </xf>
    <xf numFmtId="0" fontId="44" fillId="45" borderId="53" xfId="0" applyNumberFormat="1" applyFont="1" applyFill="1" applyBorder="1" applyAlignment="1" applyProtection="1">
      <alignment horizontal="center" vertical="center"/>
    </xf>
    <xf numFmtId="0" fontId="45" fillId="44" borderId="57" xfId="0" applyNumberFormat="1" applyFont="1" applyFill="1" applyBorder="1" applyAlignment="1" applyProtection="1">
      <alignment horizontal="center" vertical="center"/>
    </xf>
    <xf numFmtId="0" fontId="44" fillId="0" borderId="13" xfId="0" applyFont="1" applyFill="1" applyBorder="1" applyAlignment="1" applyProtection="1">
      <alignment horizontal="center" vertical="center"/>
    </xf>
    <xf numFmtId="164" fontId="4" fillId="3" borderId="5" xfId="0" applyNumberFormat="1" applyFont="1" applyFill="1" applyBorder="1" applyAlignment="1" applyProtection="1">
      <alignment horizontal="center"/>
    </xf>
    <xf numFmtId="164" fontId="4" fillId="22" borderId="5" xfId="0" applyNumberFormat="1" applyFont="1" applyFill="1" applyBorder="1" applyAlignment="1" applyProtection="1">
      <alignment horizontal="center"/>
    </xf>
    <xf numFmtId="164" fontId="4" fillId="22" borderId="46" xfId="0" applyNumberFormat="1" applyFont="1" applyFill="1" applyBorder="1" applyAlignment="1" applyProtection="1">
      <alignment horizontal="center"/>
    </xf>
    <xf numFmtId="164" fontId="4" fillId="22" borderId="48" xfId="0" applyNumberFormat="1" applyFont="1" applyFill="1" applyBorder="1" applyAlignment="1" applyProtection="1">
      <alignment horizontal="center"/>
    </xf>
    <xf numFmtId="164" fontId="4" fillId="22" borderId="31" xfId="0" applyNumberFormat="1" applyFont="1" applyFill="1" applyBorder="1" applyAlignment="1" applyProtection="1">
      <alignment horizontal="center"/>
    </xf>
    <xf numFmtId="164" fontId="4" fillId="3" borderId="31" xfId="0" applyNumberFormat="1" applyFont="1" applyFill="1" applyBorder="1" applyAlignment="1" applyProtection="1">
      <alignment horizontal="center"/>
    </xf>
    <xf numFmtId="164" fontId="4" fillId="3" borderId="3" xfId="0" applyNumberFormat="1" applyFont="1" applyFill="1" applyBorder="1" applyAlignment="1" applyProtection="1">
      <alignment horizontal="center"/>
    </xf>
    <xf numFmtId="49" fontId="5" fillId="9" borderId="50" xfId="0" applyNumberFormat="1" applyFont="1" applyFill="1" applyBorder="1" applyAlignment="1" applyProtection="1">
      <alignment horizontal="center" vertical="center"/>
    </xf>
    <xf numFmtId="49" fontId="5" fillId="9" borderId="64" xfId="0" applyNumberFormat="1" applyFont="1" applyFill="1" applyBorder="1" applyAlignment="1" applyProtection="1">
      <alignment horizontal="center" vertical="center" wrapText="1"/>
    </xf>
    <xf numFmtId="0" fontId="8" fillId="11" borderId="31" xfId="0" applyNumberFormat="1" applyFont="1" applyFill="1" applyBorder="1" applyAlignment="1" applyProtection="1">
      <alignment horizontal="center" vertical="center" wrapText="1"/>
    </xf>
    <xf numFmtId="0" fontId="8" fillId="12" borderId="31" xfId="0" applyNumberFormat="1" applyFont="1" applyFill="1" applyBorder="1" applyAlignment="1" applyProtection="1">
      <alignment horizontal="center" vertical="center" wrapText="1"/>
    </xf>
    <xf numFmtId="0" fontId="8" fillId="13" borderId="31" xfId="0" applyNumberFormat="1" applyFont="1" applyFill="1" applyBorder="1" applyAlignment="1" applyProtection="1">
      <alignment horizontal="center" vertical="center" wrapText="1"/>
    </xf>
    <xf numFmtId="0" fontId="8" fillId="14" borderId="31" xfId="0" applyNumberFormat="1" applyFont="1" applyFill="1" applyBorder="1" applyAlignment="1" applyProtection="1">
      <alignment horizontal="center" vertical="center" wrapText="1"/>
    </xf>
    <xf numFmtId="0" fontId="8" fillId="15" borderId="31" xfId="0" applyNumberFormat="1" applyFont="1" applyFill="1" applyBorder="1" applyAlignment="1" applyProtection="1">
      <alignment horizontal="center" vertical="center" wrapText="1"/>
    </xf>
    <xf numFmtId="0" fontId="8" fillId="16" borderId="31" xfId="0" applyNumberFormat="1" applyFont="1" applyFill="1" applyBorder="1" applyAlignment="1" applyProtection="1">
      <alignment horizontal="center" vertical="center" wrapText="1"/>
    </xf>
    <xf numFmtId="0" fontId="8" fillId="17" borderId="31" xfId="0" applyNumberFormat="1" applyFont="1" applyFill="1" applyBorder="1" applyAlignment="1" applyProtection="1">
      <alignment horizontal="center" vertical="center" wrapText="1"/>
    </xf>
    <xf numFmtId="0" fontId="8" fillId="18" borderId="31" xfId="0" applyNumberFormat="1" applyFont="1" applyFill="1" applyBorder="1" applyAlignment="1" applyProtection="1">
      <alignment horizontal="center" vertical="center" wrapText="1"/>
    </xf>
    <xf numFmtId="0" fontId="8" fillId="19" borderId="31" xfId="0" applyNumberFormat="1" applyFont="1" applyFill="1" applyBorder="1" applyAlignment="1" applyProtection="1">
      <alignment horizontal="center" vertical="center" wrapText="1"/>
    </xf>
    <xf numFmtId="0" fontId="10" fillId="5" borderId="31" xfId="0" applyNumberFormat="1" applyFont="1" applyFill="1" applyBorder="1" applyAlignment="1" applyProtection="1">
      <alignment horizontal="center" vertical="center"/>
    </xf>
    <xf numFmtId="0" fontId="8" fillId="20" borderId="31" xfId="0" applyNumberFormat="1" applyFont="1" applyFill="1" applyBorder="1" applyAlignment="1" applyProtection="1">
      <alignment horizontal="center" vertical="center" wrapText="1"/>
    </xf>
    <xf numFmtId="0" fontId="6" fillId="8" borderId="31" xfId="0" applyNumberFormat="1" applyFont="1" applyFill="1" applyBorder="1" applyAlignment="1" applyProtection="1">
      <alignment horizontal="center" vertical="center"/>
    </xf>
    <xf numFmtId="0" fontId="11" fillId="7" borderId="31" xfId="0" applyNumberFormat="1" applyFont="1" applyFill="1" applyBorder="1" applyAlignment="1" applyProtection="1">
      <alignment horizontal="center" vertical="center"/>
    </xf>
    <xf numFmtId="0" fontId="12" fillId="21" borderId="31" xfId="0" applyNumberFormat="1" applyFont="1" applyFill="1" applyBorder="1" applyAlignment="1" applyProtection="1">
      <alignment horizontal="center" vertical="center"/>
    </xf>
    <xf numFmtId="0" fontId="0" fillId="0" borderId="13" xfId="0" applyFont="1" applyBorder="1" applyAlignment="1" applyProtection="1"/>
    <xf numFmtId="0" fontId="21" fillId="28" borderId="1" xfId="0" applyNumberFormat="1" applyFont="1" applyFill="1" applyBorder="1" applyAlignment="1" applyProtection="1">
      <alignment horizontal="center" vertical="center"/>
    </xf>
    <xf numFmtId="0" fontId="8" fillId="11" borderId="17" xfId="0" applyNumberFormat="1" applyFont="1" applyFill="1" applyBorder="1" applyAlignment="1" applyProtection="1">
      <alignment horizontal="center" vertical="center" wrapText="1"/>
    </xf>
    <xf numFmtId="0" fontId="8" fillId="12" borderId="17" xfId="0" applyNumberFormat="1" applyFont="1" applyFill="1" applyBorder="1" applyAlignment="1" applyProtection="1">
      <alignment horizontal="center" vertical="center" wrapText="1"/>
    </xf>
    <xf numFmtId="0" fontId="8" fillId="13" borderId="17" xfId="0" applyNumberFormat="1" applyFont="1" applyFill="1" applyBorder="1" applyAlignment="1" applyProtection="1">
      <alignment horizontal="center" vertical="center" wrapText="1"/>
    </xf>
    <xf numFmtId="0" fontId="8" fillId="14" borderId="17" xfId="0" applyNumberFormat="1" applyFont="1" applyFill="1" applyBorder="1" applyAlignment="1" applyProtection="1">
      <alignment horizontal="center" vertical="center" wrapText="1"/>
    </xf>
    <xf numFmtId="0" fontId="8" fillId="15" borderId="17" xfId="0" applyNumberFormat="1" applyFont="1" applyFill="1" applyBorder="1" applyAlignment="1" applyProtection="1">
      <alignment horizontal="center" vertical="center" wrapText="1"/>
    </xf>
    <xf numFmtId="0" fontId="8" fillId="16" borderId="17" xfId="0" applyNumberFormat="1" applyFont="1" applyFill="1" applyBorder="1" applyAlignment="1" applyProtection="1">
      <alignment horizontal="center" vertical="center" wrapText="1"/>
    </xf>
    <xf numFmtId="0" fontId="8" fillId="17" borderId="17" xfId="0" applyNumberFormat="1" applyFont="1" applyFill="1" applyBorder="1" applyAlignment="1" applyProtection="1">
      <alignment horizontal="center" vertical="center" wrapText="1"/>
    </xf>
    <xf numFmtId="0" fontId="8" fillId="18" borderId="17" xfId="0" applyNumberFormat="1" applyFont="1" applyFill="1" applyBorder="1" applyAlignment="1" applyProtection="1">
      <alignment horizontal="center" vertical="center" wrapText="1"/>
    </xf>
    <xf numFmtId="0" fontId="8" fillId="19" borderId="17" xfId="0" applyNumberFormat="1" applyFont="1" applyFill="1" applyBorder="1" applyAlignment="1" applyProtection="1">
      <alignment horizontal="center" vertical="center" wrapText="1"/>
    </xf>
    <xf numFmtId="0" fontId="10" fillId="5" borderId="17" xfId="0" applyNumberFormat="1" applyFont="1" applyFill="1" applyBorder="1" applyAlignment="1" applyProtection="1">
      <alignment horizontal="center" vertical="center"/>
    </xf>
    <xf numFmtId="0" fontId="8" fillId="20" borderId="17" xfId="0" applyNumberFormat="1" applyFont="1" applyFill="1" applyBorder="1" applyAlignment="1" applyProtection="1">
      <alignment horizontal="center" vertical="center" wrapText="1"/>
    </xf>
    <xf numFmtId="0" fontId="6" fillId="8" borderId="17" xfId="0" applyNumberFormat="1" applyFont="1" applyFill="1" applyBorder="1" applyAlignment="1" applyProtection="1">
      <alignment horizontal="center" vertical="center"/>
    </xf>
    <xf numFmtId="0" fontId="11" fillId="7" borderId="17" xfId="0" applyNumberFormat="1" applyFont="1" applyFill="1" applyBorder="1" applyAlignment="1" applyProtection="1">
      <alignment horizontal="center" vertical="center"/>
    </xf>
    <xf numFmtId="0" fontId="12" fillId="21" borderId="17" xfId="0" applyNumberFormat="1" applyFont="1" applyFill="1" applyBorder="1" applyAlignment="1" applyProtection="1">
      <alignment horizontal="center" vertical="center"/>
    </xf>
    <xf numFmtId="0" fontId="8" fillId="11" borderId="1" xfId="0" applyNumberFormat="1" applyFont="1" applyFill="1" applyBorder="1" applyAlignment="1" applyProtection="1">
      <alignment horizontal="center" vertical="center" wrapText="1"/>
    </xf>
    <xf numFmtId="0" fontId="8" fillId="12" borderId="1" xfId="0" applyNumberFormat="1" applyFont="1" applyFill="1" applyBorder="1" applyAlignment="1" applyProtection="1">
      <alignment horizontal="center" vertical="center" wrapText="1"/>
    </xf>
    <xf numFmtId="0" fontId="8" fillId="13" borderId="1" xfId="0" applyNumberFormat="1" applyFont="1" applyFill="1" applyBorder="1" applyAlignment="1" applyProtection="1">
      <alignment horizontal="center" vertical="center" wrapText="1"/>
    </xf>
    <xf numFmtId="0" fontId="8" fillId="14" borderId="1" xfId="0" applyNumberFormat="1" applyFont="1" applyFill="1" applyBorder="1" applyAlignment="1" applyProtection="1">
      <alignment horizontal="center" vertical="center" wrapText="1"/>
    </xf>
    <xf numFmtId="0" fontId="8" fillId="15" borderId="1" xfId="0" applyNumberFormat="1" applyFont="1" applyFill="1" applyBorder="1" applyAlignment="1" applyProtection="1">
      <alignment horizontal="center" vertical="center" wrapText="1"/>
    </xf>
    <xf numFmtId="0" fontId="8" fillId="16" borderId="1" xfId="0" applyNumberFormat="1" applyFont="1" applyFill="1" applyBorder="1" applyAlignment="1" applyProtection="1">
      <alignment horizontal="center" vertical="center" wrapText="1"/>
    </xf>
    <xf numFmtId="0" fontId="8" fillId="17" borderId="1" xfId="0" applyNumberFormat="1" applyFont="1" applyFill="1" applyBorder="1" applyAlignment="1" applyProtection="1">
      <alignment horizontal="center" vertical="center" wrapText="1"/>
    </xf>
    <xf numFmtId="0" fontId="8" fillId="18" borderId="1" xfId="0" applyNumberFormat="1" applyFont="1" applyFill="1" applyBorder="1" applyAlignment="1" applyProtection="1">
      <alignment horizontal="center" vertical="center" wrapText="1"/>
    </xf>
    <xf numFmtId="0" fontId="8" fillId="19" borderId="1" xfId="0" applyNumberFormat="1" applyFont="1" applyFill="1" applyBorder="1" applyAlignment="1" applyProtection="1">
      <alignment horizontal="center" vertical="center" wrapText="1"/>
    </xf>
    <xf numFmtId="0" fontId="10" fillId="5" borderId="1" xfId="0" applyNumberFormat="1" applyFont="1" applyFill="1" applyBorder="1" applyAlignment="1" applyProtection="1">
      <alignment horizontal="center" vertical="center"/>
    </xf>
    <xf numFmtId="0" fontId="8" fillId="20" borderId="1" xfId="0" applyNumberFormat="1" applyFont="1" applyFill="1" applyBorder="1" applyAlignment="1" applyProtection="1">
      <alignment horizontal="center" vertical="center" wrapText="1"/>
    </xf>
    <xf numFmtId="0" fontId="4" fillId="3" borderId="65" xfId="0" applyNumberFormat="1" applyFont="1" applyFill="1" applyBorder="1" applyAlignment="1" applyProtection="1">
      <alignment horizontal="center" vertical="center"/>
      <protection locked="0"/>
    </xf>
    <xf numFmtId="164" fontId="0" fillId="0" borderId="35" xfId="0" applyNumberFormat="1" applyFont="1" applyBorder="1" applyAlignment="1" applyProtection="1"/>
    <xf numFmtId="0" fontId="0" fillId="0" borderId="0" xfId="0" applyNumberFormat="1" applyFont="1" applyAlignment="1" applyProtection="1"/>
    <xf numFmtId="0" fontId="0" fillId="0" borderId="0" xfId="0" applyFont="1" applyAlignment="1" applyProtection="1"/>
    <xf numFmtId="0" fontId="0" fillId="0" borderId="13" xfId="0" applyNumberFormat="1" applyFont="1" applyBorder="1" applyAlignment="1" applyProtection="1"/>
    <xf numFmtId="0" fontId="29" fillId="44" borderId="31" xfId="0" applyFont="1" applyFill="1" applyBorder="1" applyAlignment="1" applyProtection="1">
      <alignment horizontal="center" vertical="center" wrapText="1"/>
    </xf>
    <xf numFmtId="170" fontId="4" fillId="22" borderId="1" xfId="0" applyNumberFormat="1" applyFont="1" applyFill="1" applyBorder="1" applyAlignment="1" applyProtection="1">
      <alignment horizontal="center"/>
    </xf>
    <xf numFmtId="170" fontId="4" fillId="22" borderId="5" xfId="0" applyNumberFormat="1" applyFont="1" applyFill="1" applyBorder="1" applyAlignment="1" applyProtection="1">
      <alignment horizontal="center"/>
    </xf>
    <xf numFmtId="170" fontId="4" fillId="37" borderId="5" xfId="0" applyNumberFormat="1" applyFont="1" applyFill="1" applyBorder="1" applyAlignment="1" applyProtection="1">
      <alignment horizontal="center"/>
    </xf>
    <xf numFmtId="170" fontId="4" fillId="37" borderId="1" xfId="0" applyNumberFormat="1" applyFont="1" applyFill="1" applyBorder="1" applyAlignment="1" applyProtection="1">
      <alignment horizontal="center"/>
    </xf>
    <xf numFmtId="170" fontId="4" fillId="37" borderId="58" xfId="0" applyNumberFormat="1" applyFont="1" applyFill="1" applyBorder="1" applyAlignment="1" applyProtection="1">
      <alignment horizontal="center"/>
    </xf>
    <xf numFmtId="170" fontId="4" fillId="37" borderId="17" xfId="0" applyNumberFormat="1" applyFont="1" applyFill="1" applyBorder="1" applyAlignment="1" applyProtection="1">
      <alignment horizontal="center"/>
    </xf>
    <xf numFmtId="170" fontId="0" fillId="0" borderId="0" xfId="0" applyNumberFormat="1" applyFont="1" applyAlignment="1" applyProtection="1"/>
    <xf numFmtId="170" fontId="0" fillId="0" borderId="0" xfId="0" applyNumberFormat="1" applyFont="1" applyAlignment="1"/>
    <xf numFmtId="165" fontId="13" fillId="3" borderId="66" xfId="0" applyNumberFormat="1" applyFont="1" applyFill="1" applyBorder="1" applyAlignment="1" applyProtection="1">
      <alignment horizontal="center" vertical="center"/>
      <protection locked="0"/>
    </xf>
    <xf numFmtId="0" fontId="21" fillId="28" borderId="4" xfId="0" applyNumberFormat="1" applyFont="1" applyFill="1" applyBorder="1" applyAlignment="1" applyProtection="1">
      <alignment horizontal="center" vertical="center"/>
    </xf>
    <xf numFmtId="0" fontId="21" fillId="28" borderId="5" xfId="0" applyNumberFormat="1" applyFont="1" applyFill="1" applyBorder="1" applyAlignment="1" applyProtection="1">
      <alignment horizontal="center" vertical="center"/>
    </xf>
    <xf numFmtId="49" fontId="11" fillId="7" borderId="40" xfId="0" applyNumberFormat="1" applyFont="1" applyFill="1" applyBorder="1" applyAlignment="1" applyProtection="1">
      <alignment horizontal="center" vertical="center"/>
    </xf>
    <xf numFmtId="49" fontId="11" fillId="7" borderId="5" xfId="0" applyNumberFormat="1" applyFont="1" applyFill="1" applyBorder="1" applyAlignment="1" applyProtection="1">
      <alignment horizontal="center" vertical="center"/>
    </xf>
    <xf numFmtId="164" fontId="11" fillId="7" borderId="5" xfId="0" applyNumberFormat="1" applyFont="1" applyFill="1" applyBorder="1" applyAlignment="1" applyProtection="1">
      <alignment horizontal="center" vertical="center"/>
    </xf>
    <xf numFmtId="169" fontId="23" fillId="10" borderId="15" xfId="0" applyNumberFormat="1" applyFont="1" applyFill="1" applyBorder="1" applyAlignment="1" applyProtection="1">
      <alignment horizontal="center" vertical="center"/>
    </xf>
    <xf numFmtId="169" fontId="7" fillId="10" borderId="3" xfId="0" applyNumberFormat="1" applyFont="1" applyFill="1" applyBorder="1" applyAlignment="1" applyProtection="1">
      <alignment horizontal="center" vertical="center"/>
    </xf>
    <xf numFmtId="49" fontId="11" fillId="7" borderId="4" xfId="0" applyNumberFormat="1" applyFont="1" applyFill="1" applyBorder="1" applyAlignment="1" applyProtection="1">
      <alignment horizontal="center" vertical="center"/>
    </xf>
    <xf numFmtId="0" fontId="8" fillId="20" borderId="1" xfId="0" applyNumberFormat="1" applyFont="1" applyFill="1" applyBorder="1" applyAlignment="1" applyProtection="1">
      <alignment horizontal="center" vertical="center" wrapText="1"/>
    </xf>
    <xf numFmtId="0" fontId="0" fillId="3" borderId="1" xfId="0" applyNumberFormat="1" applyFont="1" applyFill="1" applyBorder="1" applyAlignment="1" applyProtection="1"/>
    <xf numFmtId="0" fontId="8" fillId="16" borderId="1" xfId="0" applyNumberFormat="1" applyFont="1" applyFill="1" applyBorder="1" applyAlignment="1" applyProtection="1">
      <alignment horizontal="center" vertical="center" wrapText="1"/>
    </xf>
    <xf numFmtId="0" fontId="8" fillId="15" borderId="1" xfId="0" applyNumberFormat="1" applyFont="1" applyFill="1" applyBorder="1" applyAlignment="1" applyProtection="1">
      <alignment horizontal="center" vertical="center" wrapText="1"/>
    </xf>
    <xf numFmtId="0" fontId="8" fillId="14" borderId="1" xfId="0" applyNumberFormat="1" applyFont="1" applyFill="1" applyBorder="1" applyAlignment="1" applyProtection="1">
      <alignment horizontal="center" vertical="center" wrapText="1"/>
    </xf>
    <xf numFmtId="0" fontId="8" fillId="13" borderId="1" xfId="0" applyNumberFormat="1" applyFont="1" applyFill="1" applyBorder="1" applyAlignment="1" applyProtection="1">
      <alignment horizontal="center" vertical="center" wrapText="1"/>
    </xf>
    <xf numFmtId="0" fontId="8" fillId="12" borderId="1" xfId="0" applyNumberFormat="1" applyFont="1" applyFill="1" applyBorder="1" applyAlignment="1" applyProtection="1">
      <alignment horizontal="center" vertical="center" wrapText="1"/>
    </xf>
    <xf numFmtId="0" fontId="8" fillId="19" borderId="1" xfId="0" applyNumberFormat="1" applyFont="1" applyFill="1" applyBorder="1" applyAlignment="1" applyProtection="1">
      <alignment horizontal="center" vertical="center" wrapText="1"/>
    </xf>
    <xf numFmtId="168" fontId="13" fillId="3" borderId="49" xfId="0" applyNumberFormat="1" applyFont="1" applyFill="1" applyBorder="1" applyAlignment="1" applyProtection="1">
      <alignment horizontal="center" vertical="center"/>
    </xf>
    <xf numFmtId="168" fontId="13" fillId="3" borderId="50" xfId="0" applyNumberFormat="1" applyFont="1" applyFill="1" applyBorder="1" applyAlignment="1" applyProtection="1">
      <alignment horizontal="center" vertical="center"/>
    </xf>
    <xf numFmtId="168" fontId="13" fillId="3" borderId="47" xfId="0" applyNumberFormat="1" applyFont="1" applyFill="1" applyBorder="1" applyAlignment="1" applyProtection="1">
      <alignment horizontal="center" vertical="center"/>
    </xf>
    <xf numFmtId="0" fontId="8" fillId="17" borderId="1" xfId="0" applyNumberFormat="1" applyFont="1" applyFill="1" applyBorder="1" applyAlignment="1" applyProtection="1">
      <alignment horizontal="center" vertical="center" wrapText="1"/>
    </xf>
    <xf numFmtId="168" fontId="13" fillId="3" borderId="59" xfId="0" applyNumberFormat="1" applyFont="1" applyFill="1" applyBorder="1" applyAlignment="1" applyProtection="1">
      <alignment horizontal="center" vertical="center"/>
    </xf>
    <xf numFmtId="168" fontId="13" fillId="3" borderId="60" xfId="0" applyNumberFormat="1" applyFont="1" applyFill="1" applyBorder="1" applyAlignment="1" applyProtection="1">
      <alignment horizontal="center" vertical="center"/>
    </xf>
    <xf numFmtId="0" fontId="10" fillId="5" borderId="1" xfId="0" applyNumberFormat="1" applyFont="1" applyFill="1" applyBorder="1" applyAlignment="1" applyProtection="1">
      <alignment horizontal="center" vertical="center"/>
    </xf>
    <xf numFmtId="0" fontId="8" fillId="11" borderId="1" xfId="0" applyNumberFormat="1" applyFont="1" applyFill="1" applyBorder="1" applyAlignment="1" applyProtection="1">
      <alignment horizontal="center" vertical="center" wrapText="1"/>
    </xf>
    <xf numFmtId="0" fontId="8" fillId="18" borderId="1" xfId="0" applyNumberFormat="1" applyFont="1" applyFill="1" applyBorder="1" applyAlignment="1" applyProtection="1">
      <alignment horizontal="center" vertical="center" wrapText="1"/>
    </xf>
    <xf numFmtId="0" fontId="1" fillId="2" borderId="70" xfId="0" applyNumberFormat="1" applyFont="1" applyFill="1" applyBorder="1" applyAlignment="1" applyProtection="1">
      <alignment horizontal="center" vertical="center"/>
      <protection locked="0"/>
    </xf>
    <xf numFmtId="0" fontId="1" fillId="2" borderId="71" xfId="0" applyNumberFormat="1" applyFont="1" applyFill="1" applyBorder="1" applyAlignment="1" applyProtection="1">
      <alignment horizontal="center" vertical="center"/>
      <protection locked="0"/>
    </xf>
    <xf numFmtId="0" fontId="1" fillId="2" borderId="72" xfId="0" applyNumberFormat="1" applyFont="1" applyFill="1" applyBorder="1" applyAlignment="1" applyProtection="1">
      <alignment horizontal="center" vertical="center"/>
      <protection locked="0"/>
    </xf>
    <xf numFmtId="169" fontId="23" fillId="10" borderId="62" xfId="0" applyNumberFormat="1" applyFont="1" applyFill="1" applyBorder="1" applyAlignment="1" applyProtection="1">
      <alignment horizontal="center" vertical="center"/>
    </xf>
    <xf numFmtId="169" fontId="7" fillId="10" borderId="63" xfId="0" applyNumberFormat="1" applyFont="1" applyFill="1" applyBorder="1" applyAlignment="1" applyProtection="1">
      <alignment horizontal="center" vertical="center"/>
    </xf>
    <xf numFmtId="49" fontId="3" fillId="3" borderId="32" xfId="0" applyNumberFormat="1" applyFont="1" applyFill="1" applyBorder="1" applyAlignment="1" applyProtection="1">
      <alignment horizontal="left" vertical="center" wrapText="1"/>
    </xf>
    <xf numFmtId="0" fontId="0" fillId="0" borderId="34" xfId="0" applyFont="1" applyBorder="1" applyAlignment="1" applyProtection="1"/>
    <xf numFmtId="0" fontId="0" fillId="0" borderId="35" xfId="0" applyFont="1" applyBorder="1" applyAlignment="1" applyProtection="1"/>
    <xf numFmtId="0" fontId="0" fillId="0" borderId="36" xfId="0" applyFont="1" applyBorder="1" applyAlignment="1" applyProtection="1"/>
    <xf numFmtId="0" fontId="0" fillId="0" borderId="37" xfId="0" applyFont="1" applyBorder="1" applyAlignment="1" applyProtection="1"/>
    <xf numFmtId="0" fontId="0" fillId="0" borderId="39" xfId="0" applyFont="1" applyBorder="1" applyAlignment="1" applyProtection="1"/>
    <xf numFmtId="49" fontId="4" fillId="0" borderId="32" xfId="0" applyNumberFormat="1" applyFont="1" applyFill="1" applyBorder="1" applyAlignment="1" applyProtection="1">
      <alignment horizontal="center" vertical="center"/>
    </xf>
    <xf numFmtId="49" fontId="4" fillId="0" borderId="33" xfId="0" applyNumberFormat="1" applyFont="1" applyFill="1" applyBorder="1" applyAlignment="1" applyProtection="1">
      <alignment horizontal="center" vertical="center"/>
    </xf>
    <xf numFmtId="49" fontId="4" fillId="0" borderId="34" xfId="0" applyNumberFormat="1" applyFont="1" applyFill="1" applyBorder="1" applyAlignment="1" applyProtection="1">
      <alignment horizontal="center" vertical="center"/>
    </xf>
    <xf numFmtId="49" fontId="4" fillId="0" borderId="35" xfId="0" applyNumberFormat="1" applyFont="1" applyFill="1" applyBorder="1" applyAlignment="1" applyProtection="1">
      <alignment horizontal="center" vertical="center"/>
    </xf>
    <xf numFmtId="49" fontId="4" fillId="0" borderId="13" xfId="0" applyNumberFormat="1" applyFont="1" applyFill="1" applyBorder="1" applyAlignment="1" applyProtection="1">
      <alignment horizontal="center" vertical="center"/>
    </xf>
    <xf numFmtId="49" fontId="4" fillId="0" borderId="36" xfId="0" applyNumberFormat="1" applyFont="1" applyFill="1" applyBorder="1" applyAlignment="1" applyProtection="1">
      <alignment horizontal="center" vertical="center"/>
    </xf>
    <xf numFmtId="49" fontId="4" fillId="0" borderId="37" xfId="0" applyNumberFormat="1" applyFont="1" applyFill="1" applyBorder="1" applyAlignment="1" applyProtection="1">
      <alignment horizontal="center" vertical="center"/>
    </xf>
    <xf numFmtId="0" fontId="4" fillId="3" borderId="35" xfId="0" applyNumberFormat="1" applyFont="1" applyFill="1" applyBorder="1" applyAlignment="1" applyProtection="1">
      <alignment horizontal="center" vertical="center"/>
    </xf>
    <xf numFmtId="0" fontId="4" fillId="3" borderId="13" xfId="0" applyNumberFormat="1" applyFont="1" applyFill="1" applyBorder="1" applyAlignment="1" applyProtection="1">
      <alignment horizontal="center" vertical="center"/>
    </xf>
    <xf numFmtId="0" fontId="4" fillId="3" borderId="36" xfId="0" applyNumberFormat="1" applyFont="1" applyFill="1" applyBorder="1" applyAlignment="1" applyProtection="1">
      <alignment horizontal="center" vertical="center"/>
    </xf>
    <xf numFmtId="0" fontId="6" fillId="9" borderId="32" xfId="0" applyNumberFormat="1" applyFont="1" applyFill="1" applyBorder="1" applyAlignment="1" applyProtection="1">
      <alignment horizontal="center" vertical="center"/>
    </xf>
    <xf numFmtId="0" fontId="6" fillId="9" borderId="34" xfId="0" applyNumberFormat="1" applyFont="1" applyFill="1" applyBorder="1" applyAlignment="1" applyProtection="1">
      <alignment horizontal="center" vertical="center"/>
    </xf>
    <xf numFmtId="0" fontId="21" fillId="28" borderId="51" xfId="0" applyNumberFormat="1" applyFont="1" applyFill="1" applyBorder="1" applyAlignment="1" applyProtection="1">
      <alignment horizontal="center" vertical="center"/>
    </xf>
    <xf numFmtId="0" fontId="21" fillId="28" borderId="48" xfId="0" applyNumberFormat="1" applyFont="1" applyFill="1" applyBorder="1" applyAlignment="1" applyProtection="1">
      <alignment horizontal="center" vertical="center"/>
    </xf>
    <xf numFmtId="49" fontId="11" fillId="7" borderId="52" xfId="0" applyNumberFormat="1" applyFont="1" applyFill="1" applyBorder="1" applyAlignment="1" applyProtection="1">
      <alignment horizontal="center" vertical="center"/>
    </xf>
    <xf numFmtId="49" fontId="11" fillId="7" borderId="48" xfId="0" applyNumberFormat="1" applyFont="1" applyFill="1" applyBorder="1" applyAlignment="1" applyProtection="1">
      <alignment horizontal="center" vertical="center"/>
    </xf>
    <xf numFmtId="164" fontId="26" fillId="38" borderId="47" xfId="0" applyNumberFormat="1" applyFont="1" applyFill="1" applyBorder="1" applyAlignment="1" applyProtection="1">
      <alignment horizontal="center" vertical="center"/>
    </xf>
    <xf numFmtId="164" fontId="27" fillId="41" borderId="31" xfId="0" applyNumberFormat="1" applyFont="1" applyFill="1" applyBorder="1" applyAlignment="1" applyProtection="1">
      <alignment horizontal="center" vertical="center"/>
    </xf>
    <xf numFmtId="164" fontId="26" fillId="38" borderId="31" xfId="0" applyNumberFormat="1" applyFont="1" applyFill="1" applyBorder="1" applyAlignment="1" applyProtection="1">
      <alignment horizontal="center" vertical="center"/>
    </xf>
    <xf numFmtId="164" fontId="27" fillId="39" borderId="31" xfId="0" applyNumberFormat="1" applyFont="1" applyFill="1" applyBorder="1" applyAlignment="1" applyProtection="1">
      <alignment horizontal="center" vertical="center"/>
    </xf>
    <xf numFmtId="164" fontId="26" fillId="40" borderId="31" xfId="0" applyNumberFormat="1" applyFont="1" applyFill="1" applyBorder="1" applyAlignment="1" applyProtection="1">
      <alignment horizontal="center" vertical="center"/>
    </xf>
    <xf numFmtId="0" fontId="42" fillId="51" borderId="31" xfId="0" applyNumberFormat="1" applyFont="1" applyFill="1" applyBorder="1" applyAlignment="1" applyProtection="1">
      <alignment horizontal="center" vertical="center"/>
    </xf>
    <xf numFmtId="0" fontId="29" fillId="47" borderId="53" xfId="0" applyNumberFormat="1" applyFont="1" applyFill="1" applyBorder="1" applyAlignment="1" applyProtection="1">
      <alignment horizontal="center" vertical="center"/>
    </xf>
    <xf numFmtId="0" fontId="29" fillId="47" borderId="46" xfId="0" applyNumberFormat="1" applyFont="1" applyFill="1" applyBorder="1" applyAlignment="1" applyProtection="1">
      <alignment horizontal="center" vertical="center"/>
    </xf>
    <xf numFmtId="0" fontId="42" fillId="51" borderId="53" xfId="0" applyNumberFormat="1" applyFont="1" applyFill="1" applyBorder="1" applyAlignment="1" applyProtection="1">
      <alignment horizontal="center" vertical="center"/>
    </xf>
    <xf numFmtId="0" fontId="42" fillId="51" borderId="46" xfId="0" applyNumberFormat="1" applyFont="1" applyFill="1" applyBorder="1" applyAlignment="1" applyProtection="1">
      <alignment horizontal="center" vertical="center"/>
    </xf>
    <xf numFmtId="0" fontId="25" fillId="50" borderId="53" xfId="0" applyNumberFormat="1" applyFont="1" applyFill="1" applyBorder="1" applyAlignment="1" applyProtection="1">
      <alignment horizontal="center" vertical="center"/>
    </xf>
    <xf numFmtId="0" fontId="25" fillId="50" borderId="46" xfId="0" applyNumberFormat="1" applyFont="1" applyFill="1" applyBorder="1" applyAlignment="1" applyProtection="1">
      <alignment horizontal="center" vertical="center"/>
    </xf>
    <xf numFmtId="0" fontId="25" fillId="50" borderId="31" xfId="0" applyNumberFormat="1" applyFont="1" applyFill="1" applyBorder="1" applyAlignment="1" applyProtection="1">
      <alignment horizontal="center" vertical="center"/>
    </xf>
    <xf numFmtId="0" fontId="43" fillId="50" borderId="53" xfId="0" applyNumberFormat="1" applyFont="1" applyFill="1" applyBorder="1" applyAlignment="1" applyProtection="1">
      <alignment horizontal="center" vertical="center"/>
    </xf>
    <xf numFmtId="0" fontId="43" fillId="50" borderId="46" xfId="0" applyNumberFormat="1" applyFont="1" applyFill="1" applyBorder="1" applyAlignment="1" applyProtection="1">
      <alignment horizontal="center" vertical="center"/>
    </xf>
    <xf numFmtId="0" fontId="44" fillId="45" borderId="31" xfId="0" applyNumberFormat="1" applyFont="1" applyFill="1" applyBorder="1" applyAlignment="1" applyProtection="1">
      <alignment horizontal="center" vertical="center"/>
    </xf>
    <xf numFmtId="0" fontId="28" fillId="48" borderId="53" xfId="0" applyNumberFormat="1" applyFont="1" applyFill="1" applyBorder="1" applyAlignment="1" applyProtection="1">
      <alignment horizontal="center" vertical="center"/>
    </xf>
    <xf numFmtId="0" fontId="28" fillId="48" borderId="46" xfId="0" applyNumberFormat="1" applyFont="1" applyFill="1" applyBorder="1" applyAlignment="1" applyProtection="1">
      <alignment horizontal="center" vertical="center"/>
    </xf>
    <xf numFmtId="0" fontId="49" fillId="49" borderId="50" xfId="0" applyNumberFormat="1" applyFont="1" applyFill="1" applyBorder="1" applyAlignment="1" applyProtection="1">
      <alignment horizontal="center" vertical="center" wrapText="1"/>
    </xf>
    <xf numFmtId="0" fontId="49" fillId="49" borderId="47" xfId="0" applyNumberFormat="1" applyFont="1" applyFill="1" applyBorder="1" applyAlignment="1" applyProtection="1">
      <alignment horizontal="center" vertical="center" wrapText="1"/>
    </xf>
    <xf numFmtId="0" fontId="47" fillId="2" borderId="13" xfId="0" applyNumberFormat="1" applyFont="1" applyFill="1" applyBorder="1" applyAlignment="1" applyProtection="1">
      <alignment horizontal="left" vertical="center"/>
    </xf>
    <xf numFmtId="0" fontId="47" fillId="2" borderId="42" xfId="0" applyNumberFormat="1" applyFont="1" applyFill="1" applyBorder="1" applyAlignment="1" applyProtection="1">
      <alignment horizontal="left" vertical="center"/>
    </xf>
    <xf numFmtId="0" fontId="47" fillId="2" borderId="38" xfId="0" applyNumberFormat="1" applyFont="1" applyFill="1" applyBorder="1" applyAlignment="1" applyProtection="1">
      <alignment horizontal="left" vertical="center"/>
    </xf>
    <xf numFmtId="0" fontId="47" fillId="2" borderId="44" xfId="0" applyNumberFormat="1" applyFont="1" applyFill="1" applyBorder="1" applyAlignment="1" applyProtection="1">
      <alignment horizontal="left" vertical="center"/>
    </xf>
    <xf numFmtId="0" fontId="46" fillId="2" borderId="41" xfId="0" applyNumberFormat="1" applyFont="1" applyFill="1" applyBorder="1" applyAlignment="1" applyProtection="1">
      <alignment horizontal="center" vertical="center"/>
    </xf>
    <xf numFmtId="0" fontId="46" fillId="2" borderId="43" xfId="0" applyNumberFormat="1" applyFont="1" applyFill="1" applyBorder="1" applyAlignment="1" applyProtection="1">
      <alignment horizontal="center" vertical="center"/>
    </xf>
    <xf numFmtId="0" fontId="48" fillId="49" borderId="59" xfId="0" applyNumberFormat="1" applyFont="1" applyFill="1" applyBorder="1" applyAlignment="1" applyProtection="1">
      <alignment horizontal="center" vertical="center"/>
      <protection locked="0"/>
    </xf>
    <xf numFmtId="0" fontId="48" fillId="49" borderId="60" xfId="0" applyNumberFormat="1" applyFont="1" applyFill="1" applyBorder="1" applyAlignment="1" applyProtection="1">
      <alignment horizontal="center" vertical="center"/>
      <protection locked="0"/>
    </xf>
    <xf numFmtId="0" fontId="48" fillId="49" borderId="61" xfId="0" applyNumberFormat="1" applyFont="1" applyFill="1" applyBorder="1" applyAlignment="1" applyProtection="1">
      <alignment horizontal="center" vertical="center"/>
      <protection locked="0"/>
    </xf>
    <xf numFmtId="169" fontId="50" fillId="10" borderId="68" xfId="0" applyNumberFormat="1" applyFont="1" applyFill="1" applyBorder="1" applyAlignment="1" applyProtection="1">
      <alignment horizontal="center" vertical="center"/>
    </xf>
    <xf numFmtId="169" fontId="50" fillId="10" borderId="69" xfId="0" applyNumberFormat="1" applyFont="1" applyFill="1" applyBorder="1" applyAlignment="1" applyProtection="1">
      <alignment horizontal="center" vertical="center"/>
    </xf>
    <xf numFmtId="0" fontId="8" fillId="11" borderId="67" xfId="0" applyNumberFormat="1" applyFont="1" applyFill="1" applyBorder="1" applyAlignment="1" applyProtection="1">
      <alignment horizontal="center" vertical="center" wrapText="1"/>
    </xf>
    <xf numFmtId="0" fontId="8" fillId="11" borderId="56" xfId="0" applyNumberFormat="1" applyFont="1" applyFill="1" applyBorder="1" applyAlignment="1" applyProtection="1">
      <alignment horizontal="center" vertical="center" wrapText="1"/>
    </xf>
    <xf numFmtId="0" fontId="8" fillId="12" borderId="55" xfId="0" applyNumberFormat="1" applyFont="1" applyFill="1" applyBorder="1" applyAlignment="1" applyProtection="1">
      <alignment horizontal="center" vertical="center" wrapText="1"/>
    </xf>
    <xf numFmtId="0" fontId="8" fillId="12" borderId="56" xfId="0" applyNumberFormat="1" applyFont="1" applyFill="1" applyBorder="1" applyAlignment="1" applyProtection="1">
      <alignment horizontal="center" vertical="center" wrapText="1"/>
    </xf>
    <xf numFmtId="0" fontId="8" fillId="13" borderId="55" xfId="0" applyNumberFormat="1" applyFont="1" applyFill="1" applyBorder="1" applyAlignment="1" applyProtection="1">
      <alignment horizontal="center" vertical="center" wrapText="1"/>
    </xf>
    <xf numFmtId="0" fontId="8" fillId="13" borderId="56" xfId="0" applyNumberFormat="1" applyFont="1" applyFill="1" applyBorder="1" applyAlignment="1" applyProtection="1">
      <alignment horizontal="center" vertical="center" wrapText="1"/>
    </xf>
    <xf numFmtId="0" fontId="8" fillId="14" borderId="55" xfId="0" applyNumberFormat="1" applyFont="1" applyFill="1" applyBorder="1" applyAlignment="1" applyProtection="1">
      <alignment horizontal="center" vertical="center" wrapText="1"/>
    </xf>
    <xf numFmtId="0" fontId="8" fillId="14" borderId="56" xfId="0" applyNumberFormat="1" applyFont="1" applyFill="1" applyBorder="1" applyAlignment="1" applyProtection="1">
      <alignment horizontal="center" vertical="center" wrapText="1"/>
    </xf>
    <xf numFmtId="0" fontId="8" fillId="15" borderId="55" xfId="0" applyNumberFormat="1" applyFont="1" applyFill="1" applyBorder="1" applyAlignment="1" applyProtection="1">
      <alignment horizontal="center" vertical="center" wrapText="1"/>
    </xf>
    <xf numFmtId="0" fontId="8" fillId="15" borderId="56" xfId="0" applyNumberFormat="1" applyFont="1" applyFill="1" applyBorder="1" applyAlignment="1" applyProtection="1">
      <alignment horizontal="center" vertical="center" wrapText="1"/>
    </xf>
    <xf numFmtId="0" fontId="8" fillId="16" borderId="55" xfId="0" applyNumberFormat="1" applyFont="1" applyFill="1" applyBorder="1" applyAlignment="1" applyProtection="1">
      <alignment horizontal="center" vertical="center" wrapText="1"/>
    </xf>
    <xf numFmtId="0" fontId="8" fillId="16" borderId="56" xfId="0" applyNumberFormat="1" applyFont="1" applyFill="1" applyBorder="1" applyAlignment="1" applyProtection="1">
      <alignment horizontal="center" vertical="center" wrapText="1"/>
    </xf>
    <xf numFmtId="0" fontId="8" fillId="17" borderId="55" xfId="0" applyNumberFormat="1" applyFont="1" applyFill="1" applyBorder="1" applyAlignment="1" applyProtection="1">
      <alignment horizontal="center" vertical="center" wrapText="1"/>
    </xf>
    <xf numFmtId="0" fontId="8" fillId="17" borderId="56" xfId="0" applyNumberFormat="1" applyFont="1" applyFill="1" applyBorder="1" applyAlignment="1" applyProtection="1">
      <alignment horizontal="center" vertical="center" wrapText="1"/>
    </xf>
    <xf numFmtId="0" fontId="8" fillId="18" borderId="55" xfId="0" applyNumberFormat="1" applyFont="1" applyFill="1" applyBorder="1" applyAlignment="1" applyProtection="1">
      <alignment horizontal="center" vertical="center" wrapText="1"/>
    </xf>
    <xf numFmtId="0" fontId="8" fillId="18" borderId="56" xfId="0" applyNumberFormat="1" applyFont="1" applyFill="1" applyBorder="1" applyAlignment="1" applyProtection="1">
      <alignment horizontal="center" vertical="center" wrapText="1"/>
    </xf>
    <xf numFmtId="0" fontId="8" fillId="19" borderId="55" xfId="0" applyNumberFormat="1" applyFont="1" applyFill="1" applyBorder="1" applyAlignment="1" applyProtection="1">
      <alignment horizontal="center" vertical="center" wrapText="1"/>
    </xf>
    <xf numFmtId="0" fontId="8" fillId="19" borderId="56" xfId="0" applyNumberFormat="1" applyFont="1" applyFill="1" applyBorder="1" applyAlignment="1" applyProtection="1">
      <alignment horizontal="center" vertical="center" wrapText="1"/>
    </xf>
    <xf numFmtId="0" fontId="10" fillId="5" borderId="55" xfId="0" applyNumberFormat="1" applyFont="1" applyFill="1" applyBorder="1" applyAlignment="1" applyProtection="1">
      <alignment horizontal="center" vertical="center"/>
    </xf>
    <xf numFmtId="0" fontId="10" fillId="5" borderId="56" xfId="0" applyNumberFormat="1" applyFont="1" applyFill="1" applyBorder="1" applyAlignment="1" applyProtection="1">
      <alignment horizontal="center" vertical="center"/>
    </xf>
    <xf numFmtId="0" fontId="8" fillId="20" borderId="55" xfId="0" applyNumberFormat="1" applyFont="1" applyFill="1" applyBorder="1" applyAlignment="1" applyProtection="1">
      <alignment horizontal="center" vertical="center" wrapText="1"/>
    </xf>
    <xf numFmtId="0" fontId="8" fillId="20" borderId="56" xfId="0" applyNumberFormat="1" applyFont="1" applyFill="1" applyBorder="1" applyAlignment="1" applyProtection="1">
      <alignment horizontal="center" vertical="center" wrapText="1"/>
    </xf>
    <xf numFmtId="0" fontId="38" fillId="46" borderId="53" xfId="0" applyNumberFormat="1" applyFont="1" applyFill="1" applyBorder="1" applyAlignment="1" applyProtection="1">
      <alignment horizontal="center" vertical="center"/>
    </xf>
    <xf numFmtId="0" fontId="38" fillId="46" borderId="46" xfId="0" applyNumberFormat="1" applyFont="1" applyFill="1" applyBorder="1" applyAlignment="1" applyProtection="1">
      <alignment horizontal="center" vertical="center"/>
    </xf>
    <xf numFmtId="49" fontId="5" fillId="9" borderId="1" xfId="0" applyNumberFormat="1" applyFont="1" applyFill="1" applyBorder="1" applyAlignment="1">
      <alignment horizontal="center"/>
    </xf>
    <xf numFmtId="0" fontId="5" fillId="9" borderId="1" xfId="0" applyNumberFormat="1" applyFont="1" applyFill="1" applyBorder="1" applyAlignment="1">
      <alignment horizontal="center"/>
    </xf>
    <xf numFmtId="1" fontId="16" fillId="3" borderId="13" xfId="0" applyNumberFormat="1" applyFont="1" applyFill="1" applyBorder="1" applyAlignment="1">
      <alignment horizontal="center" vertical="center"/>
    </xf>
    <xf numFmtId="49" fontId="15" fillId="23" borderId="10" xfId="0" applyNumberFormat="1" applyFont="1" applyFill="1" applyBorder="1" applyAlignment="1">
      <alignment horizontal="center" vertical="center"/>
    </xf>
    <xf numFmtId="0" fontId="15" fillId="23" borderId="10" xfId="0" applyNumberFormat="1" applyFont="1" applyFill="1" applyBorder="1" applyAlignment="1">
      <alignment horizontal="center" vertical="center"/>
    </xf>
    <xf numFmtId="0" fontId="15" fillId="23" borderId="13" xfId="0" applyNumberFormat="1" applyFont="1" applyFill="1" applyBorder="1" applyAlignment="1">
      <alignment horizontal="center" vertical="center"/>
    </xf>
    <xf numFmtId="0" fontId="15" fillId="23" borderId="15" xfId="0" applyNumberFormat="1" applyFont="1" applyFill="1" applyBorder="1" applyAlignment="1">
      <alignment horizontal="center" vertical="center"/>
    </xf>
    <xf numFmtId="0" fontId="14" fillId="3" borderId="1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561">
    <dxf>
      <fill>
        <patternFill patternType="solid">
          <fgColor indexed="27"/>
          <bgColor indexed="42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0000"/>
      <rgbColor rgb="FFDAEEF3"/>
      <rgbColor rgb="FFAAAAAA"/>
      <rgbColor rgb="FF0070C0"/>
      <rgbColor rgb="FFBFBFBF"/>
      <rgbColor rgb="FFFFFFFF"/>
      <rgbColor rgb="FF7891B0"/>
      <rgbColor rgb="FF00B0F0"/>
      <rgbColor rgb="FF92D050"/>
      <rgbColor rgb="FFFFC000"/>
      <rgbColor rgb="FFFFFF00"/>
      <rgbColor rgb="FFFF33CC"/>
      <rgbColor rgb="FF1F497D"/>
      <rgbColor rgb="FF777670"/>
      <rgbColor rgb="FFF2F2F2"/>
      <rgbColor rgb="FF3B608D"/>
      <rgbColor rgb="FF00FF28"/>
      <rgbColor rgb="FF748C42"/>
      <rgbColor rgb="00000000"/>
      <rgbColor rgb="FFD8D8D8"/>
      <rgbColor rgb="FFB97034"/>
      <rgbColor rgb="FF604B79"/>
      <rgbColor rgb="FF3B3B38"/>
      <rgbColor rgb="FFC00000"/>
      <rgbColor rgb="FFCC9900"/>
      <rgbColor rgb="FF388194"/>
      <rgbColor rgb="FF660066"/>
      <rgbColor rgb="FF669900"/>
      <rgbColor rgb="FF0C0C0C"/>
      <rgbColor rgb="FF00B050"/>
      <rgbColor rgb="FFEEECE1"/>
      <rgbColor rgb="FF99FF99"/>
      <rgbColor rgb="FFDBE5F1"/>
      <rgbColor rgb="FFCCFFCC"/>
      <rgbColor rgb="FFF2DBDB"/>
      <rgbColor rgb="FFA5A5A5"/>
      <rgbColor rgb="FFB2A1C7"/>
      <rgbColor rgb="FFB2B1A8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  <color rgb="FFFF00FF"/>
      <color rgb="FFFFFFD5"/>
      <color rgb="FFE9D2A5"/>
      <color rgb="FFFFFF99"/>
      <color rgb="FFFBFE8A"/>
      <color rgb="FFFF8A15"/>
      <color rgb="FFF1D7C7"/>
      <color rgb="FFF1E3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$C$59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762000</xdr:colOff>
      <xdr:row>514</xdr:row>
      <xdr:rowOff>66676</xdr:rowOff>
    </xdr:from>
    <xdr:to>
      <xdr:col>27</xdr:col>
      <xdr:colOff>1323975</xdr:colOff>
      <xdr:row>514</xdr:row>
      <xdr:rowOff>733426</xdr:rowOff>
    </xdr:to>
    <xdr:sp macro="" textlink="">
      <xdr:nvSpPr>
        <xdr:cNvPr id="2" name="Flèche vers le haut 1"/>
        <xdr:cNvSpPr/>
      </xdr:nvSpPr>
      <xdr:spPr>
        <a:xfrm>
          <a:off x="32575500" y="96412051"/>
          <a:ext cx="561975" cy="666750"/>
        </a:xfrm>
        <a:prstGeom prst="upArrow">
          <a:avLst>
            <a:gd name="adj1" fmla="val 33051"/>
            <a:gd name="adj2" fmla="val 46610"/>
          </a:avLst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1" i="0" u="none" strike="noStrike" cap="none" spc="0" normalizeH="0" baseline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1</xdr:col>
      <xdr:colOff>22413</xdr:colOff>
      <xdr:row>0</xdr:row>
      <xdr:rowOff>89647</xdr:rowOff>
    </xdr:from>
    <xdr:to>
      <xdr:col>2</xdr:col>
      <xdr:colOff>44824</xdr:colOff>
      <xdr:row>3</xdr:row>
      <xdr:rowOff>145676</xdr:rowOff>
    </xdr:to>
    <xdr:sp macro="" textlink="">
      <xdr:nvSpPr>
        <xdr:cNvPr id="4" name="Flèche gauche 3"/>
        <xdr:cNvSpPr/>
      </xdr:nvSpPr>
      <xdr:spPr>
        <a:xfrm>
          <a:off x="941295" y="89647"/>
          <a:ext cx="1131794" cy="66114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2</xdr:col>
      <xdr:colOff>840441</xdr:colOff>
      <xdr:row>5</xdr:row>
      <xdr:rowOff>78441</xdr:rowOff>
    </xdr:from>
    <xdr:to>
      <xdr:col>5</xdr:col>
      <xdr:colOff>403411</xdr:colOff>
      <xdr:row>9</xdr:row>
      <xdr:rowOff>22411</xdr:rowOff>
    </xdr:to>
    <xdr:sp macro="" textlink="">
      <xdr:nvSpPr>
        <xdr:cNvPr id="6" name="position_date_jour">
          <a:hlinkClick xmlns:r="http://schemas.openxmlformats.org/officeDocument/2006/relationships" r:id="rId1"/>
        </xdr:cNvPr>
        <xdr:cNvSpPr/>
      </xdr:nvSpPr>
      <xdr:spPr>
        <a:xfrm>
          <a:off x="2868706" y="1109382"/>
          <a:ext cx="2297205" cy="672353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clip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eaLnBrk="1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i="0" baseline="0">
              <a:solidFill>
                <a:srgbClr val="0000FF"/>
              </a:solidFill>
              <a:latin typeface="+mn-lt"/>
              <a:ea typeface="+mn-ea"/>
              <a:cs typeface="+mn-cs"/>
            </a:rPr>
            <a:t>DATE DU JOUR</a:t>
          </a:r>
          <a:endParaRPr lang="fr-FR" sz="2000">
            <a:solidFill>
              <a:srgbClr val="0000FF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EURE%20SUP%20FORUM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Heures Supplémentaire"/>
      <sheetName val="Total Annuel"/>
      <sheetName val="Congés"/>
      <sheetName val="Nocturnes"/>
      <sheetName val="Feuil1"/>
      <sheetName val="Feuil2"/>
      <sheetName val="Feuil2 (2)"/>
    </sheetNames>
    <sheetDataSet>
      <sheetData sheetId="0">
        <row r="55"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</row>
        <row r="93"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</row>
        <row r="133"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</row>
        <row r="173"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</row>
        <row r="214"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</row>
        <row r="253"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</row>
        <row r="295"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</row>
        <row r="335"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</row>
        <row r="374"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</row>
        <row r="416"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</row>
        <row r="455"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</row>
        <row r="514"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B526"/>
  <sheetViews>
    <sheetView showGridLines="0" tabSelected="1" topLeftCell="A490" zoomScale="85" zoomScaleNormal="85" workbookViewId="0">
      <selection activeCell="D483" sqref="D483:D486"/>
    </sheetView>
  </sheetViews>
  <sheetFormatPr baseColWidth="10" defaultColWidth="17.140625" defaultRowHeight="14.25" customHeight="1"/>
  <cols>
    <col min="1" max="1" width="15.42578125" style="70" customWidth="1"/>
    <col min="2" max="2" width="16.7109375" style="69" customWidth="1"/>
    <col min="3" max="3" width="16.7109375" style="219" customWidth="1"/>
    <col min="4" max="4" width="12.140625" style="34" customWidth="1"/>
    <col min="5" max="14" width="12.28515625" style="34" customWidth="1"/>
    <col min="15" max="24" width="17.140625" style="34" customWidth="1"/>
    <col min="25" max="26" width="23.28515625" style="34" customWidth="1"/>
    <col min="27" max="27" width="26.5703125" style="34" customWidth="1"/>
    <col min="28" max="28" width="32.85546875" style="34" customWidth="1"/>
  </cols>
  <sheetData>
    <row r="1" spans="1:28" ht="15" customHeight="1">
      <c r="A1" s="246">
        <v>2020</v>
      </c>
      <c r="B1" s="297"/>
      <c r="C1" s="293" t="s">
        <v>139</v>
      </c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4"/>
    </row>
    <row r="2" spans="1:28" ht="18" customHeight="1">
      <c r="A2" s="247"/>
      <c r="B2" s="297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4"/>
    </row>
    <row r="3" spans="1:28" ht="15" customHeight="1">
      <c r="A3" s="247"/>
      <c r="B3" s="297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293"/>
      <c r="Q3" s="293"/>
      <c r="R3" s="293"/>
      <c r="S3" s="293"/>
      <c r="T3" s="293"/>
      <c r="U3" s="293"/>
      <c r="V3" s="293"/>
      <c r="W3" s="293"/>
      <c r="X3" s="293"/>
      <c r="Y3" s="293"/>
      <c r="Z3" s="293"/>
      <c r="AA3" s="293"/>
      <c r="AB3" s="294"/>
    </row>
    <row r="4" spans="1:28" ht="18" customHeight="1">
      <c r="A4" s="248"/>
      <c r="B4" s="298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  <c r="N4" s="295"/>
      <c r="O4" s="295"/>
      <c r="P4" s="295"/>
      <c r="Q4" s="295"/>
      <c r="R4" s="295"/>
      <c r="S4" s="295"/>
      <c r="T4" s="295"/>
      <c r="U4" s="295"/>
      <c r="V4" s="295"/>
      <c r="W4" s="295"/>
      <c r="X4" s="295"/>
      <c r="Y4" s="295"/>
      <c r="Z4" s="295"/>
      <c r="AA4" s="295"/>
      <c r="AB4" s="296"/>
    </row>
    <row r="5" spans="1:28" ht="15.75" customHeight="1">
      <c r="A5" s="251" t="s">
        <v>0</v>
      </c>
      <c r="B5" s="252"/>
      <c r="C5" s="257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9"/>
    </row>
    <row r="6" spans="1:28" ht="14.25" customHeight="1">
      <c r="A6" s="253"/>
      <c r="B6" s="254"/>
      <c r="C6" s="260"/>
      <c r="D6" s="261"/>
      <c r="E6" s="261"/>
      <c r="F6" s="261"/>
      <c r="G6" s="261"/>
      <c r="H6" s="261"/>
      <c r="I6" s="261"/>
      <c r="J6" s="261"/>
      <c r="K6" s="261"/>
      <c r="L6" s="261"/>
      <c r="M6" s="261"/>
      <c r="N6" s="261"/>
      <c r="O6" s="261"/>
      <c r="P6" s="261"/>
      <c r="Q6" s="261"/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2"/>
    </row>
    <row r="7" spans="1:28" ht="14.25" customHeight="1">
      <c r="A7" s="253"/>
      <c r="B7" s="254"/>
      <c r="C7" s="260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  <c r="Q7" s="261"/>
      <c r="R7" s="261"/>
      <c r="S7" s="261"/>
      <c r="T7" s="261"/>
      <c r="U7" s="261"/>
      <c r="V7" s="261"/>
      <c r="W7" s="261"/>
      <c r="X7" s="261"/>
      <c r="Y7" s="261"/>
      <c r="Z7" s="261"/>
      <c r="AA7" s="261"/>
      <c r="AB7" s="262"/>
    </row>
    <row r="8" spans="1:28" ht="15" customHeight="1">
      <c r="A8" s="253"/>
      <c r="B8" s="254"/>
      <c r="C8" s="260"/>
      <c r="D8" s="261"/>
      <c r="E8" s="261"/>
      <c r="F8" s="261"/>
      <c r="G8" s="261"/>
      <c r="H8" s="261"/>
      <c r="I8" s="261"/>
      <c r="J8" s="261"/>
      <c r="K8" s="261"/>
      <c r="L8" s="261"/>
      <c r="M8" s="261"/>
      <c r="N8" s="261"/>
      <c r="O8" s="261"/>
      <c r="P8" s="261"/>
      <c r="Q8" s="261"/>
      <c r="R8" s="261"/>
      <c r="S8" s="261"/>
      <c r="T8" s="261"/>
      <c r="U8" s="261"/>
      <c r="V8" s="261"/>
      <c r="W8" s="261"/>
      <c r="X8" s="261"/>
      <c r="Y8" s="261"/>
      <c r="Z8" s="261"/>
      <c r="AA8" s="261"/>
      <c r="AB8" s="262"/>
    </row>
    <row r="9" spans="1:28" ht="14.25" customHeight="1">
      <c r="A9" s="253"/>
      <c r="B9" s="254"/>
      <c r="C9" s="260"/>
      <c r="D9" s="261"/>
      <c r="E9" s="261"/>
      <c r="F9" s="261"/>
      <c r="G9" s="261"/>
      <c r="H9" s="261"/>
      <c r="I9" s="261"/>
      <c r="J9" s="261"/>
      <c r="K9" s="261"/>
      <c r="L9" s="261"/>
      <c r="M9" s="261"/>
      <c r="N9" s="261"/>
      <c r="O9" s="261"/>
      <c r="P9" s="261"/>
      <c r="Q9" s="261"/>
      <c r="R9" s="261"/>
      <c r="S9" s="261"/>
      <c r="T9" s="261"/>
      <c r="U9" s="261"/>
      <c r="V9" s="261"/>
      <c r="W9" s="261"/>
      <c r="X9" s="261"/>
      <c r="Y9" s="261"/>
      <c r="Z9" s="261"/>
      <c r="AA9" s="261"/>
      <c r="AB9" s="262"/>
    </row>
    <row r="10" spans="1:28" ht="14.25" customHeight="1">
      <c r="A10" s="253"/>
      <c r="B10" s="254"/>
      <c r="C10" s="260"/>
      <c r="D10" s="261"/>
      <c r="E10" s="261"/>
      <c r="F10" s="261"/>
      <c r="G10" s="261"/>
      <c r="H10" s="261"/>
      <c r="I10" s="261"/>
      <c r="J10" s="261"/>
      <c r="K10" s="261"/>
      <c r="L10" s="261"/>
      <c r="M10" s="261"/>
      <c r="N10" s="261"/>
      <c r="O10" s="261"/>
      <c r="P10" s="261"/>
      <c r="Q10" s="261"/>
      <c r="R10" s="261"/>
      <c r="S10" s="261"/>
      <c r="T10" s="261"/>
      <c r="U10" s="261"/>
      <c r="V10" s="261"/>
      <c r="W10" s="261"/>
      <c r="X10" s="261"/>
      <c r="Y10" s="261"/>
      <c r="Z10" s="261"/>
      <c r="AA10" s="261"/>
      <c r="AB10" s="262"/>
    </row>
    <row r="11" spans="1:28" ht="13.5" customHeight="1">
      <c r="A11" s="255"/>
      <c r="B11" s="256"/>
      <c r="C11" s="263"/>
      <c r="D11" s="261"/>
      <c r="E11" s="261"/>
      <c r="F11" s="261"/>
      <c r="G11" s="261"/>
      <c r="H11" s="261"/>
      <c r="I11" s="261"/>
      <c r="J11" s="261"/>
      <c r="K11" s="261"/>
      <c r="L11" s="261"/>
      <c r="M11" s="261"/>
      <c r="N11" s="261"/>
      <c r="O11" s="261"/>
      <c r="P11" s="261"/>
      <c r="Q11" s="261"/>
      <c r="R11" s="261"/>
      <c r="S11" s="261"/>
      <c r="T11" s="261"/>
      <c r="U11" s="261"/>
      <c r="V11" s="261"/>
      <c r="W11" s="261"/>
      <c r="X11" s="261"/>
      <c r="Y11" s="261"/>
      <c r="Z11" s="261"/>
      <c r="AA11" s="261"/>
      <c r="AB11" s="262"/>
    </row>
    <row r="12" spans="1:28" s="9" customFormat="1" ht="20.25" customHeight="1">
      <c r="A12" s="163" t="s">
        <v>5</v>
      </c>
      <c r="B12" s="267">
        <f>$A$1</f>
        <v>2020</v>
      </c>
      <c r="C12" s="268"/>
      <c r="D12" s="264"/>
      <c r="E12" s="265"/>
      <c r="F12" s="265"/>
      <c r="G12" s="265"/>
      <c r="H12" s="265"/>
      <c r="I12" s="265"/>
      <c r="J12" s="265"/>
      <c r="K12" s="265"/>
      <c r="L12" s="265"/>
      <c r="M12" s="265"/>
      <c r="N12" s="265"/>
      <c r="O12" s="265"/>
      <c r="P12" s="265"/>
      <c r="Q12" s="265"/>
      <c r="R12" s="265"/>
      <c r="S12" s="265"/>
      <c r="T12" s="265"/>
      <c r="U12" s="265"/>
      <c r="V12" s="265"/>
      <c r="W12" s="265"/>
      <c r="X12" s="265"/>
      <c r="Y12" s="265"/>
      <c r="Z12" s="265"/>
      <c r="AA12" s="265"/>
      <c r="AB12" s="266"/>
    </row>
    <row r="13" spans="1:28" s="179" customFormat="1" ht="14.25" customHeight="1">
      <c r="A13" s="164" t="s">
        <v>6</v>
      </c>
      <c r="B13" s="249">
        <f>SEMAINE(date_1er_jour_semaine($A$1,B22)-7)</f>
        <v>52</v>
      </c>
      <c r="C13" s="250"/>
      <c r="D13" s="165" t="s">
        <v>8</v>
      </c>
      <c r="E13" s="165" t="s">
        <v>9</v>
      </c>
      <c r="F13" s="166" t="s">
        <v>10</v>
      </c>
      <c r="G13" s="166" t="s">
        <v>9</v>
      </c>
      <c r="H13" s="167" t="s">
        <v>11</v>
      </c>
      <c r="I13" s="167" t="s">
        <v>9</v>
      </c>
      <c r="J13" s="168" t="s">
        <v>12</v>
      </c>
      <c r="K13" s="168" t="s">
        <v>9</v>
      </c>
      <c r="L13" s="169" t="s">
        <v>13</v>
      </c>
      <c r="M13" s="169" t="s">
        <v>9</v>
      </c>
      <c r="N13" s="170" t="s">
        <v>14</v>
      </c>
      <c r="O13" s="170" t="s">
        <v>9</v>
      </c>
      <c r="P13" s="171" t="s">
        <v>15</v>
      </c>
      <c r="Q13" s="171" t="s">
        <v>9</v>
      </c>
      <c r="R13" s="172" t="s">
        <v>16</v>
      </c>
      <c r="S13" s="172" t="s">
        <v>9</v>
      </c>
      <c r="T13" s="173" t="s">
        <v>17</v>
      </c>
      <c r="U13" s="173" t="s">
        <v>9</v>
      </c>
      <c r="V13" s="174" t="s">
        <v>18</v>
      </c>
      <c r="W13" s="174" t="s">
        <v>9</v>
      </c>
      <c r="X13" s="175" t="s">
        <v>19</v>
      </c>
      <c r="Y13" s="175" t="s">
        <v>9</v>
      </c>
      <c r="Z13" s="176" t="s">
        <v>20</v>
      </c>
      <c r="AA13" s="177" t="s">
        <v>21</v>
      </c>
      <c r="AB13" s="178" t="s">
        <v>22</v>
      </c>
    </row>
    <row r="14" spans="1:28" ht="15" customHeight="1">
      <c r="A14" s="291">
        <f>A1-1</f>
        <v>2019</v>
      </c>
      <c r="B14" s="157">
        <f t="shared" ref="B14:B19" si="0">WEEKDAY(C14)</f>
        <v>2</v>
      </c>
      <c r="C14" s="212">
        <f>date_1er_jour_semaine($A$1-1,B13)</f>
        <v>43822</v>
      </c>
      <c r="D14" s="99"/>
      <c r="E14" s="100"/>
      <c r="F14" s="99"/>
      <c r="G14" s="101"/>
      <c r="H14" s="99"/>
      <c r="I14" s="102"/>
      <c r="J14" s="99"/>
      <c r="K14" s="103"/>
      <c r="L14" s="99"/>
      <c r="M14" s="104"/>
      <c r="N14" s="99"/>
      <c r="O14" s="105"/>
      <c r="P14" s="99"/>
      <c r="Q14" s="106"/>
      <c r="R14" s="99"/>
      <c r="S14" s="107"/>
      <c r="T14" s="99"/>
      <c r="U14" s="103"/>
      <c r="V14" s="99"/>
      <c r="W14" s="108"/>
      <c r="X14" s="99"/>
      <c r="Y14" s="101"/>
      <c r="Z14" s="99"/>
      <c r="AA14" s="99" t="str">
        <f t="shared" ref="AA14:AA17" si="1">IF(SUM(D14:X14)=0,"",SUM(D14:X14))</f>
        <v/>
      </c>
      <c r="AB14" s="99" t="str">
        <f t="shared" ref="AB14:AB19" si="2">IF(SUM(Y14:AA14)=0,"",SUM(Z14,AA14))</f>
        <v/>
      </c>
    </row>
    <row r="15" spans="1:28" ht="15" customHeight="1">
      <c r="A15" s="291"/>
      <c r="B15" s="157">
        <f t="shared" si="0"/>
        <v>3</v>
      </c>
      <c r="C15" s="212">
        <f>C14+1</f>
        <v>43823</v>
      </c>
      <c r="D15" s="99"/>
      <c r="E15" s="100"/>
      <c r="F15" s="99"/>
      <c r="G15" s="101"/>
      <c r="H15" s="99"/>
      <c r="I15" s="102"/>
      <c r="J15" s="99"/>
      <c r="K15" s="103"/>
      <c r="L15" s="99"/>
      <c r="M15" s="104"/>
      <c r="N15" s="99"/>
      <c r="O15" s="105"/>
      <c r="P15" s="99"/>
      <c r="Q15" s="106"/>
      <c r="R15" s="99"/>
      <c r="S15" s="107"/>
      <c r="T15" s="109"/>
      <c r="U15" s="103"/>
      <c r="V15" s="99"/>
      <c r="W15" s="108"/>
      <c r="X15" s="99"/>
      <c r="Y15" s="101"/>
      <c r="Z15" s="99"/>
      <c r="AA15" s="99" t="str">
        <f t="shared" si="1"/>
        <v/>
      </c>
      <c r="AB15" s="99" t="str">
        <f t="shared" si="2"/>
        <v/>
      </c>
    </row>
    <row r="16" spans="1:28" ht="15" customHeight="1">
      <c r="A16" s="291"/>
      <c r="B16" s="157">
        <f t="shared" si="0"/>
        <v>4</v>
      </c>
      <c r="C16" s="212">
        <f t="shared" ref="C16:C20" si="3">C15+1</f>
        <v>43824</v>
      </c>
      <c r="D16" s="99"/>
      <c r="E16" s="100"/>
      <c r="F16" s="99"/>
      <c r="G16" s="101"/>
      <c r="H16" s="99"/>
      <c r="I16" s="102"/>
      <c r="J16" s="99"/>
      <c r="K16" s="103"/>
      <c r="L16" s="99"/>
      <c r="M16" s="104"/>
      <c r="N16" s="99"/>
      <c r="O16" s="105"/>
      <c r="P16" s="99"/>
      <c r="Q16" s="106"/>
      <c r="R16" s="99"/>
      <c r="S16" s="107"/>
      <c r="T16" s="99"/>
      <c r="U16" s="103"/>
      <c r="V16" s="99"/>
      <c r="W16" s="108"/>
      <c r="X16" s="99"/>
      <c r="Y16" s="101"/>
      <c r="Z16" s="99"/>
      <c r="AA16" s="99" t="str">
        <f t="shared" si="1"/>
        <v/>
      </c>
      <c r="AB16" s="99" t="str">
        <f t="shared" si="2"/>
        <v/>
      </c>
    </row>
    <row r="17" spans="1:28" ht="15" customHeight="1">
      <c r="A17" s="291"/>
      <c r="B17" s="157">
        <f t="shared" si="0"/>
        <v>5</v>
      </c>
      <c r="C17" s="212">
        <f t="shared" si="3"/>
        <v>43825</v>
      </c>
      <c r="D17" s="99"/>
      <c r="E17" s="100"/>
      <c r="F17" s="99"/>
      <c r="G17" s="101"/>
      <c r="H17" s="99"/>
      <c r="I17" s="102"/>
      <c r="J17" s="99"/>
      <c r="K17" s="103"/>
      <c r="L17" s="99"/>
      <c r="M17" s="104"/>
      <c r="N17" s="99"/>
      <c r="O17" s="105"/>
      <c r="P17" s="99"/>
      <c r="Q17" s="106"/>
      <c r="R17" s="99"/>
      <c r="S17" s="107"/>
      <c r="T17" s="99"/>
      <c r="U17" s="103"/>
      <c r="V17" s="99"/>
      <c r="W17" s="108"/>
      <c r="X17" s="99"/>
      <c r="Y17" s="101"/>
      <c r="Z17" s="99"/>
      <c r="AA17" s="99" t="str">
        <f t="shared" si="1"/>
        <v/>
      </c>
      <c r="AB17" s="99" t="str">
        <f t="shared" si="2"/>
        <v/>
      </c>
    </row>
    <row r="18" spans="1:28" ht="15" customHeight="1">
      <c r="A18" s="291"/>
      <c r="B18" s="157">
        <f t="shared" si="0"/>
        <v>6</v>
      </c>
      <c r="C18" s="212">
        <f t="shared" si="3"/>
        <v>43826</v>
      </c>
      <c r="D18" s="99"/>
      <c r="E18" s="100"/>
      <c r="F18" s="99"/>
      <c r="G18" s="101"/>
      <c r="H18" s="99"/>
      <c r="I18" s="102"/>
      <c r="J18" s="99"/>
      <c r="K18" s="103"/>
      <c r="L18" s="99"/>
      <c r="M18" s="104"/>
      <c r="N18" s="99"/>
      <c r="O18" s="105"/>
      <c r="P18" s="99"/>
      <c r="Q18" s="106"/>
      <c r="R18" s="99"/>
      <c r="S18" s="107"/>
      <c r="T18" s="99"/>
      <c r="U18" s="103"/>
      <c r="V18" s="99"/>
      <c r="W18" s="108"/>
      <c r="X18" s="99"/>
      <c r="Y18" s="101"/>
      <c r="Z18" s="99"/>
      <c r="AA18" s="99" t="str">
        <f>IF(SUM(D18:X18)=0,"",SUM(D18:X18))</f>
        <v/>
      </c>
      <c r="AB18" s="99" t="str">
        <f t="shared" si="2"/>
        <v/>
      </c>
    </row>
    <row r="19" spans="1:28" ht="15" customHeight="1">
      <c r="A19" s="292"/>
      <c r="B19" s="157">
        <f t="shared" si="0"/>
        <v>7</v>
      </c>
      <c r="C19" s="212">
        <f t="shared" si="3"/>
        <v>43827</v>
      </c>
      <c r="D19" s="99"/>
      <c r="E19" s="100"/>
      <c r="F19" s="99"/>
      <c r="G19" s="101"/>
      <c r="H19" s="99"/>
      <c r="I19" s="102"/>
      <c r="J19" s="99"/>
      <c r="K19" s="103"/>
      <c r="L19" s="99"/>
      <c r="M19" s="104"/>
      <c r="N19" s="99"/>
      <c r="O19" s="105"/>
      <c r="P19" s="99"/>
      <c r="Q19" s="106"/>
      <c r="R19" s="99"/>
      <c r="S19" s="107"/>
      <c r="T19" s="99"/>
      <c r="U19" s="103"/>
      <c r="V19" s="99"/>
      <c r="W19" s="108"/>
      <c r="X19" s="99"/>
      <c r="Y19" s="101"/>
      <c r="Z19" s="99"/>
      <c r="AA19" s="99" t="str">
        <f t="shared" ref="AA19" si="4">IF(SUM(D19:X19)=0,"",SUM(D19:X19))</f>
        <v/>
      </c>
      <c r="AB19" s="99" t="str">
        <f t="shared" si="2"/>
        <v/>
      </c>
    </row>
    <row r="20" spans="1:28" s="67" customFormat="1" ht="15" customHeight="1">
      <c r="A20" s="237">
        <f>(DATE(1899,12,31)+(0*7+IF(MONTH(C14)&gt;60,MONTH(C14)-1,MONTH(C14))))</f>
        <v>693974</v>
      </c>
      <c r="B20" s="158">
        <f>WEEKDAY(C20)</f>
        <v>1</v>
      </c>
      <c r="C20" s="212">
        <f t="shared" si="3"/>
        <v>43828</v>
      </c>
      <c r="D20" s="99"/>
      <c r="E20" s="100"/>
      <c r="F20" s="99"/>
      <c r="G20" s="101"/>
      <c r="H20" s="99"/>
      <c r="I20" s="102"/>
      <c r="J20" s="99"/>
      <c r="K20" s="103"/>
      <c r="L20" s="99"/>
      <c r="M20" s="104"/>
      <c r="N20" s="99"/>
      <c r="O20" s="105"/>
      <c r="P20" s="99"/>
      <c r="Q20" s="106"/>
      <c r="R20" s="99"/>
      <c r="S20" s="107"/>
      <c r="T20" s="99"/>
      <c r="U20" s="103"/>
      <c r="V20" s="99"/>
      <c r="W20" s="108"/>
      <c r="X20" s="99"/>
      <c r="Y20" s="101"/>
      <c r="Z20" s="110"/>
      <c r="AA20" s="110" t="str">
        <f>IF(SUM(D20:X20)=0,"",SUM(D20:X20))</f>
        <v/>
      </c>
      <c r="AB20" s="110" t="str">
        <f>IF(SUM(Y20:AA20)=0,"",SUM(Z20,AA20))</f>
        <v/>
      </c>
    </row>
    <row r="21" spans="1:28" s="66" customFormat="1" ht="15" customHeight="1">
      <c r="A21" s="238"/>
      <c r="B21" s="223" t="s">
        <v>23</v>
      </c>
      <c r="C21" s="225"/>
      <c r="D21" s="221">
        <f>SUM(D8:D20)</f>
        <v>0</v>
      </c>
      <c r="E21" s="222"/>
      <c r="F21" s="221">
        <f>SUM(F8:F20)</f>
        <v>0</v>
      </c>
      <c r="G21" s="222"/>
      <c r="H21" s="221">
        <f>SUM(H8:H20)</f>
        <v>0</v>
      </c>
      <c r="I21" s="222"/>
      <c r="J21" s="221">
        <f>SUM(J8:J20)</f>
        <v>0</v>
      </c>
      <c r="K21" s="222"/>
      <c r="L21" s="221">
        <f>SUM(L8:L20)</f>
        <v>0</v>
      </c>
      <c r="M21" s="222"/>
      <c r="N21" s="221">
        <f>SUM(N8:N20)</f>
        <v>0</v>
      </c>
      <c r="O21" s="222"/>
      <c r="P21" s="221">
        <f>SUM(P8:P20)</f>
        <v>0</v>
      </c>
      <c r="Q21" s="222"/>
      <c r="R21" s="221">
        <f>SUM(R8:R20)</f>
        <v>0</v>
      </c>
      <c r="S21" s="222"/>
      <c r="T21" s="221">
        <f>SUM(T8:T20)</f>
        <v>0</v>
      </c>
      <c r="U21" s="222"/>
      <c r="V21" s="221">
        <f>SUM(V8:V20)</f>
        <v>0</v>
      </c>
      <c r="W21" s="222"/>
      <c r="X21" s="221">
        <f>SUM(X8:X20)</f>
        <v>0</v>
      </c>
      <c r="Y21" s="222"/>
      <c r="Z21" s="180">
        <f>SUM(Z8:Z20)</f>
        <v>0</v>
      </c>
      <c r="AA21" s="180">
        <f>SUM(AA8:AA20)</f>
        <v>0</v>
      </c>
      <c r="AB21" s="180">
        <f>SUM(AB8:AB20)</f>
        <v>0</v>
      </c>
    </row>
    <row r="22" spans="1:28" ht="15" customHeight="1">
      <c r="A22" s="238"/>
      <c r="B22" s="226">
        <f>SEMAINE(date_1er_jour_semaine($A$1,1))</f>
        <v>1</v>
      </c>
      <c r="C22" s="227"/>
      <c r="D22" s="181" t="s">
        <v>8</v>
      </c>
      <c r="E22" s="181" t="s">
        <v>9</v>
      </c>
      <c r="F22" s="182" t="s">
        <v>10</v>
      </c>
      <c r="G22" s="182" t="s">
        <v>9</v>
      </c>
      <c r="H22" s="183" t="s">
        <v>11</v>
      </c>
      <c r="I22" s="183" t="s">
        <v>9</v>
      </c>
      <c r="J22" s="184" t="s">
        <v>12</v>
      </c>
      <c r="K22" s="184" t="s">
        <v>9</v>
      </c>
      <c r="L22" s="185" t="s">
        <v>13</v>
      </c>
      <c r="M22" s="185" t="s">
        <v>9</v>
      </c>
      <c r="N22" s="186" t="s">
        <v>14</v>
      </c>
      <c r="O22" s="186" t="s">
        <v>9</v>
      </c>
      <c r="P22" s="187" t="s">
        <v>15</v>
      </c>
      <c r="Q22" s="187" t="s">
        <v>9</v>
      </c>
      <c r="R22" s="188" t="s">
        <v>16</v>
      </c>
      <c r="S22" s="188" t="s">
        <v>9</v>
      </c>
      <c r="T22" s="189" t="s">
        <v>17</v>
      </c>
      <c r="U22" s="189" t="s">
        <v>9</v>
      </c>
      <c r="V22" s="190" t="s">
        <v>18</v>
      </c>
      <c r="W22" s="190" t="s">
        <v>9</v>
      </c>
      <c r="X22" s="191" t="s">
        <v>19</v>
      </c>
      <c r="Y22" s="191" t="s">
        <v>9</v>
      </c>
      <c r="Z22" s="192" t="s">
        <v>20</v>
      </c>
      <c r="AA22" s="193" t="s">
        <v>21</v>
      </c>
      <c r="AB22" s="194" t="s">
        <v>22</v>
      </c>
    </row>
    <row r="23" spans="1:28" ht="15" customHeight="1">
      <c r="A23" s="238"/>
      <c r="B23" s="157">
        <f t="shared" ref="B23:B28" si="5">WEEKDAY(C23)</f>
        <v>2</v>
      </c>
      <c r="C23" s="212">
        <f>date_1er_jour_semaine($A$1,B22)</f>
        <v>43829</v>
      </c>
      <c r="D23" s="99"/>
      <c r="E23" s="100"/>
      <c r="F23" s="99"/>
      <c r="G23" s="101"/>
      <c r="H23" s="99"/>
      <c r="I23" s="102"/>
      <c r="J23" s="99"/>
      <c r="K23" s="103"/>
      <c r="L23" s="99"/>
      <c r="M23" s="104"/>
      <c r="N23" s="99"/>
      <c r="O23" s="105"/>
      <c r="P23" s="99"/>
      <c r="Q23" s="106"/>
      <c r="R23" s="99"/>
      <c r="S23" s="107"/>
      <c r="T23" s="99"/>
      <c r="U23" s="103"/>
      <c r="V23" s="99"/>
      <c r="W23" s="108"/>
      <c r="X23" s="99"/>
      <c r="Y23" s="101"/>
      <c r="Z23" s="99"/>
      <c r="AA23" s="99" t="str">
        <f t="shared" ref="AA23:AA29" si="6">IF(SUM(D23:X23)=0,"",SUM(D23:X23))</f>
        <v/>
      </c>
      <c r="AB23" s="99" t="str">
        <f t="shared" ref="AB23:AB29" si="7">IF(SUM(Y23:AA23)=0,"",SUM(Z23,AA23))</f>
        <v/>
      </c>
    </row>
    <row r="24" spans="1:28" ht="15" customHeight="1">
      <c r="A24" s="238"/>
      <c r="B24" s="157">
        <f t="shared" si="5"/>
        <v>3</v>
      </c>
      <c r="C24" s="212">
        <f>C23+1</f>
        <v>43830</v>
      </c>
      <c r="D24" s="99"/>
      <c r="E24" s="100"/>
      <c r="F24" s="99"/>
      <c r="G24" s="101"/>
      <c r="H24" s="111"/>
      <c r="I24" s="102"/>
      <c r="J24" s="99"/>
      <c r="K24" s="103"/>
      <c r="L24" s="99"/>
      <c r="M24" s="104"/>
      <c r="N24" s="99"/>
      <c r="O24" s="105"/>
      <c r="P24" s="99"/>
      <c r="Q24" s="106"/>
      <c r="R24" s="99"/>
      <c r="S24" s="107"/>
      <c r="T24" s="109"/>
      <c r="U24" s="103"/>
      <c r="V24" s="99"/>
      <c r="W24" s="108"/>
      <c r="X24" s="99"/>
      <c r="Y24" s="101"/>
      <c r="Z24" s="99"/>
      <c r="AA24" s="99" t="str">
        <f t="shared" si="6"/>
        <v/>
      </c>
      <c r="AB24" s="99" t="str">
        <f t="shared" si="7"/>
        <v/>
      </c>
    </row>
    <row r="25" spans="1:28" ht="15" customHeight="1">
      <c r="A25" s="238"/>
      <c r="B25" s="157">
        <f t="shared" si="5"/>
        <v>4</v>
      </c>
      <c r="C25" s="212">
        <f t="shared" ref="C25:C29" si="8">C24+1</f>
        <v>43831</v>
      </c>
      <c r="D25" s="99"/>
      <c r="E25" s="100"/>
      <c r="F25" s="99"/>
      <c r="G25" s="101"/>
      <c r="H25" s="99"/>
      <c r="I25" s="102"/>
      <c r="J25" s="99"/>
      <c r="K25" s="103"/>
      <c r="L25" s="99"/>
      <c r="M25" s="104"/>
      <c r="N25" s="99"/>
      <c r="O25" s="105"/>
      <c r="P25" s="99"/>
      <c r="Q25" s="106"/>
      <c r="R25" s="99"/>
      <c r="S25" s="107"/>
      <c r="T25" s="99"/>
      <c r="U25" s="103"/>
      <c r="V25" s="99"/>
      <c r="W25" s="108"/>
      <c r="X25" s="99"/>
      <c r="Y25" s="101"/>
      <c r="Z25" s="99"/>
      <c r="AA25" s="99" t="str">
        <f t="shared" si="6"/>
        <v/>
      </c>
      <c r="AB25" s="99" t="str">
        <f t="shared" si="7"/>
        <v/>
      </c>
    </row>
    <row r="26" spans="1:28" ht="15" customHeight="1">
      <c r="A26" s="238"/>
      <c r="B26" s="157">
        <f t="shared" si="5"/>
        <v>5</v>
      </c>
      <c r="C26" s="212">
        <f t="shared" si="8"/>
        <v>43832</v>
      </c>
      <c r="D26" s="99"/>
      <c r="E26" s="100"/>
      <c r="F26" s="99"/>
      <c r="G26" s="101"/>
      <c r="H26" s="99"/>
      <c r="I26" s="102"/>
      <c r="J26" s="99"/>
      <c r="K26" s="103"/>
      <c r="L26" s="99"/>
      <c r="M26" s="104"/>
      <c r="N26" s="99"/>
      <c r="O26" s="105"/>
      <c r="P26" s="99"/>
      <c r="Q26" s="106"/>
      <c r="R26" s="99"/>
      <c r="S26" s="107"/>
      <c r="T26" s="99"/>
      <c r="U26" s="103"/>
      <c r="V26" s="99"/>
      <c r="W26" s="108"/>
      <c r="X26" s="99"/>
      <c r="Y26" s="101"/>
      <c r="Z26" s="99"/>
      <c r="AA26" s="99" t="str">
        <f t="shared" si="6"/>
        <v/>
      </c>
      <c r="AB26" s="99" t="str">
        <f t="shared" si="7"/>
        <v/>
      </c>
    </row>
    <row r="27" spans="1:28" ht="15" customHeight="1">
      <c r="A27" s="238"/>
      <c r="B27" s="157">
        <f t="shared" si="5"/>
        <v>6</v>
      </c>
      <c r="C27" s="212">
        <f t="shared" si="8"/>
        <v>43833</v>
      </c>
      <c r="D27" s="99"/>
      <c r="E27" s="100"/>
      <c r="F27" s="99"/>
      <c r="G27" s="101"/>
      <c r="H27" s="99"/>
      <c r="I27" s="102"/>
      <c r="J27" s="99"/>
      <c r="K27" s="103"/>
      <c r="L27" s="99"/>
      <c r="M27" s="104"/>
      <c r="N27" s="99"/>
      <c r="O27" s="105"/>
      <c r="P27" s="99"/>
      <c r="Q27" s="106"/>
      <c r="R27" s="99"/>
      <c r="S27" s="107"/>
      <c r="T27" s="99"/>
      <c r="U27" s="103"/>
      <c r="V27" s="99"/>
      <c r="W27" s="108"/>
      <c r="X27" s="99"/>
      <c r="Y27" s="101"/>
      <c r="Z27" s="99"/>
      <c r="AA27" s="99" t="str">
        <f>IF(SUM(D27:X27)=0,"",SUM(D27:X27))</f>
        <v/>
      </c>
      <c r="AB27" s="99" t="str">
        <f t="shared" si="7"/>
        <v/>
      </c>
    </row>
    <row r="28" spans="1:28" ht="15" customHeight="1">
      <c r="A28" s="238"/>
      <c r="B28" s="157">
        <f t="shared" si="5"/>
        <v>7</v>
      </c>
      <c r="C28" s="212">
        <f t="shared" si="8"/>
        <v>43834</v>
      </c>
      <c r="D28" s="99"/>
      <c r="E28" s="100"/>
      <c r="F28" s="99"/>
      <c r="G28" s="101"/>
      <c r="H28" s="99"/>
      <c r="I28" s="102"/>
      <c r="J28" s="99"/>
      <c r="K28" s="103"/>
      <c r="L28" s="99"/>
      <c r="M28" s="104"/>
      <c r="N28" s="99"/>
      <c r="O28" s="105"/>
      <c r="P28" s="99"/>
      <c r="Q28" s="106"/>
      <c r="R28" s="99"/>
      <c r="S28" s="107"/>
      <c r="T28" s="99"/>
      <c r="U28" s="103"/>
      <c r="V28" s="99"/>
      <c r="W28" s="108"/>
      <c r="X28" s="99"/>
      <c r="Y28" s="101"/>
      <c r="Z28" s="99"/>
      <c r="AA28" s="99" t="str">
        <f t="shared" si="6"/>
        <v/>
      </c>
      <c r="AB28" s="99" t="str">
        <f t="shared" si="7"/>
        <v/>
      </c>
    </row>
    <row r="29" spans="1:28" ht="14.25" customHeight="1">
      <c r="A29" s="238"/>
      <c r="B29" s="158">
        <f>WEEKDAY(C29)</f>
        <v>1</v>
      </c>
      <c r="C29" s="212">
        <f t="shared" si="8"/>
        <v>43835</v>
      </c>
      <c r="D29" s="99"/>
      <c r="E29" s="100"/>
      <c r="F29" s="99"/>
      <c r="G29" s="101"/>
      <c r="H29" s="99"/>
      <c r="I29" s="102"/>
      <c r="J29" s="99"/>
      <c r="K29" s="103"/>
      <c r="L29" s="99"/>
      <c r="M29" s="104"/>
      <c r="N29" s="99"/>
      <c r="O29" s="105"/>
      <c r="P29" s="99"/>
      <c r="Q29" s="106"/>
      <c r="R29" s="99"/>
      <c r="S29" s="107"/>
      <c r="T29" s="99"/>
      <c r="U29" s="103"/>
      <c r="V29" s="99"/>
      <c r="W29" s="108"/>
      <c r="X29" s="99"/>
      <c r="Y29" s="101"/>
      <c r="Z29" s="99"/>
      <c r="AA29" s="99" t="str">
        <f t="shared" si="6"/>
        <v/>
      </c>
      <c r="AB29" s="99" t="str">
        <f t="shared" si="7"/>
        <v/>
      </c>
    </row>
    <row r="30" spans="1:28" s="66" customFormat="1" ht="15" customHeight="1">
      <c r="A30" s="238"/>
      <c r="B30" s="223" t="s">
        <v>23</v>
      </c>
      <c r="C30" s="225"/>
      <c r="D30" s="221">
        <f>SUM(D23:D29)</f>
        <v>0</v>
      </c>
      <c r="E30" s="222"/>
      <c r="F30" s="221">
        <f>SUM(F23:F29)</f>
        <v>0</v>
      </c>
      <c r="G30" s="222"/>
      <c r="H30" s="221">
        <f>SUM(H23:H29)</f>
        <v>0</v>
      </c>
      <c r="I30" s="222"/>
      <c r="J30" s="221">
        <f>SUM(J23:J29)</f>
        <v>0</v>
      </c>
      <c r="K30" s="222"/>
      <c r="L30" s="221">
        <f>SUM(L23:L29)</f>
        <v>0</v>
      </c>
      <c r="M30" s="222"/>
      <c r="N30" s="221">
        <f>SUM(N23:N29)</f>
        <v>0</v>
      </c>
      <c r="O30" s="222"/>
      <c r="P30" s="221">
        <f>SUM(P23:P29)</f>
        <v>0</v>
      </c>
      <c r="Q30" s="222"/>
      <c r="R30" s="221">
        <f>SUM(R23:R29)</f>
        <v>0</v>
      </c>
      <c r="S30" s="222"/>
      <c r="T30" s="221">
        <f>SUM(T23:T29)</f>
        <v>0</v>
      </c>
      <c r="U30" s="222"/>
      <c r="V30" s="221">
        <f>SUM(V23:V29)</f>
        <v>0</v>
      </c>
      <c r="W30" s="222"/>
      <c r="X30" s="221">
        <f>SUM(X23:X29)</f>
        <v>0</v>
      </c>
      <c r="Y30" s="222"/>
      <c r="Z30" s="180">
        <f>SUM(Z23:Z29)</f>
        <v>0</v>
      </c>
      <c r="AA30" s="180">
        <f>SUM(AA23:AA29)</f>
        <v>0</v>
      </c>
      <c r="AB30" s="180">
        <f>SUM(AB23:AB29)</f>
        <v>0</v>
      </c>
    </row>
    <row r="31" spans="1:28" ht="15.75" customHeight="1">
      <c r="A31" s="238"/>
      <c r="B31" s="226">
        <f>SEMAINE(date_1er_jour_semaine($A$1,B22)+7)</f>
        <v>2</v>
      </c>
      <c r="C31" s="227"/>
      <c r="D31" s="195" t="s">
        <v>8</v>
      </c>
      <c r="E31" s="195" t="s">
        <v>9</v>
      </c>
      <c r="F31" s="196" t="s">
        <v>10</v>
      </c>
      <c r="G31" s="196" t="s">
        <v>9</v>
      </c>
      <c r="H31" s="197" t="s">
        <v>11</v>
      </c>
      <c r="I31" s="197" t="s">
        <v>9</v>
      </c>
      <c r="J31" s="198" t="s">
        <v>12</v>
      </c>
      <c r="K31" s="198" t="s">
        <v>9</v>
      </c>
      <c r="L31" s="199" t="s">
        <v>13</v>
      </c>
      <c r="M31" s="199" t="s">
        <v>9</v>
      </c>
      <c r="N31" s="200" t="s">
        <v>14</v>
      </c>
      <c r="O31" s="200" t="s">
        <v>9</v>
      </c>
      <c r="P31" s="201" t="s">
        <v>15</v>
      </c>
      <c r="Q31" s="201" t="s">
        <v>9</v>
      </c>
      <c r="R31" s="202" t="s">
        <v>16</v>
      </c>
      <c r="S31" s="202" t="s">
        <v>9</v>
      </c>
      <c r="T31" s="203" t="s">
        <v>17</v>
      </c>
      <c r="U31" s="203" t="s">
        <v>9</v>
      </c>
      <c r="V31" s="204" t="s">
        <v>18</v>
      </c>
      <c r="W31" s="204" t="s">
        <v>9</v>
      </c>
      <c r="X31" s="205" t="s">
        <v>19</v>
      </c>
      <c r="Y31" s="205" t="s">
        <v>9</v>
      </c>
      <c r="Z31" s="138" t="s">
        <v>20</v>
      </c>
      <c r="AA31" s="139" t="s">
        <v>21</v>
      </c>
      <c r="AB31" s="140" t="s">
        <v>22</v>
      </c>
    </row>
    <row r="32" spans="1:28" ht="15" customHeight="1">
      <c r="A32" s="238"/>
      <c r="B32" s="157">
        <f t="shared" ref="B32:B38" si="9">WEEKDAY(C32)</f>
        <v>2</v>
      </c>
      <c r="C32" s="212">
        <f>date_1er_jour_semaine($A$1,B31)</f>
        <v>43836</v>
      </c>
      <c r="D32" s="99"/>
      <c r="E32" s="100"/>
      <c r="F32" s="99"/>
      <c r="G32" s="101"/>
      <c r="H32" s="99"/>
      <c r="I32" s="102"/>
      <c r="J32" s="99"/>
      <c r="K32" s="103"/>
      <c r="L32" s="99"/>
      <c r="M32" s="104"/>
      <c r="N32" s="99"/>
      <c r="O32" s="105"/>
      <c r="P32" s="99"/>
      <c r="Q32" s="106"/>
      <c r="R32" s="99"/>
      <c r="S32" s="107"/>
      <c r="T32" s="99"/>
      <c r="U32" s="103"/>
      <c r="V32" s="99"/>
      <c r="W32" s="108"/>
      <c r="X32" s="99"/>
      <c r="Y32" s="101"/>
      <c r="Z32" s="99"/>
      <c r="AA32" s="99" t="str">
        <f t="shared" ref="AA32:AA38" si="10">IF(SUM(D32:X32)=0,"",SUM(D32:X32))</f>
        <v/>
      </c>
      <c r="AB32" s="99" t="str">
        <f t="shared" ref="AB32:AB38" si="11">IF(SUM(Y32:AA32)=0,"",SUM(Z32,AA32))</f>
        <v/>
      </c>
    </row>
    <row r="33" spans="1:28" ht="15" customHeight="1">
      <c r="A33" s="238"/>
      <c r="B33" s="157">
        <f t="shared" si="9"/>
        <v>3</v>
      </c>
      <c r="C33" s="212">
        <f>C32+1</f>
        <v>43837</v>
      </c>
      <c r="D33" s="99"/>
      <c r="E33" s="100"/>
      <c r="F33" s="99"/>
      <c r="G33" s="101"/>
      <c r="H33" s="99"/>
      <c r="I33" s="102"/>
      <c r="J33" s="99"/>
      <c r="K33" s="103"/>
      <c r="L33" s="99"/>
      <c r="M33" s="104"/>
      <c r="N33" s="99"/>
      <c r="O33" s="105"/>
      <c r="P33" s="99"/>
      <c r="Q33" s="106"/>
      <c r="R33" s="99"/>
      <c r="S33" s="107"/>
      <c r="T33" s="109"/>
      <c r="U33" s="103"/>
      <c r="V33" s="99"/>
      <c r="W33" s="108"/>
      <c r="X33" s="99"/>
      <c r="Y33" s="101"/>
      <c r="Z33" s="99"/>
      <c r="AA33" s="99" t="str">
        <f t="shared" si="10"/>
        <v/>
      </c>
      <c r="AB33" s="99" t="str">
        <f t="shared" si="11"/>
        <v/>
      </c>
    </row>
    <row r="34" spans="1:28" ht="15" customHeight="1">
      <c r="A34" s="238"/>
      <c r="B34" s="157">
        <f t="shared" si="9"/>
        <v>4</v>
      </c>
      <c r="C34" s="212">
        <f t="shared" ref="C34:C38" si="12">C33+1</f>
        <v>43838</v>
      </c>
      <c r="D34" s="99"/>
      <c r="E34" s="100"/>
      <c r="F34" s="99"/>
      <c r="G34" s="101"/>
      <c r="H34" s="99"/>
      <c r="I34" s="102"/>
      <c r="J34" s="99"/>
      <c r="K34" s="103"/>
      <c r="L34" s="99"/>
      <c r="M34" s="104"/>
      <c r="N34" s="99"/>
      <c r="O34" s="105"/>
      <c r="P34" s="99"/>
      <c r="Q34" s="106"/>
      <c r="R34" s="99"/>
      <c r="S34" s="107"/>
      <c r="T34" s="99"/>
      <c r="U34" s="103"/>
      <c r="V34" s="99"/>
      <c r="W34" s="108"/>
      <c r="X34" s="99"/>
      <c r="Y34" s="101"/>
      <c r="Z34" s="99"/>
      <c r="AA34" s="99" t="str">
        <f t="shared" si="10"/>
        <v/>
      </c>
      <c r="AB34" s="99" t="str">
        <f t="shared" si="11"/>
        <v/>
      </c>
    </row>
    <row r="35" spans="1:28" ht="15" customHeight="1">
      <c r="A35" s="238"/>
      <c r="B35" s="157">
        <f t="shared" si="9"/>
        <v>5</v>
      </c>
      <c r="C35" s="212">
        <f t="shared" si="12"/>
        <v>43839</v>
      </c>
      <c r="D35" s="99"/>
      <c r="E35" s="100"/>
      <c r="F35" s="99"/>
      <c r="G35" s="101"/>
      <c r="H35" s="99"/>
      <c r="I35" s="102"/>
      <c r="J35" s="99"/>
      <c r="K35" s="103"/>
      <c r="L35" s="99"/>
      <c r="M35" s="104"/>
      <c r="N35" s="99"/>
      <c r="O35" s="105"/>
      <c r="P35" s="99"/>
      <c r="Q35" s="106"/>
      <c r="R35" s="99"/>
      <c r="S35" s="107"/>
      <c r="T35" s="99"/>
      <c r="U35" s="103"/>
      <c r="V35" s="99"/>
      <c r="W35" s="108"/>
      <c r="X35" s="99"/>
      <c r="Y35" s="101"/>
      <c r="Z35" s="99"/>
      <c r="AA35" s="99" t="str">
        <f t="shared" si="10"/>
        <v/>
      </c>
      <c r="AB35" s="99" t="str">
        <f t="shared" si="11"/>
        <v/>
      </c>
    </row>
    <row r="36" spans="1:28" ht="15" customHeight="1">
      <c r="A36" s="238"/>
      <c r="B36" s="157">
        <f t="shared" si="9"/>
        <v>6</v>
      </c>
      <c r="C36" s="212">
        <f t="shared" si="12"/>
        <v>43840</v>
      </c>
      <c r="D36" s="99"/>
      <c r="E36" s="100"/>
      <c r="F36" s="99"/>
      <c r="G36" s="101"/>
      <c r="H36" s="99"/>
      <c r="I36" s="102"/>
      <c r="J36" s="99"/>
      <c r="K36" s="103"/>
      <c r="L36" s="99"/>
      <c r="M36" s="104"/>
      <c r="N36" s="99"/>
      <c r="O36" s="105"/>
      <c r="P36" s="99"/>
      <c r="Q36" s="106"/>
      <c r="R36" s="99"/>
      <c r="S36" s="107"/>
      <c r="T36" s="99"/>
      <c r="U36" s="103"/>
      <c r="V36" s="99"/>
      <c r="W36" s="108"/>
      <c r="X36" s="99"/>
      <c r="Y36" s="101"/>
      <c r="Z36" s="99"/>
      <c r="AA36" s="99" t="str">
        <f t="shared" si="10"/>
        <v/>
      </c>
      <c r="AB36" s="99" t="str">
        <f t="shared" si="11"/>
        <v/>
      </c>
    </row>
    <row r="37" spans="1:28" ht="15" customHeight="1">
      <c r="A37" s="238"/>
      <c r="B37" s="157">
        <f t="shared" si="9"/>
        <v>7</v>
      </c>
      <c r="C37" s="212">
        <f t="shared" si="12"/>
        <v>43841</v>
      </c>
      <c r="D37" s="99"/>
      <c r="E37" s="100"/>
      <c r="F37" s="99"/>
      <c r="G37" s="101"/>
      <c r="H37" s="99"/>
      <c r="I37" s="102"/>
      <c r="J37" s="99"/>
      <c r="K37" s="103"/>
      <c r="L37" s="99"/>
      <c r="M37" s="104"/>
      <c r="N37" s="99"/>
      <c r="O37" s="105"/>
      <c r="P37" s="99"/>
      <c r="Q37" s="106"/>
      <c r="R37" s="99"/>
      <c r="S37" s="107"/>
      <c r="T37" s="99"/>
      <c r="U37" s="103"/>
      <c r="V37" s="99"/>
      <c r="W37" s="108"/>
      <c r="X37" s="99"/>
      <c r="Y37" s="101"/>
      <c r="Z37" s="99"/>
      <c r="AA37" s="99" t="str">
        <f t="shared" si="10"/>
        <v/>
      </c>
      <c r="AB37" s="99" t="str">
        <f t="shared" si="11"/>
        <v/>
      </c>
    </row>
    <row r="38" spans="1:28" ht="14.25" customHeight="1">
      <c r="A38" s="238"/>
      <c r="B38" s="157">
        <f t="shared" si="9"/>
        <v>1</v>
      </c>
      <c r="C38" s="212">
        <f t="shared" si="12"/>
        <v>43842</v>
      </c>
      <c r="D38" s="99"/>
      <c r="E38" s="100"/>
      <c r="F38" s="99"/>
      <c r="G38" s="101"/>
      <c r="H38" s="99"/>
      <c r="I38" s="102"/>
      <c r="J38" s="99"/>
      <c r="K38" s="103"/>
      <c r="L38" s="99"/>
      <c r="M38" s="104"/>
      <c r="N38" s="99"/>
      <c r="O38" s="105"/>
      <c r="P38" s="99"/>
      <c r="Q38" s="106"/>
      <c r="R38" s="99"/>
      <c r="S38" s="107"/>
      <c r="T38" s="99"/>
      <c r="U38" s="103"/>
      <c r="V38" s="99"/>
      <c r="W38" s="108"/>
      <c r="X38" s="99"/>
      <c r="Y38" s="101"/>
      <c r="Z38" s="99"/>
      <c r="AA38" s="99" t="str">
        <f t="shared" si="10"/>
        <v/>
      </c>
      <c r="AB38" s="99" t="str">
        <f t="shared" si="11"/>
        <v/>
      </c>
    </row>
    <row r="39" spans="1:28" s="66" customFormat="1" ht="15" customHeight="1">
      <c r="A39" s="238"/>
      <c r="B39" s="223" t="s">
        <v>23</v>
      </c>
      <c r="C39" s="225"/>
      <c r="D39" s="221">
        <f>SUM(D32:D38)</f>
        <v>0</v>
      </c>
      <c r="E39" s="222"/>
      <c r="F39" s="221">
        <f>SUM(F32:F38)</f>
        <v>0</v>
      </c>
      <c r="G39" s="222"/>
      <c r="H39" s="221">
        <f>SUM(H32:H38)</f>
        <v>0</v>
      </c>
      <c r="I39" s="222"/>
      <c r="J39" s="221">
        <f>SUM(J32:J38)</f>
        <v>0</v>
      </c>
      <c r="K39" s="222"/>
      <c r="L39" s="221">
        <f>SUM(L32:L38)</f>
        <v>0</v>
      </c>
      <c r="M39" s="222"/>
      <c r="N39" s="221">
        <f>SUM(N32:N38)</f>
        <v>0</v>
      </c>
      <c r="O39" s="222"/>
      <c r="P39" s="221">
        <f>SUM(P32:P38)</f>
        <v>0</v>
      </c>
      <c r="Q39" s="222"/>
      <c r="R39" s="221">
        <f>SUM(R32:R38)</f>
        <v>0</v>
      </c>
      <c r="S39" s="222"/>
      <c r="T39" s="221">
        <f>SUM(T32:T38)</f>
        <v>0</v>
      </c>
      <c r="U39" s="222"/>
      <c r="V39" s="221">
        <f>SUM(V32:V38)</f>
        <v>0</v>
      </c>
      <c r="W39" s="222"/>
      <c r="X39" s="221">
        <f>SUM(X32:X38)</f>
        <v>0</v>
      </c>
      <c r="Y39" s="222"/>
      <c r="Z39" s="180">
        <f>SUM(Z32:Z38)</f>
        <v>0</v>
      </c>
      <c r="AA39" s="180">
        <f>SUM(AA32:AA38)</f>
        <v>0</v>
      </c>
      <c r="AB39" s="180">
        <f>SUM(AB32:AB38)</f>
        <v>0</v>
      </c>
    </row>
    <row r="40" spans="1:28" ht="15.75" customHeight="1">
      <c r="A40" s="238"/>
      <c r="B40" s="226">
        <f>SEMAINE(date_1er_jour_semaine($A$1,B31)+7)</f>
        <v>3</v>
      </c>
      <c r="C40" s="227"/>
      <c r="D40" s="244" t="s">
        <v>24</v>
      </c>
      <c r="E40" s="230"/>
      <c r="F40" s="235" t="s">
        <v>25</v>
      </c>
      <c r="G40" s="230"/>
      <c r="H40" s="234" t="s">
        <v>26</v>
      </c>
      <c r="I40" s="230"/>
      <c r="J40" s="233" t="s">
        <v>27</v>
      </c>
      <c r="K40" s="230"/>
      <c r="L40" s="232" t="s">
        <v>28</v>
      </c>
      <c r="M40" s="230"/>
      <c r="N40" s="231" t="s">
        <v>29</v>
      </c>
      <c r="O40" s="230"/>
      <c r="P40" s="240" t="s">
        <v>30</v>
      </c>
      <c r="Q40" s="230"/>
      <c r="R40" s="245" t="s">
        <v>31</v>
      </c>
      <c r="S40" s="230"/>
      <c r="T40" s="236" t="s">
        <v>32</v>
      </c>
      <c r="U40" s="230"/>
      <c r="V40" s="243" t="s">
        <v>33</v>
      </c>
      <c r="W40" s="230"/>
      <c r="X40" s="229" t="s">
        <v>34</v>
      </c>
      <c r="Y40" s="230"/>
      <c r="Z40" s="138" t="s">
        <v>20</v>
      </c>
      <c r="AA40" s="139" t="s">
        <v>21</v>
      </c>
      <c r="AB40" s="140" t="s">
        <v>22</v>
      </c>
    </row>
    <row r="41" spans="1:28" ht="15" customHeight="1">
      <c r="A41" s="238"/>
      <c r="B41" s="157">
        <f t="shared" ref="B41:B47" si="13">WEEKDAY(C41)</f>
        <v>2</v>
      </c>
      <c r="C41" s="212">
        <f>date_1er_jour_semaine($A$1,B40)</f>
        <v>43843</v>
      </c>
      <c r="D41" s="99"/>
      <c r="E41" s="100"/>
      <c r="F41" s="99"/>
      <c r="G41" s="101"/>
      <c r="H41" s="99"/>
      <c r="I41" s="102"/>
      <c r="J41" s="99"/>
      <c r="K41" s="103"/>
      <c r="L41" s="99"/>
      <c r="M41" s="104"/>
      <c r="N41" s="99"/>
      <c r="O41" s="105"/>
      <c r="P41" s="99"/>
      <c r="Q41" s="106"/>
      <c r="R41" s="99"/>
      <c r="S41" s="107"/>
      <c r="T41" s="99"/>
      <c r="U41" s="103"/>
      <c r="V41" s="99"/>
      <c r="W41" s="108"/>
      <c r="X41" s="99"/>
      <c r="Y41" s="101"/>
      <c r="Z41" s="99"/>
      <c r="AA41" s="99" t="str">
        <f t="shared" ref="AA41:AA47" si="14">IF(SUM(D41:X41)=0,"",SUM(D41:X41))</f>
        <v/>
      </c>
      <c r="AB41" s="99" t="str">
        <f t="shared" ref="AB41:AB47" si="15">IF(SUM(Y41:AA41)=0,"",SUM(Z41,AA41))</f>
        <v/>
      </c>
    </row>
    <row r="42" spans="1:28" ht="15" customHeight="1">
      <c r="A42" s="238"/>
      <c r="B42" s="157">
        <f t="shared" si="13"/>
        <v>3</v>
      </c>
      <c r="C42" s="212">
        <f>C41+1</f>
        <v>43844</v>
      </c>
      <c r="D42" s="99"/>
      <c r="E42" s="100"/>
      <c r="F42" s="99"/>
      <c r="G42" s="101"/>
      <c r="H42" s="99"/>
      <c r="I42" s="102"/>
      <c r="J42" s="99"/>
      <c r="K42" s="103"/>
      <c r="L42" s="99"/>
      <c r="M42" s="104"/>
      <c r="N42" s="99"/>
      <c r="O42" s="105"/>
      <c r="P42" s="99"/>
      <c r="Q42" s="106"/>
      <c r="R42" s="99"/>
      <c r="S42" s="107"/>
      <c r="T42" s="109"/>
      <c r="U42" s="103"/>
      <c r="V42" s="99"/>
      <c r="W42" s="108"/>
      <c r="X42" s="99"/>
      <c r="Y42" s="101"/>
      <c r="Z42" s="99"/>
      <c r="AA42" s="99" t="str">
        <f t="shared" si="14"/>
        <v/>
      </c>
      <c r="AB42" s="99" t="str">
        <f t="shared" si="15"/>
        <v/>
      </c>
    </row>
    <row r="43" spans="1:28" ht="15" customHeight="1">
      <c r="A43" s="238"/>
      <c r="B43" s="157">
        <f t="shared" si="13"/>
        <v>4</v>
      </c>
      <c r="C43" s="212">
        <f t="shared" ref="C43:C47" si="16">C42+1</f>
        <v>43845</v>
      </c>
      <c r="D43" s="99"/>
      <c r="E43" s="100"/>
      <c r="F43" s="99"/>
      <c r="G43" s="101"/>
      <c r="H43" s="99"/>
      <c r="I43" s="102"/>
      <c r="J43" s="99"/>
      <c r="K43" s="103"/>
      <c r="L43" s="99"/>
      <c r="M43" s="104"/>
      <c r="N43" s="99"/>
      <c r="O43" s="105"/>
      <c r="P43" s="99"/>
      <c r="Q43" s="106"/>
      <c r="R43" s="99"/>
      <c r="S43" s="107"/>
      <c r="T43" s="99"/>
      <c r="U43" s="103"/>
      <c r="V43" s="99"/>
      <c r="W43" s="108"/>
      <c r="X43" s="99"/>
      <c r="Y43" s="101"/>
      <c r="Z43" s="99"/>
      <c r="AA43" s="99" t="str">
        <f t="shared" si="14"/>
        <v/>
      </c>
      <c r="AB43" s="99" t="str">
        <f t="shared" si="15"/>
        <v/>
      </c>
    </row>
    <row r="44" spans="1:28" ht="15" customHeight="1">
      <c r="A44" s="238"/>
      <c r="B44" s="157">
        <f t="shared" si="13"/>
        <v>5</v>
      </c>
      <c r="C44" s="212">
        <f t="shared" si="16"/>
        <v>43846</v>
      </c>
      <c r="D44" s="99"/>
      <c r="E44" s="100"/>
      <c r="F44" s="99"/>
      <c r="G44" s="101"/>
      <c r="H44" s="99"/>
      <c r="I44" s="102"/>
      <c r="J44" s="99"/>
      <c r="K44" s="103"/>
      <c r="L44" s="99"/>
      <c r="M44" s="104"/>
      <c r="N44" s="99"/>
      <c r="O44" s="105"/>
      <c r="P44" s="99"/>
      <c r="Q44" s="106"/>
      <c r="R44" s="99"/>
      <c r="S44" s="107"/>
      <c r="T44" s="99"/>
      <c r="U44" s="103"/>
      <c r="V44" s="99"/>
      <c r="W44" s="108"/>
      <c r="X44" s="99"/>
      <c r="Y44" s="101"/>
      <c r="Z44" s="99"/>
      <c r="AA44" s="99" t="str">
        <f t="shared" si="14"/>
        <v/>
      </c>
      <c r="AB44" s="99" t="str">
        <f t="shared" si="15"/>
        <v/>
      </c>
    </row>
    <row r="45" spans="1:28" ht="15" customHeight="1">
      <c r="A45" s="238"/>
      <c r="B45" s="157">
        <f t="shared" si="13"/>
        <v>6</v>
      </c>
      <c r="C45" s="212">
        <f t="shared" si="16"/>
        <v>43847</v>
      </c>
      <c r="D45" s="99"/>
      <c r="E45" s="100"/>
      <c r="F45" s="99"/>
      <c r="G45" s="101"/>
      <c r="H45" s="99"/>
      <c r="I45" s="102"/>
      <c r="J45" s="99"/>
      <c r="K45" s="103"/>
      <c r="L45" s="99"/>
      <c r="M45" s="104"/>
      <c r="N45" s="99"/>
      <c r="O45" s="105"/>
      <c r="P45" s="99"/>
      <c r="Q45" s="106"/>
      <c r="R45" s="99"/>
      <c r="S45" s="107"/>
      <c r="T45" s="99"/>
      <c r="U45" s="103"/>
      <c r="V45" s="99"/>
      <c r="W45" s="108"/>
      <c r="X45" s="99"/>
      <c r="Y45" s="101"/>
      <c r="Z45" s="99"/>
      <c r="AA45" s="99" t="str">
        <f t="shared" si="14"/>
        <v/>
      </c>
      <c r="AB45" s="99" t="str">
        <f t="shared" si="15"/>
        <v/>
      </c>
    </row>
    <row r="46" spans="1:28" ht="15" customHeight="1">
      <c r="A46" s="238"/>
      <c r="B46" s="157">
        <f t="shared" si="13"/>
        <v>7</v>
      </c>
      <c r="C46" s="212">
        <f t="shared" si="16"/>
        <v>43848</v>
      </c>
      <c r="D46" s="99"/>
      <c r="E46" s="100"/>
      <c r="F46" s="99"/>
      <c r="G46" s="101"/>
      <c r="H46" s="99"/>
      <c r="I46" s="102"/>
      <c r="J46" s="99"/>
      <c r="K46" s="103"/>
      <c r="L46" s="99"/>
      <c r="M46" s="104"/>
      <c r="N46" s="99"/>
      <c r="O46" s="105"/>
      <c r="P46" s="99"/>
      <c r="Q46" s="106"/>
      <c r="R46" s="99"/>
      <c r="S46" s="107"/>
      <c r="T46" s="99"/>
      <c r="U46" s="103"/>
      <c r="V46" s="99"/>
      <c r="W46" s="108"/>
      <c r="X46" s="99"/>
      <c r="Y46" s="101"/>
      <c r="Z46" s="99"/>
      <c r="AA46" s="99" t="str">
        <f t="shared" si="14"/>
        <v/>
      </c>
      <c r="AB46" s="99" t="str">
        <f t="shared" si="15"/>
        <v/>
      </c>
    </row>
    <row r="47" spans="1:28" ht="15" customHeight="1">
      <c r="A47" s="238"/>
      <c r="B47" s="157">
        <f t="shared" si="13"/>
        <v>1</v>
      </c>
      <c r="C47" s="212">
        <f t="shared" si="16"/>
        <v>43849</v>
      </c>
      <c r="D47" s="99"/>
      <c r="E47" s="100"/>
      <c r="F47" s="99"/>
      <c r="G47" s="101"/>
      <c r="H47" s="99"/>
      <c r="I47" s="102"/>
      <c r="J47" s="99"/>
      <c r="K47" s="103"/>
      <c r="L47" s="99"/>
      <c r="M47" s="104"/>
      <c r="N47" s="99"/>
      <c r="O47" s="105"/>
      <c r="P47" s="99"/>
      <c r="Q47" s="106"/>
      <c r="R47" s="99"/>
      <c r="S47" s="107"/>
      <c r="T47" s="99"/>
      <c r="U47" s="103"/>
      <c r="V47" s="99"/>
      <c r="W47" s="108"/>
      <c r="X47" s="99"/>
      <c r="Y47" s="101"/>
      <c r="Z47" s="99"/>
      <c r="AA47" s="99" t="str">
        <f t="shared" si="14"/>
        <v/>
      </c>
      <c r="AB47" s="99" t="str">
        <f t="shared" si="15"/>
        <v/>
      </c>
    </row>
    <row r="48" spans="1:28" s="66" customFormat="1" ht="15" customHeight="1">
      <c r="A48" s="238"/>
      <c r="B48" s="223" t="s">
        <v>23</v>
      </c>
      <c r="C48" s="225"/>
      <c r="D48" s="221">
        <f>SUM(D41:D47)</f>
        <v>0</v>
      </c>
      <c r="E48" s="222"/>
      <c r="F48" s="221">
        <f>SUM(F41:F47)</f>
        <v>0</v>
      </c>
      <c r="G48" s="222"/>
      <c r="H48" s="221">
        <f>SUM(H41:H47)</f>
        <v>0</v>
      </c>
      <c r="I48" s="222"/>
      <c r="J48" s="221">
        <f>SUM(J41:J47)</f>
        <v>0</v>
      </c>
      <c r="K48" s="222"/>
      <c r="L48" s="221">
        <f>SUM(L41:L47)</f>
        <v>0</v>
      </c>
      <c r="M48" s="222"/>
      <c r="N48" s="221">
        <f>SUM(N41:N47)</f>
        <v>0</v>
      </c>
      <c r="O48" s="222"/>
      <c r="P48" s="221">
        <f>SUM(P41:P47)</f>
        <v>0</v>
      </c>
      <c r="Q48" s="222"/>
      <c r="R48" s="221">
        <f>SUM(R41:R47)</f>
        <v>0</v>
      </c>
      <c r="S48" s="222"/>
      <c r="T48" s="221">
        <f>SUM(T41:T47)</f>
        <v>0</v>
      </c>
      <c r="U48" s="222"/>
      <c r="V48" s="221">
        <f>SUM(V41:V47)</f>
        <v>0</v>
      </c>
      <c r="W48" s="222"/>
      <c r="X48" s="221">
        <f>SUM(X41:X47)</f>
        <v>0</v>
      </c>
      <c r="Y48" s="222"/>
      <c r="Z48" s="180">
        <f>SUM(Z41:Z47)</f>
        <v>0</v>
      </c>
      <c r="AA48" s="180">
        <f>SUM(AA41:AA47)</f>
        <v>0</v>
      </c>
      <c r="AB48" s="180">
        <f>SUM(AB41:AB47)</f>
        <v>0</v>
      </c>
    </row>
    <row r="49" spans="1:28" ht="15.75" customHeight="1">
      <c r="A49" s="238"/>
      <c r="B49" s="226">
        <f>SEMAINE(date_1er_jour_semaine($A$1,B40)+7)</f>
        <v>4</v>
      </c>
      <c r="C49" s="227"/>
      <c r="D49" s="195" t="s">
        <v>8</v>
      </c>
      <c r="E49" s="195" t="s">
        <v>9</v>
      </c>
      <c r="F49" s="196" t="s">
        <v>10</v>
      </c>
      <c r="G49" s="196" t="s">
        <v>9</v>
      </c>
      <c r="H49" s="197" t="s">
        <v>11</v>
      </c>
      <c r="I49" s="197" t="s">
        <v>9</v>
      </c>
      <c r="J49" s="198" t="s">
        <v>12</v>
      </c>
      <c r="K49" s="198" t="s">
        <v>9</v>
      </c>
      <c r="L49" s="199" t="s">
        <v>13</v>
      </c>
      <c r="M49" s="199" t="s">
        <v>9</v>
      </c>
      <c r="N49" s="200" t="s">
        <v>14</v>
      </c>
      <c r="O49" s="200" t="s">
        <v>9</v>
      </c>
      <c r="P49" s="201" t="s">
        <v>15</v>
      </c>
      <c r="Q49" s="201" t="s">
        <v>9</v>
      </c>
      <c r="R49" s="202" t="s">
        <v>16</v>
      </c>
      <c r="S49" s="202" t="s">
        <v>9</v>
      </c>
      <c r="T49" s="203" t="s">
        <v>17</v>
      </c>
      <c r="U49" s="203" t="s">
        <v>9</v>
      </c>
      <c r="V49" s="204" t="s">
        <v>18</v>
      </c>
      <c r="W49" s="204" t="s">
        <v>9</v>
      </c>
      <c r="X49" s="205" t="s">
        <v>19</v>
      </c>
      <c r="Y49" s="205" t="s">
        <v>9</v>
      </c>
      <c r="Z49" s="138" t="s">
        <v>20</v>
      </c>
      <c r="AA49" s="139" t="s">
        <v>21</v>
      </c>
      <c r="AB49" s="140" t="s">
        <v>22</v>
      </c>
    </row>
    <row r="50" spans="1:28" ht="14.25" customHeight="1">
      <c r="A50" s="238"/>
      <c r="B50" s="157">
        <f>WEEKDAY(C50)</f>
        <v>2</v>
      </c>
      <c r="C50" s="212">
        <f>date_1er_jour_semaine($A$1,B49)</f>
        <v>43850</v>
      </c>
      <c r="D50" s="99"/>
      <c r="E50" s="100"/>
      <c r="F50" s="99"/>
      <c r="G50" s="101"/>
      <c r="H50" s="99"/>
      <c r="I50" s="102"/>
      <c r="J50" s="99"/>
      <c r="K50" s="103"/>
      <c r="L50" s="99"/>
      <c r="M50" s="104"/>
      <c r="N50" s="99"/>
      <c r="O50" s="105"/>
      <c r="P50" s="99"/>
      <c r="Q50" s="106"/>
      <c r="R50" s="99"/>
      <c r="S50" s="107"/>
      <c r="T50" s="99"/>
      <c r="U50" s="103"/>
      <c r="V50" s="99"/>
      <c r="W50" s="108"/>
      <c r="X50" s="99"/>
      <c r="Y50" s="101"/>
      <c r="Z50" s="99"/>
      <c r="AA50" s="99" t="str">
        <f t="shared" ref="AA50:AA56" si="17">IF(SUM(D50:X50)=0,"",SUM(D50:X50))</f>
        <v/>
      </c>
      <c r="AB50" s="99" t="str">
        <f t="shared" ref="AB50:AB56" si="18">IF(SUM(Y50:AA50)=0,"",SUM(Z50,AA50))</f>
        <v/>
      </c>
    </row>
    <row r="51" spans="1:28" ht="14.25" customHeight="1">
      <c r="A51" s="238"/>
      <c r="B51" s="157">
        <f t="shared" ref="B51:B56" si="19">WEEKDAY(C51)</f>
        <v>3</v>
      </c>
      <c r="C51" s="212">
        <f>C50+1</f>
        <v>43851</v>
      </c>
      <c r="D51" s="99"/>
      <c r="E51" s="100"/>
      <c r="F51" s="99"/>
      <c r="G51" s="101"/>
      <c r="H51" s="99"/>
      <c r="I51" s="102"/>
      <c r="J51" s="99"/>
      <c r="K51" s="103"/>
      <c r="L51" s="99"/>
      <c r="M51" s="104"/>
      <c r="N51" s="99"/>
      <c r="O51" s="105"/>
      <c r="P51" s="99"/>
      <c r="Q51" s="106"/>
      <c r="R51" s="99"/>
      <c r="S51" s="107"/>
      <c r="T51" s="109"/>
      <c r="U51" s="103"/>
      <c r="V51" s="99"/>
      <c r="W51" s="108"/>
      <c r="X51" s="99"/>
      <c r="Y51" s="101"/>
      <c r="Z51" s="99"/>
      <c r="AA51" s="99" t="str">
        <f t="shared" si="17"/>
        <v/>
      </c>
      <c r="AB51" s="99" t="str">
        <f t="shared" si="18"/>
        <v/>
      </c>
    </row>
    <row r="52" spans="1:28" ht="14.25" customHeight="1">
      <c r="A52" s="238"/>
      <c r="B52" s="157">
        <f t="shared" si="19"/>
        <v>4</v>
      </c>
      <c r="C52" s="212">
        <f t="shared" ref="C52:C56" si="20">C51+1</f>
        <v>43852</v>
      </c>
      <c r="D52" s="99"/>
      <c r="E52" s="100"/>
      <c r="F52" s="99"/>
      <c r="G52" s="101"/>
      <c r="H52" s="99"/>
      <c r="I52" s="102"/>
      <c r="J52" s="99"/>
      <c r="K52" s="103"/>
      <c r="L52" s="99"/>
      <c r="M52" s="104"/>
      <c r="N52" s="99"/>
      <c r="O52" s="105"/>
      <c r="P52" s="99"/>
      <c r="Q52" s="106"/>
      <c r="R52" s="99"/>
      <c r="S52" s="107"/>
      <c r="T52" s="99"/>
      <c r="U52" s="103"/>
      <c r="V52" s="99"/>
      <c r="W52" s="108"/>
      <c r="X52" s="99"/>
      <c r="Y52" s="101"/>
      <c r="Z52" s="99"/>
      <c r="AA52" s="99" t="str">
        <f t="shared" si="17"/>
        <v/>
      </c>
      <c r="AB52" s="99" t="str">
        <f t="shared" si="18"/>
        <v/>
      </c>
    </row>
    <row r="53" spans="1:28" ht="14.25" customHeight="1">
      <c r="A53" s="238"/>
      <c r="B53" s="157">
        <f t="shared" si="19"/>
        <v>5</v>
      </c>
      <c r="C53" s="212">
        <f t="shared" si="20"/>
        <v>43853</v>
      </c>
      <c r="D53" s="99"/>
      <c r="E53" s="100"/>
      <c r="F53" s="99"/>
      <c r="G53" s="101"/>
      <c r="H53" s="99"/>
      <c r="I53" s="102"/>
      <c r="J53" s="99"/>
      <c r="K53" s="103"/>
      <c r="L53" s="99"/>
      <c r="M53" s="104"/>
      <c r="N53" s="99"/>
      <c r="O53" s="105"/>
      <c r="P53" s="99"/>
      <c r="Q53" s="106"/>
      <c r="R53" s="99"/>
      <c r="S53" s="107"/>
      <c r="T53" s="99"/>
      <c r="U53" s="103"/>
      <c r="V53" s="99"/>
      <c r="W53" s="108"/>
      <c r="X53" s="99"/>
      <c r="Y53" s="101"/>
      <c r="Z53" s="99"/>
      <c r="AA53" s="99" t="str">
        <f t="shared" si="17"/>
        <v/>
      </c>
      <c r="AB53" s="99" t="str">
        <f t="shared" si="18"/>
        <v/>
      </c>
    </row>
    <row r="54" spans="1:28" ht="14.25" customHeight="1">
      <c r="A54" s="238"/>
      <c r="B54" s="157">
        <f t="shared" si="19"/>
        <v>6</v>
      </c>
      <c r="C54" s="212">
        <f t="shared" si="20"/>
        <v>43854</v>
      </c>
      <c r="D54" s="99"/>
      <c r="E54" s="100"/>
      <c r="F54" s="99"/>
      <c r="G54" s="101"/>
      <c r="H54" s="99"/>
      <c r="I54" s="102"/>
      <c r="J54" s="99"/>
      <c r="K54" s="103"/>
      <c r="L54" s="99"/>
      <c r="M54" s="104"/>
      <c r="N54" s="99"/>
      <c r="O54" s="105"/>
      <c r="P54" s="99"/>
      <c r="Q54" s="106"/>
      <c r="R54" s="99"/>
      <c r="S54" s="107"/>
      <c r="T54" s="99"/>
      <c r="U54" s="103"/>
      <c r="V54" s="99"/>
      <c r="W54" s="108"/>
      <c r="X54" s="99"/>
      <c r="Y54" s="101"/>
      <c r="Z54" s="99"/>
      <c r="AA54" s="99" t="str">
        <f t="shared" si="17"/>
        <v/>
      </c>
      <c r="AB54" s="99" t="str">
        <f t="shared" si="18"/>
        <v/>
      </c>
    </row>
    <row r="55" spans="1:28" ht="14.25" customHeight="1">
      <c r="A55" s="238"/>
      <c r="B55" s="157">
        <f t="shared" si="19"/>
        <v>7</v>
      </c>
      <c r="C55" s="212">
        <f t="shared" si="20"/>
        <v>43855</v>
      </c>
      <c r="D55" s="99"/>
      <c r="E55" s="100"/>
      <c r="F55" s="99"/>
      <c r="G55" s="101"/>
      <c r="H55" s="99"/>
      <c r="I55" s="102"/>
      <c r="J55" s="99"/>
      <c r="K55" s="103"/>
      <c r="L55" s="99"/>
      <c r="M55" s="104"/>
      <c r="N55" s="99"/>
      <c r="O55" s="105"/>
      <c r="P55" s="99"/>
      <c r="Q55" s="106"/>
      <c r="R55" s="99"/>
      <c r="S55" s="107"/>
      <c r="T55" s="99"/>
      <c r="U55" s="103"/>
      <c r="V55" s="99"/>
      <c r="W55" s="108"/>
      <c r="X55" s="99"/>
      <c r="Y55" s="101"/>
      <c r="Z55" s="99"/>
      <c r="AA55" s="99" t="str">
        <f t="shared" si="17"/>
        <v/>
      </c>
      <c r="AB55" s="99" t="str">
        <f t="shared" si="18"/>
        <v/>
      </c>
    </row>
    <row r="56" spans="1:28" ht="14.25" customHeight="1">
      <c r="A56" s="238"/>
      <c r="B56" s="157">
        <f t="shared" si="19"/>
        <v>1</v>
      </c>
      <c r="C56" s="212">
        <f t="shared" si="20"/>
        <v>43856</v>
      </c>
      <c r="D56" s="99"/>
      <c r="E56" s="100"/>
      <c r="F56" s="99"/>
      <c r="G56" s="101"/>
      <c r="H56" s="99"/>
      <c r="I56" s="102"/>
      <c r="J56" s="99"/>
      <c r="K56" s="103"/>
      <c r="L56" s="99"/>
      <c r="M56" s="104"/>
      <c r="N56" s="99"/>
      <c r="O56" s="105"/>
      <c r="P56" s="99"/>
      <c r="Q56" s="106"/>
      <c r="R56" s="99"/>
      <c r="S56" s="107"/>
      <c r="T56" s="99"/>
      <c r="U56" s="103"/>
      <c r="V56" s="99"/>
      <c r="W56" s="108"/>
      <c r="X56" s="99"/>
      <c r="Y56" s="101"/>
      <c r="Z56" s="99"/>
      <c r="AA56" s="99" t="str">
        <f t="shared" si="17"/>
        <v/>
      </c>
      <c r="AB56" s="99" t="str">
        <f t="shared" si="18"/>
        <v/>
      </c>
    </row>
    <row r="57" spans="1:28" s="66" customFormat="1" ht="15" customHeight="1">
      <c r="A57" s="238"/>
      <c r="B57" s="223" t="s">
        <v>23</v>
      </c>
      <c r="C57" s="225"/>
      <c r="D57" s="221">
        <f>SUM(D50:D56)</f>
        <v>0</v>
      </c>
      <c r="E57" s="222"/>
      <c r="F57" s="221">
        <f>SUM(F50:F56)</f>
        <v>0</v>
      </c>
      <c r="G57" s="222"/>
      <c r="H57" s="221">
        <f>SUM(H50:H56)</f>
        <v>0</v>
      </c>
      <c r="I57" s="222"/>
      <c r="J57" s="221">
        <f>SUM(J50:J56)</f>
        <v>0</v>
      </c>
      <c r="K57" s="222"/>
      <c r="L57" s="221">
        <f>SUM(L50:L56)</f>
        <v>0</v>
      </c>
      <c r="M57" s="222"/>
      <c r="N57" s="221">
        <f>SUM(N50:N56)</f>
        <v>0</v>
      </c>
      <c r="O57" s="222"/>
      <c r="P57" s="221">
        <f>SUM(P50:P56)</f>
        <v>0</v>
      </c>
      <c r="Q57" s="222"/>
      <c r="R57" s="221">
        <f>SUM(R50:R56)</f>
        <v>0</v>
      </c>
      <c r="S57" s="222"/>
      <c r="T57" s="221">
        <f>SUM(T50:T56)</f>
        <v>0</v>
      </c>
      <c r="U57" s="222"/>
      <c r="V57" s="221">
        <f>SUM(V50:V56)</f>
        <v>0</v>
      </c>
      <c r="W57" s="222"/>
      <c r="X57" s="221">
        <f>SUM(X50:X56)</f>
        <v>0</v>
      </c>
      <c r="Y57" s="222"/>
      <c r="Z57" s="180">
        <f>SUM(Z50:Z56)</f>
        <v>0</v>
      </c>
      <c r="AA57" s="180">
        <f>SUM(AA50:AA56)</f>
        <v>0</v>
      </c>
      <c r="AB57" s="180">
        <f>SUM(AB50:AB56)</f>
        <v>0</v>
      </c>
    </row>
    <row r="58" spans="1:28" ht="15.75" customHeight="1">
      <c r="A58" s="238"/>
      <c r="B58" s="226">
        <f>SEMAINE(date_1er_jour_semaine($A$1,B49)+7)</f>
        <v>5</v>
      </c>
      <c r="C58" s="227"/>
      <c r="D58" s="195" t="s">
        <v>8</v>
      </c>
      <c r="E58" s="195" t="s">
        <v>9</v>
      </c>
      <c r="F58" s="196" t="s">
        <v>10</v>
      </c>
      <c r="G58" s="196" t="s">
        <v>9</v>
      </c>
      <c r="H58" s="197" t="s">
        <v>11</v>
      </c>
      <c r="I58" s="197" t="s">
        <v>9</v>
      </c>
      <c r="J58" s="198" t="s">
        <v>12</v>
      </c>
      <c r="K58" s="198" t="s">
        <v>9</v>
      </c>
      <c r="L58" s="199" t="s">
        <v>13</v>
      </c>
      <c r="M58" s="199" t="s">
        <v>9</v>
      </c>
      <c r="N58" s="200" t="s">
        <v>14</v>
      </c>
      <c r="O58" s="200" t="s">
        <v>9</v>
      </c>
      <c r="P58" s="201" t="s">
        <v>15</v>
      </c>
      <c r="Q58" s="201" t="s">
        <v>9</v>
      </c>
      <c r="R58" s="202" t="s">
        <v>16</v>
      </c>
      <c r="S58" s="202" t="s">
        <v>9</v>
      </c>
      <c r="T58" s="203" t="s">
        <v>17</v>
      </c>
      <c r="U58" s="203" t="s">
        <v>9</v>
      </c>
      <c r="V58" s="204" t="s">
        <v>18</v>
      </c>
      <c r="W58" s="204" t="s">
        <v>9</v>
      </c>
      <c r="X58" s="205" t="s">
        <v>19</v>
      </c>
      <c r="Y58" s="205" t="s">
        <v>9</v>
      </c>
      <c r="Z58" s="138" t="s">
        <v>20</v>
      </c>
      <c r="AA58" s="139" t="s">
        <v>21</v>
      </c>
      <c r="AB58" s="140" t="s">
        <v>22</v>
      </c>
    </row>
    <row r="59" spans="1:28" ht="14.25" customHeight="1">
      <c r="A59" s="238"/>
      <c r="B59" s="159">
        <f t="shared" ref="B59:B65" si="21">WEEKDAY(C59)</f>
        <v>2</v>
      </c>
      <c r="C59" s="212">
        <f>date_1er_jour_semaine($A$1,B58)</f>
        <v>43857</v>
      </c>
      <c r="D59" s="99"/>
      <c r="E59" s="100"/>
      <c r="F59" s="99"/>
      <c r="G59" s="101"/>
      <c r="H59" s="99"/>
      <c r="I59" s="102"/>
      <c r="J59" s="99"/>
      <c r="K59" s="103"/>
      <c r="L59" s="99"/>
      <c r="M59" s="104"/>
      <c r="N59" s="99"/>
      <c r="O59" s="105"/>
      <c r="P59" s="99"/>
      <c r="Q59" s="106"/>
      <c r="R59" s="99"/>
      <c r="S59" s="107"/>
      <c r="T59" s="99"/>
      <c r="U59" s="103"/>
      <c r="V59" s="99"/>
      <c r="W59" s="108"/>
      <c r="X59" s="99"/>
      <c r="Y59" s="101"/>
      <c r="Z59" s="99"/>
      <c r="AA59" s="99" t="str">
        <f t="shared" ref="AA59:AA65" si="22">IF(SUM(D59:X59)=0,"",SUM(D59:X59))</f>
        <v/>
      </c>
      <c r="AB59" s="99" t="str">
        <f t="shared" ref="AB59:AB65" si="23">IF(SUM(Y59:AA59)=0,"",SUM(Z59,AA59))</f>
        <v/>
      </c>
    </row>
    <row r="60" spans="1:28" ht="14.25" customHeight="1">
      <c r="A60" s="239"/>
      <c r="B60" s="160">
        <f t="shared" si="21"/>
        <v>3</v>
      </c>
      <c r="C60" s="213">
        <f>C59+1</f>
        <v>43858</v>
      </c>
      <c r="D60" s="99"/>
      <c r="E60" s="100"/>
      <c r="F60" s="99"/>
      <c r="G60" s="101"/>
      <c r="H60" s="99"/>
      <c r="I60" s="102"/>
      <c r="J60" s="99"/>
      <c r="K60" s="103"/>
      <c r="L60" s="99"/>
      <c r="M60" s="104"/>
      <c r="N60" s="99"/>
      <c r="O60" s="105"/>
      <c r="P60" s="99"/>
      <c r="Q60" s="106"/>
      <c r="R60" s="99"/>
      <c r="S60" s="107"/>
      <c r="T60" s="109"/>
      <c r="U60" s="103"/>
      <c r="V60" s="99"/>
      <c r="W60" s="108"/>
      <c r="X60" s="99"/>
      <c r="Y60" s="101"/>
      <c r="Z60" s="99"/>
      <c r="AA60" s="99" t="str">
        <f t="shared" si="22"/>
        <v/>
      </c>
      <c r="AB60" s="112" t="str">
        <f t="shared" si="23"/>
        <v/>
      </c>
    </row>
    <row r="61" spans="1:28" ht="14.25" customHeight="1">
      <c r="A61" s="237">
        <f>C71</f>
        <v>43867</v>
      </c>
      <c r="B61" s="161">
        <f t="shared" si="21"/>
        <v>4</v>
      </c>
      <c r="C61" s="214">
        <f>C60+1</f>
        <v>43859</v>
      </c>
      <c r="D61" s="99"/>
      <c r="E61" s="100"/>
      <c r="F61" s="99"/>
      <c r="G61" s="101"/>
      <c r="H61" s="99"/>
      <c r="I61" s="102"/>
      <c r="J61" s="99"/>
      <c r="K61" s="103"/>
      <c r="L61" s="99"/>
      <c r="M61" s="104"/>
      <c r="N61" s="99"/>
      <c r="O61" s="105"/>
      <c r="P61" s="99"/>
      <c r="Q61" s="106"/>
      <c r="R61" s="99"/>
      <c r="S61" s="107"/>
      <c r="T61" s="99"/>
      <c r="U61" s="103"/>
      <c r="V61" s="99"/>
      <c r="W61" s="108"/>
      <c r="X61" s="99"/>
      <c r="Y61" s="101"/>
      <c r="Z61" s="99"/>
      <c r="AA61" s="99" t="str">
        <f t="shared" si="22"/>
        <v/>
      </c>
      <c r="AB61" s="206" t="str">
        <f t="shared" si="23"/>
        <v/>
      </c>
    </row>
    <row r="62" spans="1:28" ht="14.25" customHeight="1">
      <c r="A62" s="238"/>
      <c r="B62" s="162">
        <f t="shared" si="21"/>
        <v>5</v>
      </c>
      <c r="C62" s="215">
        <f t="shared" ref="C62:C65" si="24">C61+1</f>
        <v>43860</v>
      </c>
      <c r="D62" s="99"/>
      <c r="E62" s="100"/>
      <c r="F62" s="99"/>
      <c r="G62" s="101"/>
      <c r="H62" s="99"/>
      <c r="I62" s="102"/>
      <c r="J62" s="99"/>
      <c r="K62" s="103"/>
      <c r="L62" s="99"/>
      <c r="M62" s="104"/>
      <c r="N62" s="99"/>
      <c r="O62" s="105"/>
      <c r="P62" s="99"/>
      <c r="Q62" s="106"/>
      <c r="R62" s="99"/>
      <c r="S62" s="107"/>
      <c r="T62" s="99"/>
      <c r="U62" s="103"/>
      <c r="V62" s="99"/>
      <c r="W62" s="108"/>
      <c r="X62" s="99"/>
      <c r="Y62" s="101"/>
      <c r="Z62" s="99"/>
      <c r="AA62" s="99" t="str">
        <f t="shared" si="22"/>
        <v/>
      </c>
      <c r="AB62" s="99" t="str">
        <f t="shared" si="23"/>
        <v/>
      </c>
    </row>
    <row r="63" spans="1:28" ht="14.25" customHeight="1">
      <c r="A63" s="238"/>
      <c r="B63" s="156">
        <f t="shared" si="21"/>
        <v>6</v>
      </c>
      <c r="C63" s="215">
        <f t="shared" si="24"/>
        <v>43861</v>
      </c>
      <c r="D63" s="99"/>
      <c r="E63" s="100"/>
      <c r="F63" s="99"/>
      <c r="G63" s="101"/>
      <c r="H63" s="99"/>
      <c r="I63" s="102"/>
      <c r="J63" s="99"/>
      <c r="K63" s="103"/>
      <c r="L63" s="99"/>
      <c r="M63" s="104"/>
      <c r="N63" s="99"/>
      <c r="O63" s="105"/>
      <c r="P63" s="99"/>
      <c r="Q63" s="106"/>
      <c r="R63" s="99"/>
      <c r="S63" s="107"/>
      <c r="T63" s="99"/>
      <c r="U63" s="103"/>
      <c r="V63" s="99"/>
      <c r="W63" s="108"/>
      <c r="X63" s="99"/>
      <c r="Y63" s="101"/>
      <c r="Z63" s="99"/>
      <c r="AA63" s="99" t="str">
        <f t="shared" si="22"/>
        <v/>
      </c>
      <c r="AB63" s="99" t="str">
        <f t="shared" si="23"/>
        <v/>
      </c>
    </row>
    <row r="64" spans="1:28" ht="14.25" customHeight="1">
      <c r="A64" s="238"/>
      <c r="B64" s="156">
        <f t="shared" si="21"/>
        <v>7</v>
      </c>
      <c r="C64" s="215">
        <f t="shared" si="24"/>
        <v>43862</v>
      </c>
      <c r="D64" s="99"/>
      <c r="E64" s="100"/>
      <c r="F64" s="99"/>
      <c r="G64" s="101"/>
      <c r="H64" s="99"/>
      <c r="I64" s="102"/>
      <c r="J64" s="99"/>
      <c r="K64" s="103"/>
      <c r="L64" s="99"/>
      <c r="M64" s="104"/>
      <c r="N64" s="99"/>
      <c r="O64" s="105"/>
      <c r="P64" s="99"/>
      <c r="Q64" s="106"/>
      <c r="R64" s="99"/>
      <c r="S64" s="107"/>
      <c r="T64" s="99"/>
      <c r="U64" s="103"/>
      <c r="V64" s="99"/>
      <c r="W64" s="108"/>
      <c r="X64" s="99"/>
      <c r="Y64" s="101"/>
      <c r="Z64" s="99"/>
      <c r="AA64" s="99" t="str">
        <f t="shared" si="22"/>
        <v/>
      </c>
      <c r="AB64" s="99" t="str">
        <f t="shared" si="23"/>
        <v/>
      </c>
    </row>
    <row r="65" spans="1:28" ht="14.25" customHeight="1">
      <c r="A65" s="238"/>
      <c r="B65" s="156">
        <f t="shared" si="21"/>
        <v>1</v>
      </c>
      <c r="C65" s="215">
        <f t="shared" si="24"/>
        <v>43863</v>
      </c>
      <c r="D65" s="99"/>
      <c r="E65" s="100"/>
      <c r="F65" s="99"/>
      <c r="G65" s="101"/>
      <c r="H65" s="99"/>
      <c r="I65" s="102"/>
      <c r="J65" s="99"/>
      <c r="K65" s="103"/>
      <c r="L65" s="99"/>
      <c r="M65" s="104"/>
      <c r="N65" s="99"/>
      <c r="O65" s="105"/>
      <c r="P65" s="99"/>
      <c r="Q65" s="106"/>
      <c r="R65" s="99"/>
      <c r="S65" s="107"/>
      <c r="T65" s="99"/>
      <c r="U65" s="103"/>
      <c r="V65" s="99"/>
      <c r="W65" s="108"/>
      <c r="X65" s="99"/>
      <c r="Y65" s="101"/>
      <c r="Z65" s="99"/>
      <c r="AA65" s="99" t="str">
        <f t="shared" si="22"/>
        <v/>
      </c>
      <c r="AB65" s="99" t="str">
        <f t="shared" si="23"/>
        <v/>
      </c>
    </row>
    <row r="66" spans="1:28" s="66" customFormat="1" ht="15" customHeight="1">
      <c r="A66" s="238"/>
      <c r="B66" s="223" t="s">
        <v>23</v>
      </c>
      <c r="C66" s="225"/>
      <c r="D66" s="221">
        <f>SUM(D59:D60,D61:D65)</f>
        <v>0</v>
      </c>
      <c r="E66" s="222"/>
      <c r="F66" s="221">
        <f>SUM(F59:F65)</f>
        <v>0</v>
      </c>
      <c r="G66" s="222"/>
      <c r="H66" s="221">
        <f>SUM(H59:H65)</f>
        <v>0</v>
      </c>
      <c r="I66" s="222"/>
      <c r="J66" s="221">
        <f>SUM(J59:J65)</f>
        <v>0</v>
      </c>
      <c r="K66" s="222"/>
      <c r="L66" s="221">
        <f>SUM(L59:L65)</f>
        <v>0</v>
      </c>
      <c r="M66" s="222"/>
      <c r="N66" s="221">
        <f>SUM(N59:N65)</f>
        <v>0</v>
      </c>
      <c r="O66" s="222"/>
      <c r="P66" s="221">
        <f>SUM(P59:P65)</f>
        <v>0</v>
      </c>
      <c r="Q66" s="222"/>
      <c r="R66" s="221">
        <f>SUM(R59:R65)</f>
        <v>0</v>
      </c>
      <c r="S66" s="222"/>
      <c r="T66" s="221">
        <f>SUM(T59:T65)</f>
        <v>0</v>
      </c>
      <c r="U66" s="222"/>
      <c r="V66" s="221">
        <f>SUM(V59:V65)</f>
        <v>0</v>
      </c>
      <c r="W66" s="222"/>
      <c r="X66" s="221">
        <f>SUM(X59:X65)</f>
        <v>0</v>
      </c>
      <c r="Y66" s="222"/>
      <c r="Z66" s="180">
        <f>SUM(Z59:Z65)</f>
        <v>0</v>
      </c>
      <c r="AA66" s="180">
        <f>SUM(AA59:AA65)</f>
        <v>0</v>
      </c>
      <c r="AB66" s="180">
        <f>SUM(AB59:AB65)</f>
        <v>0</v>
      </c>
    </row>
    <row r="67" spans="1:28" ht="14.25" customHeight="1">
      <c r="A67" s="238"/>
      <c r="B67" s="226">
        <f>SEMAINE(date_1er_jour_semaine($A$1,B58)+7)</f>
        <v>6</v>
      </c>
      <c r="C67" s="227"/>
      <c r="D67" s="195" t="s">
        <v>8</v>
      </c>
      <c r="E67" s="195" t="s">
        <v>9</v>
      </c>
      <c r="F67" s="196" t="s">
        <v>10</v>
      </c>
      <c r="G67" s="196" t="s">
        <v>9</v>
      </c>
      <c r="H67" s="197" t="s">
        <v>11</v>
      </c>
      <c r="I67" s="197" t="s">
        <v>9</v>
      </c>
      <c r="J67" s="198" t="s">
        <v>12</v>
      </c>
      <c r="K67" s="198" t="s">
        <v>9</v>
      </c>
      <c r="L67" s="199" t="s">
        <v>13</v>
      </c>
      <c r="M67" s="199" t="s">
        <v>9</v>
      </c>
      <c r="N67" s="200" t="s">
        <v>14</v>
      </c>
      <c r="O67" s="200" t="s">
        <v>9</v>
      </c>
      <c r="P67" s="201" t="s">
        <v>15</v>
      </c>
      <c r="Q67" s="201" t="s">
        <v>9</v>
      </c>
      <c r="R67" s="202" t="s">
        <v>16</v>
      </c>
      <c r="S67" s="202" t="s">
        <v>9</v>
      </c>
      <c r="T67" s="203" t="s">
        <v>17</v>
      </c>
      <c r="U67" s="203" t="s">
        <v>9</v>
      </c>
      <c r="V67" s="204" t="s">
        <v>18</v>
      </c>
      <c r="W67" s="204" t="s">
        <v>9</v>
      </c>
      <c r="X67" s="205" t="s">
        <v>19</v>
      </c>
      <c r="Y67" s="205" t="s">
        <v>9</v>
      </c>
      <c r="Z67" s="138" t="s">
        <v>20</v>
      </c>
      <c r="AA67" s="139" t="s">
        <v>21</v>
      </c>
      <c r="AB67" s="140" t="s">
        <v>22</v>
      </c>
    </row>
    <row r="68" spans="1:28" ht="14.25" customHeight="1">
      <c r="A68" s="238"/>
      <c r="B68" s="156">
        <f t="shared" ref="B68:B74" si="25">WEEKDAY(C68)</f>
        <v>2</v>
      </c>
      <c r="C68" s="215">
        <f>date_1er_jour_semaine($A$1,B67)</f>
        <v>43864</v>
      </c>
      <c r="D68" s="99"/>
      <c r="E68" s="100"/>
      <c r="F68" s="99"/>
      <c r="G68" s="101"/>
      <c r="H68" s="99"/>
      <c r="I68" s="102"/>
      <c r="J68" s="99"/>
      <c r="K68" s="103"/>
      <c r="L68" s="99"/>
      <c r="M68" s="104"/>
      <c r="N68" s="99"/>
      <c r="O68" s="105"/>
      <c r="P68" s="99"/>
      <c r="Q68" s="106"/>
      <c r="R68" s="99"/>
      <c r="S68" s="107"/>
      <c r="T68" s="99"/>
      <c r="U68" s="103"/>
      <c r="V68" s="99"/>
      <c r="W68" s="108"/>
      <c r="X68" s="99"/>
      <c r="Y68" s="101"/>
      <c r="Z68" s="99"/>
      <c r="AA68" s="99" t="str">
        <f t="shared" ref="AA68:AA74" si="26">IF(SUM(D68:X68)=0,"",SUM(D68:X68))</f>
        <v/>
      </c>
      <c r="AB68" s="99" t="str">
        <f t="shared" ref="AB68:AB74" si="27">IF(SUM(Y68:AA68)=0,"",SUM(Z68,AA68))</f>
        <v/>
      </c>
    </row>
    <row r="69" spans="1:28" ht="14.25" customHeight="1">
      <c r="A69" s="238"/>
      <c r="B69" s="156">
        <f t="shared" si="25"/>
        <v>3</v>
      </c>
      <c r="C69" s="215">
        <f>C68+1</f>
        <v>43865</v>
      </c>
      <c r="D69" s="99"/>
      <c r="E69" s="100"/>
      <c r="F69" s="99"/>
      <c r="G69" s="101"/>
      <c r="H69" s="99"/>
      <c r="I69" s="102"/>
      <c r="J69" s="99"/>
      <c r="K69" s="103"/>
      <c r="L69" s="99"/>
      <c r="M69" s="104"/>
      <c r="N69" s="99"/>
      <c r="O69" s="105"/>
      <c r="P69" s="99"/>
      <c r="Q69" s="106"/>
      <c r="R69" s="99"/>
      <c r="S69" s="107"/>
      <c r="T69" s="109"/>
      <c r="U69" s="103"/>
      <c r="V69" s="99"/>
      <c r="W69" s="108"/>
      <c r="X69" s="99"/>
      <c r="Y69" s="101"/>
      <c r="Z69" s="99"/>
      <c r="AA69" s="99" t="str">
        <f t="shared" si="26"/>
        <v/>
      </c>
      <c r="AB69" s="112" t="str">
        <f t="shared" si="27"/>
        <v/>
      </c>
    </row>
    <row r="70" spans="1:28" ht="14.25" customHeight="1">
      <c r="A70" s="238"/>
      <c r="B70" s="156">
        <f>WEEKDAY(C70)</f>
        <v>4</v>
      </c>
      <c r="C70" s="215">
        <f>C69+1</f>
        <v>43866</v>
      </c>
      <c r="D70" s="99"/>
      <c r="E70" s="100"/>
      <c r="F70" s="99"/>
      <c r="G70" s="101"/>
      <c r="H70" s="99"/>
      <c r="I70" s="102"/>
      <c r="J70" s="99"/>
      <c r="K70" s="103"/>
      <c r="L70" s="99"/>
      <c r="M70" s="104"/>
      <c r="N70" s="99"/>
      <c r="O70" s="105"/>
      <c r="P70" s="99"/>
      <c r="Q70" s="106"/>
      <c r="R70" s="99"/>
      <c r="S70" s="107"/>
      <c r="T70" s="99"/>
      <c r="U70" s="103"/>
      <c r="V70" s="99"/>
      <c r="W70" s="108"/>
      <c r="X70" s="99"/>
      <c r="Y70" s="101"/>
      <c r="Z70" s="99"/>
      <c r="AA70" s="99" t="str">
        <f t="shared" si="26"/>
        <v/>
      </c>
      <c r="AB70" s="206" t="str">
        <f t="shared" si="27"/>
        <v/>
      </c>
    </row>
    <row r="71" spans="1:28" ht="14.25" customHeight="1">
      <c r="A71" s="238"/>
      <c r="B71" s="156">
        <f t="shared" si="25"/>
        <v>5</v>
      </c>
      <c r="C71" s="215">
        <f t="shared" ref="C71:C74" si="28">C70+1</f>
        <v>43867</v>
      </c>
      <c r="D71" s="99"/>
      <c r="E71" s="100"/>
      <c r="F71" s="99"/>
      <c r="G71" s="101"/>
      <c r="H71" s="99"/>
      <c r="I71" s="102"/>
      <c r="J71" s="99"/>
      <c r="K71" s="103"/>
      <c r="L71" s="99"/>
      <c r="M71" s="104"/>
      <c r="N71" s="99"/>
      <c r="O71" s="105"/>
      <c r="P71" s="99"/>
      <c r="Q71" s="106"/>
      <c r="R71" s="99"/>
      <c r="S71" s="107"/>
      <c r="T71" s="99"/>
      <c r="U71" s="103"/>
      <c r="V71" s="99"/>
      <c r="W71" s="108"/>
      <c r="X71" s="99"/>
      <c r="Y71" s="101"/>
      <c r="Z71" s="99"/>
      <c r="AA71" s="99" t="str">
        <f t="shared" si="26"/>
        <v/>
      </c>
      <c r="AB71" s="99" t="str">
        <f t="shared" si="27"/>
        <v/>
      </c>
    </row>
    <row r="72" spans="1:28" ht="14.25" customHeight="1">
      <c r="A72" s="238"/>
      <c r="B72" s="156">
        <f t="shared" si="25"/>
        <v>6</v>
      </c>
      <c r="C72" s="215">
        <f t="shared" si="28"/>
        <v>43868</v>
      </c>
      <c r="D72" s="99"/>
      <c r="E72" s="100"/>
      <c r="F72" s="99"/>
      <c r="G72" s="101"/>
      <c r="H72" s="99"/>
      <c r="I72" s="102"/>
      <c r="J72" s="99"/>
      <c r="K72" s="103"/>
      <c r="L72" s="99"/>
      <c r="M72" s="104"/>
      <c r="N72" s="99"/>
      <c r="O72" s="105"/>
      <c r="P72" s="99"/>
      <c r="Q72" s="106"/>
      <c r="R72" s="99"/>
      <c r="S72" s="107"/>
      <c r="T72" s="99"/>
      <c r="U72" s="103"/>
      <c r="V72" s="99"/>
      <c r="W72" s="108"/>
      <c r="X72" s="99"/>
      <c r="Y72" s="101"/>
      <c r="Z72" s="99"/>
      <c r="AA72" s="99" t="str">
        <f t="shared" si="26"/>
        <v/>
      </c>
      <c r="AB72" s="99" t="str">
        <f t="shared" si="27"/>
        <v/>
      </c>
    </row>
    <row r="73" spans="1:28" ht="14.25" customHeight="1">
      <c r="A73" s="238"/>
      <c r="B73" s="156">
        <f t="shared" si="25"/>
        <v>7</v>
      </c>
      <c r="C73" s="215">
        <f t="shared" si="28"/>
        <v>43869</v>
      </c>
      <c r="D73" s="99"/>
      <c r="E73" s="100"/>
      <c r="F73" s="99"/>
      <c r="G73" s="101"/>
      <c r="H73" s="99"/>
      <c r="I73" s="102"/>
      <c r="J73" s="99"/>
      <c r="K73" s="103"/>
      <c r="L73" s="99"/>
      <c r="M73" s="104"/>
      <c r="N73" s="99"/>
      <c r="O73" s="105"/>
      <c r="P73" s="99"/>
      <c r="Q73" s="106"/>
      <c r="R73" s="99"/>
      <c r="S73" s="107"/>
      <c r="T73" s="99"/>
      <c r="U73" s="103"/>
      <c r="V73" s="99"/>
      <c r="W73" s="108"/>
      <c r="X73" s="99"/>
      <c r="Y73" s="101"/>
      <c r="Z73" s="99"/>
      <c r="AA73" s="99" t="str">
        <f t="shared" si="26"/>
        <v/>
      </c>
      <c r="AB73" s="99" t="str">
        <f t="shared" si="27"/>
        <v/>
      </c>
    </row>
    <row r="74" spans="1:28" ht="14.25" customHeight="1">
      <c r="A74" s="238"/>
      <c r="B74" s="156">
        <f t="shared" si="25"/>
        <v>1</v>
      </c>
      <c r="C74" s="215">
        <f t="shared" si="28"/>
        <v>43870</v>
      </c>
      <c r="D74" s="99"/>
      <c r="E74" s="100"/>
      <c r="F74" s="99"/>
      <c r="G74" s="101"/>
      <c r="H74" s="99"/>
      <c r="I74" s="102"/>
      <c r="J74" s="99"/>
      <c r="K74" s="103"/>
      <c r="L74" s="99"/>
      <c r="M74" s="104"/>
      <c r="N74" s="99"/>
      <c r="O74" s="105"/>
      <c r="P74" s="99"/>
      <c r="Q74" s="106"/>
      <c r="R74" s="99"/>
      <c r="S74" s="107"/>
      <c r="T74" s="99"/>
      <c r="U74" s="103"/>
      <c r="V74" s="99"/>
      <c r="W74" s="108"/>
      <c r="X74" s="99"/>
      <c r="Y74" s="101"/>
      <c r="Z74" s="99"/>
      <c r="AA74" s="99" t="str">
        <f t="shared" si="26"/>
        <v/>
      </c>
      <c r="AB74" s="99" t="str">
        <f t="shared" si="27"/>
        <v/>
      </c>
    </row>
    <row r="75" spans="1:28" s="66" customFormat="1" ht="15" customHeight="1">
      <c r="A75" s="238"/>
      <c r="B75" s="223" t="s">
        <v>23</v>
      </c>
      <c r="C75" s="225"/>
      <c r="D75" s="221">
        <f>SUM(D68:D74)</f>
        <v>0</v>
      </c>
      <c r="E75" s="222"/>
      <c r="F75" s="221">
        <f>SUM(F68:F74)</f>
        <v>0</v>
      </c>
      <c r="G75" s="222"/>
      <c r="H75" s="221">
        <f>SUM(H68:H74)</f>
        <v>0</v>
      </c>
      <c r="I75" s="222"/>
      <c r="J75" s="221">
        <f>SUM(J68:J74)</f>
        <v>0</v>
      </c>
      <c r="K75" s="222"/>
      <c r="L75" s="221">
        <f>SUM(L68:L74)</f>
        <v>0</v>
      </c>
      <c r="M75" s="222"/>
      <c r="N75" s="221">
        <f>SUM(N68:N74)</f>
        <v>0</v>
      </c>
      <c r="O75" s="222"/>
      <c r="P75" s="221">
        <f>SUM(P68:P74)</f>
        <v>0</v>
      </c>
      <c r="Q75" s="222"/>
      <c r="R75" s="221">
        <f>SUM(R68:R74)</f>
        <v>0</v>
      </c>
      <c r="S75" s="222"/>
      <c r="T75" s="221">
        <f>SUM(T68:T74)</f>
        <v>0</v>
      </c>
      <c r="U75" s="222"/>
      <c r="V75" s="221">
        <f>SUM(V68:V74)</f>
        <v>0</v>
      </c>
      <c r="W75" s="222"/>
      <c r="X75" s="221">
        <f>SUM(X68:X74)</f>
        <v>0</v>
      </c>
      <c r="Y75" s="222"/>
      <c r="Z75" s="180">
        <f>SUM(Z68:Z74)</f>
        <v>0</v>
      </c>
      <c r="AA75" s="180">
        <f>SUM(AA68:AA74)</f>
        <v>0</v>
      </c>
      <c r="AB75" s="180">
        <f>SUM(AB68:AB74)</f>
        <v>0</v>
      </c>
    </row>
    <row r="76" spans="1:28" ht="15.75" customHeight="1">
      <c r="A76" s="238"/>
      <c r="B76" s="226">
        <f>SEMAINE(date_1er_jour_semaine($A$1,B67)+7)</f>
        <v>7</v>
      </c>
      <c r="C76" s="227"/>
      <c r="D76" s="195" t="s">
        <v>8</v>
      </c>
      <c r="E76" s="195" t="s">
        <v>9</v>
      </c>
      <c r="F76" s="196" t="s">
        <v>10</v>
      </c>
      <c r="G76" s="196" t="s">
        <v>9</v>
      </c>
      <c r="H76" s="197" t="s">
        <v>11</v>
      </c>
      <c r="I76" s="197" t="s">
        <v>9</v>
      </c>
      <c r="J76" s="198" t="s">
        <v>12</v>
      </c>
      <c r="K76" s="198" t="s">
        <v>9</v>
      </c>
      <c r="L76" s="199" t="s">
        <v>13</v>
      </c>
      <c r="M76" s="199" t="s">
        <v>9</v>
      </c>
      <c r="N76" s="200" t="s">
        <v>14</v>
      </c>
      <c r="O76" s="200" t="s">
        <v>9</v>
      </c>
      <c r="P76" s="201" t="s">
        <v>15</v>
      </c>
      <c r="Q76" s="201" t="s">
        <v>9</v>
      </c>
      <c r="R76" s="202" t="s">
        <v>16</v>
      </c>
      <c r="S76" s="202" t="s">
        <v>9</v>
      </c>
      <c r="T76" s="203" t="s">
        <v>17</v>
      </c>
      <c r="U76" s="203" t="s">
        <v>9</v>
      </c>
      <c r="V76" s="204" t="s">
        <v>18</v>
      </c>
      <c r="W76" s="204" t="s">
        <v>9</v>
      </c>
      <c r="X76" s="205" t="s">
        <v>19</v>
      </c>
      <c r="Y76" s="205" t="s">
        <v>9</v>
      </c>
      <c r="Z76" s="138" t="s">
        <v>20</v>
      </c>
      <c r="AA76" s="139" t="s">
        <v>21</v>
      </c>
      <c r="AB76" s="140" t="s">
        <v>22</v>
      </c>
    </row>
    <row r="77" spans="1:28" ht="14.25" customHeight="1">
      <c r="A77" s="238"/>
      <c r="B77" s="156">
        <f t="shared" ref="B77:B83" si="29">WEEKDAY(C77)</f>
        <v>2</v>
      </c>
      <c r="C77" s="215">
        <f>date_1er_jour_semaine($A$1,B76)</f>
        <v>43871</v>
      </c>
      <c r="D77" s="99"/>
      <c r="E77" s="100"/>
      <c r="F77" s="99"/>
      <c r="G77" s="101"/>
      <c r="H77" s="99"/>
      <c r="I77" s="102"/>
      <c r="J77" s="99"/>
      <c r="K77" s="103"/>
      <c r="L77" s="99"/>
      <c r="M77" s="104"/>
      <c r="N77" s="99"/>
      <c r="O77" s="105"/>
      <c r="P77" s="99"/>
      <c r="Q77" s="106"/>
      <c r="R77" s="99"/>
      <c r="S77" s="107"/>
      <c r="T77" s="99"/>
      <c r="U77" s="103"/>
      <c r="V77" s="99"/>
      <c r="W77" s="108"/>
      <c r="X77" s="99"/>
      <c r="Y77" s="101"/>
      <c r="Z77" s="99"/>
      <c r="AA77" s="99" t="str">
        <f t="shared" ref="AA77:AA83" si="30">IF(SUM(D77:X77)=0,"",SUM(D77:X77))</f>
        <v/>
      </c>
      <c r="AB77" s="99" t="str">
        <f t="shared" ref="AB77:AB83" si="31">IF(SUM(Y77:AA77)=0,"",SUM(Z77,AA77))</f>
        <v/>
      </c>
    </row>
    <row r="78" spans="1:28" ht="14.25" customHeight="1">
      <c r="A78" s="238"/>
      <c r="B78" s="156">
        <f t="shared" si="29"/>
        <v>3</v>
      </c>
      <c r="C78" s="215">
        <f>C77+1</f>
        <v>43872</v>
      </c>
      <c r="D78" s="99"/>
      <c r="E78" s="100"/>
      <c r="F78" s="99"/>
      <c r="G78" s="101"/>
      <c r="H78" s="99"/>
      <c r="I78" s="102"/>
      <c r="J78" s="99"/>
      <c r="K78" s="103"/>
      <c r="L78" s="99"/>
      <c r="M78" s="104"/>
      <c r="N78" s="99"/>
      <c r="O78" s="105"/>
      <c r="P78" s="99"/>
      <c r="Q78" s="106"/>
      <c r="R78" s="99"/>
      <c r="S78" s="107"/>
      <c r="T78" s="109"/>
      <c r="U78" s="103"/>
      <c r="V78" s="99"/>
      <c r="W78" s="108"/>
      <c r="X78" s="99"/>
      <c r="Y78" s="101"/>
      <c r="Z78" s="99"/>
      <c r="AA78" s="99" t="str">
        <f t="shared" si="30"/>
        <v/>
      </c>
      <c r="AB78" s="99" t="str">
        <f t="shared" si="31"/>
        <v/>
      </c>
    </row>
    <row r="79" spans="1:28" ht="14.25" customHeight="1">
      <c r="A79" s="238"/>
      <c r="B79" s="156">
        <f>WEEKDAY(C79)</f>
        <v>4</v>
      </c>
      <c r="C79" s="215">
        <f>C78+1</f>
        <v>43873</v>
      </c>
      <c r="D79" s="99"/>
      <c r="E79" s="100"/>
      <c r="F79" s="99"/>
      <c r="G79" s="101"/>
      <c r="H79" s="99"/>
      <c r="I79" s="102"/>
      <c r="J79" s="99"/>
      <c r="K79" s="103"/>
      <c r="L79" s="99"/>
      <c r="M79" s="104"/>
      <c r="N79" s="99"/>
      <c r="O79" s="105"/>
      <c r="P79" s="99"/>
      <c r="Q79" s="106"/>
      <c r="R79" s="99"/>
      <c r="S79" s="107"/>
      <c r="T79" s="99"/>
      <c r="U79" s="103"/>
      <c r="V79" s="99"/>
      <c r="W79" s="108"/>
      <c r="X79" s="99"/>
      <c r="Y79" s="101"/>
      <c r="Z79" s="99"/>
      <c r="AA79" s="99" t="str">
        <f t="shared" si="30"/>
        <v/>
      </c>
      <c r="AB79" s="99" t="str">
        <f t="shared" si="31"/>
        <v/>
      </c>
    </row>
    <row r="80" spans="1:28" ht="14.25" customHeight="1">
      <c r="A80" s="238"/>
      <c r="B80" s="156">
        <f t="shared" si="29"/>
        <v>5</v>
      </c>
      <c r="C80" s="215">
        <f t="shared" ref="C80:C83" si="32">C79+1</f>
        <v>43874</v>
      </c>
      <c r="D80" s="99"/>
      <c r="E80" s="100"/>
      <c r="F80" s="99"/>
      <c r="G80" s="101"/>
      <c r="H80" s="99"/>
      <c r="I80" s="102"/>
      <c r="J80" s="99"/>
      <c r="K80" s="103"/>
      <c r="L80" s="99"/>
      <c r="M80" s="104"/>
      <c r="N80" s="99"/>
      <c r="O80" s="105"/>
      <c r="P80" s="99"/>
      <c r="Q80" s="106"/>
      <c r="R80" s="99"/>
      <c r="S80" s="107"/>
      <c r="T80" s="99"/>
      <c r="U80" s="103"/>
      <c r="V80" s="99"/>
      <c r="W80" s="108"/>
      <c r="X80" s="99"/>
      <c r="Y80" s="101"/>
      <c r="Z80" s="99"/>
      <c r="AA80" s="99" t="str">
        <f t="shared" si="30"/>
        <v/>
      </c>
      <c r="AB80" s="99" t="str">
        <f t="shared" si="31"/>
        <v/>
      </c>
    </row>
    <row r="81" spans="1:28" ht="14.25" customHeight="1">
      <c r="A81" s="238"/>
      <c r="B81" s="156">
        <f t="shared" si="29"/>
        <v>6</v>
      </c>
      <c r="C81" s="215">
        <f t="shared" si="32"/>
        <v>43875</v>
      </c>
      <c r="D81" s="99"/>
      <c r="E81" s="100"/>
      <c r="F81" s="99"/>
      <c r="G81" s="101"/>
      <c r="H81" s="99"/>
      <c r="I81" s="102"/>
      <c r="J81" s="99"/>
      <c r="K81" s="103"/>
      <c r="L81" s="99"/>
      <c r="M81" s="104"/>
      <c r="N81" s="99"/>
      <c r="O81" s="105"/>
      <c r="P81" s="99"/>
      <c r="Q81" s="106"/>
      <c r="R81" s="99"/>
      <c r="S81" s="107"/>
      <c r="T81" s="99"/>
      <c r="U81" s="103"/>
      <c r="V81" s="99"/>
      <c r="W81" s="108"/>
      <c r="X81" s="99"/>
      <c r="Y81" s="101"/>
      <c r="Z81" s="99"/>
      <c r="AA81" s="99" t="str">
        <f t="shared" si="30"/>
        <v/>
      </c>
      <c r="AB81" s="99" t="str">
        <f t="shared" si="31"/>
        <v/>
      </c>
    </row>
    <row r="82" spans="1:28" ht="14.25" customHeight="1">
      <c r="A82" s="238"/>
      <c r="B82" s="156">
        <f t="shared" si="29"/>
        <v>7</v>
      </c>
      <c r="C82" s="215">
        <f t="shared" si="32"/>
        <v>43876</v>
      </c>
      <c r="D82" s="99"/>
      <c r="E82" s="100"/>
      <c r="F82" s="99"/>
      <c r="G82" s="101"/>
      <c r="H82" s="99"/>
      <c r="I82" s="102"/>
      <c r="J82" s="99"/>
      <c r="K82" s="103"/>
      <c r="L82" s="99"/>
      <c r="M82" s="104"/>
      <c r="N82" s="99"/>
      <c r="O82" s="105"/>
      <c r="P82" s="99"/>
      <c r="Q82" s="106"/>
      <c r="R82" s="99"/>
      <c r="S82" s="107"/>
      <c r="T82" s="99"/>
      <c r="U82" s="103"/>
      <c r="V82" s="99"/>
      <c r="W82" s="108"/>
      <c r="X82" s="99"/>
      <c r="Y82" s="101"/>
      <c r="Z82" s="99"/>
      <c r="AA82" s="99" t="str">
        <f t="shared" si="30"/>
        <v/>
      </c>
      <c r="AB82" s="99" t="str">
        <f t="shared" si="31"/>
        <v/>
      </c>
    </row>
    <row r="83" spans="1:28" ht="14.25" customHeight="1">
      <c r="A83" s="238"/>
      <c r="B83" s="156">
        <f t="shared" si="29"/>
        <v>1</v>
      </c>
      <c r="C83" s="215">
        <f t="shared" si="32"/>
        <v>43877</v>
      </c>
      <c r="D83" s="99"/>
      <c r="E83" s="100"/>
      <c r="F83" s="99"/>
      <c r="G83" s="101"/>
      <c r="H83" s="99"/>
      <c r="I83" s="102"/>
      <c r="J83" s="99"/>
      <c r="K83" s="103"/>
      <c r="L83" s="99"/>
      <c r="M83" s="104"/>
      <c r="N83" s="99"/>
      <c r="O83" s="105"/>
      <c r="P83" s="99"/>
      <c r="Q83" s="106"/>
      <c r="R83" s="99"/>
      <c r="S83" s="107"/>
      <c r="T83" s="99"/>
      <c r="U83" s="103"/>
      <c r="V83" s="99"/>
      <c r="W83" s="108"/>
      <c r="X83" s="99"/>
      <c r="Y83" s="101"/>
      <c r="Z83" s="99"/>
      <c r="AA83" s="99" t="str">
        <f t="shared" si="30"/>
        <v/>
      </c>
      <c r="AB83" s="99" t="str">
        <f t="shared" si="31"/>
        <v/>
      </c>
    </row>
    <row r="84" spans="1:28" s="66" customFormat="1" ht="15" customHeight="1">
      <c r="A84" s="238"/>
      <c r="B84" s="223" t="s">
        <v>23</v>
      </c>
      <c r="C84" s="225"/>
      <c r="D84" s="221">
        <f>SUM(D77:D83)</f>
        <v>0</v>
      </c>
      <c r="E84" s="222"/>
      <c r="F84" s="221">
        <f>SUM(F77:F83)</f>
        <v>0</v>
      </c>
      <c r="G84" s="222"/>
      <c r="H84" s="221">
        <f>SUM(H77:H83)</f>
        <v>0</v>
      </c>
      <c r="I84" s="222"/>
      <c r="J84" s="221">
        <f>SUM(J77:J83)</f>
        <v>0</v>
      </c>
      <c r="K84" s="222"/>
      <c r="L84" s="221">
        <f>SUM(L77:L83)</f>
        <v>0</v>
      </c>
      <c r="M84" s="222"/>
      <c r="N84" s="221">
        <f>SUM(N77:N83)</f>
        <v>0</v>
      </c>
      <c r="O84" s="222"/>
      <c r="P84" s="221">
        <f>SUM(P77:P83)</f>
        <v>0</v>
      </c>
      <c r="Q84" s="222"/>
      <c r="R84" s="221">
        <f>SUM(R77:R83)</f>
        <v>0</v>
      </c>
      <c r="S84" s="222"/>
      <c r="T84" s="221">
        <f>SUM(T77:T83)</f>
        <v>0</v>
      </c>
      <c r="U84" s="222"/>
      <c r="V84" s="221">
        <f>SUM(V77:V83)</f>
        <v>0</v>
      </c>
      <c r="W84" s="222"/>
      <c r="X84" s="221">
        <f>SUM(X77:X83)</f>
        <v>0</v>
      </c>
      <c r="Y84" s="222"/>
      <c r="Z84" s="180">
        <f>SUM(Z77:Z83)</f>
        <v>0</v>
      </c>
      <c r="AA84" s="180">
        <f>SUM(AA77:AA83)</f>
        <v>0</v>
      </c>
      <c r="AB84" s="180">
        <f>SUM(AB77:AB83)</f>
        <v>0</v>
      </c>
    </row>
    <row r="85" spans="1:28" ht="15.75" customHeight="1">
      <c r="A85" s="238"/>
      <c r="B85" s="226">
        <f>SEMAINE(date_1er_jour_semaine($A$1,B76)+7)</f>
        <v>8</v>
      </c>
      <c r="C85" s="227"/>
      <c r="D85" s="195" t="s">
        <v>8</v>
      </c>
      <c r="E85" s="195" t="s">
        <v>9</v>
      </c>
      <c r="F85" s="196" t="s">
        <v>10</v>
      </c>
      <c r="G85" s="196" t="s">
        <v>9</v>
      </c>
      <c r="H85" s="197" t="s">
        <v>11</v>
      </c>
      <c r="I85" s="197" t="s">
        <v>9</v>
      </c>
      <c r="J85" s="198" t="s">
        <v>12</v>
      </c>
      <c r="K85" s="198" t="s">
        <v>9</v>
      </c>
      <c r="L85" s="199" t="s">
        <v>13</v>
      </c>
      <c r="M85" s="199" t="s">
        <v>9</v>
      </c>
      <c r="N85" s="200" t="s">
        <v>14</v>
      </c>
      <c r="O85" s="200" t="s">
        <v>9</v>
      </c>
      <c r="P85" s="201" t="s">
        <v>15</v>
      </c>
      <c r="Q85" s="201" t="s">
        <v>9</v>
      </c>
      <c r="R85" s="202" t="s">
        <v>16</v>
      </c>
      <c r="S85" s="202" t="s">
        <v>9</v>
      </c>
      <c r="T85" s="203" t="s">
        <v>17</v>
      </c>
      <c r="U85" s="203" t="s">
        <v>9</v>
      </c>
      <c r="V85" s="204" t="s">
        <v>18</v>
      </c>
      <c r="W85" s="204" t="s">
        <v>9</v>
      </c>
      <c r="X85" s="205" t="s">
        <v>19</v>
      </c>
      <c r="Y85" s="205" t="s">
        <v>9</v>
      </c>
      <c r="Z85" s="138" t="s">
        <v>20</v>
      </c>
      <c r="AA85" s="139" t="s">
        <v>21</v>
      </c>
      <c r="AB85" s="140" t="s">
        <v>22</v>
      </c>
    </row>
    <row r="86" spans="1:28" ht="14.25" customHeight="1">
      <c r="A86" s="238"/>
      <c r="B86" s="156">
        <f t="shared" ref="B86:B87" si="33">WEEKDAY(C86)</f>
        <v>2</v>
      </c>
      <c r="C86" s="215">
        <f>date_1er_jour_semaine($A$1,B85)</f>
        <v>43878</v>
      </c>
      <c r="D86" s="99"/>
      <c r="E86" s="100"/>
      <c r="F86" s="99"/>
      <c r="G86" s="101"/>
      <c r="H86" s="99"/>
      <c r="I86" s="102"/>
      <c r="J86" s="99"/>
      <c r="K86" s="103"/>
      <c r="L86" s="99"/>
      <c r="M86" s="104"/>
      <c r="N86" s="99"/>
      <c r="O86" s="105"/>
      <c r="P86" s="99"/>
      <c r="Q86" s="106"/>
      <c r="R86" s="99"/>
      <c r="S86" s="107"/>
      <c r="T86" s="99"/>
      <c r="U86" s="103"/>
      <c r="V86" s="99"/>
      <c r="W86" s="108"/>
      <c r="X86" s="99"/>
      <c r="Y86" s="101"/>
      <c r="Z86" s="99"/>
      <c r="AA86" s="99" t="str">
        <f t="shared" ref="AA86:AA92" si="34">IF(SUM(D86:X86)=0,"",SUM(D86:X86))</f>
        <v/>
      </c>
      <c r="AB86" s="99" t="str">
        <f t="shared" ref="AB86:AB92" si="35">IF(SUM(Y86:AA86)=0,"",SUM(Z86,AA86))</f>
        <v/>
      </c>
    </row>
    <row r="87" spans="1:28" ht="14.25" customHeight="1">
      <c r="A87" s="238"/>
      <c r="B87" s="156">
        <f t="shared" si="33"/>
        <v>3</v>
      </c>
      <c r="C87" s="215">
        <f>C86+1</f>
        <v>43879</v>
      </c>
      <c r="D87" s="99"/>
      <c r="E87" s="100"/>
      <c r="F87" s="99"/>
      <c r="G87" s="101"/>
      <c r="H87" s="99"/>
      <c r="I87" s="102"/>
      <c r="J87" s="99"/>
      <c r="K87" s="103"/>
      <c r="L87" s="99"/>
      <c r="M87" s="104"/>
      <c r="N87" s="99"/>
      <c r="O87" s="105"/>
      <c r="P87" s="99"/>
      <c r="Q87" s="106"/>
      <c r="R87" s="99"/>
      <c r="S87" s="107"/>
      <c r="T87" s="109"/>
      <c r="U87" s="103"/>
      <c r="V87" s="99"/>
      <c r="W87" s="108"/>
      <c r="X87" s="99"/>
      <c r="Y87" s="101"/>
      <c r="Z87" s="99"/>
      <c r="AA87" s="99" t="str">
        <f t="shared" si="34"/>
        <v/>
      </c>
      <c r="AB87" s="99" t="str">
        <f t="shared" si="35"/>
        <v/>
      </c>
    </row>
    <row r="88" spans="1:28" ht="14.25" customHeight="1">
      <c r="A88" s="238"/>
      <c r="B88" s="156">
        <f>WEEKDAY(C88)</f>
        <v>4</v>
      </c>
      <c r="C88" s="215">
        <f>C87+1</f>
        <v>43880</v>
      </c>
      <c r="D88" s="99"/>
      <c r="E88" s="100"/>
      <c r="F88" s="99"/>
      <c r="G88" s="101"/>
      <c r="H88" s="99"/>
      <c r="I88" s="102"/>
      <c r="J88" s="99"/>
      <c r="K88" s="103"/>
      <c r="L88" s="99"/>
      <c r="M88" s="104"/>
      <c r="N88" s="99"/>
      <c r="O88" s="105"/>
      <c r="P88" s="99"/>
      <c r="Q88" s="106"/>
      <c r="R88" s="99"/>
      <c r="S88" s="107"/>
      <c r="T88" s="99"/>
      <c r="U88" s="103"/>
      <c r="V88" s="99"/>
      <c r="W88" s="108"/>
      <c r="X88" s="99"/>
      <c r="Y88" s="101"/>
      <c r="Z88" s="99"/>
      <c r="AA88" s="99" t="str">
        <f t="shared" si="34"/>
        <v/>
      </c>
      <c r="AB88" s="99" t="str">
        <f t="shared" si="35"/>
        <v/>
      </c>
    </row>
    <row r="89" spans="1:28" ht="14.25" customHeight="1">
      <c r="A89" s="238"/>
      <c r="B89" s="156">
        <f t="shared" ref="B89:B92" si="36">WEEKDAY(C89)</f>
        <v>5</v>
      </c>
      <c r="C89" s="215">
        <f t="shared" ref="C89:C92" si="37">C88+1</f>
        <v>43881</v>
      </c>
      <c r="D89" s="99"/>
      <c r="E89" s="100"/>
      <c r="F89" s="99"/>
      <c r="G89" s="101"/>
      <c r="H89" s="99"/>
      <c r="I89" s="102"/>
      <c r="J89" s="99"/>
      <c r="K89" s="103"/>
      <c r="L89" s="99"/>
      <c r="M89" s="104"/>
      <c r="N89" s="99"/>
      <c r="O89" s="105"/>
      <c r="P89" s="99"/>
      <c r="Q89" s="106"/>
      <c r="R89" s="99"/>
      <c r="S89" s="107"/>
      <c r="T89" s="99"/>
      <c r="U89" s="103"/>
      <c r="V89" s="99"/>
      <c r="W89" s="108"/>
      <c r="X89" s="99"/>
      <c r="Y89" s="101"/>
      <c r="Z89" s="99"/>
      <c r="AA89" s="99" t="str">
        <f t="shared" si="34"/>
        <v/>
      </c>
      <c r="AB89" s="99" t="str">
        <f t="shared" si="35"/>
        <v/>
      </c>
    </row>
    <row r="90" spans="1:28" ht="14.25" customHeight="1">
      <c r="A90" s="238"/>
      <c r="B90" s="156">
        <f t="shared" si="36"/>
        <v>6</v>
      </c>
      <c r="C90" s="215">
        <f t="shared" si="37"/>
        <v>43882</v>
      </c>
      <c r="D90" s="99"/>
      <c r="E90" s="100"/>
      <c r="F90" s="99"/>
      <c r="G90" s="101"/>
      <c r="H90" s="99"/>
      <c r="I90" s="102"/>
      <c r="J90" s="99"/>
      <c r="K90" s="103"/>
      <c r="L90" s="99"/>
      <c r="M90" s="104"/>
      <c r="N90" s="99"/>
      <c r="O90" s="105"/>
      <c r="P90" s="99"/>
      <c r="Q90" s="106"/>
      <c r="R90" s="99"/>
      <c r="S90" s="107"/>
      <c r="T90" s="99"/>
      <c r="U90" s="103"/>
      <c r="V90" s="99"/>
      <c r="W90" s="108"/>
      <c r="X90" s="99"/>
      <c r="Y90" s="101"/>
      <c r="Z90" s="99"/>
      <c r="AA90" s="99" t="str">
        <f t="shared" si="34"/>
        <v/>
      </c>
      <c r="AB90" s="99" t="str">
        <f t="shared" si="35"/>
        <v/>
      </c>
    </row>
    <row r="91" spans="1:28" ht="14.25" customHeight="1">
      <c r="A91" s="238"/>
      <c r="B91" s="156">
        <f t="shared" si="36"/>
        <v>7</v>
      </c>
      <c r="C91" s="215">
        <f t="shared" si="37"/>
        <v>43883</v>
      </c>
      <c r="D91" s="99"/>
      <c r="E91" s="100"/>
      <c r="F91" s="99"/>
      <c r="G91" s="101"/>
      <c r="H91" s="99"/>
      <c r="I91" s="102"/>
      <c r="J91" s="99"/>
      <c r="K91" s="103"/>
      <c r="L91" s="99"/>
      <c r="M91" s="104"/>
      <c r="N91" s="99"/>
      <c r="O91" s="105"/>
      <c r="P91" s="99"/>
      <c r="Q91" s="106"/>
      <c r="R91" s="99"/>
      <c r="S91" s="107"/>
      <c r="T91" s="99"/>
      <c r="U91" s="103"/>
      <c r="V91" s="99"/>
      <c r="W91" s="108"/>
      <c r="X91" s="99"/>
      <c r="Y91" s="101"/>
      <c r="Z91" s="99"/>
      <c r="AA91" s="99" t="str">
        <f t="shared" si="34"/>
        <v/>
      </c>
      <c r="AB91" s="99" t="str">
        <f t="shared" si="35"/>
        <v/>
      </c>
    </row>
    <row r="92" spans="1:28" ht="14.25" customHeight="1">
      <c r="A92" s="238"/>
      <c r="B92" s="156">
        <f t="shared" si="36"/>
        <v>1</v>
      </c>
      <c r="C92" s="215">
        <f t="shared" si="37"/>
        <v>43884</v>
      </c>
      <c r="D92" s="99"/>
      <c r="E92" s="100"/>
      <c r="F92" s="99"/>
      <c r="G92" s="101"/>
      <c r="H92" s="99"/>
      <c r="I92" s="102"/>
      <c r="J92" s="99"/>
      <c r="K92" s="103"/>
      <c r="L92" s="99"/>
      <c r="M92" s="104"/>
      <c r="N92" s="99"/>
      <c r="O92" s="105"/>
      <c r="P92" s="99"/>
      <c r="Q92" s="106"/>
      <c r="R92" s="99"/>
      <c r="S92" s="107"/>
      <c r="T92" s="99"/>
      <c r="U92" s="103"/>
      <c r="V92" s="99"/>
      <c r="W92" s="108"/>
      <c r="X92" s="99"/>
      <c r="Y92" s="101"/>
      <c r="Z92" s="99"/>
      <c r="AA92" s="99" t="str">
        <f t="shared" si="34"/>
        <v/>
      </c>
      <c r="AB92" s="99" t="str">
        <f t="shared" si="35"/>
        <v/>
      </c>
    </row>
    <row r="93" spans="1:28" s="66" customFormat="1" ht="15" customHeight="1">
      <c r="A93" s="238"/>
      <c r="B93" s="223" t="s">
        <v>23</v>
      </c>
      <c r="C93" s="225"/>
      <c r="D93" s="221">
        <f>SUM(D86:D92)</f>
        <v>0</v>
      </c>
      <c r="E93" s="222"/>
      <c r="F93" s="221">
        <f>SUM(F86:F92)</f>
        <v>0</v>
      </c>
      <c r="G93" s="222"/>
      <c r="H93" s="221">
        <f>SUM(H86:H92)</f>
        <v>0</v>
      </c>
      <c r="I93" s="222"/>
      <c r="J93" s="221">
        <f>SUM(J86:J92)</f>
        <v>0</v>
      </c>
      <c r="K93" s="222"/>
      <c r="L93" s="221">
        <f>SUM(L86:L92)</f>
        <v>0</v>
      </c>
      <c r="M93" s="222"/>
      <c r="N93" s="221">
        <f>SUM(N86:N92)</f>
        <v>0</v>
      </c>
      <c r="O93" s="222"/>
      <c r="P93" s="221">
        <f>SUM(P86:P92)</f>
        <v>0</v>
      </c>
      <c r="Q93" s="222"/>
      <c r="R93" s="221">
        <f>SUM(R86:R92)</f>
        <v>0</v>
      </c>
      <c r="S93" s="222"/>
      <c r="T93" s="221">
        <f>SUM(T86:T92)</f>
        <v>0</v>
      </c>
      <c r="U93" s="222"/>
      <c r="V93" s="221">
        <f>SUM(V86:V92)</f>
        <v>0</v>
      </c>
      <c r="W93" s="222"/>
      <c r="X93" s="221">
        <f>SUM(X86:X92)</f>
        <v>0</v>
      </c>
      <c r="Y93" s="222"/>
      <c r="Z93" s="180">
        <f>SUM(Z86:Z92)</f>
        <v>0</v>
      </c>
      <c r="AA93" s="180">
        <f>SUM(AA86:AA92)</f>
        <v>0</v>
      </c>
      <c r="AB93" s="180">
        <f>SUM(AB86:AB92)</f>
        <v>0</v>
      </c>
    </row>
    <row r="94" spans="1:28" ht="15.75" customHeight="1">
      <c r="A94" s="238"/>
      <c r="B94" s="226">
        <f>SEMAINE(date_1er_jour_semaine($A$1,B85)+7)</f>
        <v>9</v>
      </c>
      <c r="C94" s="227"/>
      <c r="D94" s="195" t="s">
        <v>8</v>
      </c>
      <c r="E94" s="195" t="s">
        <v>9</v>
      </c>
      <c r="F94" s="196" t="s">
        <v>10</v>
      </c>
      <c r="G94" s="196" t="s">
        <v>9</v>
      </c>
      <c r="H94" s="197" t="s">
        <v>11</v>
      </c>
      <c r="I94" s="197" t="s">
        <v>9</v>
      </c>
      <c r="J94" s="198" t="s">
        <v>12</v>
      </c>
      <c r="K94" s="198" t="s">
        <v>9</v>
      </c>
      <c r="L94" s="199" t="s">
        <v>13</v>
      </c>
      <c r="M94" s="199" t="s">
        <v>9</v>
      </c>
      <c r="N94" s="200" t="s">
        <v>14</v>
      </c>
      <c r="O94" s="200" t="s">
        <v>9</v>
      </c>
      <c r="P94" s="201" t="s">
        <v>15</v>
      </c>
      <c r="Q94" s="201" t="s">
        <v>9</v>
      </c>
      <c r="R94" s="202" t="s">
        <v>16</v>
      </c>
      <c r="S94" s="202" t="s">
        <v>9</v>
      </c>
      <c r="T94" s="203" t="s">
        <v>17</v>
      </c>
      <c r="U94" s="203" t="s">
        <v>9</v>
      </c>
      <c r="V94" s="204" t="s">
        <v>18</v>
      </c>
      <c r="W94" s="204" t="s">
        <v>9</v>
      </c>
      <c r="X94" s="205" t="s">
        <v>19</v>
      </c>
      <c r="Y94" s="205" t="s">
        <v>9</v>
      </c>
      <c r="Z94" s="138" t="s">
        <v>20</v>
      </c>
      <c r="AA94" s="139" t="s">
        <v>21</v>
      </c>
      <c r="AB94" s="140" t="s">
        <v>22</v>
      </c>
    </row>
    <row r="95" spans="1:28" s="9" customFormat="1" ht="14.25" customHeight="1">
      <c r="A95" s="238"/>
      <c r="B95" s="156">
        <f t="shared" ref="B95:B96" si="38">WEEKDAY(C95)</f>
        <v>2</v>
      </c>
      <c r="C95" s="215">
        <f>date_1er_jour_semaine($A$1,B94)</f>
        <v>43885</v>
      </c>
      <c r="D95" s="99"/>
      <c r="E95" s="113"/>
      <c r="F95" s="112"/>
      <c r="G95" s="114"/>
      <c r="H95" s="112"/>
      <c r="I95" s="115"/>
      <c r="J95" s="112"/>
      <c r="K95" s="116"/>
      <c r="L95" s="112"/>
      <c r="M95" s="117"/>
      <c r="N95" s="112"/>
      <c r="O95" s="118"/>
      <c r="P95" s="112"/>
      <c r="Q95" s="119"/>
      <c r="R95" s="112"/>
      <c r="S95" s="120"/>
      <c r="T95" s="112"/>
      <c r="U95" s="116"/>
      <c r="V95" s="112"/>
      <c r="W95" s="121"/>
      <c r="X95" s="112"/>
      <c r="Y95" s="114"/>
      <c r="Z95" s="112"/>
      <c r="AA95" s="112" t="str">
        <f t="shared" ref="AA95:AA101" si="39">IF(SUM(D95:X95)=0,"",SUM(D95:X95))</f>
        <v/>
      </c>
      <c r="AB95" s="112" t="str">
        <f t="shared" ref="AB95:AB101" si="40">IF(SUM(Y95:AA95)=0,"",SUM(Z95,AA95))</f>
        <v/>
      </c>
    </row>
    <row r="96" spans="1:28" s="68" customFormat="1" ht="14.25" customHeight="1">
      <c r="A96" s="238"/>
      <c r="B96" s="156">
        <f t="shared" si="38"/>
        <v>3</v>
      </c>
      <c r="C96" s="215">
        <f>C95+1</f>
        <v>43886</v>
      </c>
      <c r="D96" s="99"/>
      <c r="E96" s="122"/>
      <c r="F96" s="123"/>
      <c r="G96" s="124"/>
      <c r="H96" s="110"/>
      <c r="I96" s="125"/>
      <c r="J96" s="110"/>
      <c r="K96" s="126"/>
      <c r="L96" s="110"/>
      <c r="M96" s="127"/>
      <c r="N96" s="110"/>
      <c r="O96" s="128"/>
      <c r="P96" s="110"/>
      <c r="Q96" s="129"/>
      <c r="R96" s="110"/>
      <c r="S96" s="130"/>
      <c r="T96" s="131"/>
      <c r="U96" s="126"/>
      <c r="V96" s="110"/>
      <c r="W96" s="132"/>
      <c r="X96" s="110"/>
      <c r="Y96" s="133"/>
      <c r="Z96" s="110"/>
      <c r="AA96" s="110" t="str">
        <f t="shared" si="39"/>
        <v/>
      </c>
      <c r="AB96" s="110" t="str">
        <f t="shared" si="40"/>
        <v/>
      </c>
    </row>
    <row r="97" spans="1:28" ht="16.5" customHeight="1">
      <c r="A97" s="237">
        <f>C106</f>
        <v>43894</v>
      </c>
      <c r="B97" s="156">
        <f>WEEKDAY(C97)</f>
        <v>4</v>
      </c>
      <c r="C97" s="215">
        <f>C96+1</f>
        <v>43887</v>
      </c>
      <c r="D97" s="99"/>
      <c r="E97" s="100"/>
      <c r="F97" s="99"/>
      <c r="G97" s="101"/>
      <c r="H97" s="99"/>
      <c r="I97" s="102"/>
      <c r="J97" s="134"/>
      <c r="K97" s="103"/>
      <c r="L97" s="99"/>
      <c r="M97" s="104"/>
      <c r="N97" s="99"/>
      <c r="O97" s="105"/>
      <c r="P97" s="99"/>
      <c r="Q97" s="106"/>
      <c r="R97" s="99"/>
      <c r="S97" s="107"/>
      <c r="T97" s="99"/>
      <c r="U97" s="103"/>
      <c r="V97" s="99"/>
      <c r="W97" s="108"/>
      <c r="X97" s="99"/>
      <c r="Y97" s="101"/>
      <c r="Z97" s="99"/>
      <c r="AA97" s="99" t="str">
        <f t="shared" si="39"/>
        <v/>
      </c>
      <c r="AB97" s="99" t="str">
        <f t="shared" si="40"/>
        <v/>
      </c>
    </row>
    <row r="98" spans="1:28" ht="17.25" customHeight="1">
      <c r="A98" s="238"/>
      <c r="B98" s="156">
        <f t="shared" ref="B98:B101" si="41">WEEKDAY(C98)</f>
        <v>5</v>
      </c>
      <c r="C98" s="215">
        <f t="shared" ref="C98:C101" si="42">C97+1</f>
        <v>43888</v>
      </c>
      <c r="D98" s="99"/>
      <c r="E98" s="100"/>
      <c r="F98" s="99"/>
      <c r="G98" s="101"/>
      <c r="H98" s="99"/>
      <c r="I98" s="102"/>
      <c r="J98" s="99"/>
      <c r="K98" s="103"/>
      <c r="L98" s="99"/>
      <c r="M98" s="104"/>
      <c r="N98" s="99"/>
      <c r="O98" s="105"/>
      <c r="P98" s="99"/>
      <c r="Q98" s="106"/>
      <c r="R98" s="99"/>
      <c r="S98" s="107"/>
      <c r="T98" s="99"/>
      <c r="U98" s="103"/>
      <c r="V98" s="99"/>
      <c r="W98" s="108"/>
      <c r="X98" s="99"/>
      <c r="Y98" s="101"/>
      <c r="Z98" s="99"/>
      <c r="AA98" s="99" t="str">
        <f t="shared" si="39"/>
        <v/>
      </c>
      <c r="AB98" s="99" t="str">
        <f t="shared" si="40"/>
        <v/>
      </c>
    </row>
    <row r="99" spans="1:28" ht="14.25" customHeight="1">
      <c r="A99" s="238"/>
      <c r="B99" s="156">
        <f t="shared" si="41"/>
        <v>6</v>
      </c>
      <c r="C99" s="215">
        <f t="shared" si="42"/>
        <v>43889</v>
      </c>
      <c r="D99" s="99"/>
      <c r="E99" s="100"/>
      <c r="F99" s="99"/>
      <c r="G99" s="101"/>
      <c r="H99" s="99"/>
      <c r="I99" s="102"/>
      <c r="J99" s="99"/>
      <c r="K99" s="103"/>
      <c r="L99" s="99"/>
      <c r="M99" s="104"/>
      <c r="N99" s="99"/>
      <c r="O99" s="105"/>
      <c r="P99" s="99"/>
      <c r="Q99" s="106"/>
      <c r="R99" s="99"/>
      <c r="S99" s="107"/>
      <c r="T99" s="99"/>
      <c r="U99" s="103"/>
      <c r="V99" s="99"/>
      <c r="W99" s="108"/>
      <c r="X99" s="99"/>
      <c r="Y99" s="101"/>
      <c r="Z99" s="99"/>
      <c r="AA99" s="99" t="str">
        <f t="shared" si="39"/>
        <v/>
      </c>
      <c r="AB99" s="99" t="str">
        <f t="shared" si="40"/>
        <v/>
      </c>
    </row>
    <row r="100" spans="1:28" ht="14.25" customHeight="1">
      <c r="A100" s="238"/>
      <c r="B100" s="156">
        <f t="shared" si="41"/>
        <v>7</v>
      </c>
      <c r="C100" s="215">
        <f t="shared" si="42"/>
        <v>43890</v>
      </c>
      <c r="D100" s="99"/>
      <c r="E100" s="100"/>
      <c r="F100" s="99"/>
      <c r="G100" s="101"/>
      <c r="H100" s="99"/>
      <c r="I100" s="102"/>
      <c r="J100" s="99"/>
      <c r="K100" s="103"/>
      <c r="L100" s="99"/>
      <c r="M100" s="104"/>
      <c r="N100" s="99"/>
      <c r="O100" s="105"/>
      <c r="P100" s="99"/>
      <c r="Q100" s="106"/>
      <c r="R100" s="99"/>
      <c r="S100" s="107"/>
      <c r="T100" s="99"/>
      <c r="U100" s="103"/>
      <c r="V100" s="99"/>
      <c r="W100" s="108"/>
      <c r="X100" s="99"/>
      <c r="Y100" s="101"/>
      <c r="Z100" s="99"/>
      <c r="AA100" s="99" t="str">
        <f t="shared" si="39"/>
        <v/>
      </c>
      <c r="AB100" s="99" t="str">
        <f t="shared" si="40"/>
        <v/>
      </c>
    </row>
    <row r="101" spans="1:28" ht="14.25" customHeight="1">
      <c r="A101" s="238"/>
      <c r="B101" s="156">
        <f t="shared" si="41"/>
        <v>1</v>
      </c>
      <c r="C101" s="215">
        <f t="shared" si="42"/>
        <v>43891</v>
      </c>
      <c r="D101" s="99"/>
      <c r="E101" s="100"/>
      <c r="F101" s="99"/>
      <c r="G101" s="101"/>
      <c r="H101" s="99"/>
      <c r="I101" s="102"/>
      <c r="J101" s="99"/>
      <c r="K101" s="103"/>
      <c r="L101" s="99"/>
      <c r="M101" s="104"/>
      <c r="N101" s="99"/>
      <c r="O101" s="105"/>
      <c r="P101" s="99"/>
      <c r="Q101" s="106"/>
      <c r="R101" s="99"/>
      <c r="S101" s="107"/>
      <c r="T101" s="99"/>
      <c r="U101" s="103"/>
      <c r="V101" s="99"/>
      <c r="W101" s="108"/>
      <c r="X101" s="99"/>
      <c r="Y101" s="101"/>
      <c r="Z101" s="99"/>
      <c r="AA101" s="99" t="str">
        <f t="shared" si="39"/>
        <v/>
      </c>
      <c r="AB101" s="99" t="str">
        <f t="shared" si="40"/>
        <v/>
      </c>
    </row>
    <row r="102" spans="1:28" s="66" customFormat="1" ht="15" customHeight="1">
      <c r="A102" s="238"/>
      <c r="B102" s="223" t="s">
        <v>23</v>
      </c>
      <c r="C102" s="224"/>
      <c r="D102" s="221">
        <f>SUM(D98:D101,D95:D97)</f>
        <v>0</v>
      </c>
      <c r="E102" s="222"/>
      <c r="F102" s="221">
        <f>SUM(F95:F101)</f>
        <v>0</v>
      </c>
      <c r="G102" s="222"/>
      <c r="H102" s="221">
        <f>SUM(H95:H101)</f>
        <v>0</v>
      </c>
      <c r="I102" s="222"/>
      <c r="J102" s="221">
        <f>SUM(J95:J101)</f>
        <v>0</v>
      </c>
      <c r="K102" s="222"/>
      <c r="L102" s="221">
        <f>SUM(L95:L101)</f>
        <v>0</v>
      </c>
      <c r="M102" s="222"/>
      <c r="N102" s="221">
        <f>SUM(N95:N101)</f>
        <v>0</v>
      </c>
      <c r="O102" s="222"/>
      <c r="P102" s="221">
        <f>SUM(P95:P101)</f>
        <v>0</v>
      </c>
      <c r="Q102" s="222"/>
      <c r="R102" s="221">
        <f>SUM(R95:R101)</f>
        <v>0</v>
      </c>
      <c r="S102" s="222"/>
      <c r="T102" s="221">
        <f>SUM(T95:T101)</f>
        <v>0</v>
      </c>
      <c r="U102" s="222"/>
      <c r="V102" s="221">
        <f>SUM(V95:V101)</f>
        <v>0</v>
      </c>
      <c r="W102" s="222"/>
      <c r="X102" s="221">
        <f>SUM(X95:X101)</f>
        <v>0</v>
      </c>
      <c r="Y102" s="222"/>
      <c r="Z102" s="180">
        <f>SUM(Z95:Z101)</f>
        <v>0</v>
      </c>
      <c r="AA102" s="180">
        <f>SUM(AA95:AA101)</f>
        <v>0</v>
      </c>
      <c r="AB102" s="180">
        <f>SUM(AB95:AB101)</f>
        <v>0</v>
      </c>
    </row>
    <row r="103" spans="1:28" ht="15.75" customHeight="1">
      <c r="A103" s="238"/>
      <c r="B103" s="226">
        <f>SEMAINE(date_1er_jour_semaine($A$1,B94)+7)</f>
        <v>10</v>
      </c>
      <c r="C103" s="227"/>
      <c r="D103" s="195" t="s">
        <v>8</v>
      </c>
      <c r="E103" s="195" t="s">
        <v>9</v>
      </c>
      <c r="F103" s="196" t="s">
        <v>10</v>
      </c>
      <c r="G103" s="196" t="s">
        <v>9</v>
      </c>
      <c r="H103" s="197" t="s">
        <v>11</v>
      </c>
      <c r="I103" s="197" t="s">
        <v>9</v>
      </c>
      <c r="J103" s="198" t="s">
        <v>12</v>
      </c>
      <c r="K103" s="198" t="s">
        <v>9</v>
      </c>
      <c r="L103" s="199" t="s">
        <v>13</v>
      </c>
      <c r="M103" s="199" t="s">
        <v>9</v>
      </c>
      <c r="N103" s="200" t="s">
        <v>14</v>
      </c>
      <c r="O103" s="200" t="s">
        <v>9</v>
      </c>
      <c r="P103" s="201" t="s">
        <v>15</v>
      </c>
      <c r="Q103" s="201" t="s">
        <v>9</v>
      </c>
      <c r="R103" s="202" t="s">
        <v>16</v>
      </c>
      <c r="S103" s="202" t="s">
        <v>9</v>
      </c>
      <c r="T103" s="203" t="s">
        <v>17</v>
      </c>
      <c r="U103" s="203" t="s">
        <v>9</v>
      </c>
      <c r="V103" s="204" t="s">
        <v>18</v>
      </c>
      <c r="W103" s="204" t="s">
        <v>9</v>
      </c>
      <c r="X103" s="205" t="s">
        <v>19</v>
      </c>
      <c r="Y103" s="205" t="s">
        <v>9</v>
      </c>
      <c r="Z103" s="138" t="s">
        <v>20</v>
      </c>
      <c r="AA103" s="139" t="s">
        <v>21</v>
      </c>
      <c r="AB103" s="140" t="s">
        <v>22</v>
      </c>
    </row>
    <row r="104" spans="1:28" ht="14.25" customHeight="1">
      <c r="A104" s="238"/>
      <c r="B104" s="156">
        <f t="shared" ref="B104:B105" si="43">WEEKDAY(C104)</f>
        <v>2</v>
      </c>
      <c r="C104" s="215">
        <f>date_1er_jour_semaine($A$1,B103)</f>
        <v>43892</v>
      </c>
      <c r="D104" s="99"/>
      <c r="E104" s="100"/>
      <c r="F104" s="99"/>
      <c r="G104" s="101"/>
      <c r="H104" s="99"/>
      <c r="I104" s="102"/>
      <c r="J104" s="99"/>
      <c r="K104" s="103"/>
      <c r="L104" s="99"/>
      <c r="M104" s="104"/>
      <c r="N104" s="99"/>
      <c r="O104" s="105"/>
      <c r="P104" s="99"/>
      <c r="Q104" s="106"/>
      <c r="R104" s="99"/>
      <c r="S104" s="107"/>
      <c r="T104" s="99"/>
      <c r="U104" s="103"/>
      <c r="V104" s="99"/>
      <c r="W104" s="108"/>
      <c r="X104" s="99"/>
      <c r="Y104" s="101"/>
      <c r="Z104" s="99"/>
      <c r="AA104" s="99" t="str">
        <f t="shared" ref="AA104:AA110" si="44">IF(SUM(D104:X104)=0,"",SUM(D104:X104))</f>
        <v/>
      </c>
      <c r="AB104" s="99" t="str">
        <f t="shared" ref="AB104:AB110" si="45">IF(SUM(Y104:AA104)=0,"",SUM(Z104,AA104))</f>
        <v/>
      </c>
    </row>
    <row r="105" spans="1:28" ht="14.25" customHeight="1">
      <c r="A105" s="238"/>
      <c r="B105" s="156">
        <f t="shared" si="43"/>
        <v>3</v>
      </c>
      <c r="C105" s="215">
        <f>C104+1</f>
        <v>43893</v>
      </c>
      <c r="D105" s="99"/>
      <c r="E105" s="100"/>
      <c r="F105" s="99"/>
      <c r="G105" s="101"/>
      <c r="H105" s="99"/>
      <c r="I105" s="102"/>
      <c r="J105" s="99"/>
      <c r="K105" s="103"/>
      <c r="L105" s="99"/>
      <c r="M105" s="104"/>
      <c r="N105" s="99"/>
      <c r="O105" s="105"/>
      <c r="P105" s="99"/>
      <c r="Q105" s="106"/>
      <c r="R105" s="99"/>
      <c r="S105" s="107"/>
      <c r="T105" s="109"/>
      <c r="U105" s="103"/>
      <c r="V105" s="99"/>
      <c r="W105" s="108"/>
      <c r="X105" s="99"/>
      <c r="Y105" s="101"/>
      <c r="Z105" s="99"/>
      <c r="AA105" s="99" t="str">
        <f t="shared" si="44"/>
        <v/>
      </c>
      <c r="AB105" s="99" t="str">
        <f t="shared" si="45"/>
        <v/>
      </c>
    </row>
    <row r="106" spans="1:28" ht="14.25" customHeight="1">
      <c r="A106" s="238"/>
      <c r="B106" s="156">
        <f>WEEKDAY(C106)</f>
        <v>4</v>
      </c>
      <c r="C106" s="215">
        <f>C105+1</f>
        <v>43894</v>
      </c>
      <c r="D106" s="99"/>
      <c r="E106" s="100"/>
      <c r="F106" s="99"/>
      <c r="G106" s="101"/>
      <c r="H106" s="99"/>
      <c r="I106" s="102"/>
      <c r="J106" s="99"/>
      <c r="K106" s="103"/>
      <c r="L106" s="99"/>
      <c r="M106" s="104"/>
      <c r="N106" s="99"/>
      <c r="O106" s="105"/>
      <c r="P106" s="99"/>
      <c r="Q106" s="106"/>
      <c r="R106" s="99"/>
      <c r="S106" s="107"/>
      <c r="T106" s="99"/>
      <c r="U106" s="103"/>
      <c r="V106" s="99"/>
      <c r="W106" s="108"/>
      <c r="X106" s="99"/>
      <c r="Y106" s="101"/>
      <c r="Z106" s="99"/>
      <c r="AA106" s="99" t="str">
        <f t="shared" si="44"/>
        <v/>
      </c>
      <c r="AB106" s="99" t="str">
        <f t="shared" si="45"/>
        <v/>
      </c>
    </row>
    <row r="107" spans="1:28" ht="14.25" customHeight="1">
      <c r="A107" s="238"/>
      <c r="B107" s="156">
        <f t="shared" ref="B107:B110" si="46">WEEKDAY(C107)</f>
        <v>5</v>
      </c>
      <c r="C107" s="215">
        <f t="shared" ref="C107:C110" si="47">C106+1</f>
        <v>43895</v>
      </c>
      <c r="D107" s="99"/>
      <c r="E107" s="100"/>
      <c r="F107" s="99"/>
      <c r="G107" s="101"/>
      <c r="H107" s="99"/>
      <c r="I107" s="102"/>
      <c r="J107" s="99"/>
      <c r="K107" s="103"/>
      <c r="L107" s="99"/>
      <c r="M107" s="104"/>
      <c r="N107" s="99"/>
      <c r="O107" s="105"/>
      <c r="P107" s="99"/>
      <c r="Q107" s="106"/>
      <c r="R107" s="99"/>
      <c r="S107" s="107"/>
      <c r="T107" s="99"/>
      <c r="U107" s="103"/>
      <c r="V107" s="99"/>
      <c r="W107" s="108"/>
      <c r="X107" s="99"/>
      <c r="Y107" s="101"/>
      <c r="Z107" s="99"/>
      <c r="AA107" s="99" t="str">
        <f t="shared" si="44"/>
        <v/>
      </c>
      <c r="AB107" s="99" t="str">
        <f t="shared" si="45"/>
        <v/>
      </c>
    </row>
    <row r="108" spans="1:28" ht="14.25" customHeight="1">
      <c r="A108" s="238"/>
      <c r="B108" s="156">
        <f t="shared" si="46"/>
        <v>6</v>
      </c>
      <c r="C108" s="215">
        <f t="shared" si="47"/>
        <v>43896</v>
      </c>
      <c r="D108" s="99"/>
      <c r="E108" s="100"/>
      <c r="F108" s="99"/>
      <c r="G108" s="101"/>
      <c r="H108" s="99"/>
      <c r="I108" s="102"/>
      <c r="J108" s="99"/>
      <c r="K108" s="103"/>
      <c r="L108" s="99"/>
      <c r="M108" s="104"/>
      <c r="N108" s="99"/>
      <c r="O108" s="105"/>
      <c r="P108" s="99"/>
      <c r="Q108" s="106"/>
      <c r="R108" s="99"/>
      <c r="S108" s="107"/>
      <c r="T108" s="99"/>
      <c r="U108" s="103"/>
      <c r="V108" s="99"/>
      <c r="W108" s="108"/>
      <c r="X108" s="99"/>
      <c r="Y108" s="101"/>
      <c r="Z108" s="99"/>
      <c r="AA108" s="99" t="str">
        <f t="shared" si="44"/>
        <v/>
      </c>
      <c r="AB108" s="99" t="str">
        <f t="shared" si="45"/>
        <v/>
      </c>
    </row>
    <row r="109" spans="1:28" ht="14.25" customHeight="1">
      <c r="A109" s="238"/>
      <c r="B109" s="156">
        <f t="shared" si="46"/>
        <v>7</v>
      </c>
      <c r="C109" s="215">
        <f t="shared" si="47"/>
        <v>43897</v>
      </c>
      <c r="D109" s="99"/>
      <c r="E109" s="100"/>
      <c r="F109" s="99"/>
      <c r="G109" s="101"/>
      <c r="H109" s="99"/>
      <c r="I109" s="102"/>
      <c r="J109" s="99"/>
      <c r="K109" s="103"/>
      <c r="L109" s="99"/>
      <c r="M109" s="104"/>
      <c r="N109" s="99"/>
      <c r="O109" s="105"/>
      <c r="P109" s="99"/>
      <c r="Q109" s="106"/>
      <c r="R109" s="99"/>
      <c r="S109" s="107"/>
      <c r="T109" s="99"/>
      <c r="U109" s="103"/>
      <c r="V109" s="99"/>
      <c r="W109" s="108"/>
      <c r="X109" s="99"/>
      <c r="Y109" s="101"/>
      <c r="Z109" s="99"/>
      <c r="AA109" s="99" t="str">
        <f t="shared" si="44"/>
        <v/>
      </c>
      <c r="AB109" s="99" t="str">
        <f t="shared" si="45"/>
        <v/>
      </c>
    </row>
    <row r="110" spans="1:28" ht="14.25" customHeight="1">
      <c r="A110" s="238"/>
      <c r="B110" s="156">
        <f t="shared" si="46"/>
        <v>1</v>
      </c>
      <c r="C110" s="215">
        <f t="shared" si="47"/>
        <v>43898</v>
      </c>
      <c r="D110" s="99"/>
      <c r="E110" s="100"/>
      <c r="F110" s="99"/>
      <c r="G110" s="101"/>
      <c r="H110" s="99"/>
      <c r="I110" s="102"/>
      <c r="J110" s="99"/>
      <c r="K110" s="103"/>
      <c r="L110" s="99"/>
      <c r="M110" s="104"/>
      <c r="N110" s="99"/>
      <c r="O110" s="105"/>
      <c r="P110" s="99"/>
      <c r="Q110" s="106"/>
      <c r="R110" s="99"/>
      <c r="S110" s="107"/>
      <c r="T110" s="99"/>
      <c r="U110" s="103"/>
      <c r="V110" s="99"/>
      <c r="W110" s="108"/>
      <c r="X110" s="99"/>
      <c r="Y110" s="101"/>
      <c r="Z110" s="99"/>
      <c r="AA110" s="99" t="str">
        <f t="shared" si="44"/>
        <v/>
      </c>
      <c r="AB110" s="99" t="str">
        <f t="shared" si="45"/>
        <v/>
      </c>
    </row>
    <row r="111" spans="1:28" s="66" customFormat="1" ht="15" customHeight="1">
      <c r="A111" s="238"/>
      <c r="B111" s="223" t="s">
        <v>23</v>
      </c>
      <c r="C111" s="224"/>
      <c r="D111" s="221">
        <f>SUM(D104:D110)</f>
        <v>0</v>
      </c>
      <c r="E111" s="222"/>
      <c r="F111" s="221">
        <f>SUM(F104:F110)</f>
        <v>0</v>
      </c>
      <c r="G111" s="222"/>
      <c r="H111" s="221">
        <f>SUM(H104:H110)</f>
        <v>0</v>
      </c>
      <c r="I111" s="222"/>
      <c r="J111" s="221">
        <f>SUM(J104:J110)</f>
        <v>0</v>
      </c>
      <c r="K111" s="222"/>
      <c r="L111" s="221">
        <f>SUM(L104:L110)</f>
        <v>0</v>
      </c>
      <c r="M111" s="222"/>
      <c r="N111" s="221">
        <f>SUM(N104:N110)</f>
        <v>0</v>
      </c>
      <c r="O111" s="222"/>
      <c r="P111" s="221">
        <f>SUM(P104:P110)</f>
        <v>0</v>
      </c>
      <c r="Q111" s="222"/>
      <c r="R111" s="221">
        <f>SUM(R104:R110)</f>
        <v>0</v>
      </c>
      <c r="S111" s="222"/>
      <c r="T111" s="221">
        <f>SUM(T104:T110)</f>
        <v>0</v>
      </c>
      <c r="U111" s="222"/>
      <c r="V111" s="221">
        <f>SUM(V104:V110)</f>
        <v>0</v>
      </c>
      <c r="W111" s="222"/>
      <c r="X111" s="221">
        <f>SUM(X104:X110)</f>
        <v>0</v>
      </c>
      <c r="Y111" s="222"/>
      <c r="Z111" s="180">
        <f>SUM(Z104:Z110)</f>
        <v>0</v>
      </c>
      <c r="AA111" s="180">
        <f>SUM(AA104:AA110)</f>
        <v>0</v>
      </c>
      <c r="AB111" s="180">
        <f>SUM(AB104:AB110)</f>
        <v>0</v>
      </c>
    </row>
    <row r="112" spans="1:28" ht="15.75" customHeight="1">
      <c r="A112" s="238"/>
      <c r="B112" s="226">
        <f>SEMAINE(date_1er_jour_semaine($A$1,B103)+7)</f>
        <v>11</v>
      </c>
      <c r="C112" s="227"/>
      <c r="D112" s="195" t="s">
        <v>8</v>
      </c>
      <c r="E112" s="195" t="s">
        <v>9</v>
      </c>
      <c r="F112" s="196" t="s">
        <v>10</v>
      </c>
      <c r="G112" s="196" t="s">
        <v>9</v>
      </c>
      <c r="H112" s="197" t="s">
        <v>11</v>
      </c>
      <c r="I112" s="197" t="s">
        <v>9</v>
      </c>
      <c r="J112" s="198" t="s">
        <v>12</v>
      </c>
      <c r="K112" s="198" t="s">
        <v>9</v>
      </c>
      <c r="L112" s="199" t="s">
        <v>13</v>
      </c>
      <c r="M112" s="199" t="s">
        <v>9</v>
      </c>
      <c r="N112" s="200" t="s">
        <v>14</v>
      </c>
      <c r="O112" s="200" t="s">
        <v>9</v>
      </c>
      <c r="P112" s="201" t="s">
        <v>15</v>
      </c>
      <c r="Q112" s="201" t="s">
        <v>9</v>
      </c>
      <c r="R112" s="202" t="s">
        <v>16</v>
      </c>
      <c r="S112" s="202" t="s">
        <v>9</v>
      </c>
      <c r="T112" s="203" t="s">
        <v>17</v>
      </c>
      <c r="U112" s="203" t="s">
        <v>9</v>
      </c>
      <c r="V112" s="204" t="s">
        <v>18</v>
      </c>
      <c r="W112" s="204" t="s">
        <v>9</v>
      </c>
      <c r="X112" s="205" t="s">
        <v>19</v>
      </c>
      <c r="Y112" s="205" t="s">
        <v>9</v>
      </c>
      <c r="Z112" s="138" t="s">
        <v>20</v>
      </c>
      <c r="AA112" s="139" t="s">
        <v>21</v>
      </c>
      <c r="AB112" s="140" t="s">
        <v>22</v>
      </c>
    </row>
    <row r="113" spans="1:28" ht="14.25" customHeight="1">
      <c r="A113" s="238"/>
      <c r="B113" s="156">
        <f t="shared" ref="B113:B114" si="48">WEEKDAY(C113)</f>
        <v>2</v>
      </c>
      <c r="C113" s="215">
        <f>date_1er_jour_semaine($A$1,B112)</f>
        <v>43899</v>
      </c>
      <c r="D113" s="99"/>
      <c r="E113" s="100"/>
      <c r="F113" s="99"/>
      <c r="G113" s="101"/>
      <c r="H113" s="99"/>
      <c r="I113" s="102"/>
      <c r="J113" s="99"/>
      <c r="K113" s="103"/>
      <c r="L113" s="99"/>
      <c r="M113" s="104"/>
      <c r="N113" s="99"/>
      <c r="O113" s="105"/>
      <c r="P113" s="99"/>
      <c r="Q113" s="106"/>
      <c r="R113" s="99"/>
      <c r="S113" s="107"/>
      <c r="T113" s="99"/>
      <c r="U113" s="103"/>
      <c r="V113" s="99"/>
      <c r="W113" s="108"/>
      <c r="X113" s="99"/>
      <c r="Y113" s="101"/>
      <c r="Z113" s="99"/>
      <c r="AA113" s="99" t="str">
        <f t="shared" ref="AA113:AA119" si="49">IF(SUM(D113:X113)=0,"",SUM(D113:X113))</f>
        <v/>
      </c>
      <c r="AB113" s="99" t="str">
        <f t="shared" ref="AB113:AB119" si="50">IF(SUM(Y113:AA113)=0,"",SUM(Z113,AA113))</f>
        <v/>
      </c>
    </row>
    <row r="114" spans="1:28" ht="14.25" customHeight="1">
      <c r="A114" s="238"/>
      <c r="B114" s="156">
        <f t="shared" si="48"/>
        <v>3</v>
      </c>
      <c r="C114" s="215">
        <f>C113+1</f>
        <v>43900</v>
      </c>
      <c r="D114" s="99"/>
      <c r="E114" s="100"/>
      <c r="F114" s="99"/>
      <c r="G114" s="101"/>
      <c r="H114" s="99"/>
      <c r="I114" s="102"/>
      <c r="J114" s="99"/>
      <c r="K114" s="103"/>
      <c r="L114" s="99"/>
      <c r="M114" s="104"/>
      <c r="N114" s="99"/>
      <c r="O114" s="105"/>
      <c r="P114" s="99"/>
      <c r="Q114" s="106"/>
      <c r="R114" s="99"/>
      <c r="S114" s="107"/>
      <c r="T114" s="109"/>
      <c r="U114" s="103"/>
      <c r="V114" s="99"/>
      <c r="W114" s="108"/>
      <c r="X114" s="99"/>
      <c r="Y114" s="101"/>
      <c r="Z114" s="99"/>
      <c r="AA114" s="99" t="str">
        <f t="shared" si="49"/>
        <v/>
      </c>
      <c r="AB114" s="99" t="str">
        <f t="shared" si="50"/>
        <v/>
      </c>
    </row>
    <row r="115" spans="1:28" ht="14.25" customHeight="1">
      <c r="A115" s="238"/>
      <c r="B115" s="156">
        <f>WEEKDAY(C115)</f>
        <v>4</v>
      </c>
      <c r="C115" s="215">
        <f>C114+1</f>
        <v>43901</v>
      </c>
      <c r="D115" s="99"/>
      <c r="E115" s="100"/>
      <c r="F115" s="99"/>
      <c r="G115" s="101"/>
      <c r="H115" s="99"/>
      <c r="I115" s="102"/>
      <c r="J115" s="99"/>
      <c r="K115" s="103"/>
      <c r="L115" s="99"/>
      <c r="M115" s="104"/>
      <c r="N115" s="99"/>
      <c r="O115" s="105"/>
      <c r="P115" s="99"/>
      <c r="Q115" s="106"/>
      <c r="R115" s="99"/>
      <c r="S115" s="107"/>
      <c r="T115" s="99"/>
      <c r="U115" s="103"/>
      <c r="V115" s="99"/>
      <c r="W115" s="108"/>
      <c r="X115" s="99"/>
      <c r="Y115" s="101"/>
      <c r="Z115" s="99"/>
      <c r="AA115" s="99" t="str">
        <f t="shared" si="49"/>
        <v/>
      </c>
      <c r="AB115" s="99" t="str">
        <f t="shared" si="50"/>
        <v/>
      </c>
    </row>
    <row r="116" spans="1:28" ht="14.25" customHeight="1">
      <c r="A116" s="238"/>
      <c r="B116" s="156">
        <f t="shared" ref="B116:B119" si="51">WEEKDAY(C116)</f>
        <v>5</v>
      </c>
      <c r="C116" s="215">
        <f t="shared" ref="C116:C119" si="52">C115+1</f>
        <v>43902</v>
      </c>
      <c r="D116" s="99"/>
      <c r="E116" s="100"/>
      <c r="F116" s="99"/>
      <c r="G116" s="101"/>
      <c r="H116" s="99"/>
      <c r="I116" s="102"/>
      <c r="J116" s="99"/>
      <c r="K116" s="103"/>
      <c r="L116" s="99"/>
      <c r="M116" s="104"/>
      <c r="N116" s="99"/>
      <c r="O116" s="105"/>
      <c r="P116" s="99"/>
      <c r="Q116" s="106"/>
      <c r="R116" s="99"/>
      <c r="S116" s="107"/>
      <c r="T116" s="99"/>
      <c r="U116" s="103"/>
      <c r="V116" s="99"/>
      <c r="W116" s="108"/>
      <c r="X116" s="99"/>
      <c r="Y116" s="101"/>
      <c r="Z116" s="99"/>
      <c r="AA116" s="99" t="str">
        <f t="shared" si="49"/>
        <v/>
      </c>
      <c r="AB116" s="99" t="str">
        <f t="shared" si="50"/>
        <v/>
      </c>
    </row>
    <row r="117" spans="1:28" ht="14.25" customHeight="1">
      <c r="A117" s="238"/>
      <c r="B117" s="156">
        <f t="shared" si="51"/>
        <v>6</v>
      </c>
      <c r="C117" s="215">
        <f t="shared" si="52"/>
        <v>43903</v>
      </c>
      <c r="D117" s="99"/>
      <c r="E117" s="100"/>
      <c r="F117" s="99"/>
      <c r="G117" s="101"/>
      <c r="H117" s="99"/>
      <c r="I117" s="102"/>
      <c r="J117" s="99"/>
      <c r="K117" s="103"/>
      <c r="L117" s="99"/>
      <c r="M117" s="104"/>
      <c r="N117" s="99"/>
      <c r="O117" s="105"/>
      <c r="P117" s="99"/>
      <c r="Q117" s="106"/>
      <c r="R117" s="99"/>
      <c r="S117" s="107"/>
      <c r="T117" s="99"/>
      <c r="U117" s="103"/>
      <c r="V117" s="99"/>
      <c r="W117" s="108"/>
      <c r="X117" s="99"/>
      <c r="Y117" s="101"/>
      <c r="Z117" s="99"/>
      <c r="AA117" s="99" t="str">
        <f t="shared" si="49"/>
        <v/>
      </c>
      <c r="AB117" s="99" t="str">
        <f t="shared" si="50"/>
        <v/>
      </c>
    </row>
    <row r="118" spans="1:28" ht="14.25" customHeight="1">
      <c r="A118" s="238"/>
      <c r="B118" s="156">
        <f t="shared" si="51"/>
        <v>7</v>
      </c>
      <c r="C118" s="215">
        <f t="shared" si="52"/>
        <v>43904</v>
      </c>
      <c r="D118" s="99"/>
      <c r="E118" s="100"/>
      <c r="F118" s="99"/>
      <c r="G118" s="101"/>
      <c r="H118" s="99"/>
      <c r="I118" s="102"/>
      <c r="J118" s="99"/>
      <c r="K118" s="103"/>
      <c r="L118" s="99"/>
      <c r="M118" s="104"/>
      <c r="N118" s="99"/>
      <c r="O118" s="105"/>
      <c r="P118" s="99"/>
      <c r="Q118" s="106"/>
      <c r="R118" s="99"/>
      <c r="S118" s="107"/>
      <c r="T118" s="99"/>
      <c r="U118" s="103"/>
      <c r="V118" s="99"/>
      <c r="W118" s="108"/>
      <c r="X118" s="99"/>
      <c r="Y118" s="101"/>
      <c r="Z118" s="99"/>
      <c r="AA118" s="99" t="str">
        <f t="shared" si="49"/>
        <v/>
      </c>
      <c r="AB118" s="99" t="str">
        <f t="shared" si="50"/>
        <v/>
      </c>
    </row>
    <row r="119" spans="1:28" ht="14.25" customHeight="1">
      <c r="A119" s="238"/>
      <c r="B119" s="156">
        <f t="shared" si="51"/>
        <v>1</v>
      </c>
      <c r="C119" s="215">
        <f t="shared" si="52"/>
        <v>43905</v>
      </c>
      <c r="D119" s="99"/>
      <c r="E119" s="100"/>
      <c r="F119" s="99"/>
      <c r="G119" s="101"/>
      <c r="H119" s="99"/>
      <c r="I119" s="102"/>
      <c r="J119" s="99"/>
      <c r="K119" s="103"/>
      <c r="L119" s="99"/>
      <c r="M119" s="104"/>
      <c r="N119" s="99"/>
      <c r="O119" s="105"/>
      <c r="P119" s="99"/>
      <c r="Q119" s="106"/>
      <c r="R119" s="99"/>
      <c r="S119" s="107"/>
      <c r="T119" s="99"/>
      <c r="U119" s="103"/>
      <c r="V119" s="99"/>
      <c r="W119" s="108"/>
      <c r="X119" s="99"/>
      <c r="Y119" s="101"/>
      <c r="Z119" s="99"/>
      <c r="AA119" s="99" t="str">
        <f t="shared" si="49"/>
        <v/>
      </c>
      <c r="AB119" s="99" t="str">
        <f t="shared" si="50"/>
        <v/>
      </c>
    </row>
    <row r="120" spans="1:28" s="66" customFormat="1" ht="15" customHeight="1">
      <c r="A120" s="238"/>
      <c r="B120" s="223" t="s">
        <v>23</v>
      </c>
      <c r="C120" s="224"/>
      <c r="D120" s="221">
        <f>SUM(D113:D119)</f>
        <v>0</v>
      </c>
      <c r="E120" s="222"/>
      <c r="F120" s="221">
        <f>SUM(F113:F119)</f>
        <v>0</v>
      </c>
      <c r="G120" s="222"/>
      <c r="H120" s="221">
        <f>SUM(H113:H119)</f>
        <v>0</v>
      </c>
      <c r="I120" s="222"/>
      <c r="J120" s="221">
        <f>SUM(J113:J119)</f>
        <v>0</v>
      </c>
      <c r="K120" s="222"/>
      <c r="L120" s="221">
        <f>SUM(L113:L119)</f>
        <v>0</v>
      </c>
      <c r="M120" s="222"/>
      <c r="N120" s="221">
        <f>SUM(N113:N119)</f>
        <v>0</v>
      </c>
      <c r="O120" s="222"/>
      <c r="P120" s="221">
        <f>SUM(P113:P119)</f>
        <v>0</v>
      </c>
      <c r="Q120" s="222"/>
      <c r="R120" s="221">
        <f>SUM(R113:R119)</f>
        <v>0</v>
      </c>
      <c r="S120" s="222"/>
      <c r="T120" s="221">
        <f>SUM(T113:T119)</f>
        <v>0</v>
      </c>
      <c r="U120" s="222"/>
      <c r="V120" s="221">
        <f>SUM(V113:V119)</f>
        <v>0</v>
      </c>
      <c r="W120" s="222"/>
      <c r="X120" s="221">
        <f>SUM(X113:X119)</f>
        <v>0</v>
      </c>
      <c r="Y120" s="222"/>
      <c r="Z120" s="180">
        <f>SUM(Z113:Z119)</f>
        <v>0</v>
      </c>
      <c r="AA120" s="180">
        <f>SUM(AA113:AA119)</f>
        <v>0</v>
      </c>
      <c r="AB120" s="180">
        <f>SUM(AB113:AB119)</f>
        <v>0</v>
      </c>
    </row>
    <row r="121" spans="1:28" ht="15.75" customHeight="1">
      <c r="A121" s="238"/>
      <c r="B121" s="226">
        <f>SEMAINE(date_1er_jour_semaine($A$1,B112)+7)</f>
        <v>12</v>
      </c>
      <c r="C121" s="227"/>
      <c r="D121" s="195" t="s">
        <v>8</v>
      </c>
      <c r="E121" s="195" t="s">
        <v>9</v>
      </c>
      <c r="F121" s="196" t="s">
        <v>10</v>
      </c>
      <c r="G121" s="196" t="s">
        <v>9</v>
      </c>
      <c r="H121" s="197" t="s">
        <v>11</v>
      </c>
      <c r="I121" s="197" t="s">
        <v>9</v>
      </c>
      <c r="J121" s="198" t="s">
        <v>12</v>
      </c>
      <c r="K121" s="198" t="s">
        <v>9</v>
      </c>
      <c r="L121" s="199" t="s">
        <v>13</v>
      </c>
      <c r="M121" s="199" t="s">
        <v>9</v>
      </c>
      <c r="N121" s="200" t="s">
        <v>14</v>
      </c>
      <c r="O121" s="200" t="s">
        <v>9</v>
      </c>
      <c r="P121" s="201" t="s">
        <v>15</v>
      </c>
      <c r="Q121" s="201" t="s">
        <v>9</v>
      </c>
      <c r="R121" s="202" t="s">
        <v>16</v>
      </c>
      <c r="S121" s="202" t="s">
        <v>9</v>
      </c>
      <c r="T121" s="203" t="s">
        <v>17</v>
      </c>
      <c r="U121" s="203" t="s">
        <v>9</v>
      </c>
      <c r="V121" s="204" t="s">
        <v>18</v>
      </c>
      <c r="W121" s="204" t="s">
        <v>9</v>
      </c>
      <c r="X121" s="205" t="s">
        <v>19</v>
      </c>
      <c r="Y121" s="205" t="s">
        <v>9</v>
      </c>
      <c r="Z121" s="138" t="s">
        <v>20</v>
      </c>
      <c r="AA121" s="139" t="s">
        <v>21</v>
      </c>
      <c r="AB121" s="140" t="s">
        <v>22</v>
      </c>
    </row>
    <row r="122" spans="1:28" ht="14.25" customHeight="1">
      <c r="A122" s="238"/>
      <c r="B122" s="156">
        <f t="shared" ref="B122:B123" si="53">WEEKDAY(C122)</f>
        <v>2</v>
      </c>
      <c r="C122" s="215">
        <f>date_1er_jour_semaine($A$1,B121)</f>
        <v>43906</v>
      </c>
      <c r="D122" s="99"/>
      <c r="E122" s="100"/>
      <c r="F122" s="99"/>
      <c r="G122" s="101"/>
      <c r="H122" s="99"/>
      <c r="I122" s="102"/>
      <c r="J122" s="99"/>
      <c r="K122" s="103"/>
      <c r="L122" s="99"/>
      <c r="M122" s="104"/>
      <c r="N122" s="99"/>
      <c r="O122" s="105"/>
      <c r="P122" s="99"/>
      <c r="Q122" s="106"/>
      <c r="R122" s="99"/>
      <c r="S122" s="107"/>
      <c r="T122" s="99"/>
      <c r="U122" s="103"/>
      <c r="V122" s="99"/>
      <c r="W122" s="108"/>
      <c r="X122" s="99"/>
      <c r="Y122" s="101"/>
      <c r="Z122" s="99"/>
      <c r="AA122" s="99" t="str">
        <f t="shared" ref="AA122:AA128" si="54">IF(SUM(D122:X122)=0,"",SUM(D122:X122))</f>
        <v/>
      </c>
      <c r="AB122" s="99" t="str">
        <f t="shared" ref="AB122:AB128" si="55">IF(SUM(Y122:AA122)=0,"",SUM(Z122,AA122))</f>
        <v/>
      </c>
    </row>
    <row r="123" spans="1:28" ht="14.25" customHeight="1">
      <c r="A123" s="238"/>
      <c r="B123" s="156">
        <f t="shared" si="53"/>
        <v>3</v>
      </c>
      <c r="C123" s="215">
        <f>C122+1</f>
        <v>43907</v>
      </c>
      <c r="D123" s="99"/>
      <c r="E123" s="100"/>
      <c r="F123" s="99"/>
      <c r="G123" s="101"/>
      <c r="H123" s="99"/>
      <c r="I123" s="102"/>
      <c r="J123" s="99"/>
      <c r="K123" s="103"/>
      <c r="L123" s="99"/>
      <c r="M123" s="104"/>
      <c r="N123" s="99"/>
      <c r="O123" s="105"/>
      <c r="P123" s="99"/>
      <c r="Q123" s="106"/>
      <c r="R123" s="99"/>
      <c r="S123" s="107"/>
      <c r="T123" s="109"/>
      <c r="U123" s="103"/>
      <c r="V123" s="99"/>
      <c r="W123" s="108"/>
      <c r="X123" s="99"/>
      <c r="Y123" s="101"/>
      <c r="Z123" s="99"/>
      <c r="AA123" s="99" t="str">
        <f t="shared" si="54"/>
        <v/>
      </c>
      <c r="AB123" s="99" t="str">
        <f t="shared" si="55"/>
        <v/>
      </c>
    </row>
    <row r="124" spans="1:28" ht="14.25" customHeight="1">
      <c r="A124" s="238"/>
      <c r="B124" s="156">
        <f>WEEKDAY(C124)</f>
        <v>4</v>
      </c>
      <c r="C124" s="215">
        <f>C123+1</f>
        <v>43908</v>
      </c>
      <c r="D124" s="99"/>
      <c r="E124" s="100"/>
      <c r="F124" s="99"/>
      <c r="G124" s="101"/>
      <c r="H124" s="99"/>
      <c r="I124" s="102"/>
      <c r="J124" s="99"/>
      <c r="K124" s="103"/>
      <c r="L124" s="99"/>
      <c r="M124" s="104"/>
      <c r="N124" s="99"/>
      <c r="O124" s="105"/>
      <c r="P124" s="99"/>
      <c r="Q124" s="106"/>
      <c r="R124" s="99"/>
      <c r="S124" s="107"/>
      <c r="T124" s="99"/>
      <c r="U124" s="103"/>
      <c r="V124" s="99"/>
      <c r="W124" s="108"/>
      <c r="X124" s="99"/>
      <c r="Y124" s="101"/>
      <c r="Z124" s="99"/>
      <c r="AA124" s="99" t="str">
        <f t="shared" si="54"/>
        <v/>
      </c>
      <c r="AB124" s="99" t="str">
        <f t="shared" si="55"/>
        <v/>
      </c>
    </row>
    <row r="125" spans="1:28" ht="14.25" customHeight="1">
      <c r="A125" s="238"/>
      <c r="B125" s="156">
        <f t="shared" ref="B125:B128" si="56">WEEKDAY(C125)</f>
        <v>5</v>
      </c>
      <c r="C125" s="215">
        <f t="shared" ref="C125:C128" si="57">C124+1</f>
        <v>43909</v>
      </c>
      <c r="D125" s="99"/>
      <c r="E125" s="100"/>
      <c r="F125" s="99"/>
      <c r="G125" s="101"/>
      <c r="H125" s="99"/>
      <c r="I125" s="102"/>
      <c r="J125" s="99"/>
      <c r="K125" s="103"/>
      <c r="L125" s="99"/>
      <c r="M125" s="104"/>
      <c r="N125" s="99"/>
      <c r="O125" s="105"/>
      <c r="P125" s="99"/>
      <c r="Q125" s="106"/>
      <c r="R125" s="99"/>
      <c r="S125" s="107"/>
      <c r="T125" s="99"/>
      <c r="U125" s="103"/>
      <c r="V125" s="99"/>
      <c r="W125" s="108"/>
      <c r="X125" s="99"/>
      <c r="Y125" s="101"/>
      <c r="Z125" s="99"/>
      <c r="AA125" s="99" t="str">
        <f t="shared" si="54"/>
        <v/>
      </c>
      <c r="AB125" s="99" t="str">
        <f t="shared" si="55"/>
        <v/>
      </c>
    </row>
    <row r="126" spans="1:28" ht="14.25" customHeight="1">
      <c r="A126" s="238"/>
      <c r="B126" s="156">
        <f t="shared" si="56"/>
        <v>6</v>
      </c>
      <c r="C126" s="215">
        <f t="shared" si="57"/>
        <v>43910</v>
      </c>
      <c r="D126" s="99"/>
      <c r="E126" s="100"/>
      <c r="F126" s="99"/>
      <c r="G126" s="101"/>
      <c r="H126" s="99"/>
      <c r="I126" s="102"/>
      <c r="J126" s="99"/>
      <c r="K126" s="103"/>
      <c r="L126" s="99"/>
      <c r="M126" s="104"/>
      <c r="N126" s="99"/>
      <c r="O126" s="105"/>
      <c r="P126" s="99"/>
      <c r="Q126" s="106"/>
      <c r="R126" s="99"/>
      <c r="S126" s="107"/>
      <c r="T126" s="99"/>
      <c r="U126" s="103"/>
      <c r="V126" s="99"/>
      <c r="W126" s="108"/>
      <c r="X126" s="99"/>
      <c r="Y126" s="101"/>
      <c r="Z126" s="99"/>
      <c r="AA126" s="99" t="str">
        <f t="shared" si="54"/>
        <v/>
      </c>
      <c r="AB126" s="99" t="str">
        <f t="shared" si="55"/>
        <v/>
      </c>
    </row>
    <row r="127" spans="1:28" ht="14.25" customHeight="1">
      <c r="A127" s="238"/>
      <c r="B127" s="156">
        <f t="shared" si="56"/>
        <v>7</v>
      </c>
      <c r="C127" s="215">
        <f t="shared" si="57"/>
        <v>43911</v>
      </c>
      <c r="D127" s="99"/>
      <c r="E127" s="100"/>
      <c r="F127" s="99"/>
      <c r="G127" s="101"/>
      <c r="H127" s="99"/>
      <c r="I127" s="102"/>
      <c r="J127" s="99"/>
      <c r="K127" s="103"/>
      <c r="L127" s="99"/>
      <c r="M127" s="104"/>
      <c r="N127" s="99"/>
      <c r="O127" s="105"/>
      <c r="P127" s="99"/>
      <c r="Q127" s="106"/>
      <c r="R127" s="99"/>
      <c r="S127" s="107"/>
      <c r="T127" s="99"/>
      <c r="U127" s="103"/>
      <c r="V127" s="99"/>
      <c r="W127" s="108"/>
      <c r="X127" s="99"/>
      <c r="Y127" s="101"/>
      <c r="Z127" s="99"/>
      <c r="AA127" s="99" t="str">
        <f t="shared" si="54"/>
        <v/>
      </c>
      <c r="AB127" s="99" t="str">
        <f t="shared" si="55"/>
        <v/>
      </c>
    </row>
    <row r="128" spans="1:28" ht="14.25" customHeight="1">
      <c r="A128" s="238"/>
      <c r="B128" s="156">
        <f t="shared" si="56"/>
        <v>1</v>
      </c>
      <c r="C128" s="215">
        <f t="shared" si="57"/>
        <v>43912</v>
      </c>
      <c r="D128" s="99"/>
      <c r="E128" s="100"/>
      <c r="F128" s="99"/>
      <c r="G128" s="101"/>
      <c r="H128" s="99"/>
      <c r="I128" s="102"/>
      <c r="J128" s="99"/>
      <c r="K128" s="103"/>
      <c r="L128" s="99"/>
      <c r="M128" s="104"/>
      <c r="N128" s="99"/>
      <c r="O128" s="105"/>
      <c r="P128" s="99"/>
      <c r="Q128" s="106"/>
      <c r="R128" s="99"/>
      <c r="S128" s="107"/>
      <c r="T128" s="99"/>
      <c r="U128" s="103"/>
      <c r="V128" s="99"/>
      <c r="W128" s="108"/>
      <c r="X128" s="99"/>
      <c r="Y128" s="101"/>
      <c r="Z128" s="99"/>
      <c r="AA128" s="99" t="str">
        <f t="shared" si="54"/>
        <v/>
      </c>
      <c r="AB128" s="99" t="str">
        <f t="shared" si="55"/>
        <v/>
      </c>
    </row>
    <row r="129" spans="1:28" s="66" customFormat="1" ht="15" customHeight="1">
      <c r="A129" s="238"/>
      <c r="B129" s="223" t="s">
        <v>23</v>
      </c>
      <c r="C129" s="224"/>
      <c r="D129" s="221">
        <f>SUM(D122:D128)</f>
        <v>0</v>
      </c>
      <c r="E129" s="222"/>
      <c r="F129" s="221">
        <f>SUM(F122:F128)</f>
        <v>0</v>
      </c>
      <c r="G129" s="222"/>
      <c r="H129" s="221">
        <f>SUM(H122:H128)</f>
        <v>0</v>
      </c>
      <c r="I129" s="222"/>
      <c r="J129" s="221">
        <f>SUM(J122:J128)</f>
        <v>0</v>
      </c>
      <c r="K129" s="222"/>
      <c r="L129" s="221">
        <f>SUM(L122:L128)</f>
        <v>0</v>
      </c>
      <c r="M129" s="222"/>
      <c r="N129" s="221">
        <f>SUM(N122:N128)</f>
        <v>0</v>
      </c>
      <c r="O129" s="222"/>
      <c r="P129" s="221">
        <f>SUM(P122:P128)</f>
        <v>0</v>
      </c>
      <c r="Q129" s="222"/>
      <c r="R129" s="221">
        <f>SUM(R122:R128)</f>
        <v>0</v>
      </c>
      <c r="S129" s="222"/>
      <c r="T129" s="221">
        <f>SUM(T122:T128)</f>
        <v>0</v>
      </c>
      <c r="U129" s="222"/>
      <c r="V129" s="221">
        <f>SUM(V122:V128)</f>
        <v>0</v>
      </c>
      <c r="W129" s="222"/>
      <c r="X129" s="221">
        <f>SUM(X122:X128)</f>
        <v>0</v>
      </c>
      <c r="Y129" s="222"/>
      <c r="Z129" s="180">
        <f>SUM(Z122:Z128)</f>
        <v>0</v>
      </c>
      <c r="AA129" s="180">
        <f>SUM(AA122:AA128)</f>
        <v>0</v>
      </c>
      <c r="AB129" s="180">
        <f>SUM(AB122:AB128)</f>
        <v>0</v>
      </c>
    </row>
    <row r="130" spans="1:28" ht="15.75" customHeight="1">
      <c r="A130" s="238"/>
      <c r="B130" s="226">
        <f>SEMAINE(date_1er_jour_semaine($A$1,B121)+7)</f>
        <v>13</v>
      </c>
      <c r="C130" s="227"/>
      <c r="D130" s="195" t="s">
        <v>8</v>
      </c>
      <c r="E130" s="195" t="s">
        <v>9</v>
      </c>
      <c r="F130" s="196" t="s">
        <v>10</v>
      </c>
      <c r="G130" s="196" t="s">
        <v>9</v>
      </c>
      <c r="H130" s="197" t="s">
        <v>11</v>
      </c>
      <c r="I130" s="197" t="s">
        <v>9</v>
      </c>
      <c r="J130" s="198" t="s">
        <v>12</v>
      </c>
      <c r="K130" s="198" t="s">
        <v>9</v>
      </c>
      <c r="L130" s="199" t="s">
        <v>13</v>
      </c>
      <c r="M130" s="199" t="s">
        <v>9</v>
      </c>
      <c r="N130" s="200" t="s">
        <v>14</v>
      </c>
      <c r="O130" s="200" t="s">
        <v>9</v>
      </c>
      <c r="P130" s="201" t="s">
        <v>15</v>
      </c>
      <c r="Q130" s="201" t="s">
        <v>9</v>
      </c>
      <c r="R130" s="202" t="s">
        <v>16</v>
      </c>
      <c r="S130" s="202" t="s">
        <v>9</v>
      </c>
      <c r="T130" s="203" t="s">
        <v>17</v>
      </c>
      <c r="U130" s="203" t="s">
        <v>9</v>
      </c>
      <c r="V130" s="204" t="s">
        <v>18</v>
      </c>
      <c r="W130" s="204" t="s">
        <v>9</v>
      </c>
      <c r="X130" s="205" t="s">
        <v>19</v>
      </c>
      <c r="Y130" s="205" t="s">
        <v>9</v>
      </c>
      <c r="Z130" s="138" t="s">
        <v>20</v>
      </c>
      <c r="AA130" s="139" t="s">
        <v>21</v>
      </c>
      <c r="AB130" s="140" t="s">
        <v>22</v>
      </c>
    </row>
    <row r="131" spans="1:28" ht="14.25" customHeight="1">
      <c r="A131" s="238"/>
      <c r="B131" s="156">
        <f t="shared" ref="B131:B132" si="58">WEEKDAY(C131)</f>
        <v>2</v>
      </c>
      <c r="C131" s="215">
        <f>date_1er_jour_semaine($A$1,B130)</f>
        <v>43913</v>
      </c>
      <c r="D131" s="99"/>
      <c r="E131" s="100"/>
      <c r="F131" s="99"/>
      <c r="G131" s="101"/>
      <c r="H131" s="99"/>
      <c r="I131" s="102"/>
      <c r="J131" s="99"/>
      <c r="K131" s="103"/>
      <c r="L131" s="99"/>
      <c r="M131" s="104"/>
      <c r="N131" s="99"/>
      <c r="O131" s="105"/>
      <c r="P131" s="99"/>
      <c r="Q131" s="106"/>
      <c r="R131" s="99"/>
      <c r="S131" s="107"/>
      <c r="T131" s="99"/>
      <c r="U131" s="103"/>
      <c r="V131" s="99"/>
      <c r="W131" s="108"/>
      <c r="X131" s="99"/>
      <c r="Y131" s="101"/>
      <c r="Z131" s="99"/>
      <c r="AA131" s="99" t="str">
        <f t="shared" ref="AA131:AA137" si="59">IF(SUM(D131:X131)=0,"",SUM(D131:X131))</f>
        <v/>
      </c>
      <c r="AB131" s="99" t="str">
        <f t="shared" ref="AB131:AB137" si="60">IF(SUM(Y131:AA131)=0,"",SUM(Z131,AA131))</f>
        <v/>
      </c>
    </row>
    <row r="132" spans="1:28" ht="14.25" customHeight="1">
      <c r="A132" s="238"/>
      <c r="B132" s="156">
        <f t="shared" si="58"/>
        <v>3</v>
      </c>
      <c r="C132" s="215">
        <f>C131+1</f>
        <v>43914</v>
      </c>
      <c r="D132" s="99"/>
      <c r="E132" s="100"/>
      <c r="F132" s="99"/>
      <c r="G132" s="101"/>
      <c r="H132" s="99"/>
      <c r="I132" s="102"/>
      <c r="J132" s="99"/>
      <c r="K132" s="103"/>
      <c r="L132" s="99"/>
      <c r="M132" s="104"/>
      <c r="N132" s="99"/>
      <c r="O132" s="105"/>
      <c r="P132" s="99"/>
      <c r="Q132" s="106"/>
      <c r="R132" s="99"/>
      <c r="S132" s="107"/>
      <c r="T132" s="109"/>
      <c r="U132" s="103"/>
      <c r="V132" s="99"/>
      <c r="W132" s="108"/>
      <c r="X132" s="99"/>
      <c r="Y132" s="101"/>
      <c r="Z132" s="99"/>
      <c r="AA132" s="99" t="str">
        <f t="shared" si="59"/>
        <v/>
      </c>
      <c r="AB132" s="99" t="str">
        <f t="shared" si="60"/>
        <v/>
      </c>
    </row>
    <row r="133" spans="1:28" ht="14.25" customHeight="1">
      <c r="A133" s="238"/>
      <c r="B133" s="156">
        <f>WEEKDAY(C133)</f>
        <v>4</v>
      </c>
      <c r="C133" s="215">
        <f>C132+1</f>
        <v>43915</v>
      </c>
      <c r="D133" s="99"/>
      <c r="E133" s="100"/>
      <c r="F133" s="99"/>
      <c r="G133" s="101"/>
      <c r="H133" s="99"/>
      <c r="I133" s="102"/>
      <c r="J133" s="99"/>
      <c r="K133" s="103"/>
      <c r="L133" s="99"/>
      <c r="M133" s="104"/>
      <c r="N133" s="99"/>
      <c r="O133" s="105"/>
      <c r="P133" s="99"/>
      <c r="Q133" s="106"/>
      <c r="R133" s="99"/>
      <c r="S133" s="107"/>
      <c r="T133" s="99"/>
      <c r="U133" s="103"/>
      <c r="V133" s="99"/>
      <c r="W133" s="108"/>
      <c r="X133" s="99"/>
      <c r="Y133" s="101"/>
      <c r="Z133" s="99"/>
      <c r="AA133" s="99" t="str">
        <f t="shared" si="59"/>
        <v/>
      </c>
      <c r="AB133" s="99" t="str">
        <f t="shared" si="60"/>
        <v/>
      </c>
    </row>
    <row r="134" spans="1:28" ht="14.25" customHeight="1">
      <c r="A134" s="238"/>
      <c r="B134" s="156">
        <f t="shared" ref="B134:B137" si="61">WEEKDAY(C134)</f>
        <v>5</v>
      </c>
      <c r="C134" s="215">
        <f t="shared" ref="C134:C137" si="62">C133+1</f>
        <v>43916</v>
      </c>
      <c r="D134" s="99"/>
      <c r="E134" s="100"/>
      <c r="F134" s="99"/>
      <c r="G134" s="101"/>
      <c r="H134" s="99"/>
      <c r="I134" s="102"/>
      <c r="J134" s="99"/>
      <c r="K134" s="103"/>
      <c r="L134" s="99"/>
      <c r="M134" s="104"/>
      <c r="N134" s="99"/>
      <c r="O134" s="105"/>
      <c r="P134" s="99"/>
      <c r="Q134" s="106"/>
      <c r="R134" s="99"/>
      <c r="S134" s="107"/>
      <c r="T134" s="99"/>
      <c r="U134" s="103"/>
      <c r="V134" s="99"/>
      <c r="W134" s="108"/>
      <c r="X134" s="99"/>
      <c r="Y134" s="101"/>
      <c r="Z134" s="99"/>
      <c r="AA134" s="99" t="str">
        <f t="shared" si="59"/>
        <v/>
      </c>
      <c r="AB134" s="99" t="str">
        <f t="shared" si="60"/>
        <v/>
      </c>
    </row>
    <row r="135" spans="1:28" ht="14.25" customHeight="1">
      <c r="A135" s="239"/>
      <c r="B135" s="156">
        <f t="shared" si="61"/>
        <v>6</v>
      </c>
      <c r="C135" s="215">
        <f t="shared" si="62"/>
        <v>43917</v>
      </c>
      <c r="D135" s="99"/>
      <c r="E135" s="100"/>
      <c r="F135" s="99"/>
      <c r="G135" s="101"/>
      <c r="H135" s="99"/>
      <c r="I135" s="102"/>
      <c r="J135" s="99"/>
      <c r="K135" s="103"/>
      <c r="L135" s="99"/>
      <c r="M135" s="104"/>
      <c r="N135" s="99"/>
      <c r="O135" s="105"/>
      <c r="P135" s="99"/>
      <c r="Q135" s="106"/>
      <c r="R135" s="99"/>
      <c r="S135" s="107"/>
      <c r="T135" s="99"/>
      <c r="U135" s="103"/>
      <c r="V135" s="99"/>
      <c r="W135" s="108"/>
      <c r="X135" s="99"/>
      <c r="Y135" s="101"/>
      <c r="Z135" s="99"/>
      <c r="AA135" s="99" t="str">
        <f t="shared" si="59"/>
        <v/>
      </c>
      <c r="AB135" s="99" t="str">
        <f t="shared" si="60"/>
        <v/>
      </c>
    </row>
    <row r="136" spans="1:28" ht="15" customHeight="1">
      <c r="A136" s="237">
        <f>C143</f>
        <v>43923</v>
      </c>
      <c r="B136" s="156">
        <f t="shared" si="61"/>
        <v>7</v>
      </c>
      <c r="C136" s="215">
        <f>C135+1</f>
        <v>43918</v>
      </c>
      <c r="D136" s="99"/>
      <c r="E136" s="100"/>
      <c r="F136" s="99"/>
      <c r="G136" s="101"/>
      <c r="H136" s="99"/>
      <c r="I136" s="102"/>
      <c r="J136" s="99"/>
      <c r="K136" s="103"/>
      <c r="L136" s="99"/>
      <c r="M136" s="104"/>
      <c r="N136" s="99"/>
      <c r="O136" s="105"/>
      <c r="P136" s="99"/>
      <c r="Q136" s="106"/>
      <c r="R136" s="99"/>
      <c r="S136" s="107"/>
      <c r="T136" s="99"/>
      <c r="U136" s="103"/>
      <c r="V136" s="99"/>
      <c r="W136" s="108"/>
      <c r="X136" s="99"/>
      <c r="Y136" s="101"/>
      <c r="Z136" s="99"/>
      <c r="AA136" s="99" t="str">
        <f t="shared" si="59"/>
        <v/>
      </c>
      <c r="AB136" s="99" t="str">
        <f t="shared" si="60"/>
        <v/>
      </c>
    </row>
    <row r="137" spans="1:28" ht="14.25" customHeight="1">
      <c r="A137" s="238"/>
      <c r="B137" s="156">
        <f t="shared" si="61"/>
        <v>1</v>
      </c>
      <c r="C137" s="215">
        <f t="shared" si="62"/>
        <v>43919</v>
      </c>
      <c r="D137" s="99"/>
      <c r="E137" s="100"/>
      <c r="F137" s="99"/>
      <c r="G137" s="101"/>
      <c r="H137" s="99"/>
      <c r="I137" s="102"/>
      <c r="J137" s="99"/>
      <c r="K137" s="103"/>
      <c r="L137" s="99"/>
      <c r="M137" s="104"/>
      <c r="N137" s="99"/>
      <c r="O137" s="105"/>
      <c r="P137" s="99"/>
      <c r="Q137" s="106"/>
      <c r="R137" s="99"/>
      <c r="S137" s="107"/>
      <c r="T137" s="99"/>
      <c r="U137" s="103"/>
      <c r="V137" s="99"/>
      <c r="W137" s="108"/>
      <c r="X137" s="99"/>
      <c r="Y137" s="101"/>
      <c r="Z137" s="99"/>
      <c r="AA137" s="99" t="str">
        <f t="shared" si="59"/>
        <v/>
      </c>
      <c r="AB137" s="99" t="str">
        <f t="shared" si="60"/>
        <v/>
      </c>
    </row>
    <row r="138" spans="1:28" s="66" customFormat="1" ht="15" customHeight="1">
      <c r="A138" s="238"/>
      <c r="B138" s="223" t="s">
        <v>23</v>
      </c>
      <c r="C138" s="224"/>
      <c r="D138" s="221">
        <f>SUM(D131:D137)</f>
        <v>0</v>
      </c>
      <c r="E138" s="222"/>
      <c r="F138" s="221">
        <f>SUM(F131:F137)</f>
        <v>0</v>
      </c>
      <c r="G138" s="222"/>
      <c r="H138" s="221">
        <f>SUM(H131:H137)</f>
        <v>0</v>
      </c>
      <c r="I138" s="222"/>
      <c r="J138" s="221">
        <f>SUM(J131:J137)</f>
        <v>0</v>
      </c>
      <c r="K138" s="222"/>
      <c r="L138" s="221">
        <f>SUM(L131:L137)</f>
        <v>0</v>
      </c>
      <c r="M138" s="222"/>
      <c r="N138" s="221">
        <f>SUM(N131:N137)</f>
        <v>0</v>
      </c>
      <c r="O138" s="222"/>
      <c r="P138" s="221">
        <f>SUM(P131:P137)</f>
        <v>0</v>
      </c>
      <c r="Q138" s="222"/>
      <c r="R138" s="221">
        <f>SUM(R131:R137)</f>
        <v>0</v>
      </c>
      <c r="S138" s="222"/>
      <c r="T138" s="221">
        <f>SUM(T131:T137)</f>
        <v>0</v>
      </c>
      <c r="U138" s="222"/>
      <c r="V138" s="221">
        <f>SUM(V131:V137)</f>
        <v>0</v>
      </c>
      <c r="W138" s="222"/>
      <c r="X138" s="221">
        <f>SUM(X131:X137)</f>
        <v>0</v>
      </c>
      <c r="Y138" s="222"/>
      <c r="Z138" s="180">
        <f>SUM(Z131:Z137)</f>
        <v>0</v>
      </c>
      <c r="AA138" s="180">
        <f>SUM(AA131:AA137)</f>
        <v>0</v>
      </c>
      <c r="AB138" s="180">
        <f>SUM(AB131:AB137)</f>
        <v>0</v>
      </c>
    </row>
    <row r="139" spans="1:28" ht="15.75" customHeight="1">
      <c r="A139" s="238"/>
      <c r="B139" s="226">
        <f>SEMAINE(date_1er_jour_semaine($A$1,B130)+7)</f>
        <v>14</v>
      </c>
      <c r="C139" s="227"/>
      <c r="D139" s="195" t="s">
        <v>8</v>
      </c>
      <c r="E139" s="195" t="s">
        <v>9</v>
      </c>
      <c r="F139" s="196" t="s">
        <v>10</v>
      </c>
      <c r="G139" s="196" t="s">
        <v>9</v>
      </c>
      <c r="H139" s="197" t="s">
        <v>11</v>
      </c>
      <c r="I139" s="197" t="s">
        <v>9</v>
      </c>
      <c r="J139" s="198" t="s">
        <v>12</v>
      </c>
      <c r="K139" s="198" t="s">
        <v>9</v>
      </c>
      <c r="L139" s="199" t="s">
        <v>13</v>
      </c>
      <c r="M139" s="199" t="s">
        <v>9</v>
      </c>
      <c r="N139" s="200" t="s">
        <v>14</v>
      </c>
      <c r="O139" s="200" t="s">
        <v>9</v>
      </c>
      <c r="P139" s="201" t="s">
        <v>15</v>
      </c>
      <c r="Q139" s="201" t="s">
        <v>9</v>
      </c>
      <c r="R139" s="202" t="s">
        <v>16</v>
      </c>
      <c r="S139" s="202" t="s">
        <v>9</v>
      </c>
      <c r="T139" s="203" t="s">
        <v>17</v>
      </c>
      <c r="U139" s="203" t="s">
        <v>9</v>
      </c>
      <c r="V139" s="204" t="s">
        <v>18</v>
      </c>
      <c r="W139" s="204" t="s">
        <v>9</v>
      </c>
      <c r="X139" s="205" t="s">
        <v>19</v>
      </c>
      <c r="Y139" s="205" t="s">
        <v>9</v>
      </c>
      <c r="Z139" s="138" t="s">
        <v>20</v>
      </c>
      <c r="AA139" s="139" t="s">
        <v>21</v>
      </c>
      <c r="AB139" s="140" t="s">
        <v>22</v>
      </c>
    </row>
    <row r="140" spans="1:28" ht="14.25" customHeight="1">
      <c r="A140" s="238"/>
      <c r="B140" s="156">
        <f t="shared" ref="B140:B141" si="63">WEEKDAY(C140)</f>
        <v>2</v>
      </c>
      <c r="C140" s="215">
        <f>date_1er_jour_semaine($A$1,B139)</f>
        <v>43920</v>
      </c>
      <c r="D140" s="99"/>
      <c r="E140" s="100"/>
      <c r="F140" s="99"/>
      <c r="G140" s="101"/>
      <c r="H140" s="99"/>
      <c r="I140" s="102"/>
      <c r="J140" s="99"/>
      <c r="K140" s="103"/>
      <c r="L140" s="99"/>
      <c r="M140" s="104"/>
      <c r="N140" s="99"/>
      <c r="O140" s="105"/>
      <c r="P140" s="99"/>
      <c r="Q140" s="106"/>
      <c r="R140" s="99"/>
      <c r="S140" s="107"/>
      <c r="T140" s="99"/>
      <c r="U140" s="103"/>
      <c r="V140" s="99"/>
      <c r="W140" s="108"/>
      <c r="X140" s="99"/>
      <c r="Y140" s="101"/>
      <c r="Z140" s="99"/>
      <c r="AA140" s="99" t="str">
        <f t="shared" ref="AA140:AA146" si="64">IF(SUM(D140:X140)=0,"",SUM(D140:X140))</f>
        <v/>
      </c>
      <c r="AB140" s="99" t="str">
        <f t="shared" ref="AB140:AB146" si="65">IF(SUM(Y140:AA140)=0,"",SUM(Z140,AA140))</f>
        <v/>
      </c>
    </row>
    <row r="141" spans="1:28" ht="14.25" customHeight="1">
      <c r="A141" s="238"/>
      <c r="B141" s="156">
        <f t="shared" si="63"/>
        <v>3</v>
      </c>
      <c r="C141" s="215">
        <f>C140+1</f>
        <v>43921</v>
      </c>
      <c r="D141" s="99"/>
      <c r="E141" s="100"/>
      <c r="F141" s="99"/>
      <c r="G141" s="101"/>
      <c r="H141" s="99"/>
      <c r="I141" s="102"/>
      <c r="J141" s="99"/>
      <c r="K141" s="103"/>
      <c r="L141" s="99"/>
      <c r="M141" s="104"/>
      <c r="N141" s="99"/>
      <c r="O141" s="105"/>
      <c r="P141" s="99"/>
      <c r="Q141" s="106"/>
      <c r="R141" s="99"/>
      <c r="S141" s="107"/>
      <c r="T141" s="109"/>
      <c r="U141" s="103"/>
      <c r="V141" s="99"/>
      <c r="W141" s="108"/>
      <c r="X141" s="99"/>
      <c r="Y141" s="101"/>
      <c r="Z141" s="99"/>
      <c r="AA141" s="99" t="str">
        <f t="shared" si="64"/>
        <v/>
      </c>
      <c r="AB141" s="99" t="str">
        <f t="shared" si="65"/>
        <v/>
      </c>
    </row>
    <row r="142" spans="1:28" ht="14.25" customHeight="1">
      <c r="A142" s="238"/>
      <c r="B142" s="156">
        <f>WEEKDAY(C142)</f>
        <v>4</v>
      </c>
      <c r="C142" s="215">
        <f>C141+1</f>
        <v>43922</v>
      </c>
      <c r="D142" s="99"/>
      <c r="E142" s="100"/>
      <c r="F142" s="99"/>
      <c r="G142" s="101"/>
      <c r="H142" s="99"/>
      <c r="I142" s="102"/>
      <c r="J142" s="99"/>
      <c r="K142" s="103"/>
      <c r="L142" s="99"/>
      <c r="M142" s="104"/>
      <c r="N142" s="99"/>
      <c r="O142" s="105"/>
      <c r="P142" s="99"/>
      <c r="Q142" s="106"/>
      <c r="R142" s="99"/>
      <c r="S142" s="107"/>
      <c r="T142" s="99"/>
      <c r="U142" s="103"/>
      <c r="V142" s="99"/>
      <c r="W142" s="108"/>
      <c r="X142" s="99"/>
      <c r="Y142" s="101"/>
      <c r="Z142" s="99"/>
      <c r="AA142" s="99" t="str">
        <f t="shared" si="64"/>
        <v/>
      </c>
      <c r="AB142" s="99" t="str">
        <f t="shared" si="65"/>
        <v/>
      </c>
    </row>
    <row r="143" spans="1:28" ht="14.25" customHeight="1">
      <c r="A143" s="238"/>
      <c r="B143" s="156">
        <f t="shared" ref="B143:B146" si="66">WEEKDAY(C143)</f>
        <v>5</v>
      </c>
      <c r="C143" s="215">
        <f t="shared" ref="C143:C146" si="67">C142+1</f>
        <v>43923</v>
      </c>
      <c r="D143" s="99"/>
      <c r="E143" s="100"/>
      <c r="F143" s="99"/>
      <c r="G143" s="101"/>
      <c r="H143" s="99"/>
      <c r="I143" s="102"/>
      <c r="J143" s="99"/>
      <c r="K143" s="103"/>
      <c r="L143" s="99"/>
      <c r="M143" s="104"/>
      <c r="N143" s="99"/>
      <c r="O143" s="105"/>
      <c r="P143" s="99"/>
      <c r="Q143" s="106"/>
      <c r="R143" s="99"/>
      <c r="S143" s="107"/>
      <c r="T143" s="99"/>
      <c r="U143" s="103"/>
      <c r="V143" s="99"/>
      <c r="W143" s="108"/>
      <c r="X143" s="99"/>
      <c r="Y143" s="101"/>
      <c r="Z143" s="99"/>
      <c r="AA143" s="99" t="str">
        <f t="shared" si="64"/>
        <v/>
      </c>
      <c r="AB143" s="99" t="str">
        <f t="shared" si="65"/>
        <v/>
      </c>
    </row>
    <row r="144" spans="1:28" ht="14.25" customHeight="1">
      <c r="A144" s="238"/>
      <c r="B144" s="156">
        <f t="shared" si="66"/>
        <v>6</v>
      </c>
      <c r="C144" s="215">
        <f t="shared" si="67"/>
        <v>43924</v>
      </c>
      <c r="D144" s="99"/>
      <c r="E144" s="100"/>
      <c r="F144" s="99"/>
      <c r="G144" s="101"/>
      <c r="H144" s="99"/>
      <c r="I144" s="102"/>
      <c r="J144" s="99"/>
      <c r="K144" s="103"/>
      <c r="L144" s="99"/>
      <c r="M144" s="104"/>
      <c r="N144" s="99"/>
      <c r="O144" s="105"/>
      <c r="P144" s="99"/>
      <c r="Q144" s="106"/>
      <c r="R144" s="99"/>
      <c r="S144" s="107"/>
      <c r="T144" s="99"/>
      <c r="U144" s="103"/>
      <c r="V144" s="99"/>
      <c r="W144" s="108"/>
      <c r="X144" s="99"/>
      <c r="Y144" s="101"/>
      <c r="Z144" s="99"/>
      <c r="AA144" s="99" t="str">
        <f t="shared" si="64"/>
        <v/>
      </c>
      <c r="AB144" s="99" t="str">
        <f t="shared" si="65"/>
        <v/>
      </c>
    </row>
    <row r="145" spans="1:28" ht="14.25" customHeight="1">
      <c r="A145" s="238"/>
      <c r="B145" s="156">
        <f t="shared" si="66"/>
        <v>7</v>
      </c>
      <c r="C145" s="215">
        <f t="shared" si="67"/>
        <v>43925</v>
      </c>
      <c r="D145" s="99"/>
      <c r="E145" s="100"/>
      <c r="F145" s="99"/>
      <c r="G145" s="101"/>
      <c r="H145" s="99"/>
      <c r="I145" s="102"/>
      <c r="J145" s="99"/>
      <c r="K145" s="103"/>
      <c r="L145" s="99"/>
      <c r="M145" s="104"/>
      <c r="N145" s="99"/>
      <c r="O145" s="105"/>
      <c r="P145" s="99"/>
      <c r="Q145" s="106"/>
      <c r="R145" s="99"/>
      <c r="S145" s="107"/>
      <c r="T145" s="99"/>
      <c r="U145" s="103"/>
      <c r="V145" s="99"/>
      <c r="W145" s="108"/>
      <c r="X145" s="99"/>
      <c r="Y145" s="101"/>
      <c r="Z145" s="99"/>
      <c r="AA145" s="99" t="str">
        <f t="shared" si="64"/>
        <v/>
      </c>
      <c r="AB145" s="99" t="str">
        <f t="shared" si="65"/>
        <v/>
      </c>
    </row>
    <row r="146" spans="1:28" ht="14.25" customHeight="1">
      <c r="A146" s="238"/>
      <c r="B146" s="156">
        <f t="shared" si="66"/>
        <v>1</v>
      </c>
      <c r="C146" s="215">
        <f t="shared" si="67"/>
        <v>43926</v>
      </c>
      <c r="D146" s="99"/>
      <c r="E146" s="100"/>
      <c r="F146" s="99"/>
      <c r="G146" s="101"/>
      <c r="H146" s="99"/>
      <c r="I146" s="102"/>
      <c r="J146" s="99"/>
      <c r="K146" s="103"/>
      <c r="L146" s="99"/>
      <c r="M146" s="104"/>
      <c r="N146" s="99"/>
      <c r="O146" s="105"/>
      <c r="P146" s="99"/>
      <c r="Q146" s="106"/>
      <c r="R146" s="99"/>
      <c r="S146" s="107"/>
      <c r="T146" s="99"/>
      <c r="U146" s="103"/>
      <c r="V146" s="99"/>
      <c r="W146" s="108"/>
      <c r="X146" s="99"/>
      <c r="Y146" s="101"/>
      <c r="Z146" s="99"/>
      <c r="AA146" s="99" t="str">
        <f t="shared" si="64"/>
        <v/>
      </c>
      <c r="AB146" s="99" t="str">
        <f t="shared" si="65"/>
        <v/>
      </c>
    </row>
    <row r="147" spans="1:28" s="66" customFormat="1" ht="15" customHeight="1">
      <c r="A147" s="238"/>
      <c r="B147" s="223" t="s">
        <v>23</v>
      </c>
      <c r="C147" s="224"/>
      <c r="D147" s="221">
        <f>SUM(D140:D146)</f>
        <v>0</v>
      </c>
      <c r="E147" s="222"/>
      <c r="F147" s="221">
        <f>SUM(F140:F146)</f>
        <v>0</v>
      </c>
      <c r="G147" s="222"/>
      <c r="H147" s="221">
        <f>SUM(H140:H146)</f>
        <v>0</v>
      </c>
      <c r="I147" s="222"/>
      <c r="J147" s="221">
        <f>SUM(J140:J146)</f>
        <v>0</v>
      </c>
      <c r="K147" s="222"/>
      <c r="L147" s="221">
        <f>SUM(L140:L146)</f>
        <v>0</v>
      </c>
      <c r="M147" s="222"/>
      <c r="N147" s="221">
        <f>SUM(N140:N146)</f>
        <v>0</v>
      </c>
      <c r="O147" s="222"/>
      <c r="P147" s="221">
        <f>SUM(P140:P146)</f>
        <v>0</v>
      </c>
      <c r="Q147" s="222"/>
      <c r="R147" s="221">
        <f>SUM(R140:R146)</f>
        <v>0</v>
      </c>
      <c r="S147" s="222"/>
      <c r="T147" s="221">
        <f>SUM(T140:T146)</f>
        <v>0</v>
      </c>
      <c r="U147" s="222"/>
      <c r="V147" s="221">
        <f>SUM(V140:V146)</f>
        <v>0</v>
      </c>
      <c r="W147" s="222"/>
      <c r="X147" s="221">
        <f>SUM(X140:X146)</f>
        <v>0</v>
      </c>
      <c r="Y147" s="222"/>
      <c r="Z147" s="180">
        <f>SUM(Z140:Z146)</f>
        <v>0</v>
      </c>
      <c r="AA147" s="180">
        <f>SUM(AA140:AA146)</f>
        <v>0</v>
      </c>
      <c r="AB147" s="180">
        <f>SUM(AB140:AB146)</f>
        <v>0</v>
      </c>
    </row>
    <row r="148" spans="1:28" ht="15.75" customHeight="1">
      <c r="A148" s="238"/>
      <c r="B148" s="226">
        <f>SEMAINE(date_1er_jour_semaine($A$1,B139)+7)</f>
        <v>15</v>
      </c>
      <c r="C148" s="227"/>
      <c r="D148" s="195" t="s">
        <v>8</v>
      </c>
      <c r="E148" s="195" t="s">
        <v>9</v>
      </c>
      <c r="F148" s="196" t="s">
        <v>10</v>
      </c>
      <c r="G148" s="196" t="s">
        <v>9</v>
      </c>
      <c r="H148" s="197" t="s">
        <v>11</v>
      </c>
      <c r="I148" s="197" t="s">
        <v>9</v>
      </c>
      <c r="J148" s="198" t="s">
        <v>12</v>
      </c>
      <c r="K148" s="198" t="s">
        <v>9</v>
      </c>
      <c r="L148" s="199" t="s">
        <v>13</v>
      </c>
      <c r="M148" s="199" t="s">
        <v>9</v>
      </c>
      <c r="N148" s="200" t="s">
        <v>14</v>
      </c>
      <c r="O148" s="200" t="s">
        <v>9</v>
      </c>
      <c r="P148" s="201" t="s">
        <v>15</v>
      </c>
      <c r="Q148" s="201" t="s">
        <v>9</v>
      </c>
      <c r="R148" s="202" t="s">
        <v>16</v>
      </c>
      <c r="S148" s="202" t="s">
        <v>9</v>
      </c>
      <c r="T148" s="203" t="s">
        <v>17</v>
      </c>
      <c r="U148" s="203" t="s">
        <v>9</v>
      </c>
      <c r="V148" s="204" t="s">
        <v>18</v>
      </c>
      <c r="W148" s="204" t="s">
        <v>9</v>
      </c>
      <c r="X148" s="205" t="s">
        <v>19</v>
      </c>
      <c r="Y148" s="205" t="s">
        <v>9</v>
      </c>
      <c r="Z148" s="138" t="s">
        <v>20</v>
      </c>
      <c r="AA148" s="139" t="s">
        <v>21</v>
      </c>
      <c r="AB148" s="140" t="s">
        <v>22</v>
      </c>
    </row>
    <row r="149" spans="1:28" ht="14.25" customHeight="1">
      <c r="A149" s="238"/>
      <c r="B149" s="156">
        <f t="shared" ref="B149:B150" si="68">WEEKDAY(C149)</f>
        <v>2</v>
      </c>
      <c r="C149" s="215">
        <f>date_1er_jour_semaine($A$1,B148)</f>
        <v>43927</v>
      </c>
      <c r="D149" s="99"/>
      <c r="E149" s="100"/>
      <c r="F149" s="99"/>
      <c r="G149" s="101"/>
      <c r="H149" s="99"/>
      <c r="I149" s="102"/>
      <c r="J149" s="99"/>
      <c r="K149" s="103"/>
      <c r="L149" s="99"/>
      <c r="M149" s="104"/>
      <c r="N149" s="99"/>
      <c r="O149" s="105"/>
      <c r="P149" s="99"/>
      <c r="Q149" s="106"/>
      <c r="R149" s="99"/>
      <c r="S149" s="107"/>
      <c r="T149" s="99"/>
      <c r="U149" s="103"/>
      <c r="V149" s="99"/>
      <c r="W149" s="108"/>
      <c r="X149" s="99"/>
      <c r="Y149" s="101"/>
      <c r="Z149" s="99"/>
      <c r="AA149" s="99" t="str">
        <f t="shared" ref="AA149:AA155" si="69">IF(SUM(D149:X149)=0,"",SUM(D149:X149))</f>
        <v/>
      </c>
      <c r="AB149" s="99" t="str">
        <f t="shared" ref="AB149:AB155" si="70">IF(SUM(Y149:AA149)=0,"",SUM(Z149,AA149))</f>
        <v/>
      </c>
    </row>
    <row r="150" spans="1:28" ht="14.25" customHeight="1">
      <c r="A150" s="238"/>
      <c r="B150" s="156">
        <f t="shared" si="68"/>
        <v>3</v>
      </c>
      <c r="C150" s="215">
        <f>C149+1</f>
        <v>43928</v>
      </c>
      <c r="D150" s="99"/>
      <c r="E150" s="100"/>
      <c r="F150" s="99"/>
      <c r="G150" s="101"/>
      <c r="H150" s="99"/>
      <c r="I150" s="102"/>
      <c r="J150" s="99"/>
      <c r="K150" s="103"/>
      <c r="L150" s="99"/>
      <c r="M150" s="104"/>
      <c r="N150" s="99"/>
      <c r="O150" s="105"/>
      <c r="P150" s="99"/>
      <c r="Q150" s="106"/>
      <c r="R150" s="99"/>
      <c r="S150" s="107"/>
      <c r="T150" s="109"/>
      <c r="U150" s="103"/>
      <c r="V150" s="99"/>
      <c r="W150" s="108"/>
      <c r="X150" s="99"/>
      <c r="Y150" s="101"/>
      <c r="Z150" s="99"/>
      <c r="AA150" s="99" t="str">
        <f t="shared" si="69"/>
        <v/>
      </c>
      <c r="AB150" s="99" t="str">
        <f t="shared" si="70"/>
        <v/>
      </c>
    </row>
    <row r="151" spans="1:28" ht="14.25" customHeight="1">
      <c r="A151" s="238"/>
      <c r="B151" s="156">
        <f>WEEKDAY(C151)</f>
        <v>4</v>
      </c>
      <c r="C151" s="215">
        <f>C150+1</f>
        <v>43929</v>
      </c>
      <c r="D151" s="99"/>
      <c r="E151" s="100"/>
      <c r="F151" s="99"/>
      <c r="G151" s="101"/>
      <c r="H151" s="99"/>
      <c r="I151" s="102"/>
      <c r="J151" s="99"/>
      <c r="K151" s="103"/>
      <c r="L151" s="99"/>
      <c r="M151" s="104"/>
      <c r="N151" s="99"/>
      <c r="O151" s="105"/>
      <c r="P151" s="99"/>
      <c r="Q151" s="106"/>
      <c r="R151" s="99"/>
      <c r="S151" s="107"/>
      <c r="T151" s="99"/>
      <c r="U151" s="103"/>
      <c r="V151" s="99"/>
      <c r="W151" s="108"/>
      <c r="X151" s="99"/>
      <c r="Y151" s="101"/>
      <c r="Z151" s="99"/>
      <c r="AA151" s="99" t="str">
        <f t="shared" si="69"/>
        <v/>
      </c>
      <c r="AB151" s="99" t="str">
        <f t="shared" si="70"/>
        <v/>
      </c>
    </row>
    <row r="152" spans="1:28" ht="14.25" customHeight="1">
      <c r="A152" s="238"/>
      <c r="B152" s="156">
        <f t="shared" ref="B152:B155" si="71">WEEKDAY(C152)</f>
        <v>5</v>
      </c>
      <c r="C152" s="215">
        <f t="shared" ref="C152:C155" si="72">C151+1</f>
        <v>43930</v>
      </c>
      <c r="D152" s="99"/>
      <c r="E152" s="100"/>
      <c r="F152" s="99"/>
      <c r="G152" s="101"/>
      <c r="H152" s="99"/>
      <c r="I152" s="102"/>
      <c r="J152" s="99"/>
      <c r="K152" s="103"/>
      <c r="L152" s="99"/>
      <c r="M152" s="104"/>
      <c r="N152" s="99"/>
      <c r="O152" s="105"/>
      <c r="P152" s="99"/>
      <c r="Q152" s="106"/>
      <c r="R152" s="99"/>
      <c r="S152" s="107"/>
      <c r="T152" s="99"/>
      <c r="U152" s="103"/>
      <c r="V152" s="99"/>
      <c r="W152" s="108"/>
      <c r="X152" s="99"/>
      <c r="Y152" s="101"/>
      <c r="Z152" s="99"/>
      <c r="AA152" s="99" t="str">
        <f t="shared" si="69"/>
        <v/>
      </c>
      <c r="AB152" s="99" t="str">
        <f t="shared" si="70"/>
        <v/>
      </c>
    </row>
    <row r="153" spans="1:28" ht="14.25" customHeight="1">
      <c r="A153" s="238"/>
      <c r="B153" s="156">
        <f t="shared" si="71"/>
        <v>6</v>
      </c>
      <c r="C153" s="215">
        <f t="shared" si="72"/>
        <v>43931</v>
      </c>
      <c r="D153" s="99"/>
      <c r="E153" s="100"/>
      <c r="F153" s="99"/>
      <c r="G153" s="101"/>
      <c r="H153" s="99"/>
      <c r="I153" s="102"/>
      <c r="J153" s="99"/>
      <c r="K153" s="103"/>
      <c r="L153" s="99"/>
      <c r="M153" s="104"/>
      <c r="N153" s="99"/>
      <c r="O153" s="105"/>
      <c r="P153" s="99"/>
      <c r="Q153" s="106"/>
      <c r="R153" s="99"/>
      <c r="S153" s="107"/>
      <c r="T153" s="99"/>
      <c r="U153" s="103"/>
      <c r="V153" s="99"/>
      <c r="W153" s="108"/>
      <c r="X153" s="99"/>
      <c r="Y153" s="101"/>
      <c r="Z153" s="99"/>
      <c r="AA153" s="99" t="str">
        <f t="shared" si="69"/>
        <v/>
      </c>
      <c r="AB153" s="99" t="str">
        <f t="shared" si="70"/>
        <v/>
      </c>
    </row>
    <row r="154" spans="1:28" ht="14.25" customHeight="1">
      <c r="A154" s="238"/>
      <c r="B154" s="156">
        <f t="shared" si="71"/>
        <v>7</v>
      </c>
      <c r="C154" s="215">
        <f t="shared" si="72"/>
        <v>43932</v>
      </c>
      <c r="D154" s="99"/>
      <c r="E154" s="100"/>
      <c r="F154" s="99"/>
      <c r="G154" s="101"/>
      <c r="H154" s="99"/>
      <c r="I154" s="102"/>
      <c r="J154" s="99"/>
      <c r="K154" s="103"/>
      <c r="L154" s="99"/>
      <c r="M154" s="104"/>
      <c r="N154" s="99"/>
      <c r="O154" s="105"/>
      <c r="P154" s="99"/>
      <c r="Q154" s="106"/>
      <c r="R154" s="99"/>
      <c r="S154" s="107"/>
      <c r="T154" s="99"/>
      <c r="U154" s="103"/>
      <c r="V154" s="99"/>
      <c r="W154" s="108"/>
      <c r="X154" s="99"/>
      <c r="Y154" s="101"/>
      <c r="Z154" s="99"/>
      <c r="AA154" s="99" t="str">
        <f t="shared" si="69"/>
        <v/>
      </c>
      <c r="AB154" s="99" t="str">
        <f t="shared" si="70"/>
        <v/>
      </c>
    </row>
    <row r="155" spans="1:28" ht="14.25" customHeight="1">
      <c r="A155" s="238"/>
      <c r="B155" s="156">
        <f t="shared" si="71"/>
        <v>1</v>
      </c>
      <c r="C155" s="215">
        <f t="shared" si="72"/>
        <v>43933</v>
      </c>
      <c r="D155" s="99"/>
      <c r="E155" s="100"/>
      <c r="F155" s="99"/>
      <c r="G155" s="101"/>
      <c r="H155" s="99"/>
      <c r="I155" s="102"/>
      <c r="J155" s="99"/>
      <c r="K155" s="103"/>
      <c r="L155" s="99"/>
      <c r="M155" s="104"/>
      <c r="N155" s="99"/>
      <c r="O155" s="105"/>
      <c r="P155" s="99"/>
      <c r="Q155" s="106"/>
      <c r="R155" s="99"/>
      <c r="S155" s="107"/>
      <c r="T155" s="99"/>
      <c r="U155" s="103"/>
      <c r="V155" s="99"/>
      <c r="W155" s="108"/>
      <c r="X155" s="99"/>
      <c r="Y155" s="101"/>
      <c r="Z155" s="99"/>
      <c r="AA155" s="99" t="str">
        <f t="shared" si="69"/>
        <v/>
      </c>
      <c r="AB155" s="99" t="str">
        <f t="shared" si="70"/>
        <v/>
      </c>
    </row>
    <row r="156" spans="1:28" s="66" customFormat="1" ht="15" customHeight="1">
      <c r="A156" s="238"/>
      <c r="B156" s="223" t="s">
        <v>23</v>
      </c>
      <c r="C156" s="224"/>
      <c r="D156" s="221">
        <f>SUM(D149:D155)</f>
        <v>0</v>
      </c>
      <c r="E156" s="222"/>
      <c r="F156" s="221">
        <f>SUM(F149:F155)</f>
        <v>0</v>
      </c>
      <c r="G156" s="222"/>
      <c r="H156" s="221">
        <f>SUM(H149:H155)</f>
        <v>0</v>
      </c>
      <c r="I156" s="222"/>
      <c r="J156" s="221">
        <f>SUM(J149:J155)</f>
        <v>0</v>
      </c>
      <c r="K156" s="222"/>
      <c r="L156" s="221">
        <f>SUM(L149:L155)</f>
        <v>0</v>
      </c>
      <c r="M156" s="222"/>
      <c r="N156" s="221">
        <f>SUM(N149:N155)</f>
        <v>0</v>
      </c>
      <c r="O156" s="222"/>
      <c r="P156" s="221">
        <f>SUM(P149:P155)</f>
        <v>0</v>
      </c>
      <c r="Q156" s="222"/>
      <c r="R156" s="221">
        <f>SUM(R149:R155)</f>
        <v>0</v>
      </c>
      <c r="S156" s="222"/>
      <c r="T156" s="221">
        <f>SUM(T149:T155)</f>
        <v>0</v>
      </c>
      <c r="U156" s="222"/>
      <c r="V156" s="221">
        <f>SUM(V149:V155)</f>
        <v>0</v>
      </c>
      <c r="W156" s="222"/>
      <c r="X156" s="221">
        <f>SUM(X149:X155)</f>
        <v>0</v>
      </c>
      <c r="Y156" s="222"/>
      <c r="Z156" s="180">
        <f>SUM(Z149:Z155)</f>
        <v>0</v>
      </c>
      <c r="AA156" s="180">
        <f>SUM(AA149:AA155)</f>
        <v>0</v>
      </c>
      <c r="AB156" s="180">
        <f>SUM(AB149:AB155)</f>
        <v>0</v>
      </c>
    </row>
    <row r="157" spans="1:28" ht="15.75" customHeight="1">
      <c r="A157" s="238"/>
      <c r="B157" s="226">
        <f>SEMAINE(date_1er_jour_semaine($A$1,B148)+7)</f>
        <v>16</v>
      </c>
      <c r="C157" s="227"/>
      <c r="D157" s="195" t="s">
        <v>8</v>
      </c>
      <c r="E157" s="195" t="s">
        <v>9</v>
      </c>
      <c r="F157" s="196" t="s">
        <v>10</v>
      </c>
      <c r="G157" s="196" t="s">
        <v>9</v>
      </c>
      <c r="H157" s="197" t="s">
        <v>11</v>
      </c>
      <c r="I157" s="197" t="s">
        <v>9</v>
      </c>
      <c r="J157" s="198" t="s">
        <v>12</v>
      </c>
      <c r="K157" s="198" t="s">
        <v>9</v>
      </c>
      <c r="L157" s="199" t="s">
        <v>13</v>
      </c>
      <c r="M157" s="199" t="s">
        <v>9</v>
      </c>
      <c r="N157" s="200" t="s">
        <v>14</v>
      </c>
      <c r="O157" s="200" t="s">
        <v>9</v>
      </c>
      <c r="P157" s="201" t="s">
        <v>15</v>
      </c>
      <c r="Q157" s="201" t="s">
        <v>9</v>
      </c>
      <c r="R157" s="202" t="s">
        <v>16</v>
      </c>
      <c r="S157" s="202" t="s">
        <v>9</v>
      </c>
      <c r="T157" s="203" t="s">
        <v>17</v>
      </c>
      <c r="U157" s="203" t="s">
        <v>9</v>
      </c>
      <c r="V157" s="204" t="s">
        <v>18</v>
      </c>
      <c r="W157" s="204" t="s">
        <v>9</v>
      </c>
      <c r="X157" s="205" t="s">
        <v>19</v>
      </c>
      <c r="Y157" s="205" t="s">
        <v>9</v>
      </c>
      <c r="Z157" s="138" t="s">
        <v>20</v>
      </c>
      <c r="AA157" s="139" t="s">
        <v>21</v>
      </c>
      <c r="AB157" s="140" t="s">
        <v>22</v>
      </c>
    </row>
    <row r="158" spans="1:28" ht="14.25" customHeight="1">
      <c r="A158" s="238"/>
      <c r="B158" s="156">
        <f t="shared" ref="B158:B159" si="73">WEEKDAY(C158)</f>
        <v>2</v>
      </c>
      <c r="C158" s="215">
        <f>date_1er_jour_semaine($A$1,B157)</f>
        <v>43934</v>
      </c>
      <c r="D158" s="99"/>
      <c r="E158" s="100"/>
      <c r="F158" s="99"/>
      <c r="G158" s="101"/>
      <c r="H158" s="99"/>
      <c r="I158" s="102"/>
      <c r="J158" s="99"/>
      <c r="K158" s="103"/>
      <c r="L158" s="99"/>
      <c r="M158" s="104"/>
      <c r="N158" s="99"/>
      <c r="O158" s="105"/>
      <c r="P158" s="99"/>
      <c r="Q158" s="106"/>
      <c r="R158" s="99"/>
      <c r="S158" s="107"/>
      <c r="T158" s="99"/>
      <c r="U158" s="103"/>
      <c r="V158" s="99"/>
      <c r="W158" s="108"/>
      <c r="X158" s="99"/>
      <c r="Y158" s="101"/>
      <c r="Z158" s="99"/>
      <c r="AA158" s="99" t="str">
        <f t="shared" ref="AA158:AA164" si="74">IF(SUM(D158:X158)=0,"",SUM(D158:X158))</f>
        <v/>
      </c>
      <c r="AB158" s="99" t="str">
        <f t="shared" ref="AB158:AB164" si="75">IF(SUM(Y158:AA158)=0,"",SUM(Z158,AA158))</f>
        <v/>
      </c>
    </row>
    <row r="159" spans="1:28" ht="14.25" customHeight="1">
      <c r="A159" s="238"/>
      <c r="B159" s="156">
        <f t="shared" si="73"/>
        <v>3</v>
      </c>
      <c r="C159" s="215">
        <f>C158+1</f>
        <v>43935</v>
      </c>
      <c r="D159" s="99"/>
      <c r="E159" s="100"/>
      <c r="F159" s="99"/>
      <c r="G159" s="101"/>
      <c r="H159" s="99"/>
      <c r="I159" s="102"/>
      <c r="J159" s="99"/>
      <c r="K159" s="103"/>
      <c r="L159" s="99"/>
      <c r="M159" s="104"/>
      <c r="N159" s="99"/>
      <c r="O159" s="105"/>
      <c r="P159" s="99"/>
      <c r="Q159" s="106"/>
      <c r="R159" s="99"/>
      <c r="S159" s="107"/>
      <c r="T159" s="109"/>
      <c r="U159" s="103"/>
      <c r="V159" s="99"/>
      <c r="W159" s="108"/>
      <c r="X159" s="99"/>
      <c r="Y159" s="101"/>
      <c r="Z159" s="99"/>
      <c r="AA159" s="99" t="str">
        <f t="shared" si="74"/>
        <v/>
      </c>
      <c r="AB159" s="99" t="str">
        <f t="shared" si="75"/>
        <v/>
      </c>
    </row>
    <row r="160" spans="1:28" ht="14.25" customHeight="1">
      <c r="A160" s="238"/>
      <c r="B160" s="156">
        <f>WEEKDAY(C160)</f>
        <v>4</v>
      </c>
      <c r="C160" s="215">
        <f>C159+1</f>
        <v>43936</v>
      </c>
      <c r="D160" s="99"/>
      <c r="E160" s="100"/>
      <c r="F160" s="99"/>
      <c r="G160" s="101"/>
      <c r="H160" s="99"/>
      <c r="I160" s="102"/>
      <c r="J160" s="99"/>
      <c r="K160" s="103"/>
      <c r="L160" s="99"/>
      <c r="M160" s="104"/>
      <c r="N160" s="99"/>
      <c r="O160" s="105"/>
      <c r="P160" s="99"/>
      <c r="Q160" s="106"/>
      <c r="R160" s="99"/>
      <c r="S160" s="107"/>
      <c r="T160" s="99"/>
      <c r="U160" s="103"/>
      <c r="V160" s="99"/>
      <c r="W160" s="108"/>
      <c r="X160" s="99"/>
      <c r="Y160" s="101"/>
      <c r="Z160" s="99"/>
      <c r="AA160" s="99" t="str">
        <f t="shared" si="74"/>
        <v/>
      </c>
      <c r="AB160" s="99" t="str">
        <f t="shared" si="75"/>
        <v/>
      </c>
    </row>
    <row r="161" spans="1:28" ht="14.25" customHeight="1">
      <c r="A161" s="238"/>
      <c r="B161" s="156">
        <f t="shared" ref="B161:B164" si="76">WEEKDAY(C161)</f>
        <v>5</v>
      </c>
      <c r="C161" s="215">
        <f t="shared" ref="C161:C164" si="77">C160+1</f>
        <v>43937</v>
      </c>
      <c r="D161" s="99"/>
      <c r="E161" s="100"/>
      <c r="F161" s="99"/>
      <c r="G161" s="101"/>
      <c r="H161" s="99"/>
      <c r="I161" s="102"/>
      <c r="J161" s="99"/>
      <c r="K161" s="103"/>
      <c r="L161" s="99"/>
      <c r="M161" s="104"/>
      <c r="N161" s="99"/>
      <c r="O161" s="105"/>
      <c r="P161" s="99"/>
      <c r="Q161" s="106"/>
      <c r="R161" s="99"/>
      <c r="S161" s="107"/>
      <c r="T161" s="99"/>
      <c r="U161" s="103"/>
      <c r="V161" s="99"/>
      <c r="W161" s="108"/>
      <c r="X161" s="99"/>
      <c r="Y161" s="101"/>
      <c r="Z161" s="99"/>
      <c r="AA161" s="99" t="str">
        <f t="shared" si="74"/>
        <v/>
      </c>
      <c r="AB161" s="99" t="str">
        <f t="shared" si="75"/>
        <v/>
      </c>
    </row>
    <row r="162" spans="1:28" ht="14.25" customHeight="1">
      <c r="A162" s="238"/>
      <c r="B162" s="156">
        <f t="shared" si="76"/>
        <v>6</v>
      </c>
      <c r="C162" s="215">
        <f t="shared" si="77"/>
        <v>43938</v>
      </c>
      <c r="D162" s="99"/>
      <c r="E162" s="100"/>
      <c r="F162" s="99"/>
      <c r="G162" s="101"/>
      <c r="H162" s="99"/>
      <c r="I162" s="102"/>
      <c r="J162" s="99"/>
      <c r="K162" s="103"/>
      <c r="L162" s="99"/>
      <c r="M162" s="104"/>
      <c r="N162" s="99"/>
      <c r="O162" s="105"/>
      <c r="P162" s="99"/>
      <c r="Q162" s="106"/>
      <c r="R162" s="99"/>
      <c r="S162" s="107"/>
      <c r="T162" s="99"/>
      <c r="U162" s="103"/>
      <c r="V162" s="99"/>
      <c r="W162" s="108"/>
      <c r="X162" s="99"/>
      <c r="Y162" s="101"/>
      <c r="Z162" s="99"/>
      <c r="AA162" s="99" t="str">
        <f t="shared" si="74"/>
        <v/>
      </c>
      <c r="AB162" s="99" t="str">
        <f t="shared" si="75"/>
        <v/>
      </c>
    </row>
    <row r="163" spans="1:28" ht="14.25" customHeight="1">
      <c r="A163" s="238"/>
      <c r="B163" s="156">
        <f t="shared" si="76"/>
        <v>7</v>
      </c>
      <c r="C163" s="215">
        <f t="shared" si="77"/>
        <v>43939</v>
      </c>
      <c r="D163" s="99"/>
      <c r="E163" s="100"/>
      <c r="F163" s="99"/>
      <c r="G163" s="101"/>
      <c r="H163" s="99"/>
      <c r="I163" s="102"/>
      <c r="J163" s="99"/>
      <c r="K163" s="103"/>
      <c r="L163" s="99"/>
      <c r="M163" s="104"/>
      <c r="N163" s="99"/>
      <c r="O163" s="105"/>
      <c r="P163" s="99"/>
      <c r="Q163" s="106"/>
      <c r="R163" s="99"/>
      <c r="S163" s="107"/>
      <c r="T163" s="99"/>
      <c r="U163" s="103"/>
      <c r="V163" s="99"/>
      <c r="W163" s="108"/>
      <c r="X163" s="99"/>
      <c r="Y163" s="101"/>
      <c r="Z163" s="99"/>
      <c r="AA163" s="99" t="str">
        <f t="shared" si="74"/>
        <v/>
      </c>
      <c r="AB163" s="99" t="str">
        <f t="shared" si="75"/>
        <v/>
      </c>
    </row>
    <row r="164" spans="1:28" ht="14.25" customHeight="1">
      <c r="A164" s="238"/>
      <c r="B164" s="156">
        <f t="shared" si="76"/>
        <v>1</v>
      </c>
      <c r="C164" s="215">
        <f t="shared" si="77"/>
        <v>43940</v>
      </c>
      <c r="D164" s="99"/>
      <c r="E164" s="100"/>
      <c r="F164" s="99"/>
      <c r="G164" s="101"/>
      <c r="H164" s="99"/>
      <c r="I164" s="102"/>
      <c r="J164" s="99"/>
      <c r="K164" s="103"/>
      <c r="L164" s="99"/>
      <c r="M164" s="104"/>
      <c r="N164" s="99"/>
      <c r="O164" s="105"/>
      <c r="P164" s="99"/>
      <c r="Q164" s="106"/>
      <c r="R164" s="99"/>
      <c r="S164" s="107"/>
      <c r="T164" s="99"/>
      <c r="U164" s="103"/>
      <c r="V164" s="99"/>
      <c r="W164" s="108"/>
      <c r="X164" s="99"/>
      <c r="Y164" s="101"/>
      <c r="Z164" s="99"/>
      <c r="AA164" s="99" t="str">
        <f t="shared" si="74"/>
        <v/>
      </c>
      <c r="AB164" s="99" t="str">
        <f t="shared" si="75"/>
        <v/>
      </c>
    </row>
    <row r="165" spans="1:28" s="66" customFormat="1" ht="15" customHeight="1">
      <c r="A165" s="238"/>
      <c r="B165" s="223" t="s">
        <v>23</v>
      </c>
      <c r="C165" s="224"/>
      <c r="D165" s="221">
        <f>SUM(D158:D164)</f>
        <v>0</v>
      </c>
      <c r="E165" s="222"/>
      <c r="F165" s="221">
        <f>SUM(F158:F164)</f>
        <v>0</v>
      </c>
      <c r="G165" s="222"/>
      <c r="H165" s="221">
        <f>SUM(H158:H164)</f>
        <v>0</v>
      </c>
      <c r="I165" s="222"/>
      <c r="J165" s="221">
        <f>SUM(J158:J164)</f>
        <v>0</v>
      </c>
      <c r="K165" s="222"/>
      <c r="L165" s="221">
        <f>SUM(L158:L164)</f>
        <v>0</v>
      </c>
      <c r="M165" s="222"/>
      <c r="N165" s="221">
        <f>SUM(N158:N164)</f>
        <v>0</v>
      </c>
      <c r="O165" s="222"/>
      <c r="P165" s="221">
        <f>SUM(P158:P164)</f>
        <v>0</v>
      </c>
      <c r="Q165" s="222"/>
      <c r="R165" s="221">
        <f>SUM(R158:R164)</f>
        <v>0</v>
      </c>
      <c r="S165" s="222"/>
      <c r="T165" s="221">
        <f>SUM(T158:T164)</f>
        <v>0</v>
      </c>
      <c r="U165" s="222"/>
      <c r="V165" s="221">
        <f>SUM(V158:V164)</f>
        <v>0</v>
      </c>
      <c r="W165" s="222"/>
      <c r="X165" s="221">
        <f>SUM(X158:X164)</f>
        <v>0</v>
      </c>
      <c r="Y165" s="222"/>
      <c r="Z165" s="180">
        <f>SUM(Z158:Z164)</f>
        <v>0</v>
      </c>
      <c r="AA165" s="180">
        <f>SUM(AA158:AA164)</f>
        <v>0</v>
      </c>
      <c r="AB165" s="180">
        <f>SUM(AB158:AB164)</f>
        <v>0</v>
      </c>
    </row>
    <row r="166" spans="1:28" ht="15.75" customHeight="1">
      <c r="A166" s="238"/>
      <c r="B166" s="226">
        <f>SEMAINE(date_1er_jour_semaine($A$1,B157)+7)</f>
        <v>17</v>
      </c>
      <c r="C166" s="227"/>
      <c r="D166" s="195" t="s">
        <v>8</v>
      </c>
      <c r="E166" s="195" t="s">
        <v>9</v>
      </c>
      <c r="F166" s="196" t="s">
        <v>10</v>
      </c>
      <c r="G166" s="196" t="s">
        <v>9</v>
      </c>
      <c r="H166" s="197" t="s">
        <v>11</v>
      </c>
      <c r="I166" s="197" t="s">
        <v>9</v>
      </c>
      <c r="J166" s="198" t="s">
        <v>12</v>
      </c>
      <c r="K166" s="198" t="s">
        <v>9</v>
      </c>
      <c r="L166" s="199" t="s">
        <v>13</v>
      </c>
      <c r="M166" s="199" t="s">
        <v>9</v>
      </c>
      <c r="N166" s="200" t="s">
        <v>14</v>
      </c>
      <c r="O166" s="200" t="s">
        <v>9</v>
      </c>
      <c r="P166" s="201" t="s">
        <v>15</v>
      </c>
      <c r="Q166" s="201" t="s">
        <v>9</v>
      </c>
      <c r="R166" s="202" t="s">
        <v>16</v>
      </c>
      <c r="S166" s="202" t="s">
        <v>9</v>
      </c>
      <c r="T166" s="203" t="s">
        <v>17</v>
      </c>
      <c r="U166" s="203" t="s">
        <v>9</v>
      </c>
      <c r="V166" s="204" t="s">
        <v>18</v>
      </c>
      <c r="W166" s="204" t="s">
        <v>9</v>
      </c>
      <c r="X166" s="205" t="s">
        <v>19</v>
      </c>
      <c r="Y166" s="205" t="s">
        <v>9</v>
      </c>
      <c r="Z166" s="138" t="s">
        <v>20</v>
      </c>
      <c r="AA166" s="139" t="s">
        <v>21</v>
      </c>
      <c r="AB166" s="140" t="s">
        <v>22</v>
      </c>
    </row>
    <row r="167" spans="1:28" ht="14.25" customHeight="1">
      <c r="A167" s="238"/>
      <c r="B167" s="156">
        <f t="shared" ref="B167:B168" si="78">WEEKDAY(C167)</f>
        <v>2</v>
      </c>
      <c r="C167" s="215">
        <f>date_1er_jour_semaine($A$1,B166)</f>
        <v>43941</v>
      </c>
      <c r="D167" s="99"/>
      <c r="E167" s="100"/>
      <c r="F167" s="99"/>
      <c r="G167" s="101"/>
      <c r="H167" s="99"/>
      <c r="I167" s="102"/>
      <c r="J167" s="99"/>
      <c r="K167" s="103"/>
      <c r="L167" s="99"/>
      <c r="M167" s="104"/>
      <c r="N167" s="99"/>
      <c r="O167" s="105"/>
      <c r="P167" s="99"/>
      <c r="Q167" s="106"/>
      <c r="R167" s="99"/>
      <c r="S167" s="107"/>
      <c r="T167" s="99"/>
      <c r="U167" s="103"/>
      <c r="V167" s="99"/>
      <c r="W167" s="108"/>
      <c r="X167" s="99"/>
      <c r="Y167" s="101"/>
      <c r="Z167" s="99"/>
      <c r="AA167" s="99" t="str">
        <f t="shared" ref="AA167:AA173" si="79">IF(SUM(D167:X167)=0,"",SUM(D167:X167))</f>
        <v/>
      </c>
      <c r="AB167" s="99" t="str">
        <f t="shared" ref="AB167:AB173" si="80">IF(SUM(Y167:AA167)=0,"",SUM(Z167,AA167))</f>
        <v/>
      </c>
    </row>
    <row r="168" spans="1:28" ht="14.25" customHeight="1">
      <c r="A168" s="238"/>
      <c r="B168" s="156">
        <f t="shared" si="78"/>
        <v>3</v>
      </c>
      <c r="C168" s="215">
        <f>C167+1</f>
        <v>43942</v>
      </c>
      <c r="D168" s="99"/>
      <c r="E168" s="100"/>
      <c r="F168" s="99"/>
      <c r="G168" s="101"/>
      <c r="H168" s="99"/>
      <c r="I168" s="102"/>
      <c r="J168" s="99"/>
      <c r="K168" s="103"/>
      <c r="L168" s="99"/>
      <c r="M168" s="104"/>
      <c r="N168" s="99"/>
      <c r="O168" s="105"/>
      <c r="P168" s="99"/>
      <c r="Q168" s="106"/>
      <c r="R168" s="99"/>
      <c r="S168" s="107"/>
      <c r="T168" s="109"/>
      <c r="U168" s="103"/>
      <c r="V168" s="99"/>
      <c r="W168" s="108"/>
      <c r="X168" s="99"/>
      <c r="Y168" s="101"/>
      <c r="Z168" s="99"/>
      <c r="AA168" s="99" t="str">
        <f t="shared" si="79"/>
        <v/>
      </c>
      <c r="AB168" s="99" t="str">
        <f t="shared" si="80"/>
        <v/>
      </c>
    </row>
    <row r="169" spans="1:28" ht="14.25" customHeight="1">
      <c r="A169" s="238"/>
      <c r="B169" s="156">
        <f>WEEKDAY(C169)</f>
        <v>4</v>
      </c>
      <c r="C169" s="215">
        <f>C168+1</f>
        <v>43943</v>
      </c>
      <c r="D169" s="99"/>
      <c r="E169" s="100"/>
      <c r="F169" s="99"/>
      <c r="G169" s="101"/>
      <c r="H169" s="99"/>
      <c r="I169" s="102"/>
      <c r="J169" s="99"/>
      <c r="K169" s="103"/>
      <c r="L169" s="99"/>
      <c r="M169" s="104"/>
      <c r="N169" s="99"/>
      <c r="O169" s="105"/>
      <c r="P169" s="99"/>
      <c r="Q169" s="106"/>
      <c r="R169" s="99"/>
      <c r="S169" s="107"/>
      <c r="T169" s="99"/>
      <c r="U169" s="103"/>
      <c r="V169" s="99"/>
      <c r="W169" s="108"/>
      <c r="X169" s="99"/>
      <c r="Y169" s="101"/>
      <c r="Z169" s="99"/>
      <c r="AA169" s="99" t="str">
        <f t="shared" si="79"/>
        <v/>
      </c>
      <c r="AB169" s="99" t="str">
        <f t="shared" si="80"/>
        <v/>
      </c>
    </row>
    <row r="170" spans="1:28" ht="14.25" customHeight="1">
      <c r="A170" s="238"/>
      <c r="B170" s="156">
        <f t="shared" ref="B170:B173" si="81">WEEKDAY(C170)</f>
        <v>5</v>
      </c>
      <c r="C170" s="215">
        <f t="shared" ref="C170:C173" si="82">C169+1</f>
        <v>43944</v>
      </c>
      <c r="D170" s="99"/>
      <c r="E170" s="100"/>
      <c r="F170" s="99"/>
      <c r="G170" s="101"/>
      <c r="H170" s="99"/>
      <c r="I170" s="102"/>
      <c r="J170" s="99"/>
      <c r="K170" s="103"/>
      <c r="L170" s="99"/>
      <c r="M170" s="104"/>
      <c r="N170" s="99"/>
      <c r="O170" s="105"/>
      <c r="P170" s="99"/>
      <c r="Q170" s="106"/>
      <c r="R170" s="99"/>
      <c r="S170" s="107"/>
      <c r="T170" s="99"/>
      <c r="U170" s="103"/>
      <c r="V170" s="99"/>
      <c r="W170" s="108"/>
      <c r="X170" s="99"/>
      <c r="Y170" s="101"/>
      <c r="Z170" s="99"/>
      <c r="AA170" s="99" t="str">
        <f t="shared" si="79"/>
        <v/>
      </c>
      <c r="AB170" s="99" t="str">
        <f t="shared" si="80"/>
        <v/>
      </c>
    </row>
    <row r="171" spans="1:28" ht="14.25" customHeight="1">
      <c r="A171" s="238"/>
      <c r="B171" s="156">
        <f t="shared" si="81"/>
        <v>6</v>
      </c>
      <c r="C171" s="215">
        <f t="shared" si="82"/>
        <v>43945</v>
      </c>
      <c r="D171" s="99"/>
      <c r="E171" s="100"/>
      <c r="F171" s="99"/>
      <c r="G171" s="101"/>
      <c r="H171" s="99"/>
      <c r="I171" s="102"/>
      <c r="J171" s="99"/>
      <c r="K171" s="103"/>
      <c r="L171" s="99"/>
      <c r="M171" s="104"/>
      <c r="N171" s="99"/>
      <c r="O171" s="105"/>
      <c r="P171" s="99"/>
      <c r="Q171" s="106"/>
      <c r="R171" s="99"/>
      <c r="S171" s="107"/>
      <c r="T171" s="99"/>
      <c r="U171" s="103"/>
      <c r="V171" s="99"/>
      <c r="W171" s="108"/>
      <c r="X171" s="99"/>
      <c r="Y171" s="101"/>
      <c r="Z171" s="99"/>
      <c r="AA171" s="99" t="str">
        <f t="shared" si="79"/>
        <v/>
      </c>
      <c r="AB171" s="99" t="str">
        <f t="shared" si="80"/>
        <v/>
      </c>
    </row>
    <row r="172" spans="1:28" ht="14.25" customHeight="1">
      <c r="A172" s="238"/>
      <c r="B172" s="156">
        <f t="shared" si="81"/>
        <v>7</v>
      </c>
      <c r="C172" s="215">
        <f t="shared" si="82"/>
        <v>43946</v>
      </c>
      <c r="D172" s="99"/>
      <c r="E172" s="100"/>
      <c r="F172" s="99"/>
      <c r="G172" s="101"/>
      <c r="H172" s="99"/>
      <c r="I172" s="102"/>
      <c r="J172" s="99"/>
      <c r="K172" s="103"/>
      <c r="L172" s="99"/>
      <c r="M172" s="104"/>
      <c r="N172" s="99"/>
      <c r="O172" s="105"/>
      <c r="P172" s="99"/>
      <c r="Q172" s="106"/>
      <c r="R172" s="99"/>
      <c r="S172" s="107"/>
      <c r="T172" s="99"/>
      <c r="U172" s="103"/>
      <c r="V172" s="99"/>
      <c r="W172" s="108"/>
      <c r="X172" s="99"/>
      <c r="Y172" s="101"/>
      <c r="Z172" s="99"/>
      <c r="AA172" s="99" t="str">
        <f t="shared" si="79"/>
        <v/>
      </c>
      <c r="AB172" s="99" t="str">
        <f t="shared" si="80"/>
        <v/>
      </c>
    </row>
    <row r="173" spans="1:28" ht="14.25" customHeight="1">
      <c r="A173" s="239"/>
      <c r="B173" s="156">
        <f t="shared" si="81"/>
        <v>1</v>
      </c>
      <c r="C173" s="215">
        <f t="shared" si="82"/>
        <v>43947</v>
      </c>
      <c r="D173" s="99"/>
      <c r="E173" s="100"/>
      <c r="F173" s="99"/>
      <c r="G173" s="101"/>
      <c r="H173" s="99"/>
      <c r="I173" s="102"/>
      <c r="J173" s="99"/>
      <c r="K173" s="103"/>
      <c r="L173" s="99"/>
      <c r="M173" s="104"/>
      <c r="N173" s="99"/>
      <c r="O173" s="105"/>
      <c r="P173" s="99"/>
      <c r="Q173" s="106"/>
      <c r="R173" s="99"/>
      <c r="S173" s="107"/>
      <c r="T173" s="99"/>
      <c r="U173" s="103"/>
      <c r="V173" s="99"/>
      <c r="W173" s="108"/>
      <c r="X173" s="99"/>
      <c r="Y173" s="101"/>
      <c r="Z173" s="99"/>
      <c r="AA173" s="99" t="str">
        <f t="shared" si="79"/>
        <v/>
      </c>
      <c r="AB173" s="99" t="str">
        <f t="shared" si="80"/>
        <v/>
      </c>
    </row>
    <row r="174" spans="1:28" s="66" customFormat="1" ht="15" customHeight="1">
      <c r="A174" s="135"/>
      <c r="B174" s="228" t="s">
        <v>23</v>
      </c>
      <c r="C174" s="224"/>
      <c r="D174" s="221">
        <f>SUM(D167:D173)</f>
        <v>0</v>
      </c>
      <c r="E174" s="222"/>
      <c r="F174" s="221">
        <f>SUM(F167:F173)</f>
        <v>0</v>
      </c>
      <c r="G174" s="222"/>
      <c r="H174" s="221">
        <f>SUM(H167:H173)</f>
        <v>0</v>
      </c>
      <c r="I174" s="222"/>
      <c r="J174" s="221">
        <f>SUM(J167:J173)</f>
        <v>0</v>
      </c>
      <c r="K174" s="222"/>
      <c r="L174" s="221">
        <f>SUM(L167:L173)</f>
        <v>0</v>
      </c>
      <c r="M174" s="222"/>
      <c r="N174" s="221">
        <f>SUM(N167:N173)</f>
        <v>0</v>
      </c>
      <c r="O174" s="222"/>
      <c r="P174" s="221">
        <f>SUM(P167:P173)</f>
        <v>0</v>
      </c>
      <c r="Q174" s="222"/>
      <c r="R174" s="221">
        <f>SUM(R167:R173)</f>
        <v>0</v>
      </c>
      <c r="S174" s="222"/>
      <c r="T174" s="221">
        <f>SUM(T167:T173)</f>
        <v>0</v>
      </c>
      <c r="U174" s="222"/>
      <c r="V174" s="221">
        <f>SUM(V167:V173)</f>
        <v>0</v>
      </c>
      <c r="W174" s="222"/>
      <c r="X174" s="221">
        <f>SUM(X167:X173)</f>
        <v>0</v>
      </c>
      <c r="Y174" s="222"/>
      <c r="Z174" s="180">
        <f>SUM(Z167:Z173)</f>
        <v>0</v>
      </c>
      <c r="AA174" s="180">
        <f>SUM(AA167:AA173)</f>
        <v>0</v>
      </c>
      <c r="AB174" s="180">
        <f>SUM(AB167:AB173)</f>
        <v>0</v>
      </c>
    </row>
    <row r="175" spans="1:28" ht="15.75" customHeight="1">
      <c r="A175" s="135"/>
      <c r="B175" s="226">
        <f>SEMAINE(date_1er_jour_semaine($A$1,B166)+7)</f>
        <v>18</v>
      </c>
      <c r="C175" s="227"/>
      <c r="D175" s="195" t="s">
        <v>8</v>
      </c>
      <c r="E175" s="195" t="s">
        <v>9</v>
      </c>
      <c r="F175" s="196" t="s">
        <v>10</v>
      </c>
      <c r="G175" s="196" t="s">
        <v>9</v>
      </c>
      <c r="H175" s="197" t="s">
        <v>11</v>
      </c>
      <c r="I175" s="197" t="s">
        <v>9</v>
      </c>
      <c r="J175" s="198" t="s">
        <v>12</v>
      </c>
      <c r="K175" s="198" t="s">
        <v>9</v>
      </c>
      <c r="L175" s="199" t="s">
        <v>13</v>
      </c>
      <c r="M175" s="199" t="s">
        <v>9</v>
      </c>
      <c r="N175" s="200" t="s">
        <v>14</v>
      </c>
      <c r="O175" s="200" t="s">
        <v>9</v>
      </c>
      <c r="P175" s="201" t="s">
        <v>15</v>
      </c>
      <c r="Q175" s="201" t="s">
        <v>9</v>
      </c>
      <c r="R175" s="202" t="s">
        <v>16</v>
      </c>
      <c r="S175" s="202" t="s">
        <v>9</v>
      </c>
      <c r="T175" s="203" t="s">
        <v>17</v>
      </c>
      <c r="U175" s="203" t="s">
        <v>9</v>
      </c>
      <c r="V175" s="204" t="s">
        <v>18</v>
      </c>
      <c r="W175" s="204" t="s">
        <v>9</v>
      </c>
      <c r="X175" s="205" t="s">
        <v>19</v>
      </c>
      <c r="Y175" s="205" t="s">
        <v>9</v>
      </c>
      <c r="Z175" s="138" t="s">
        <v>20</v>
      </c>
      <c r="AA175" s="139" t="s">
        <v>21</v>
      </c>
      <c r="AB175" s="140" t="s">
        <v>22</v>
      </c>
    </row>
    <row r="176" spans="1:28" ht="15" customHeight="1">
      <c r="A176" s="238">
        <f>C182</f>
        <v>43954</v>
      </c>
      <c r="B176" s="156">
        <f t="shared" ref="B176:B177" si="83">WEEKDAY(C176)</f>
        <v>2</v>
      </c>
      <c r="C176" s="215">
        <f>date_1er_jour_semaine($A$1,B175)</f>
        <v>43948</v>
      </c>
      <c r="D176" s="99"/>
      <c r="E176" s="100"/>
      <c r="F176" s="99"/>
      <c r="G176" s="101"/>
      <c r="H176" s="99"/>
      <c r="I176" s="102"/>
      <c r="J176" s="99"/>
      <c r="K176" s="103"/>
      <c r="L176" s="99"/>
      <c r="M176" s="104"/>
      <c r="N176" s="99"/>
      <c r="O176" s="105"/>
      <c r="P176" s="99"/>
      <c r="Q176" s="106"/>
      <c r="R176" s="99"/>
      <c r="S176" s="107"/>
      <c r="T176" s="99"/>
      <c r="U176" s="103"/>
      <c r="V176" s="99"/>
      <c r="W176" s="108"/>
      <c r="X176" s="99"/>
      <c r="Y176" s="101"/>
      <c r="Z176" s="99"/>
      <c r="AA176" s="99" t="str">
        <f t="shared" ref="AA176:AA182" si="84">IF(SUM(D176:X176)=0,"",SUM(D176:X176))</f>
        <v/>
      </c>
      <c r="AB176" s="99" t="str">
        <f t="shared" ref="AB176:AB182" si="85">IF(SUM(Y176:AA176)=0,"",SUM(Z176,AA176))</f>
        <v/>
      </c>
    </row>
    <row r="177" spans="1:28" ht="14.25" customHeight="1">
      <c r="A177" s="238"/>
      <c r="B177" s="156">
        <f t="shared" si="83"/>
        <v>3</v>
      </c>
      <c r="C177" s="215">
        <f>C176+1</f>
        <v>43949</v>
      </c>
      <c r="D177" s="99"/>
      <c r="E177" s="100"/>
      <c r="F177" s="99"/>
      <c r="G177" s="101"/>
      <c r="H177" s="99"/>
      <c r="I177" s="102"/>
      <c r="J177" s="99"/>
      <c r="K177" s="103"/>
      <c r="L177" s="99"/>
      <c r="M177" s="104"/>
      <c r="N177" s="99"/>
      <c r="O177" s="105"/>
      <c r="P177" s="99"/>
      <c r="Q177" s="106"/>
      <c r="R177" s="99"/>
      <c r="S177" s="107"/>
      <c r="T177" s="109"/>
      <c r="U177" s="103"/>
      <c r="V177" s="99"/>
      <c r="W177" s="108"/>
      <c r="X177" s="99"/>
      <c r="Y177" s="101"/>
      <c r="Z177" s="99"/>
      <c r="AA177" s="99" t="str">
        <f t="shared" si="84"/>
        <v/>
      </c>
      <c r="AB177" s="99" t="str">
        <f t="shared" si="85"/>
        <v/>
      </c>
    </row>
    <row r="178" spans="1:28" ht="14.25" customHeight="1">
      <c r="A178" s="238"/>
      <c r="B178" s="156">
        <f>WEEKDAY(C178)</f>
        <v>4</v>
      </c>
      <c r="C178" s="215">
        <f>C177+1</f>
        <v>43950</v>
      </c>
      <c r="D178" s="99"/>
      <c r="E178" s="100"/>
      <c r="F178" s="99"/>
      <c r="G178" s="101"/>
      <c r="H178" s="99"/>
      <c r="I178" s="102"/>
      <c r="J178" s="99"/>
      <c r="K178" s="103"/>
      <c r="L178" s="99"/>
      <c r="M178" s="104"/>
      <c r="N178" s="99"/>
      <c r="O178" s="105"/>
      <c r="P178" s="99"/>
      <c r="Q178" s="106"/>
      <c r="R178" s="99"/>
      <c r="S178" s="107"/>
      <c r="T178" s="99"/>
      <c r="U178" s="103"/>
      <c r="V178" s="99"/>
      <c r="W178" s="108"/>
      <c r="X178" s="99"/>
      <c r="Y178" s="101"/>
      <c r="Z178" s="99"/>
      <c r="AA178" s="99" t="str">
        <f t="shared" si="84"/>
        <v/>
      </c>
      <c r="AB178" s="99" t="str">
        <f t="shared" si="85"/>
        <v/>
      </c>
    </row>
    <row r="179" spans="1:28" ht="14.25" customHeight="1">
      <c r="A179" s="238"/>
      <c r="B179" s="156">
        <f t="shared" ref="B179:B182" si="86">WEEKDAY(C179)</f>
        <v>5</v>
      </c>
      <c r="C179" s="215">
        <f t="shared" ref="C179:C182" si="87">C178+1</f>
        <v>43951</v>
      </c>
      <c r="D179" s="99"/>
      <c r="E179" s="100"/>
      <c r="F179" s="99"/>
      <c r="G179" s="101"/>
      <c r="H179" s="99"/>
      <c r="I179" s="102"/>
      <c r="J179" s="99"/>
      <c r="K179" s="103"/>
      <c r="L179" s="99"/>
      <c r="M179" s="104"/>
      <c r="N179" s="99"/>
      <c r="O179" s="105"/>
      <c r="P179" s="99"/>
      <c r="Q179" s="106"/>
      <c r="R179" s="99"/>
      <c r="S179" s="107"/>
      <c r="T179" s="99"/>
      <c r="U179" s="103"/>
      <c r="V179" s="99"/>
      <c r="W179" s="108"/>
      <c r="X179" s="99"/>
      <c r="Y179" s="101"/>
      <c r="Z179" s="99"/>
      <c r="AA179" s="99" t="str">
        <f t="shared" si="84"/>
        <v/>
      </c>
      <c r="AB179" s="99" t="str">
        <f t="shared" si="85"/>
        <v/>
      </c>
    </row>
    <row r="180" spans="1:28" ht="14.25" customHeight="1">
      <c r="A180" s="238"/>
      <c r="B180" s="156">
        <f t="shared" si="86"/>
        <v>6</v>
      </c>
      <c r="C180" s="215">
        <f t="shared" si="87"/>
        <v>43952</v>
      </c>
      <c r="D180" s="99"/>
      <c r="E180" s="100"/>
      <c r="F180" s="99"/>
      <c r="G180" s="101"/>
      <c r="H180" s="99"/>
      <c r="I180" s="102"/>
      <c r="J180" s="99"/>
      <c r="K180" s="103"/>
      <c r="L180" s="99"/>
      <c r="M180" s="104"/>
      <c r="N180" s="99"/>
      <c r="O180" s="105"/>
      <c r="P180" s="99"/>
      <c r="Q180" s="106"/>
      <c r="R180" s="99"/>
      <c r="S180" s="107"/>
      <c r="T180" s="99"/>
      <c r="U180" s="103"/>
      <c r="V180" s="99"/>
      <c r="W180" s="108"/>
      <c r="X180" s="99"/>
      <c r="Y180" s="101"/>
      <c r="Z180" s="99"/>
      <c r="AA180" s="99" t="str">
        <f t="shared" si="84"/>
        <v/>
      </c>
      <c r="AB180" s="99" t="str">
        <f t="shared" si="85"/>
        <v/>
      </c>
    </row>
    <row r="181" spans="1:28" ht="14.25" customHeight="1">
      <c r="A181" s="238"/>
      <c r="B181" s="156">
        <f t="shared" si="86"/>
        <v>7</v>
      </c>
      <c r="C181" s="215">
        <f t="shared" si="87"/>
        <v>43953</v>
      </c>
      <c r="D181" s="99"/>
      <c r="E181" s="100"/>
      <c r="F181" s="99"/>
      <c r="G181" s="101"/>
      <c r="H181" s="99"/>
      <c r="I181" s="102"/>
      <c r="J181" s="99"/>
      <c r="K181" s="103"/>
      <c r="L181" s="99"/>
      <c r="M181" s="104"/>
      <c r="N181" s="99"/>
      <c r="O181" s="105"/>
      <c r="P181" s="99"/>
      <c r="Q181" s="106"/>
      <c r="R181" s="99"/>
      <c r="S181" s="107"/>
      <c r="T181" s="99"/>
      <c r="U181" s="103"/>
      <c r="V181" s="99"/>
      <c r="W181" s="108"/>
      <c r="X181" s="99"/>
      <c r="Y181" s="101"/>
      <c r="Z181" s="99"/>
      <c r="AA181" s="99" t="str">
        <f t="shared" si="84"/>
        <v/>
      </c>
      <c r="AB181" s="99" t="str">
        <f t="shared" si="85"/>
        <v/>
      </c>
    </row>
    <row r="182" spans="1:28" ht="14.25" customHeight="1">
      <c r="A182" s="238"/>
      <c r="B182" s="156">
        <f t="shared" si="86"/>
        <v>1</v>
      </c>
      <c r="C182" s="215">
        <f t="shared" si="87"/>
        <v>43954</v>
      </c>
      <c r="D182" s="99"/>
      <c r="E182" s="100"/>
      <c r="F182" s="99"/>
      <c r="G182" s="101"/>
      <c r="H182" s="99"/>
      <c r="I182" s="102"/>
      <c r="J182" s="99"/>
      <c r="K182" s="103"/>
      <c r="L182" s="99"/>
      <c r="M182" s="104"/>
      <c r="N182" s="99"/>
      <c r="O182" s="105"/>
      <c r="P182" s="99"/>
      <c r="Q182" s="106"/>
      <c r="R182" s="99"/>
      <c r="S182" s="107"/>
      <c r="T182" s="99"/>
      <c r="U182" s="103"/>
      <c r="V182" s="99"/>
      <c r="W182" s="108"/>
      <c r="X182" s="99"/>
      <c r="Y182" s="101"/>
      <c r="Z182" s="99"/>
      <c r="AA182" s="99" t="str">
        <f t="shared" si="84"/>
        <v/>
      </c>
      <c r="AB182" s="99" t="str">
        <f t="shared" si="85"/>
        <v/>
      </c>
    </row>
    <row r="183" spans="1:28" s="66" customFormat="1" ht="15" customHeight="1">
      <c r="A183" s="238"/>
      <c r="B183" s="228" t="s">
        <v>23</v>
      </c>
      <c r="C183" s="224"/>
      <c r="D183" s="221">
        <f>SUM(D176:D182)</f>
        <v>0</v>
      </c>
      <c r="E183" s="222"/>
      <c r="F183" s="221">
        <f>SUM(F176:F182)</f>
        <v>0</v>
      </c>
      <c r="G183" s="222"/>
      <c r="H183" s="221">
        <f>SUM(H176:H182)</f>
        <v>0</v>
      </c>
      <c r="I183" s="222"/>
      <c r="J183" s="221">
        <f>SUM(J176:J182)</f>
        <v>0</v>
      </c>
      <c r="K183" s="222"/>
      <c r="L183" s="221">
        <f>SUM(L176:L182)</f>
        <v>0</v>
      </c>
      <c r="M183" s="222"/>
      <c r="N183" s="221">
        <f>SUM(N176:N182)</f>
        <v>0</v>
      </c>
      <c r="O183" s="222"/>
      <c r="P183" s="221">
        <f>SUM(P176:P182)</f>
        <v>0</v>
      </c>
      <c r="Q183" s="222"/>
      <c r="R183" s="221">
        <f>SUM(R176:R182)</f>
        <v>0</v>
      </c>
      <c r="S183" s="222"/>
      <c r="T183" s="221">
        <f>SUM(T176:T182)</f>
        <v>0</v>
      </c>
      <c r="U183" s="222"/>
      <c r="V183" s="221">
        <f>SUM(V176:V182)</f>
        <v>0</v>
      </c>
      <c r="W183" s="222"/>
      <c r="X183" s="221">
        <f>SUM(X176:X182)</f>
        <v>0</v>
      </c>
      <c r="Y183" s="222"/>
      <c r="Z183" s="180">
        <f>SUM(Z176:Z182)</f>
        <v>0</v>
      </c>
      <c r="AA183" s="180">
        <f>SUM(AA176:AA182)</f>
        <v>0</v>
      </c>
      <c r="AB183" s="180">
        <f>SUM(AB176:AB182)</f>
        <v>0</v>
      </c>
    </row>
    <row r="184" spans="1:28" ht="15.75" customHeight="1">
      <c r="A184" s="238"/>
      <c r="B184" s="226">
        <f>SEMAINE(date_1er_jour_semaine($A$1,B175)+7)</f>
        <v>19</v>
      </c>
      <c r="C184" s="227"/>
      <c r="D184" s="195" t="s">
        <v>8</v>
      </c>
      <c r="E184" s="195" t="s">
        <v>9</v>
      </c>
      <c r="F184" s="196" t="s">
        <v>10</v>
      </c>
      <c r="G184" s="196" t="s">
        <v>9</v>
      </c>
      <c r="H184" s="197" t="s">
        <v>11</v>
      </c>
      <c r="I184" s="197" t="s">
        <v>9</v>
      </c>
      <c r="J184" s="198" t="s">
        <v>12</v>
      </c>
      <c r="K184" s="198" t="s">
        <v>9</v>
      </c>
      <c r="L184" s="199" t="s">
        <v>13</v>
      </c>
      <c r="M184" s="199" t="s">
        <v>9</v>
      </c>
      <c r="N184" s="200" t="s">
        <v>14</v>
      </c>
      <c r="O184" s="200" t="s">
        <v>9</v>
      </c>
      <c r="P184" s="201" t="s">
        <v>15</v>
      </c>
      <c r="Q184" s="201" t="s">
        <v>9</v>
      </c>
      <c r="R184" s="202" t="s">
        <v>16</v>
      </c>
      <c r="S184" s="202" t="s">
        <v>9</v>
      </c>
      <c r="T184" s="203" t="s">
        <v>17</v>
      </c>
      <c r="U184" s="203" t="s">
        <v>9</v>
      </c>
      <c r="V184" s="204" t="s">
        <v>18</v>
      </c>
      <c r="W184" s="204" t="s">
        <v>9</v>
      </c>
      <c r="X184" s="205" t="s">
        <v>19</v>
      </c>
      <c r="Y184" s="205" t="s">
        <v>9</v>
      </c>
      <c r="Z184" s="138" t="s">
        <v>20</v>
      </c>
      <c r="AA184" s="139" t="s">
        <v>21</v>
      </c>
      <c r="AB184" s="140" t="s">
        <v>22</v>
      </c>
    </row>
    <row r="185" spans="1:28" ht="14.25" customHeight="1">
      <c r="A185" s="238"/>
      <c r="B185" s="156">
        <f t="shared" ref="B185:B186" si="88">WEEKDAY(C185)</f>
        <v>2</v>
      </c>
      <c r="C185" s="215">
        <f>date_1er_jour_semaine($A$1,B184)</f>
        <v>43955</v>
      </c>
      <c r="D185" s="99"/>
      <c r="E185" s="100"/>
      <c r="F185" s="99"/>
      <c r="G185" s="101"/>
      <c r="H185" s="99"/>
      <c r="I185" s="102"/>
      <c r="J185" s="99"/>
      <c r="K185" s="103"/>
      <c r="L185" s="99"/>
      <c r="M185" s="104"/>
      <c r="N185" s="99"/>
      <c r="O185" s="105"/>
      <c r="P185" s="99"/>
      <c r="Q185" s="106"/>
      <c r="R185" s="99"/>
      <c r="S185" s="107"/>
      <c r="T185" s="99"/>
      <c r="U185" s="103"/>
      <c r="V185" s="99"/>
      <c r="W185" s="108"/>
      <c r="X185" s="99"/>
      <c r="Y185" s="101"/>
      <c r="Z185" s="99"/>
      <c r="AA185" s="99" t="str">
        <f t="shared" ref="AA185:AA191" si="89">IF(SUM(D185:X185)=0,"",SUM(D185:X185))</f>
        <v/>
      </c>
      <c r="AB185" s="99" t="str">
        <f t="shared" ref="AB185:AB191" si="90">IF(SUM(Y185:AA185)=0,"",SUM(Z185,AA185))</f>
        <v/>
      </c>
    </row>
    <row r="186" spans="1:28" ht="14.25" customHeight="1">
      <c r="A186" s="238"/>
      <c r="B186" s="156">
        <f t="shared" si="88"/>
        <v>3</v>
      </c>
      <c r="C186" s="215">
        <f>C185+1</f>
        <v>43956</v>
      </c>
      <c r="D186" s="99"/>
      <c r="E186" s="100"/>
      <c r="F186" s="99"/>
      <c r="G186" s="101"/>
      <c r="H186" s="99"/>
      <c r="I186" s="102"/>
      <c r="J186" s="99"/>
      <c r="K186" s="103"/>
      <c r="L186" s="99"/>
      <c r="M186" s="104"/>
      <c r="N186" s="99"/>
      <c r="O186" s="105"/>
      <c r="P186" s="99"/>
      <c r="Q186" s="106"/>
      <c r="R186" s="99"/>
      <c r="S186" s="107"/>
      <c r="T186" s="109"/>
      <c r="U186" s="103"/>
      <c r="V186" s="99"/>
      <c r="W186" s="108"/>
      <c r="X186" s="99"/>
      <c r="Y186" s="101"/>
      <c r="Z186" s="99"/>
      <c r="AA186" s="99" t="str">
        <f t="shared" si="89"/>
        <v/>
      </c>
      <c r="AB186" s="99" t="str">
        <f t="shared" si="90"/>
        <v/>
      </c>
    </row>
    <row r="187" spans="1:28" ht="14.25" customHeight="1">
      <c r="A187" s="238"/>
      <c r="B187" s="156">
        <f>WEEKDAY(C187)</f>
        <v>4</v>
      </c>
      <c r="C187" s="215">
        <f>C186+1</f>
        <v>43957</v>
      </c>
      <c r="D187" s="99"/>
      <c r="E187" s="100"/>
      <c r="F187" s="99"/>
      <c r="G187" s="101"/>
      <c r="H187" s="99"/>
      <c r="I187" s="102"/>
      <c r="J187" s="99"/>
      <c r="K187" s="103"/>
      <c r="L187" s="99"/>
      <c r="M187" s="104"/>
      <c r="N187" s="99"/>
      <c r="O187" s="105"/>
      <c r="P187" s="99"/>
      <c r="Q187" s="106"/>
      <c r="R187" s="99"/>
      <c r="S187" s="107"/>
      <c r="T187" s="99"/>
      <c r="U187" s="103"/>
      <c r="V187" s="99"/>
      <c r="W187" s="108"/>
      <c r="X187" s="99"/>
      <c r="Y187" s="101"/>
      <c r="Z187" s="99"/>
      <c r="AA187" s="99" t="str">
        <f t="shared" si="89"/>
        <v/>
      </c>
      <c r="AB187" s="99" t="str">
        <f t="shared" si="90"/>
        <v/>
      </c>
    </row>
    <row r="188" spans="1:28" ht="14.25" customHeight="1">
      <c r="A188" s="238"/>
      <c r="B188" s="156">
        <f t="shared" ref="B188:B191" si="91">WEEKDAY(C188)</f>
        <v>5</v>
      </c>
      <c r="C188" s="215">
        <f t="shared" ref="C188:C191" si="92">C187+1</f>
        <v>43958</v>
      </c>
      <c r="D188" s="99"/>
      <c r="E188" s="100"/>
      <c r="F188" s="99"/>
      <c r="G188" s="101"/>
      <c r="H188" s="99"/>
      <c r="I188" s="102"/>
      <c r="J188" s="99"/>
      <c r="K188" s="103"/>
      <c r="L188" s="99"/>
      <c r="M188" s="104"/>
      <c r="N188" s="99"/>
      <c r="O188" s="105"/>
      <c r="P188" s="99"/>
      <c r="Q188" s="106"/>
      <c r="R188" s="99"/>
      <c r="S188" s="107"/>
      <c r="T188" s="99"/>
      <c r="U188" s="103"/>
      <c r="V188" s="99"/>
      <c r="W188" s="108"/>
      <c r="X188" s="99"/>
      <c r="Y188" s="101"/>
      <c r="Z188" s="99"/>
      <c r="AA188" s="99" t="str">
        <f t="shared" si="89"/>
        <v/>
      </c>
      <c r="AB188" s="99" t="str">
        <f t="shared" si="90"/>
        <v/>
      </c>
    </row>
    <row r="189" spans="1:28" ht="14.25" customHeight="1">
      <c r="A189" s="238"/>
      <c r="B189" s="156">
        <f t="shared" si="91"/>
        <v>6</v>
      </c>
      <c r="C189" s="215">
        <f t="shared" si="92"/>
        <v>43959</v>
      </c>
      <c r="D189" s="99"/>
      <c r="E189" s="100"/>
      <c r="F189" s="99"/>
      <c r="G189" s="101"/>
      <c r="H189" s="99"/>
      <c r="I189" s="102"/>
      <c r="J189" s="99"/>
      <c r="K189" s="103"/>
      <c r="L189" s="99"/>
      <c r="M189" s="104"/>
      <c r="N189" s="99"/>
      <c r="O189" s="105"/>
      <c r="P189" s="99"/>
      <c r="Q189" s="106"/>
      <c r="R189" s="99"/>
      <c r="S189" s="107"/>
      <c r="T189" s="99"/>
      <c r="U189" s="103"/>
      <c r="V189" s="99"/>
      <c r="W189" s="108"/>
      <c r="X189" s="99"/>
      <c r="Y189" s="101"/>
      <c r="Z189" s="99"/>
      <c r="AA189" s="99" t="str">
        <f t="shared" si="89"/>
        <v/>
      </c>
      <c r="AB189" s="99" t="str">
        <f t="shared" si="90"/>
        <v/>
      </c>
    </row>
    <row r="190" spans="1:28" ht="14.25" customHeight="1">
      <c r="A190" s="238"/>
      <c r="B190" s="156">
        <f t="shared" si="91"/>
        <v>7</v>
      </c>
      <c r="C190" s="215">
        <f t="shared" si="92"/>
        <v>43960</v>
      </c>
      <c r="D190" s="99"/>
      <c r="E190" s="100"/>
      <c r="F190" s="99"/>
      <c r="G190" s="101"/>
      <c r="H190" s="99"/>
      <c r="I190" s="102"/>
      <c r="J190" s="99"/>
      <c r="K190" s="103"/>
      <c r="L190" s="99"/>
      <c r="M190" s="104"/>
      <c r="N190" s="99"/>
      <c r="O190" s="105"/>
      <c r="P190" s="99"/>
      <c r="Q190" s="106"/>
      <c r="R190" s="99"/>
      <c r="S190" s="107"/>
      <c r="T190" s="99"/>
      <c r="U190" s="103"/>
      <c r="V190" s="99"/>
      <c r="W190" s="108"/>
      <c r="X190" s="99"/>
      <c r="Y190" s="101"/>
      <c r="Z190" s="99"/>
      <c r="AA190" s="99" t="str">
        <f t="shared" si="89"/>
        <v/>
      </c>
      <c r="AB190" s="99" t="str">
        <f t="shared" si="90"/>
        <v/>
      </c>
    </row>
    <row r="191" spans="1:28" ht="14.25" customHeight="1">
      <c r="A191" s="238"/>
      <c r="B191" s="156">
        <f t="shared" si="91"/>
        <v>1</v>
      </c>
      <c r="C191" s="215">
        <f t="shared" si="92"/>
        <v>43961</v>
      </c>
      <c r="D191" s="99"/>
      <c r="E191" s="100"/>
      <c r="F191" s="99"/>
      <c r="G191" s="101"/>
      <c r="H191" s="99"/>
      <c r="I191" s="102"/>
      <c r="J191" s="99"/>
      <c r="K191" s="103"/>
      <c r="L191" s="99"/>
      <c r="M191" s="104"/>
      <c r="N191" s="99"/>
      <c r="O191" s="105"/>
      <c r="P191" s="99"/>
      <c r="Q191" s="106"/>
      <c r="R191" s="99"/>
      <c r="S191" s="107"/>
      <c r="T191" s="99"/>
      <c r="U191" s="103"/>
      <c r="V191" s="99"/>
      <c r="W191" s="108"/>
      <c r="X191" s="99"/>
      <c r="Y191" s="101"/>
      <c r="Z191" s="99"/>
      <c r="AA191" s="99" t="str">
        <f t="shared" si="89"/>
        <v/>
      </c>
      <c r="AB191" s="99" t="str">
        <f t="shared" si="90"/>
        <v/>
      </c>
    </row>
    <row r="192" spans="1:28" s="66" customFormat="1" ht="15" customHeight="1">
      <c r="A192" s="238"/>
      <c r="B192" s="228" t="s">
        <v>23</v>
      </c>
      <c r="C192" s="224"/>
      <c r="D192" s="221">
        <f>SUM(D185:D191)</f>
        <v>0</v>
      </c>
      <c r="E192" s="222"/>
      <c r="F192" s="221">
        <f>SUM(F185:F191)</f>
        <v>0</v>
      </c>
      <c r="G192" s="222"/>
      <c r="H192" s="221">
        <f>SUM(H185:H191)</f>
        <v>0</v>
      </c>
      <c r="I192" s="222"/>
      <c r="J192" s="221">
        <f>SUM(J185:J191)</f>
        <v>0</v>
      </c>
      <c r="K192" s="222"/>
      <c r="L192" s="221">
        <f>SUM(L185:L191)</f>
        <v>0</v>
      </c>
      <c r="M192" s="222"/>
      <c r="N192" s="221">
        <f>SUM(N185:N191)</f>
        <v>0</v>
      </c>
      <c r="O192" s="222"/>
      <c r="P192" s="221">
        <f>SUM(P185:P191)</f>
        <v>0</v>
      </c>
      <c r="Q192" s="222"/>
      <c r="R192" s="221">
        <f>SUM(R185:R191)</f>
        <v>0</v>
      </c>
      <c r="S192" s="222"/>
      <c r="T192" s="221">
        <f>SUM(T185:T191)</f>
        <v>0</v>
      </c>
      <c r="U192" s="222"/>
      <c r="V192" s="221">
        <f>SUM(V185:V191)</f>
        <v>0</v>
      </c>
      <c r="W192" s="222"/>
      <c r="X192" s="221">
        <f>SUM(X185:X191)</f>
        <v>0</v>
      </c>
      <c r="Y192" s="222"/>
      <c r="Z192" s="180">
        <f>SUM(Z185:Z191)</f>
        <v>0</v>
      </c>
      <c r="AA192" s="180">
        <f>SUM(AA185:AA191)</f>
        <v>0</v>
      </c>
      <c r="AB192" s="180">
        <f>SUM(AB185:AB191)</f>
        <v>0</v>
      </c>
    </row>
    <row r="193" spans="1:28" ht="15.75" customHeight="1">
      <c r="A193" s="238"/>
      <c r="B193" s="226">
        <f>SEMAINE(date_1er_jour_semaine($A$1,B184)+7)</f>
        <v>20</v>
      </c>
      <c r="C193" s="227"/>
      <c r="D193" s="195" t="s">
        <v>8</v>
      </c>
      <c r="E193" s="195" t="s">
        <v>9</v>
      </c>
      <c r="F193" s="196" t="s">
        <v>10</v>
      </c>
      <c r="G193" s="196" t="s">
        <v>9</v>
      </c>
      <c r="H193" s="197" t="s">
        <v>11</v>
      </c>
      <c r="I193" s="197" t="s">
        <v>9</v>
      </c>
      <c r="J193" s="198" t="s">
        <v>12</v>
      </c>
      <c r="K193" s="198" t="s">
        <v>9</v>
      </c>
      <c r="L193" s="199" t="s">
        <v>13</v>
      </c>
      <c r="M193" s="199" t="s">
        <v>9</v>
      </c>
      <c r="N193" s="200" t="s">
        <v>14</v>
      </c>
      <c r="O193" s="200" t="s">
        <v>9</v>
      </c>
      <c r="P193" s="201" t="s">
        <v>15</v>
      </c>
      <c r="Q193" s="201" t="s">
        <v>9</v>
      </c>
      <c r="R193" s="202" t="s">
        <v>16</v>
      </c>
      <c r="S193" s="202" t="s">
        <v>9</v>
      </c>
      <c r="T193" s="203" t="s">
        <v>17</v>
      </c>
      <c r="U193" s="203" t="s">
        <v>9</v>
      </c>
      <c r="V193" s="204" t="s">
        <v>18</v>
      </c>
      <c r="W193" s="204" t="s">
        <v>9</v>
      </c>
      <c r="X193" s="205" t="s">
        <v>19</v>
      </c>
      <c r="Y193" s="205" t="s">
        <v>9</v>
      </c>
      <c r="Z193" s="138" t="s">
        <v>20</v>
      </c>
      <c r="AA193" s="139" t="s">
        <v>21</v>
      </c>
      <c r="AB193" s="140" t="s">
        <v>22</v>
      </c>
    </row>
    <row r="194" spans="1:28" ht="14.25" customHeight="1">
      <c r="A194" s="238"/>
      <c r="B194" s="156">
        <f t="shared" ref="B194:B195" si="93">WEEKDAY(C194)</f>
        <v>2</v>
      </c>
      <c r="C194" s="215">
        <f>date_1er_jour_semaine($A$1,B193)</f>
        <v>43962</v>
      </c>
      <c r="D194" s="99"/>
      <c r="E194" s="100"/>
      <c r="F194" s="99"/>
      <c r="G194" s="101"/>
      <c r="H194" s="99"/>
      <c r="I194" s="102"/>
      <c r="J194" s="99"/>
      <c r="K194" s="103"/>
      <c r="L194" s="99"/>
      <c r="M194" s="104"/>
      <c r="N194" s="99"/>
      <c r="O194" s="105"/>
      <c r="P194" s="99"/>
      <c r="Q194" s="106"/>
      <c r="R194" s="99"/>
      <c r="S194" s="107"/>
      <c r="T194" s="99"/>
      <c r="U194" s="103"/>
      <c r="V194" s="99"/>
      <c r="W194" s="108"/>
      <c r="X194" s="99"/>
      <c r="Y194" s="101"/>
      <c r="Z194" s="99"/>
      <c r="AA194" s="99" t="str">
        <f t="shared" ref="AA194:AA200" si="94">IF(SUM(D194:X194)=0,"",SUM(D194:X194))</f>
        <v/>
      </c>
      <c r="AB194" s="99" t="str">
        <f t="shared" ref="AB194:AB200" si="95">IF(SUM(Y194:AA194)=0,"",SUM(Z194,AA194))</f>
        <v/>
      </c>
    </row>
    <row r="195" spans="1:28" ht="14.25" customHeight="1">
      <c r="A195" s="238"/>
      <c r="B195" s="156">
        <f t="shared" si="93"/>
        <v>3</v>
      </c>
      <c r="C195" s="215">
        <f>C194+1</f>
        <v>43963</v>
      </c>
      <c r="D195" s="99"/>
      <c r="E195" s="100"/>
      <c r="F195" s="99"/>
      <c r="G195" s="101"/>
      <c r="H195" s="99"/>
      <c r="I195" s="102"/>
      <c r="J195" s="99"/>
      <c r="K195" s="103"/>
      <c r="L195" s="99"/>
      <c r="M195" s="104"/>
      <c r="N195" s="99"/>
      <c r="O195" s="105"/>
      <c r="P195" s="99"/>
      <c r="Q195" s="106"/>
      <c r="R195" s="99"/>
      <c r="S195" s="107"/>
      <c r="T195" s="109"/>
      <c r="U195" s="103"/>
      <c r="V195" s="99"/>
      <c r="W195" s="108"/>
      <c r="X195" s="99"/>
      <c r="Y195" s="101"/>
      <c r="Z195" s="99"/>
      <c r="AA195" s="99" t="str">
        <f t="shared" si="94"/>
        <v/>
      </c>
      <c r="AB195" s="99" t="str">
        <f t="shared" si="95"/>
        <v/>
      </c>
    </row>
    <row r="196" spans="1:28" ht="14.25" customHeight="1">
      <c r="A196" s="238"/>
      <c r="B196" s="156">
        <f>WEEKDAY(C196)</f>
        <v>4</v>
      </c>
      <c r="C196" s="215">
        <f>C195+1</f>
        <v>43964</v>
      </c>
      <c r="D196" s="99"/>
      <c r="E196" s="100"/>
      <c r="F196" s="99"/>
      <c r="G196" s="101"/>
      <c r="H196" s="99"/>
      <c r="I196" s="102"/>
      <c r="J196" s="99"/>
      <c r="K196" s="103"/>
      <c r="L196" s="99"/>
      <c r="M196" s="104"/>
      <c r="N196" s="99"/>
      <c r="O196" s="105"/>
      <c r="P196" s="99"/>
      <c r="Q196" s="106"/>
      <c r="R196" s="99"/>
      <c r="S196" s="107"/>
      <c r="T196" s="99"/>
      <c r="U196" s="103"/>
      <c r="V196" s="99"/>
      <c r="W196" s="108"/>
      <c r="X196" s="99"/>
      <c r="Y196" s="101"/>
      <c r="Z196" s="99"/>
      <c r="AA196" s="99" t="str">
        <f t="shared" si="94"/>
        <v/>
      </c>
      <c r="AB196" s="99" t="str">
        <f t="shared" si="95"/>
        <v/>
      </c>
    </row>
    <row r="197" spans="1:28" ht="14.25" customHeight="1">
      <c r="A197" s="238"/>
      <c r="B197" s="156">
        <f t="shared" ref="B197:B200" si="96">WEEKDAY(C197)</f>
        <v>5</v>
      </c>
      <c r="C197" s="215">
        <f t="shared" ref="C197:C200" si="97">C196+1</f>
        <v>43965</v>
      </c>
      <c r="D197" s="99"/>
      <c r="E197" s="100"/>
      <c r="F197" s="99"/>
      <c r="G197" s="101"/>
      <c r="H197" s="99"/>
      <c r="I197" s="102"/>
      <c r="J197" s="99"/>
      <c r="K197" s="103"/>
      <c r="L197" s="99"/>
      <c r="M197" s="104"/>
      <c r="N197" s="99"/>
      <c r="O197" s="105"/>
      <c r="P197" s="99"/>
      <c r="Q197" s="106"/>
      <c r="R197" s="99"/>
      <c r="S197" s="107"/>
      <c r="T197" s="99"/>
      <c r="U197" s="103"/>
      <c r="V197" s="99"/>
      <c r="W197" s="108"/>
      <c r="X197" s="99"/>
      <c r="Y197" s="101"/>
      <c r="Z197" s="99"/>
      <c r="AA197" s="99" t="str">
        <f t="shared" si="94"/>
        <v/>
      </c>
      <c r="AB197" s="99" t="str">
        <f t="shared" si="95"/>
        <v/>
      </c>
    </row>
    <row r="198" spans="1:28" ht="14.25" customHeight="1">
      <c r="A198" s="238"/>
      <c r="B198" s="156">
        <f t="shared" si="96"/>
        <v>6</v>
      </c>
      <c r="C198" s="215">
        <f t="shared" si="97"/>
        <v>43966</v>
      </c>
      <c r="D198" s="99"/>
      <c r="E198" s="100"/>
      <c r="F198" s="99"/>
      <c r="G198" s="101"/>
      <c r="H198" s="99"/>
      <c r="I198" s="102"/>
      <c r="J198" s="99"/>
      <c r="K198" s="103"/>
      <c r="L198" s="99"/>
      <c r="M198" s="104"/>
      <c r="N198" s="99"/>
      <c r="O198" s="105"/>
      <c r="P198" s="99"/>
      <c r="Q198" s="106"/>
      <c r="R198" s="99"/>
      <c r="S198" s="107"/>
      <c r="T198" s="99"/>
      <c r="U198" s="103"/>
      <c r="V198" s="99"/>
      <c r="W198" s="108"/>
      <c r="X198" s="99"/>
      <c r="Y198" s="101"/>
      <c r="Z198" s="99"/>
      <c r="AA198" s="99" t="str">
        <f t="shared" si="94"/>
        <v/>
      </c>
      <c r="AB198" s="99" t="str">
        <f t="shared" si="95"/>
        <v/>
      </c>
    </row>
    <row r="199" spans="1:28" ht="14.25" customHeight="1">
      <c r="A199" s="238"/>
      <c r="B199" s="156">
        <f t="shared" si="96"/>
        <v>7</v>
      </c>
      <c r="C199" s="215">
        <f t="shared" si="97"/>
        <v>43967</v>
      </c>
      <c r="D199" s="99"/>
      <c r="E199" s="100"/>
      <c r="F199" s="99"/>
      <c r="G199" s="101"/>
      <c r="H199" s="99"/>
      <c r="I199" s="102"/>
      <c r="J199" s="99"/>
      <c r="K199" s="103"/>
      <c r="L199" s="99"/>
      <c r="M199" s="104"/>
      <c r="N199" s="99"/>
      <c r="O199" s="105"/>
      <c r="P199" s="99"/>
      <c r="Q199" s="106"/>
      <c r="R199" s="99"/>
      <c r="S199" s="107"/>
      <c r="T199" s="99"/>
      <c r="U199" s="103"/>
      <c r="V199" s="99"/>
      <c r="W199" s="108"/>
      <c r="X199" s="99"/>
      <c r="Y199" s="101"/>
      <c r="Z199" s="99"/>
      <c r="AA199" s="99" t="str">
        <f t="shared" si="94"/>
        <v/>
      </c>
      <c r="AB199" s="99" t="str">
        <f t="shared" si="95"/>
        <v/>
      </c>
    </row>
    <row r="200" spans="1:28" ht="14.25" customHeight="1">
      <c r="A200" s="238"/>
      <c r="B200" s="156">
        <f t="shared" si="96"/>
        <v>1</v>
      </c>
      <c r="C200" s="215">
        <f t="shared" si="97"/>
        <v>43968</v>
      </c>
      <c r="D200" s="99"/>
      <c r="E200" s="100"/>
      <c r="F200" s="99"/>
      <c r="G200" s="101"/>
      <c r="H200" s="99"/>
      <c r="I200" s="102"/>
      <c r="J200" s="99"/>
      <c r="K200" s="103"/>
      <c r="L200" s="99"/>
      <c r="M200" s="104"/>
      <c r="N200" s="99"/>
      <c r="O200" s="105"/>
      <c r="P200" s="99"/>
      <c r="Q200" s="106"/>
      <c r="R200" s="99"/>
      <c r="S200" s="107"/>
      <c r="T200" s="99"/>
      <c r="U200" s="103"/>
      <c r="V200" s="99"/>
      <c r="W200" s="108"/>
      <c r="X200" s="99"/>
      <c r="Y200" s="101"/>
      <c r="Z200" s="99"/>
      <c r="AA200" s="99" t="str">
        <f t="shared" si="94"/>
        <v/>
      </c>
      <c r="AB200" s="99" t="str">
        <f t="shared" si="95"/>
        <v/>
      </c>
    </row>
    <row r="201" spans="1:28" s="66" customFormat="1" ht="15" customHeight="1">
      <c r="A201" s="238"/>
      <c r="B201" s="228" t="s">
        <v>23</v>
      </c>
      <c r="C201" s="224"/>
      <c r="D201" s="221">
        <f>SUM(D194:D200)</f>
        <v>0</v>
      </c>
      <c r="E201" s="222"/>
      <c r="F201" s="221">
        <f>SUM(F194:F200)</f>
        <v>0</v>
      </c>
      <c r="G201" s="222"/>
      <c r="H201" s="221">
        <f>SUM(H194:H200)</f>
        <v>0</v>
      </c>
      <c r="I201" s="222"/>
      <c r="J201" s="221">
        <f>SUM(J194:J200)</f>
        <v>0</v>
      </c>
      <c r="K201" s="222"/>
      <c r="L201" s="221">
        <f>SUM(L194:L200)</f>
        <v>0</v>
      </c>
      <c r="M201" s="222"/>
      <c r="N201" s="221">
        <f>SUM(N194:N200)</f>
        <v>0</v>
      </c>
      <c r="O201" s="222"/>
      <c r="P201" s="221">
        <f>SUM(P194:P200)</f>
        <v>0</v>
      </c>
      <c r="Q201" s="222"/>
      <c r="R201" s="221">
        <f>SUM(R194:R200)</f>
        <v>0</v>
      </c>
      <c r="S201" s="222"/>
      <c r="T201" s="221">
        <f>SUM(T194:T200)</f>
        <v>0</v>
      </c>
      <c r="U201" s="222"/>
      <c r="V201" s="221">
        <f>SUM(V194:V200)</f>
        <v>0</v>
      </c>
      <c r="W201" s="222"/>
      <c r="X201" s="221">
        <f>SUM(X194:X200)</f>
        <v>0</v>
      </c>
      <c r="Y201" s="222"/>
      <c r="Z201" s="180">
        <f>SUM(Z194:Z200)</f>
        <v>0</v>
      </c>
      <c r="AA201" s="180">
        <f>SUM(AA194:AA200)</f>
        <v>0</v>
      </c>
      <c r="AB201" s="180">
        <f>SUM(AB194:AB200)</f>
        <v>0</v>
      </c>
    </row>
    <row r="202" spans="1:28" ht="15.75" customHeight="1">
      <c r="A202" s="238"/>
      <c r="B202" s="226">
        <f>SEMAINE(date_1er_jour_semaine($A$1,B193)+7)</f>
        <v>21</v>
      </c>
      <c r="C202" s="227"/>
      <c r="D202" s="195" t="s">
        <v>8</v>
      </c>
      <c r="E202" s="195" t="s">
        <v>9</v>
      </c>
      <c r="F202" s="196" t="s">
        <v>10</v>
      </c>
      <c r="G202" s="196" t="s">
        <v>9</v>
      </c>
      <c r="H202" s="197" t="s">
        <v>11</v>
      </c>
      <c r="I202" s="197" t="s">
        <v>9</v>
      </c>
      <c r="J202" s="198" t="s">
        <v>12</v>
      </c>
      <c r="K202" s="198" t="s">
        <v>9</v>
      </c>
      <c r="L202" s="199" t="s">
        <v>13</v>
      </c>
      <c r="M202" s="199" t="s">
        <v>9</v>
      </c>
      <c r="N202" s="200" t="s">
        <v>14</v>
      </c>
      <c r="O202" s="200" t="s">
        <v>9</v>
      </c>
      <c r="P202" s="201" t="s">
        <v>15</v>
      </c>
      <c r="Q202" s="201" t="s">
        <v>9</v>
      </c>
      <c r="R202" s="202" t="s">
        <v>16</v>
      </c>
      <c r="S202" s="202" t="s">
        <v>9</v>
      </c>
      <c r="T202" s="203" t="s">
        <v>17</v>
      </c>
      <c r="U202" s="203" t="s">
        <v>9</v>
      </c>
      <c r="V202" s="204" t="s">
        <v>18</v>
      </c>
      <c r="W202" s="204" t="s">
        <v>9</v>
      </c>
      <c r="X202" s="205" t="s">
        <v>19</v>
      </c>
      <c r="Y202" s="205" t="s">
        <v>9</v>
      </c>
      <c r="Z202" s="138" t="s">
        <v>20</v>
      </c>
      <c r="AA202" s="139" t="s">
        <v>21</v>
      </c>
      <c r="AB202" s="140" t="s">
        <v>22</v>
      </c>
    </row>
    <row r="203" spans="1:28" ht="14.25" customHeight="1">
      <c r="A203" s="238"/>
      <c r="B203" s="156">
        <f t="shared" ref="B203:B204" si="98">WEEKDAY(C203)</f>
        <v>2</v>
      </c>
      <c r="C203" s="215">
        <f>date_1er_jour_semaine($A$1,B202)</f>
        <v>43969</v>
      </c>
      <c r="D203" s="99"/>
      <c r="E203" s="100"/>
      <c r="F203" s="99"/>
      <c r="G203" s="101"/>
      <c r="H203" s="99"/>
      <c r="I203" s="102"/>
      <c r="J203" s="99"/>
      <c r="K203" s="103"/>
      <c r="L203" s="99"/>
      <c r="M203" s="104"/>
      <c r="N203" s="99"/>
      <c r="O203" s="105"/>
      <c r="P203" s="99"/>
      <c r="Q203" s="106"/>
      <c r="R203" s="99"/>
      <c r="S203" s="107"/>
      <c r="T203" s="99"/>
      <c r="U203" s="103"/>
      <c r="V203" s="99"/>
      <c r="W203" s="108"/>
      <c r="X203" s="99"/>
      <c r="Y203" s="101"/>
      <c r="Z203" s="99"/>
      <c r="AA203" s="99" t="str">
        <f t="shared" ref="AA203:AA209" si="99">IF(SUM(D203:X203)=0,"",SUM(D203:X203))</f>
        <v/>
      </c>
      <c r="AB203" s="99" t="str">
        <f t="shared" ref="AB203:AB209" si="100">IF(SUM(Y203:AA203)=0,"",SUM(Z203,AA203))</f>
        <v/>
      </c>
    </row>
    <row r="204" spans="1:28" ht="14.25" customHeight="1">
      <c r="A204" s="238"/>
      <c r="B204" s="156">
        <f t="shared" si="98"/>
        <v>3</v>
      </c>
      <c r="C204" s="215">
        <f>C203+1</f>
        <v>43970</v>
      </c>
      <c r="D204" s="99"/>
      <c r="E204" s="100"/>
      <c r="F204" s="99"/>
      <c r="G204" s="101"/>
      <c r="H204" s="99"/>
      <c r="I204" s="102"/>
      <c r="J204" s="99"/>
      <c r="K204" s="103"/>
      <c r="L204" s="99"/>
      <c r="M204" s="104"/>
      <c r="N204" s="99"/>
      <c r="O204" s="105"/>
      <c r="P204" s="99"/>
      <c r="Q204" s="106"/>
      <c r="R204" s="99"/>
      <c r="S204" s="107"/>
      <c r="T204" s="109"/>
      <c r="U204" s="103"/>
      <c r="V204" s="99"/>
      <c r="W204" s="108"/>
      <c r="X204" s="99"/>
      <c r="Y204" s="101"/>
      <c r="Z204" s="99"/>
      <c r="AA204" s="99" t="str">
        <f t="shared" si="99"/>
        <v/>
      </c>
      <c r="AB204" s="99" t="str">
        <f t="shared" si="100"/>
        <v/>
      </c>
    </row>
    <row r="205" spans="1:28" ht="14.25" customHeight="1">
      <c r="A205" s="238"/>
      <c r="B205" s="156">
        <f>WEEKDAY(C205)</f>
        <v>4</v>
      </c>
      <c r="C205" s="215">
        <f>C204+1</f>
        <v>43971</v>
      </c>
      <c r="D205" s="99"/>
      <c r="E205" s="100"/>
      <c r="F205" s="99"/>
      <c r="G205" s="101"/>
      <c r="H205" s="99"/>
      <c r="I205" s="102"/>
      <c r="J205" s="99"/>
      <c r="K205" s="103"/>
      <c r="L205" s="99"/>
      <c r="M205" s="104"/>
      <c r="N205" s="99"/>
      <c r="O205" s="105"/>
      <c r="P205" s="99"/>
      <c r="Q205" s="106"/>
      <c r="R205" s="99"/>
      <c r="S205" s="107"/>
      <c r="T205" s="99"/>
      <c r="U205" s="103"/>
      <c r="V205" s="99"/>
      <c r="W205" s="108"/>
      <c r="X205" s="99"/>
      <c r="Y205" s="101"/>
      <c r="Z205" s="99"/>
      <c r="AA205" s="99" t="str">
        <f t="shared" si="99"/>
        <v/>
      </c>
      <c r="AB205" s="99" t="str">
        <f t="shared" si="100"/>
        <v/>
      </c>
    </row>
    <row r="206" spans="1:28" ht="14.25" customHeight="1">
      <c r="A206" s="238"/>
      <c r="B206" s="156">
        <f t="shared" ref="B206:B209" si="101">WEEKDAY(C206)</f>
        <v>5</v>
      </c>
      <c r="C206" s="215">
        <f t="shared" ref="C206:C209" si="102">C205+1</f>
        <v>43972</v>
      </c>
      <c r="D206" s="99"/>
      <c r="E206" s="100"/>
      <c r="F206" s="99"/>
      <c r="G206" s="101"/>
      <c r="H206" s="99"/>
      <c r="I206" s="102"/>
      <c r="J206" s="99"/>
      <c r="K206" s="103"/>
      <c r="L206" s="99"/>
      <c r="M206" s="104"/>
      <c r="N206" s="99"/>
      <c r="O206" s="105"/>
      <c r="P206" s="99"/>
      <c r="Q206" s="106"/>
      <c r="R206" s="99"/>
      <c r="S206" s="107"/>
      <c r="T206" s="99"/>
      <c r="U206" s="103"/>
      <c r="V206" s="99"/>
      <c r="W206" s="108"/>
      <c r="X206" s="99"/>
      <c r="Y206" s="101"/>
      <c r="Z206" s="99"/>
      <c r="AA206" s="99" t="str">
        <f t="shared" si="99"/>
        <v/>
      </c>
      <c r="AB206" s="99" t="str">
        <f t="shared" si="100"/>
        <v/>
      </c>
    </row>
    <row r="207" spans="1:28" ht="14.25" customHeight="1">
      <c r="A207" s="238"/>
      <c r="B207" s="156">
        <f t="shared" si="101"/>
        <v>6</v>
      </c>
      <c r="C207" s="215">
        <f t="shared" si="102"/>
        <v>43973</v>
      </c>
      <c r="D207" s="99"/>
      <c r="E207" s="100"/>
      <c r="F207" s="99"/>
      <c r="G207" s="101"/>
      <c r="H207" s="99"/>
      <c r="I207" s="102"/>
      <c r="J207" s="99"/>
      <c r="K207" s="103"/>
      <c r="L207" s="99"/>
      <c r="M207" s="104"/>
      <c r="N207" s="99"/>
      <c r="O207" s="105"/>
      <c r="P207" s="99"/>
      <c r="Q207" s="106"/>
      <c r="R207" s="99"/>
      <c r="S207" s="107"/>
      <c r="T207" s="99"/>
      <c r="U207" s="103"/>
      <c r="V207" s="99"/>
      <c r="W207" s="108"/>
      <c r="X207" s="99"/>
      <c r="Y207" s="101"/>
      <c r="Z207" s="99"/>
      <c r="AA207" s="99" t="str">
        <f t="shared" si="99"/>
        <v/>
      </c>
      <c r="AB207" s="99" t="str">
        <f t="shared" si="100"/>
        <v/>
      </c>
    </row>
    <row r="208" spans="1:28" ht="14.25" customHeight="1">
      <c r="A208" s="238"/>
      <c r="B208" s="156">
        <f t="shared" si="101"/>
        <v>7</v>
      </c>
      <c r="C208" s="215">
        <f t="shared" si="102"/>
        <v>43974</v>
      </c>
      <c r="D208" s="99"/>
      <c r="E208" s="100"/>
      <c r="F208" s="99"/>
      <c r="G208" s="101"/>
      <c r="H208" s="99"/>
      <c r="I208" s="102"/>
      <c r="J208" s="99"/>
      <c r="K208" s="103"/>
      <c r="L208" s="99"/>
      <c r="M208" s="104"/>
      <c r="N208" s="99"/>
      <c r="O208" s="105"/>
      <c r="P208" s="99"/>
      <c r="Q208" s="106"/>
      <c r="R208" s="99"/>
      <c r="S208" s="107"/>
      <c r="T208" s="99"/>
      <c r="U208" s="103"/>
      <c r="V208" s="99"/>
      <c r="W208" s="108"/>
      <c r="X208" s="99"/>
      <c r="Y208" s="101"/>
      <c r="Z208" s="99"/>
      <c r="AA208" s="99" t="str">
        <f t="shared" si="99"/>
        <v/>
      </c>
      <c r="AB208" s="99" t="str">
        <f t="shared" si="100"/>
        <v/>
      </c>
    </row>
    <row r="209" spans="1:28" ht="14.25" customHeight="1">
      <c r="A209" s="238"/>
      <c r="B209" s="156">
        <f t="shared" si="101"/>
        <v>1</v>
      </c>
      <c r="C209" s="215">
        <f t="shared" si="102"/>
        <v>43975</v>
      </c>
      <c r="D209" s="99"/>
      <c r="E209" s="100"/>
      <c r="F209" s="99"/>
      <c r="G209" s="101"/>
      <c r="H209" s="99"/>
      <c r="I209" s="102"/>
      <c r="J209" s="99"/>
      <c r="K209" s="103"/>
      <c r="L209" s="99"/>
      <c r="M209" s="104"/>
      <c r="N209" s="99"/>
      <c r="O209" s="105"/>
      <c r="P209" s="99"/>
      <c r="Q209" s="106"/>
      <c r="R209" s="99"/>
      <c r="S209" s="107"/>
      <c r="T209" s="99"/>
      <c r="U209" s="103"/>
      <c r="V209" s="99"/>
      <c r="W209" s="108"/>
      <c r="X209" s="99"/>
      <c r="Y209" s="101"/>
      <c r="Z209" s="99"/>
      <c r="AA209" s="99" t="str">
        <f t="shared" si="99"/>
        <v/>
      </c>
      <c r="AB209" s="99" t="str">
        <f t="shared" si="100"/>
        <v/>
      </c>
    </row>
    <row r="210" spans="1:28" s="66" customFormat="1" ht="15" customHeight="1">
      <c r="A210" s="238"/>
      <c r="B210" s="228" t="s">
        <v>23</v>
      </c>
      <c r="C210" s="224"/>
      <c r="D210" s="221">
        <f>SUM(D203:D209)</f>
        <v>0</v>
      </c>
      <c r="E210" s="222"/>
      <c r="F210" s="221">
        <f>SUM(F203:F209)</f>
        <v>0</v>
      </c>
      <c r="G210" s="222"/>
      <c r="H210" s="221">
        <f>SUM(H203:H209)</f>
        <v>0</v>
      </c>
      <c r="I210" s="222"/>
      <c r="J210" s="221">
        <f>SUM(J203:J209)</f>
        <v>0</v>
      </c>
      <c r="K210" s="222"/>
      <c r="L210" s="221">
        <f>SUM(L203:L209)</f>
        <v>0</v>
      </c>
      <c r="M210" s="222"/>
      <c r="N210" s="221">
        <f>SUM(N203:N209)</f>
        <v>0</v>
      </c>
      <c r="O210" s="222"/>
      <c r="P210" s="221">
        <f>SUM(P203:P209)</f>
        <v>0</v>
      </c>
      <c r="Q210" s="222"/>
      <c r="R210" s="221">
        <f>SUM(R203:R209)</f>
        <v>0</v>
      </c>
      <c r="S210" s="222"/>
      <c r="T210" s="221">
        <f>SUM(T203:T209)</f>
        <v>0</v>
      </c>
      <c r="U210" s="222"/>
      <c r="V210" s="221">
        <f>SUM(V203:V209)</f>
        <v>0</v>
      </c>
      <c r="W210" s="222"/>
      <c r="X210" s="221">
        <f>SUM(X203:X209)</f>
        <v>0</v>
      </c>
      <c r="Y210" s="222"/>
      <c r="Z210" s="180">
        <f>SUM(Z203:Z209)</f>
        <v>0</v>
      </c>
      <c r="AA210" s="180">
        <f>SUM(AA203:AA209)</f>
        <v>0</v>
      </c>
      <c r="AB210" s="180">
        <f>SUM(AB203:AB209)</f>
        <v>0</v>
      </c>
    </row>
    <row r="211" spans="1:28" ht="15.75" customHeight="1">
      <c r="A211" s="238"/>
      <c r="B211" s="226">
        <f>SEMAINE(date_1er_jour_semaine($A$1,B202)+7)</f>
        <v>22</v>
      </c>
      <c r="C211" s="227"/>
      <c r="D211" s="195" t="s">
        <v>8</v>
      </c>
      <c r="E211" s="195" t="s">
        <v>9</v>
      </c>
      <c r="F211" s="196" t="s">
        <v>10</v>
      </c>
      <c r="G211" s="196" t="s">
        <v>9</v>
      </c>
      <c r="H211" s="197" t="s">
        <v>11</v>
      </c>
      <c r="I211" s="197" t="s">
        <v>9</v>
      </c>
      <c r="J211" s="198" t="s">
        <v>12</v>
      </c>
      <c r="K211" s="198" t="s">
        <v>9</v>
      </c>
      <c r="L211" s="199" t="s">
        <v>13</v>
      </c>
      <c r="M211" s="199" t="s">
        <v>9</v>
      </c>
      <c r="N211" s="200" t="s">
        <v>14</v>
      </c>
      <c r="O211" s="200" t="s">
        <v>9</v>
      </c>
      <c r="P211" s="201" t="s">
        <v>15</v>
      </c>
      <c r="Q211" s="201" t="s">
        <v>9</v>
      </c>
      <c r="R211" s="202" t="s">
        <v>16</v>
      </c>
      <c r="S211" s="202" t="s">
        <v>9</v>
      </c>
      <c r="T211" s="203" t="s">
        <v>17</v>
      </c>
      <c r="U211" s="203" t="s">
        <v>9</v>
      </c>
      <c r="V211" s="204" t="s">
        <v>18</v>
      </c>
      <c r="W211" s="204" t="s">
        <v>9</v>
      </c>
      <c r="X211" s="205" t="s">
        <v>19</v>
      </c>
      <c r="Y211" s="205" t="s">
        <v>9</v>
      </c>
      <c r="Z211" s="138" t="s">
        <v>20</v>
      </c>
      <c r="AA211" s="139" t="s">
        <v>21</v>
      </c>
      <c r="AB211" s="140" t="s">
        <v>22</v>
      </c>
    </row>
    <row r="212" spans="1:28" ht="14.25" customHeight="1">
      <c r="A212" s="238"/>
      <c r="B212" s="156">
        <f t="shared" ref="B212:B213" si="103">WEEKDAY(C212)</f>
        <v>2</v>
      </c>
      <c r="C212" s="215">
        <f>date_1er_jour_semaine($A$1,B211)</f>
        <v>43976</v>
      </c>
      <c r="D212" s="99"/>
      <c r="E212" s="100"/>
      <c r="F212" s="99"/>
      <c r="G212" s="101"/>
      <c r="H212" s="99"/>
      <c r="I212" s="102"/>
      <c r="J212" s="99"/>
      <c r="K212" s="103"/>
      <c r="L212" s="99"/>
      <c r="M212" s="104"/>
      <c r="N212" s="99"/>
      <c r="O212" s="105"/>
      <c r="P212" s="99"/>
      <c r="Q212" s="106"/>
      <c r="R212" s="99"/>
      <c r="S212" s="107"/>
      <c r="T212" s="99"/>
      <c r="U212" s="103"/>
      <c r="V212" s="99"/>
      <c r="W212" s="108"/>
      <c r="X212" s="99"/>
      <c r="Y212" s="101"/>
      <c r="Z212" s="99"/>
      <c r="AA212" s="99" t="str">
        <f t="shared" ref="AA212:AA218" si="104">IF(SUM(D212:X212)=0,"",SUM(D212:X212))</f>
        <v/>
      </c>
      <c r="AB212" s="99" t="str">
        <f t="shared" ref="AB212:AB218" si="105">IF(SUM(Y212:AA212)=0,"",SUM(Z212,AA212))</f>
        <v/>
      </c>
    </row>
    <row r="213" spans="1:28" ht="14.25" customHeight="1">
      <c r="A213" s="238"/>
      <c r="B213" s="156">
        <f t="shared" si="103"/>
        <v>3</v>
      </c>
      <c r="C213" s="215">
        <f>C212+1</f>
        <v>43977</v>
      </c>
      <c r="D213" s="99"/>
      <c r="E213" s="100"/>
      <c r="F213" s="99"/>
      <c r="G213" s="101"/>
      <c r="H213" s="99"/>
      <c r="I213" s="102"/>
      <c r="J213" s="99"/>
      <c r="K213" s="103"/>
      <c r="L213" s="99"/>
      <c r="M213" s="104"/>
      <c r="N213" s="99"/>
      <c r="O213" s="105"/>
      <c r="P213" s="99"/>
      <c r="Q213" s="106"/>
      <c r="R213" s="99"/>
      <c r="S213" s="107"/>
      <c r="T213" s="109"/>
      <c r="U213" s="103"/>
      <c r="V213" s="99"/>
      <c r="W213" s="108"/>
      <c r="X213" s="99"/>
      <c r="Y213" s="101"/>
      <c r="Z213" s="99"/>
      <c r="AA213" s="99" t="str">
        <f t="shared" si="104"/>
        <v/>
      </c>
      <c r="AB213" s="99" t="str">
        <f t="shared" si="105"/>
        <v/>
      </c>
    </row>
    <row r="214" spans="1:28" ht="14.25" customHeight="1">
      <c r="A214" s="238"/>
      <c r="B214" s="156">
        <f>WEEKDAY(C214)</f>
        <v>4</v>
      </c>
      <c r="C214" s="215">
        <f>C213+1</f>
        <v>43978</v>
      </c>
      <c r="D214" s="99"/>
      <c r="E214" s="100"/>
      <c r="F214" s="99"/>
      <c r="G214" s="101"/>
      <c r="H214" s="99"/>
      <c r="I214" s="102"/>
      <c r="J214" s="99"/>
      <c r="K214" s="103"/>
      <c r="L214" s="99"/>
      <c r="M214" s="104"/>
      <c r="N214" s="99"/>
      <c r="O214" s="105"/>
      <c r="P214" s="99"/>
      <c r="Q214" s="106"/>
      <c r="R214" s="99"/>
      <c r="S214" s="107"/>
      <c r="T214" s="99"/>
      <c r="U214" s="103"/>
      <c r="V214" s="99"/>
      <c r="W214" s="108"/>
      <c r="X214" s="99"/>
      <c r="Y214" s="101"/>
      <c r="Z214" s="99"/>
      <c r="AA214" s="99" t="str">
        <f t="shared" si="104"/>
        <v/>
      </c>
      <c r="AB214" s="99" t="str">
        <f t="shared" si="105"/>
        <v/>
      </c>
    </row>
    <row r="215" spans="1:28" ht="15" customHeight="1">
      <c r="A215" s="238">
        <f>C225</f>
        <v>43987</v>
      </c>
      <c r="B215" s="156">
        <f t="shared" ref="B215:B218" si="106">WEEKDAY(C215)</f>
        <v>5</v>
      </c>
      <c r="C215" s="215">
        <f t="shared" ref="C215:C218" si="107">C214+1</f>
        <v>43979</v>
      </c>
      <c r="D215" s="99"/>
      <c r="E215" s="100"/>
      <c r="F215" s="99"/>
      <c r="G215" s="101"/>
      <c r="H215" s="99"/>
      <c r="I215" s="102"/>
      <c r="J215" s="99"/>
      <c r="K215" s="103"/>
      <c r="L215" s="99"/>
      <c r="M215" s="104"/>
      <c r="N215" s="99"/>
      <c r="O215" s="105"/>
      <c r="P215" s="99"/>
      <c r="Q215" s="106"/>
      <c r="R215" s="99"/>
      <c r="S215" s="107"/>
      <c r="T215" s="99"/>
      <c r="U215" s="103"/>
      <c r="V215" s="99"/>
      <c r="W215" s="108"/>
      <c r="X215" s="99"/>
      <c r="Y215" s="101"/>
      <c r="Z215" s="99"/>
      <c r="AA215" s="99" t="str">
        <f t="shared" si="104"/>
        <v/>
      </c>
      <c r="AB215" s="99" t="str">
        <f t="shared" si="105"/>
        <v/>
      </c>
    </row>
    <row r="216" spans="1:28" ht="14.25" customHeight="1">
      <c r="A216" s="238"/>
      <c r="B216" s="156">
        <f t="shared" si="106"/>
        <v>6</v>
      </c>
      <c r="C216" s="215">
        <f t="shared" si="107"/>
        <v>43980</v>
      </c>
      <c r="D216" s="99"/>
      <c r="E216" s="100"/>
      <c r="F216" s="99"/>
      <c r="G216" s="101"/>
      <c r="H216" s="99"/>
      <c r="I216" s="102"/>
      <c r="J216" s="99"/>
      <c r="K216" s="103"/>
      <c r="L216" s="99"/>
      <c r="M216" s="104"/>
      <c r="N216" s="99"/>
      <c r="O216" s="105"/>
      <c r="P216" s="99"/>
      <c r="Q216" s="106"/>
      <c r="R216" s="99"/>
      <c r="S216" s="107"/>
      <c r="T216" s="99"/>
      <c r="U216" s="103"/>
      <c r="V216" s="99"/>
      <c r="W216" s="108"/>
      <c r="X216" s="99"/>
      <c r="Y216" s="101"/>
      <c r="Z216" s="99"/>
      <c r="AA216" s="99" t="str">
        <f t="shared" si="104"/>
        <v/>
      </c>
      <c r="AB216" s="99" t="str">
        <f t="shared" si="105"/>
        <v/>
      </c>
    </row>
    <row r="217" spans="1:28" ht="14.25" customHeight="1">
      <c r="A217" s="238"/>
      <c r="B217" s="156">
        <f t="shared" si="106"/>
        <v>7</v>
      </c>
      <c r="C217" s="215">
        <f t="shared" si="107"/>
        <v>43981</v>
      </c>
      <c r="D217" s="99"/>
      <c r="E217" s="100"/>
      <c r="F217" s="99"/>
      <c r="G217" s="101"/>
      <c r="H217" s="99"/>
      <c r="I217" s="102"/>
      <c r="J217" s="99"/>
      <c r="K217" s="103"/>
      <c r="L217" s="99"/>
      <c r="M217" s="104"/>
      <c r="N217" s="99"/>
      <c r="O217" s="105"/>
      <c r="P217" s="99"/>
      <c r="Q217" s="106"/>
      <c r="R217" s="99"/>
      <c r="S217" s="107"/>
      <c r="T217" s="99"/>
      <c r="U217" s="103"/>
      <c r="V217" s="99"/>
      <c r="W217" s="108"/>
      <c r="X217" s="99"/>
      <c r="Y217" s="101"/>
      <c r="Z217" s="99"/>
      <c r="AA217" s="99" t="str">
        <f t="shared" si="104"/>
        <v/>
      </c>
      <c r="AB217" s="99" t="str">
        <f t="shared" si="105"/>
        <v/>
      </c>
    </row>
    <row r="218" spans="1:28" ht="14.25" customHeight="1">
      <c r="A218" s="238"/>
      <c r="B218" s="156">
        <f t="shared" si="106"/>
        <v>1</v>
      </c>
      <c r="C218" s="215">
        <f t="shared" si="107"/>
        <v>43982</v>
      </c>
      <c r="D218" s="99"/>
      <c r="E218" s="100"/>
      <c r="F218" s="99"/>
      <c r="G218" s="101"/>
      <c r="H218" s="99"/>
      <c r="I218" s="102"/>
      <c r="J218" s="99"/>
      <c r="K218" s="103"/>
      <c r="L218" s="99"/>
      <c r="M218" s="104"/>
      <c r="N218" s="99"/>
      <c r="O218" s="105"/>
      <c r="P218" s="99"/>
      <c r="Q218" s="106"/>
      <c r="R218" s="99"/>
      <c r="S218" s="107"/>
      <c r="T218" s="99"/>
      <c r="U218" s="103"/>
      <c r="V218" s="99"/>
      <c r="W218" s="108"/>
      <c r="X218" s="99"/>
      <c r="Y218" s="101"/>
      <c r="Z218" s="99"/>
      <c r="AA218" s="99" t="str">
        <f t="shared" si="104"/>
        <v/>
      </c>
      <c r="AB218" s="99" t="str">
        <f t="shared" si="105"/>
        <v/>
      </c>
    </row>
    <row r="219" spans="1:28" s="66" customFormat="1" ht="15" customHeight="1">
      <c r="A219" s="238"/>
      <c r="B219" s="228" t="s">
        <v>23</v>
      </c>
      <c r="C219" s="224"/>
      <c r="D219" s="221">
        <f>SUM(D212:D218)</f>
        <v>0</v>
      </c>
      <c r="E219" s="222"/>
      <c r="F219" s="221">
        <f>SUM(F212:F218)</f>
        <v>0</v>
      </c>
      <c r="G219" s="222"/>
      <c r="H219" s="221">
        <f>SUM(H212:H218)</f>
        <v>0</v>
      </c>
      <c r="I219" s="222"/>
      <c r="J219" s="221">
        <f>SUM(J212:J218)</f>
        <v>0</v>
      </c>
      <c r="K219" s="222"/>
      <c r="L219" s="221">
        <f>SUM(L212:L218)</f>
        <v>0</v>
      </c>
      <c r="M219" s="222"/>
      <c r="N219" s="221">
        <f>SUM(N212:N218)</f>
        <v>0</v>
      </c>
      <c r="O219" s="222"/>
      <c r="P219" s="221">
        <f>SUM(P212:P218)</f>
        <v>0</v>
      </c>
      <c r="Q219" s="222"/>
      <c r="R219" s="221">
        <f>SUM(R212:R218)</f>
        <v>0</v>
      </c>
      <c r="S219" s="222"/>
      <c r="T219" s="221">
        <f>SUM(T212:T218)</f>
        <v>0</v>
      </c>
      <c r="U219" s="222"/>
      <c r="V219" s="221">
        <f>SUM(V212:V218)</f>
        <v>0</v>
      </c>
      <c r="W219" s="222"/>
      <c r="X219" s="221">
        <f>SUM(X212:X218)</f>
        <v>0</v>
      </c>
      <c r="Y219" s="222"/>
      <c r="Z219" s="180">
        <f>SUM(Z212:Z218)</f>
        <v>0</v>
      </c>
      <c r="AA219" s="180">
        <f>SUM(AA212:AA218)</f>
        <v>0</v>
      </c>
      <c r="AB219" s="180">
        <f>SUM(AB212:AB218)</f>
        <v>0</v>
      </c>
    </row>
    <row r="220" spans="1:28" ht="15.75" customHeight="1">
      <c r="A220" s="238"/>
      <c r="B220" s="226">
        <f>SEMAINE(date_1er_jour_semaine($A$1,B211)+7)</f>
        <v>23</v>
      </c>
      <c r="C220" s="227"/>
      <c r="D220" s="195" t="s">
        <v>8</v>
      </c>
      <c r="E220" s="195" t="s">
        <v>9</v>
      </c>
      <c r="F220" s="196" t="s">
        <v>10</v>
      </c>
      <c r="G220" s="196" t="s">
        <v>9</v>
      </c>
      <c r="H220" s="197" t="s">
        <v>11</v>
      </c>
      <c r="I220" s="197" t="s">
        <v>9</v>
      </c>
      <c r="J220" s="198" t="s">
        <v>12</v>
      </c>
      <c r="K220" s="198" t="s">
        <v>9</v>
      </c>
      <c r="L220" s="199" t="s">
        <v>13</v>
      </c>
      <c r="M220" s="199" t="s">
        <v>9</v>
      </c>
      <c r="N220" s="200" t="s">
        <v>14</v>
      </c>
      <c r="O220" s="200" t="s">
        <v>9</v>
      </c>
      <c r="P220" s="201" t="s">
        <v>15</v>
      </c>
      <c r="Q220" s="201" t="s">
        <v>9</v>
      </c>
      <c r="R220" s="202" t="s">
        <v>16</v>
      </c>
      <c r="S220" s="202" t="s">
        <v>9</v>
      </c>
      <c r="T220" s="203" t="s">
        <v>17</v>
      </c>
      <c r="U220" s="203" t="s">
        <v>9</v>
      </c>
      <c r="V220" s="204" t="s">
        <v>18</v>
      </c>
      <c r="W220" s="204" t="s">
        <v>9</v>
      </c>
      <c r="X220" s="205" t="s">
        <v>19</v>
      </c>
      <c r="Y220" s="205" t="s">
        <v>9</v>
      </c>
      <c r="Z220" s="138" t="s">
        <v>20</v>
      </c>
      <c r="AA220" s="139" t="s">
        <v>21</v>
      </c>
      <c r="AB220" s="140" t="s">
        <v>22</v>
      </c>
    </row>
    <row r="221" spans="1:28" ht="14.25" customHeight="1">
      <c r="A221" s="238"/>
      <c r="B221" s="156">
        <f t="shared" ref="B221:B222" si="108">WEEKDAY(C221)</f>
        <v>2</v>
      </c>
      <c r="C221" s="215">
        <f>date_1er_jour_semaine($A$1,B220)</f>
        <v>43983</v>
      </c>
      <c r="D221" s="99"/>
      <c r="E221" s="100"/>
      <c r="F221" s="99"/>
      <c r="G221" s="101"/>
      <c r="H221" s="99"/>
      <c r="I221" s="102"/>
      <c r="J221" s="99"/>
      <c r="K221" s="103"/>
      <c r="L221" s="99"/>
      <c r="M221" s="104"/>
      <c r="N221" s="99"/>
      <c r="O221" s="105"/>
      <c r="P221" s="99"/>
      <c r="Q221" s="106"/>
      <c r="R221" s="99"/>
      <c r="S221" s="107"/>
      <c r="T221" s="99"/>
      <c r="U221" s="103"/>
      <c r="V221" s="99"/>
      <c r="W221" s="108"/>
      <c r="X221" s="99"/>
      <c r="Y221" s="101"/>
      <c r="Z221" s="99"/>
      <c r="AA221" s="99" t="str">
        <f t="shared" ref="AA221:AA227" si="109">IF(SUM(D221:X221)=0,"",SUM(D221:X221))</f>
        <v/>
      </c>
      <c r="AB221" s="99" t="str">
        <f t="shared" ref="AB221:AB227" si="110">IF(SUM(Y221:AA221)=0,"",SUM(Z221,AA221))</f>
        <v/>
      </c>
    </row>
    <row r="222" spans="1:28" ht="14.25" customHeight="1">
      <c r="A222" s="238"/>
      <c r="B222" s="156">
        <f t="shared" si="108"/>
        <v>3</v>
      </c>
      <c r="C222" s="215">
        <f>C221+1</f>
        <v>43984</v>
      </c>
      <c r="D222" s="99"/>
      <c r="E222" s="100"/>
      <c r="F222" s="99"/>
      <c r="G222" s="101"/>
      <c r="H222" s="99"/>
      <c r="I222" s="102"/>
      <c r="J222" s="99"/>
      <c r="K222" s="103"/>
      <c r="L222" s="99"/>
      <c r="M222" s="104"/>
      <c r="N222" s="99"/>
      <c r="O222" s="105"/>
      <c r="P222" s="99"/>
      <c r="Q222" s="106"/>
      <c r="R222" s="99"/>
      <c r="S222" s="107"/>
      <c r="T222" s="109"/>
      <c r="U222" s="103"/>
      <c r="V222" s="99"/>
      <c r="W222" s="108"/>
      <c r="X222" s="99"/>
      <c r="Y222" s="101"/>
      <c r="Z222" s="99"/>
      <c r="AA222" s="99" t="str">
        <f t="shared" si="109"/>
        <v/>
      </c>
      <c r="AB222" s="99" t="str">
        <f t="shared" si="110"/>
        <v/>
      </c>
    </row>
    <row r="223" spans="1:28" ht="14.25" customHeight="1">
      <c r="A223" s="238"/>
      <c r="B223" s="156">
        <f>WEEKDAY(C223)</f>
        <v>4</v>
      </c>
      <c r="C223" s="215">
        <f>C222+1</f>
        <v>43985</v>
      </c>
      <c r="D223" s="99"/>
      <c r="E223" s="100"/>
      <c r="F223" s="99"/>
      <c r="G223" s="101"/>
      <c r="H223" s="99"/>
      <c r="I223" s="102"/>
      <c r="J223" s="99"/>
      <c r="K223" s="103"/>
      <c r="L223" s="99"/>
      <c r="M223" s="104"/>
      <c r="N223" s="99"/>
      <c r="O223" s="105"/>
      <c r="P223" s="99"/>
      <c r="Q223" s="106"/>
      <c r="R223" s="99"/>
      <c r="S223" s="107"/>
      <c r="T223" s="99"/>
      <c r="U223" s="103"/>
      <c r="V223" s="99"/>
      <c r="W223" s="108"/>
      <c r="X223" s="99"/>
      <c r="Y223" s="101"/>
      <c r="Z223" s="99"/>
      <c r="AA223" s="99" t="str">
        <f t="shared" si="109"/>
        <v/>
      </c>
      <c r="AB223" s="99" t="str">
        <f t="shared" si="110"/>
        <v/>
      </c>
    </row>
    <row r="224" spans="1:28" ht="14.25" customHeight="1">
      <c r="A224" s="238"/>
      <c r="B224" s="156">
        <f t="shared" ref="B224:B227" si="111">WEEKDAY(C224)</f>
        <v>5</v>
      </c>
      <c r="C224" s="215">
        <f t="shared" ref="C224:C227" si="112">C223+1</f>
        <v>43986</v>
      </c>
      <c r="D224" s="99"/>
      <c r="E224" s="100"/>
      <c r="F224" s="99"/>
      <c r="G224" s="101"/>
      <c r="H224" s="99"/>
      <c r="I224" s="102"/>
      <c r="J224" s="99"/>
      <c r="K224" s="103"/>
      <c r="L224" s="99"/>
      <c r="M224" s="104"/>
      <c r="N224" s="99"/>
      <c r="O224" s="105"/>
      <c r="P224" s="99"/>
      <c r="Q224" s="106"/>
      <c r="R224" s="99"/>
      <c r="S224" s="107"/>
      <c r="T224" s="99"/>
      <c r="U224" s="103"/>
      <c r="V224" s="99"/>
      <c r="W224" s="108"/>
      <c r="X224" s="99"/>
      <c r="Y224" s="101"/>
      <c r="Z224" s="99"/>
      <c r="AA224" s="99" t="str">
        <f t="shared" si="109"/>
        <v/>
      </c>
      <c r="AB224" s="99" t="str">
        <f t="shared" si="110"/>
        <v/>
      </c>
    </row>
    <row r="225" spans="1:28" ht="14.25" customHeight="1">
      <c r="A225" s="238"/>
      <c r="B225" s="156">
        <f t="shared" si="111"/>
        <v>6</v>
      </c>
      <c r="C225" s="215">
        <f t="shared" si="112"/>
        <v>43987</v>
      </c>
      <c r="D225" s="99"/>
      <c r="E225" s="100"/>
      <c r="F225" s="99"/>
      <c r="G225" s="101"/>
      <c r="H225" s="99"/>
      <c r="I225" s="102"/>
      <c r="J225" s="99"/>
      <c r="K225" s="103"/>
      <c r="L225" s="99"/>
      <c r="M225" s="104"/>
      <c r="N225" s="99"/>
      <c r="O225" s="105"/>
      <c r="P225" s="99"/>
      <c r="Q225" s="106"/>
      <c r="R225" s="99"/>
      <c r="S225" s="107"/>
      <c r="T225" s="99"/>
      <c r="U225" s="103"/>
      <c r="V225" s="99"/>
      <c r="W225" s="108"/>
      <c r="X225" s="99"/>
      <c r="Y225" s="101"/>
      <c r="Z225" s="99"/>
      <c r="AA225" s="99" t="str">
        <f t="shared" si="109"/>
        <v/>
      </c>
      <c r="AB225" s="99" t="str">
        <f t="shared" si="110"/>
        <v/>
      </c>
    </row>
    <row r="226" spans="1:28" ht="14.25" customHeight="1">
      <c r="A226" s="238"/>
      <c r="B226" s="156">
        <f t="shared" si="111"/>
        <v>7</v>
      </c>
      <c r="C226" s="215">
        <f t="shared" si="112"/>
        <v>43988</v>
      </c>
      <c r="D226" s="99"/>
      <c r="E226" s="100"/>
      <c r="F226" s="99"/>
      <c r="G226" s="101"/>
      <c r="H226" s="99"/>
      <c r="I226" s="102"/>
      <c r="J226" s="99"/>
      <c r="K226" s="103"/>
      <c r="L226" s="99"/>
      <c r="M226" s="104"/>
      <c r="N226" s="99"/>
      <c r="O226" s="105"/>
      <c r="P226" s="99"/>
      <c r="Q226" s="106"/>
      <c r="R226" s="99"/>
      <c r="S226" s="107"/>
      <c r="T226" s="99"/>
      <c r="U226" s="103"/>
      <c r="V226" s="99"/>
      <c r="W226" s="108"/>
      <c r="X226" s="99"/>
      <c r="Y226" s="101"/>
      <c r="Z226" s="99"/>
      <c r="AA226" s="99" t="str">
        <f t="shared" si="109"/>
        <v/>
      </c>
      <c r="AB226" s="99" t="str">
        <f t="shared" si="110"/>
        <v/>
      </c>
    </row>
    <row r="227" spans="1:28" ht="14.25" customHeight="1">
      <c r="A227" s="238"/>
      <c r="B227" s="156">
        <f t="shared" si="111"/>
        <v>1</v>
      </c>
      <c r="C227" s="215">
        <f t="shared" si="112"/>
        <v>43989</v>
      </c>
      <c r="D227" s="99"/>
      <c r="E227" s="100"/>
      <c r="F227" s="99"/>
      <c r="G227" s="101"/>
      <c r="H227" s="99"/>
      <c r="I227" s="102"/>
      <c r="J227" s="99"/>
      <c r="K227" s="103"/>
      <c r="L227" s="99"/>
      <c r="M227" s="104"/>
      <c r="N227" s="99"/>
      <c r="O227" s="105"/>
      <c r="P227" s="99"/>
      <c r="Q227" s="106"/>
      <c r="R227" s="99"/>
      <c r="S227" s="107"/>
      <c r="T227" s="99"/>
      <c r="U227" s="103"/>
      <c r="V227" s="99"/>
      <c r="W227" s="108"/>
      <c r="X227" s="99"/>
      <c r="Y227" s="101"/>
      <c r="Z227" s="99"/>
      <c r="AA227" s="99" t="str">
        <f t="shared" si="109"/>
        <v/>
      </c>
      <c r="AB227" s="99" t="str">
        <f t="shared" si="110"/>
        <v/>
      </c>
    </row>
    <row r="228" spans="1:28" s="66" customFormat="1" ht="15" customHeight="1">
      <c r="A228" s="238"/>
      <c r="B228" s="228" t="s">
        <v>23</v>
      </c>
      <c r="C228" s="224"/>
      <c r="D228" s="221">
        <f>SUM(D221:D227)</f>
        <v>0</v>
      </c>
      <c r="E228" s="222"/>
      <c r="F228" s="221">
        <f>SUM(F221:F227)</f>
        <v>0</v>
      </c>
      <c r="G228" s="222"/>
      <c r="H228" s="221">
        <f>SUM(H221:H227)</f>
        <v>0</v>
      </c>
      <c r="I228" s="222"/>
      <c r="J228" s="221">
        <f>SUM(J221:J227)</f>
        <v>0</v>
      </c>
      <c r="K228" s="222"/>
      <c r="L228" s="221">
        <f>SUM(L221:L227)</f>
        <v>0</v>
      </c>
      <c r="M228" s="222"/>
      <c r="N228" s="221">
        <f>SUM(N221:N227)</f>
        <v>0</v>
      </c>
      <c r="O228" s="222"/>
      <c r="P228" s="221">
        <f>SUM(P221:P227)</f>
        <v>0</v>
      </c>
      <c r="Q228" s="222"/>
      <c r="R228" s="221">
        <f>SUM(R221:R227)</f>
        <v>0</v>
      </c>
      <c r="S228" s="222"/>
      <c r="T228" s="221">
        <f>SUM(T221:T227)</f>
        <v>0</v>
      </c>
      <c r="U228" s="222"/>
      <c r="V228" s="221">
        <f>SUM(V221:V227)</f>
        <v>0</v>
      </c>
      <c r="W228" s="222"/>
      <c r="X228" s="221">
        <f>SUM(X221:X227)</f>
        <v>0</v>
      </c>
      <c r="Y228" s="222"/>
      <c r="Z228" s="180">
        <f>SUM(Z221:Z227)</f>
        <v>0</v>
      </c>
      <c r="AA228" s="180">
        <f>SUM(AA221:AA227)</f>
        <v>0</v>
      </c>
      <c r="AB228" s="180">
        <f>SUM(AB221:AB227)</f>
        <v>0</v>
      </c>
    </row>
    <row r="229" spans="1:28" ht="15.75" customHeight="1">
      <c r="A229" s="238"/>
      <c r="B229" s="226">
        <f>SEMAINE(date_1er_jour_semaine($A$1,B220)+7)</f>
        <v>24</v>
      </c>
      <c r="C229" s="227"/>
      <c r="D229" s="195" t="s">
        <v>8</v>
      </c>
      <c r="E229" s="195" t="s">
        <v>9</v>
      </c>
      <c r="F229" s="196" t="s">
        <v>10</v>
      </c>
      <c r="G229" s="196" t="s">
        <v>9</v>
      </c>
      <c r="H229" s="197" t="s">
        <v>11</v>
      </c>
      <c r="I229" s="197" t="s">
        <v>9</v>
      </c>
      <c r="J229" s="198" t="s">
        <v>12</v>
      </c>
      <c r="K229" s="198" t="s">
        <v>9</v>
      </c>
      <c r="L229" s="199" t="s">
        <v>13</v>
      </c>
      <c r="M229" s="199" t="s">
        <v>9</v>
      </c>
      <c r="N229" s="200" t="s">
        <v>14</v>
      </c>
      <c r="O229" s="200" t="s">
        <v>9</v>
      </c>
      <c r="P229" s="201" t="s">
        <v>15</v>
      </c>
      <c r="Q229" s="201" t="s">
        <v>9</v>
      </c>
      <c r="R229" s="202" t="s">
        <v>16</v>
      </c>
      <c r="S229" s="202" t="s">
        <v>9</v>
      </c>
      <c r="T229" s="203" t="s">
        <v>17</v>
      </c>
      <c r="U229" s="203" t="s">
        <v>9</v>
      </c>
      <c r="V229" s="204" t="s">
        <v>18</v>
      </c>
      <c r="W229" s="204" t="s">
        <v>9</v>
      </c>
      <c r="X229" s="205" t="s">
        <v>19</v>
      </c>
      <c r="Y229" s="205" t="s">
        <v>9</v>
      </c>
      <c r="Z229" s="138" t="s">
        <v>20</v>
      </c>
      <c r="AA229" s="139" t="s">
        <v>21</v>
      </c>
      <c r="AB229" s="140" t="s">
        <v>22</v>
      </c>
    </row>
    <row r="230" spans="1:28" ht="14.25" customHeight="1">
      <c r="A230" s="238"/>
      <c r="B230" s="156">
        <f t="shared" ref="B230:B231" si="113">WEEKDAY(C230)</f>
        <v>2</v>
      </c>
      <c r="C230" s="215">
        <f>date_1er_jour_semaine($A$1,B229)</f>
        <v>43990</v>
      </c>
      <c r="D230" s="99"/>
      <c r="E230" s="100"/>
      <c r="F230" s="99"/>
      <c r="G230" s="101"/>
      <c r="H230" s="99"/>
      <c r="I230" s="102"/>
      <c r="J230" s="99"/>
      <c r="K230" s="103"/>
      <c r="L230" s="99"/>
      <c r="M230" s="104"/>
      <c r="N230" s="99"/>
      <c r="O230" s="105"/>
      <c r="P230" s="99"/>
      <c r="Q230" s="106"/>
      <c r="R230" s="99"/>
      <c r="S230" s="107"/>
      <c r="T230" s="99"/>
      <c r="U230" s="103"/>
      <c r="V230" s="99"/>
      <c r="W230" s="108"/>
      <c r="X230" s="99"/>
      <c r="Y230" s="101"/>
      <c r="Z230" s="99"/>
      <c r="AA230" s="99" t="str">
        <f t="shared" ref="AA230:AA236" si="114">IF(SUM(D230:X230)=0,"",SUM(D230:X230))</f>
        <v/>
      </c>
      <c r="AB230" s="99" t="str">
        <f t="shared" ref="AB230:AB236" si="115">IF(SUM(Y230:AA230)=0,"",SUM(Z230,AA230))</f>
        <v/>
      </c>
    </row>
    <row r="231" spans="1:28" ht="14.25" customHeight="1">
      <c r="A231" s="238"/>
      <c r="B231" s="156">
        <f t="shared" si="113"/>
        <v>3</v>
      </c>
      <c r="C231" s="215">
        <f>C230+1</f>
        <v>43991</v>
      </c>
      <c r="D231" s="99"/>
      <c r="E231" s="100"/>
      <c r="F231" s="99"/>
      <c r="G231" s="101"/>
      <c r="H231" s="99"/>
      <c r="I231" s="102"/>
      <c r="J231" s="99"/>
      <c r="K231" s="103"/>
      <c r="L231" s="99"/>
      <c r="M231" s="104"/>
      <c r="N231" s="99"/>
      <c r="O231" s="105"/>
      <c r="P231" s="99"/>
      <c r="Q231" s="106"/>
      <c r="R231" s="99"/>
      <c r="S231" s="107"/>
      <c r="T231" s="109"/>
      <c r="U231" s="103"/>
      <c r="V231" s="99"/>
      <c r="W231" s="108"/>
      <c r="X231" s="99"/>
      <c r="Y231" s="101"/>
      <c r="Z231" s="99"/>
      <c r="AA231" s="99" t="str">
        <f t="shared" si="114"/>
        <v/>
      </c>
      <c r="AB231" s="99" t="str">
        <f t="shared" si="115"/>
        <v/>
      </c>
    </row>
    <row r="232" spans="1:28" ht="14.25" customHeight="1">
      <c r="A232" s="238"/>
      <c r="B232" s="156">
        <f>WEEKDAY(C232)</f>
        <v>4</v>
      </c>
      <c r="C232" s="215">
        <f>C231+1</f>
        <v>43992</v>
      </c>
      <c r="D232" s="99"/>
      <c r="E232" s="100"/>
      <c r="F232" s="99"/>
      <c r="G232" s="101"/>
      <c r="H232" s="99"/>
      <c r="I232" s="102"/>
      <c r="J232" s="99"/>
      <c r="K232" s="103"/>
      <c r="L232" s="99"/>
      <c r="M232" s="104"/>
      <c r="N232" s="99"/>
      <c r="O232" s="105"/>
      <c r="P232" s="99"/>
      <c r="Q232" s="106"/>
      <c r="R232" s="99"/>
      <c r="S232" s="107"/>
      <c r="T232" s="99"/>
      <c r="U232" s="103"/>
      <c r="V232" s="99"/>
      <c r="W232" s="108"/>
      <c r="X232" s="99"/>
      <c r="Y232" s="101"/>
      <c r="Z232" s="99"/>
      <c r="AA232" s="99" t="str">
        <f t="shared" si="114"/>
        <v/>
      </c>
      <c r="AB232" s="99" t="str">
        <f t="shared" si="115"/>
        <v/>
      </c>
    </row>
    <row r="233" spans="1:28" ht="14.25" customHeight="1">
      <c r="A233" s="238"/>
      <c r="B233" s="156">
        <f t="shared" ref="B233:B236" si="116">WEEKDAY(C233)</f>
        <v>5</v>
      </c>
      <c r="C233" s="215">
        <f t="shared" ref="C233:C236" si="117">C232+1</f>
        <v>43993</v>
      </c>
      <c r="D233" s="99"/>
      <c r="E233" s="100"/>
      <c r="F233" s="99"/>
      <c r="G233" s="101"/>
      <c r="H233" s="99"/>
      <c r="I233" s="102"/>
      <c r="J233" s="99"/>
      <c r="K233" s="103"/>
      <c r="L233" s="99"/>
      <c r="M233" s="104"/>
      <c r="N233" s="99"/>
      <c r="O233" s="105"/>
      <c r="P233" s="99"/>
      <c r="Q233" s="106"/>
      <c r="R233" s="99"/>
      <c r="S233" s="107"/>
      <c r="T233" s="99"/>
      <c r="U233" s="103"/>
      <c r="V233" s="99"/>
      <c r="W233" s="108"/>
      <c r="X233" s="99"/>
      <c r="Y233" s="101"/>
      <c r="Z233" s="99"/>
      <c r="AA233" s="99" t="str">
        <f t="shared" si="114"/>
        <v/>
      </c>
      <c r="AB233" s="99" t="str">
        <f t="shared" si="115"/>
        <v/>
      </c>
    </row>
    <row r="234" spans="1:28" ht="14.25" customHeight="1">
      <c r="A234" s="238"/>
      <c r="B234" s="156">
        <f t="shared" si="116"/>
        <v>6</v>
      </c>
      <c r="C234" s="215">
        <f t="shared" si="117"/>
        <v>43994</v>
      </c>
      <c r="D234" s="99"/>
      <c r="E234" s="100"/>
      <c r="F234" s="99"/>
      <c r="G234" s="101"/>
      <c r="H234" s="99"/>
      <c r="I234" s="102"/>
      <c r="J234" s="99"/>
      <c r="K234" s="103"/>
      <c r="L234" s="99"/>
      <c r="M234" s="104"/>
      <c r="N234" s="99"/>
      <c r="O234" s="105"/>
      <c r="P234" s="99"/>
      <c r="Q234" s="106"/>
      <c r="R234" s="99"/>
      <c r="S234" s="107"/>
      <c r="T234" s="99"/>
      <c r="U234" s="103"/>
      <c r="V234" s="99"/>
      <c r="W234" s="108"/>
      <c r="X234" s="99"/>
      <c r="Y234" s="101"/>
      <c r="Z234" s="99"/>
      <c r="AA234" s="99" t="str">
        <f t="shared" si="114"/>
        <v/>
      </c>
      <c r="AB234" s="99" t="str">
        <f t="shared" si="115"/>
        <v/>
      </c>
    </row>
    <row r="235" spans="1:28" ht="14.25" customHeight="1">
      <c r="A235" s="238"/>
      <c r="B235" s="156">
        <f t="shared" si="116"/>
        <v>7</v>
      </c>
      <c r="C235" s="215">
        <f t="shared" si="117"/>
        <v>43995</v>
      </c>
      <c r="D235" s="99"/>
      <c r="E235" s="100"/>
      <c r="F235" s="99"/>
      <c r="G235" s="101"/>
      <c r="H235" s="99"/>
      <c r="I235" s="102"/>
      <c r="J235" s="99"/>
      <c r="K235" s="103"/>
      <c r="L235" s="99"/>
      <c r="M235" s="104"/>
      <c r="N235" s="99"/>
      <c r="O235" s="105"/>
      <c r="P235" s="99"/>
      <c r="Q235" s="106"/>
      <c r="R235" s="99"/>
      <c r="S235" s="107"/>
      <c r="T235" s="99"/>
      <c r="U235" s="103"/>
      <c r="V235" s="99"/>
      <c r="W235" s="108"/>
      <c r="X235" s="99"/>
      <c r="Y235" s="101"/>
      <c r="Z235" s="99"/>
      <c r="AA235" s="99" t="str">
        <f t="shared" si="114"/>
        <v/>
      </c>
      <c r="AB235" s="99" t="str">
        <f t="shared" si="115"/>
        <v/>
      </c>
    </row>
    <row r="236" spans="1:28" ht="14.25" customHeight="1">
      <c r="A236" s="238"/>
      <c r="B236" s="156">
        <f t="shared" si="116"/>
        <v>1</v>
      </c>
      <c r="C236" s="215">
        <f t="shared" si="117"/>
        <v>43996</v>
      </c>
      <c r="D236" s="99"/>
      <c r="E236" s="100"/>
      <c r="F236" s="99"/>
      <c r="G236" s="101"/>
      <c r="H236" s="99"/>
      <c r="I236" s="102"/>
      <c r="J236" s="99"/>
      <c r="K236" s="103"/>
      <c r="L236" s="99"/>
      <c r="M236" s="104"/>
      <c r="N236" s="99"/>
      <c r="O236" s="105"/>
      <c r="P236" s="99"/>
      <c r="Q236" s="106"/>
      <c r="R236" s="99"/>
      <c r="S236" s="107"/>
      <c r="T236" s="99"/>
      <c r="U236" s="103"/>
      <c r="V236" s="99"/>
      <c r="W236" s="108"/>
      <c r="X236" s="99"/>
      <c r="Y236" s="101"/>
      <c r="Z236" s="99"/>
      <c r="AA236" s="99" t="str">
        <f t="shared" si="114"/>
        <v/>
      </c>
      <c r="AB236" s="99" t="str">
        <f t="shared" si="115"/>
        <v/>
      </c>
    </row>
    <row r="237" spans="1:28" s="66" customFormat="1" ht="15" customHeight="1">
      <c r="A237" s="238"/>
      <c r="B237" s="228" t="s">
        <v>23</v>
      </c>
      <c r="C237" s="224"/>
      <c r="D237" s="221">
        <f>SUM(D230:D236)</f>
        <v>0</v>
      </c>
      <c r="E237" s="222"/>
      <c r="F237" s="221">
        <f>SUM(F230:F236)</f>
        <v>0</v>
      </c>
      <c r="G237" s="222"/>
      <c r="H237" s="221">
        <f>SUM(H230:H236)</f>
        <v>0</v>
      </c>
      <c r="I237" s="222"/>
      <c r="J237" s="221">
        <f>SUM(J230:J236)</f>
        <v>0</v>
      </c>
      <c r="K237" s="222"/>
      <c r="L237" s="221">
        <f>SUM(L230:L236)</f>
        <v>0</v>
      </c>
      <c r="M237" s="222"/>
      <c r="N237" s="221">
        <f>SUM(N230:N236)</f>
        <v>0</v>
      </c>
      <c r="O237" s="222"/>
      <c r="P237" s="221">
        <f>SUM(P230:P236)</f>
        <v>0</v>
      </c>
      <c r="Q237" s="222"/>
      <c r="R237" s="221">
        <f>SUM(R230:R236)</f>
        <v>0</v>
      </c>
      <c r="S237" s="222"/>
      <c r="T237" s="221">
        <f>SUM(T230:T236)</f>
        <v>0</v>
      </c>
      <c r="U237" s="222"/>
      <c r="V237" s="221">
        <f>SUM(V230:V236)</f>
        <v>0</v>
      </c>
      <c r="W237" s="222"/>
      <c r="X237" s="221">
        <f>SUM(X230:X236)</f>
        <v>0</v>
      </c>
      <c r="Y237" s="222"/>
      <c r="Z237" s="180">
        <f>SUM(Z230:Z236)</f>
        <v>0</v>
      </c>
      <c r="AA237" s="180">
        <f>SUM(AA230:AA236)</f>
        <v>0</v>
      </c>
      <c r="AB237" s="180">
        <f>SUM(AB230:AB236)</f>
        <v>0</v>
      </c>
    </row>
    <row r="238" spans="1:28" ht="15.75" customHeight="1">
      <c r="A238" s="238"/>
      <c r="B238" s="226">
        <f>SEMAINE(date_1er_jour_semaine($A$1,B229)+7)</f>
        <v>25</v>
      </c>
      <c r="C238" s="227"/>
      <c r="D238" s="195" t="s">
        <v>8</v>
      </c>
      <c r="E238" s="195" t="s">
        <v>9</v>
      </c>
      <c r="F238" s="196" t="s">
        <v>10</v>
      </c>
      <c r="G238" s="196" t="s">
        <v>9</v>
      </c>
      <c r="H238" s="197" t="s">
        <v>11</v>
      </c>
      <c r="I238" s="197" t="s">
        <v>9</v>
      </c>
      <c r="J238" s="198" t="s">
        <v>12</v>
      </c>
      <c r="K238" s="198" t="s">
        <v>9</v>
      </c>
      <c r="L238" s="199" t="s">
        <v>13</v>
      </c>
      <c r="M238" s="199" t="s">
        <v>9</v>
      </c>
      <c r="N238" s="200" t="s">
        <v>14</v>
      </c>
      <c r="O238" s="200" t="s">
        <v>9</v>
      </c>
      <c r="P238" s="201" t="s">
        <v>15</v>
      </c>
      <c r="Q238" s="201" t="s">
        <v>9</v>
      </c>
      <c r="R238" s="202" t="s">
        <v>16</v>
      </c>
      <c r="S238" s="202" t="s">
        <v>9</v>
      </c>
      <c r="T238" s="203" t="s">
        <v>17</v>
      </c>
      <c r="U238" s="203" t="s">
        <v>9</v>
      </c>
      <c r="V238" s="204" t="s">
        <v>18</v>
      </c>
      <c r="W238" s="204" t="s">
        <v>9</v>
      </c>
      <c r="X238" s="205" t="s">
        <v>19</v>
      </c>
      <c r="Y238" s="205" t="s">
        <v>9</v>
      </c>
      <c r="Z238" s="138" t="s">
        <v>20</v>
      </c>
      <c r="AA238" s="139" t="s">
        <v>21</v>
      </c>
      <c r="AB238" s="140" t="s">
        <v>22</v>
      </c>
    </row>
    <row r="239" spans="1:28" ht="14.25" customHeight="1">
      <c r="A239" s="238"/>
      <c r="B239" s="156">
        <f t="shared" ref="B239:B240" si="118">WEEKDAY(C239)</f>
        <v>2</v>
      </c>
      <c r="C239" s="215">
        <f>date_1er_jour_semaine($A$1,B238)</f>
        <v>43997</v>
      </c>
      <c r="D239" s="99"/>
      <c r="E239" s="100"/>
      <c r="F239" s="99"/>
      <c r="G239" s="101"/>
      <c r="H239" s="99"/>
      <c r="I239" s="102"/>
      <c r="J239" s="99"/>
      <c r="K239" s="103"/>
      <c r="L239" s="99"/>
      <c r="M239" s="104"/>
      <c r="N239" s="99"/>
      <c r="O239" s="105"/>
      <c r="P239" s="99"/>
      <c r="Q239" s="106"/>
      <c r="R239" s="99"/>
      <c r="S239" s="107"/>
      <c r="T239" s="99"/>
      <c r="U239" s="103"/>
      <c r="V239" s="99"/>
      <c r="W239" s="108"/>
      <c r="X239" s="99"/>
      <c r="Y239" s="101"/>
      <c r="Z239" s="99"/>
      <c r="AA239" s="99" t="str">
        <f t="shared" ref="AA239:AA245" si="119">IF(SUM(D239:X239)=0,"",SUM(D239:X239))</f>
        <v/>
      </c>
      <c r="AB239" s="99" t="str">
        <f t="shared" ref="AB239:AB245" si="120">IF(SUM(Y239:AA239)=0,"",SUM(Z239,AA239))</f>
        <v/>
      </c>
    </row>
    <row r="240" spans="1:28" ht="14.25" customHeight="1">
      <c r="A240" s="238"/>
      <c r="B240" s="156">
        <f t="shared" si="118"/>
        <v>3</v>
      </c>
      <c r="C240" s="215">
        <f>C239+1</f>
        <v>43998</v>
      </c>
      <c r="D240" s="99"/>
      <c r="E240" s="100"/>
      <c r="F240" s="99"/>
      <c r="G240" s="101"/>
      <c r="H240" s="99"/>
      <c r="I240" s="102"/>
      <c r="J240" s="99"/>
      <c r="K240" s="103"/>
      <c r="L240" s="99"/>
      <c r="M240" s="104"/>
      <c r="N240" s="99"/>
      <c r="O240" s="105"/>
      <c r="P240" s="99"/>
      <c r="Q240" s="106"/>
      <c r="R240" s="99"/>
      <c r="S240" s="107"/>
      <c r="T240" s="109"/>
      <c r="U240" s="103"/>
      <c r="V240" s="99"/>
      <c r="W240" s="108"/>
      <c r="X240" s="99"/>
      <c r="Y240" s="101"/>
      <c r="Z240" s="99"/>
      <c r="AA240" s="99" t="str">
        <f t="shared" si="119"/>
        <v/>
      </c>
      <c r="AB240" s="99" t="str">
        <f t="shared" si="120"/>
        <v/>
      </c>
    </row>
    <row r="241" spans="1:28" ht="14.25" customHeight="1">
      <c r="A241" s="238"/>
      <c r="B241" s="156">
        <f>WEEKDAY(C241)</f>
        <v>4</v>
      </c>
      <c r="C241" s="215">
        <f>C240+1</f>
        <v>43999</v>
      </c>
      <c r="D241" s="99"/>
      <c r="E241" s="100"/>
      <c r="F241" s="99"/>
      <c r="G241" s="101"/>
      <c r="H241" s="99"/>
      <c r="I241" s="102"/>
      <c r="J241" s="99"/>
      <c r="K241" s="103"/>
      <c r="L241" s="99"/>
      <c r="M241" s="104"/>
      <c r="N241" s="99"/>
      <c r="O241" s="105"/>
      <c r="P241" s="99"/>
      <c r="Q241" s="106"/>
      <c r="R241" s="99"/>
      <c r="S241" s="107"/>
      <c r="T241" s="99"/>
      <c r="U241" s="103"/>
      <c r="V241" s="99"/>
      <c r="W241" s="108"/>
      <c r="X241" s="99"/>
      <c r="Y241" s="101"/>
      <c r="Z241" s="99"/>
      <c r="AA241" s="99" t="str">
        <f t="shared" si="119"/>
        <v/>
      </c>
      <c r="AB241" s="99" t="str">
        <f t="shared" si="120"/>
        <v/>
      </c>
    </row>
    <row r="242" spans="1:28" ht="14.25" customHeight="1">
      <c r="A242" s="238"/>
      <c r="B242" s="156">
        <f t="shared" ref="B242:B245" si="121">WEEKDAY(C242)</f>
        <v>5</v>
      </c>
      <c r="C242" s="215">
        <f t="shared" ref="C242:C245" si="122">C241+1</f>
        <v>44000</v>
      </c>
      <c r="D242" s="99"/>
      <c r="E242" s="100"/>
      <c r="F242" s="99"/>
      <c r="G242" s="101"/>
      <c r="H242" s="99"/>
      <c r="I242" s="102"/>
      <c r="J242" s="99"/>
      <c r="K242" s="103"/>
      <c r="L242" s="99"/>
      <c r="M242" s="104"/>
      <c r="N242" s="99"/>
      <c r="O242" s="105"/>
      <c r="P242" s="99"/>
      <c r="Q242" s="106"/>
      <c r="R242" s="99"/>
      <c r="S242" s="107"/>
      <c r="T242" s="99"/>
      <c r="U242" s="103"/>
      <c r="V242" s="99"/>
      <c r="W242" s="108"/>
      <c r="X242" s="99"/>
      <c r="Y242" s="101"/>
      <c r="Z242" s="99"/>
      <c r="AA242" s="99" t="str">
        <f t="shared" si="119"/>
        <v/>
      </c>
      <c r="AB242" s="99" t="str">
        <f t="shared" si="120"/>
        <v/>
      </c>
    </row>
    <row r="243" spans="1:28" ht="14.25" customHeight="1">
      <c r="A243" s="238"/>
      <c r="B243" s="156">
        <f t="shared" si="121"/>
        <v>6</v>
      </c>
      <c r="C243" s="215">
        <f t="shared" si="122"/>
        <v>44001</v>
      </c>
      <c r="D243" s="99"/>
      <c r="E243" s="100"/>
      <c r="F243" s="99"/>
      <c r="G243" s="101"/>
      <c r="H243" s="99"/>
      <c r="I243" s="102"/>
      <c r="J243" s="99"/>
      <c r="K243" s="103"/>
      <c r="L243" s="99"/>
      <c r="M243" s="104"/>
      <c r="N243" s="99"/>
      <c r="O243" s="105"/>
      <c r="P243" s="99"/>
      <c r="Q243" s="106"/>
      <c r="R243" s="99"/>
      <c r="S243" s="107"/>
      <c r="T243" s="99"/>
      <c r="U243" s="103"/>
      <c r="V243" s="99"/>
      <c r="W243" s="108"/>
      <c r="X243" s="99"/>
      <c r="Y243" s="101"/>
      <c r="Z243" s="99"/>
      <c r="AA243" s="99" t="str">
        <f t="shared" si="119"/>
        <v/>
      </c>
      <c r="AB243" s="99" t="str">
        <f t="shared" si="120"/>
        <v/>
      </c>
    </row>
    <row r="244" spans="1:28" ht="14.25" customHeight="1">
      <c r="A244" s="238"/>
      <c r="B244" s="156">
        <f t="shared" si="121"/>
        <v>7</v>
      </c>
      <c r="C244" s="215">
        <f t="shared" si="122"/>
        <v>44002</v>
      </c>
      <c r="D244" s="99"/>
      <c r="E244" s="100"/>
      <c r="F244" s="99"/>
      <c r="G244" s="101"/>
      <c r="H244" s="99"/>
      <c r="I244" s="102"/>
      <c r="J244" s="99"/>
      <c r="K244" s="103"/>
      <c r="L244" s="99"/>
      <c r="M244" s="104"/>
      <c r="N244" s="99"/>
      <c r="O244" s="105"/>
      <c r="P244" s="99"/>
      <c r="Q244" s="106"/>
      <c r="R244" s="99"/>
      <c r="S244" s="107"/>
      <c r="T244" s="99"/>
      <c r="U244" s="103"/>
      <c r="V244" s="99"/>
      <c r="W244" s="108"/>
      <c r="X244" s="99"/>
      <c r="Y244" s="101"/>
      <c r="Z244" s="99"/>
      <c r="AA244" s="99" t="str">
        <f t="shared" si="119"/>
        <v/>
      </c>
      <c r="AB244" s="99" t="str">
        <f t="shared" si="120"/>
        <v/>
      </c>
    </row>
    <row r="245" spans="1:28" ht="14.25" customHeight="1">
      <c r="A245" s="238"/>
      <c r="B245" s="156">
        <f t="shared" si="121"/>
        <v>1</v>
      </c>
      <c r="C245" s="215">
        <f t="shared" si="122"/>
        <v>44003</v>
      </c>
      <c r="D245" s="99"/>
      <c r="E245" s="100"/>
      <c r="F245" s="99"/>
      <c r="G245" s="101"/>
      <c r="H245" s="99"/>
      <c r="I245" s="102"/>
      <c r="J245" s="99"/>
      <c r="K245" s="103"/>
      <c r="L245" s="99"/>
      <c r="M245" s="104"/>
      <c r="N245" s="99"/>
      <c r="O245" s="105"/>
      <c r="P245" s="99"/>
      <c r="Q245" s="106"/>
      <c r="R245" s="99"/>
      <c r="S245" s="107"/>
      <c r="T245" s="99"/>
      <c r="U245" s="103"/>
      <c r="V245" s="99"/>
      <c r="W245" s="108"/>
      <c r="X245" s="99"/>
      <c r="Y245" s="101"/>
      <c r="Z245" s="99"/>
      <c r="AA245" s="99" t="str">
        <f t="shared" si="119"/>
        <v/>
      </c>
      <c r="AB245" s="99" t="str">
        <f t="shared" si="120"/>
        <v/>
      </c>
    </row>
    <row r="246" spans="1:28" s="66" customFormat="1" ht="15.75">
      <c r="A246" s="238"/>
      <c r="B246" s="228" t="s">
        <v>23</v>
      </c>
      <c r="C246" s="224"/>
      <c r="D246" s="221">
        <f>SUM(D239:D245)</f>
        <v>0</v>
      </c>
      <c r="E246" s="222"/>
      <c r="F246" s="221">
        <f>SUM(F239:F245)</f>
        <v>0</v>
      </c>
      <c r="G246" s="222"/>
      <c r="H246" s="221">
        <f>SUM(H239:H245)</f>
        <v>0</v>
      </c>
      <c r="I246" s="222"/>
      <c r="J246" s="221">
        <f>SUM(J239:J245)</f>
        <v>0</v>
      </c>
      <c r="K246" s="222"/>
      <c r="L246" s="221">
        <f>SUM(L239:L245)</f>
        <v>0</v>
      </c>
      <c r="M246" s="222"/>
      <c r="N246" s="221">
        <f>SUM(N239:N245)</f>
        <v>0</v>
      </c>
      <c r="O246" s="222"/>
      <c r="P246" s="221">
        <f>SUM(P239:P245)</f>
        <v>0</v>
      </c>
      <c r="Q246" s="222"/>
      <c r="R246" s="221">
        <f>SUM(R239:R245)</f>
        <v>0</v>
      </c>
      <c r="S246" s="222"/>
      <c r="T246" s="221">
        <f>SUM(T239:T245)</f>
        <v>0</v>
      </c>
      <c r="U246" s="222"/>
      <c r="V246" s="221">
        <f>SUM(V239:V245)</f>
        <v>0</v>
      </c>
      <c r="W246" s="222"/>
      <c r="X246" s="221">
        <f>SUM(X239:X245)</f>
        <v>0</v>
      </c>
      <c r="Y246" s="222"/>
      <c r="Z246" s="180">
        <f>SUM(Z239:Z245)</f>
        <v>0</v>
      </c>
      <c r="AA246" s="180">
        <f>SUM(AA239:AA245)</f>
        <v>0</v>
      </c>
      <c r="AB246" s="180">
        <f>SUM(AB239:AB245)</f>
        <v>0</v>
      </c>
    </row>
    <row r="247" spans="1:28" ht="15.75" customHeight="1">
      <c r="A247" s="238"/>
      <c r="B247" s="226">
        <f>SEMAINE(date_1er_jour_semaine($A$1,B238)+7)</f>
        <v>26</v>
      </c>
      <c r="C247" s="227"/>
      <c r="D247" s="195" t="s">
        <v>8</v>
      </c>
      <c r="E247" s="195" t="s">
        <v>9</v>
      </c>
      <c r="F247" s="196" t="s">
        <v>10</v>
      </c>
      <c r="G247" s="196" t="s">
        <v>9</v>
      </c>
      <c r="H247" s="197" t="s">
        <v>11</v>
      </c>
      <c r="I247" s="197" t="s">
        <v>9</v>
      </c>
      <c r="J247" s="198" t="s">
        <v>12</v>
      </c>
      <c r="K247" s="198" t="s">
        <v>9</v>
      </c>
      <c r="L247" s="199" t="s">
        <v>13</v>
      </c>
      <c r="M247" s="199" t="s">
        <v>9</v>
      </c>
      <c r="N247" s="200" t="s">
        <v>14</v>
      </c>
      <c r="O247" s="200" t="s">
        <v>9</v>
      </c>
      <c r="P247" s="201" t="s">
        <v>15</v>
      </c>
      <c r="Q247" s="201" t="s">
        <v>9</v>
      </c>
      <c r="R247" s="202" t="s">
        <v>16</v>
      </c>
      <c r="S247" s="202" t="s">
        <v>9</v>
      </c>
      <c r="T247" s="203" t="s">
        <v>17</v>
      </c>
      <c r="U247" s="203" t="s">
        <v>9</v>
      </c>
      <c r="V247" s="204" t="s">
        <v>18</v>
      </c>
      <c r="W247" s="204" t="s">
        <v>9</v>
      </c>
      <c r="X247" s="205" t="s">
        <v>19</v>
      </c>
      <c r="Y247" s="205" t="s">
        <v>9</v>
      </c>
      <c r="Z247" s="138" t="s">
        <v>20</v>
      </c>
      <c r="AA247" s="139" t="s">
        <v>21</v>
      </c>
      <c r="AB247" s="140" t="s">
        <v>22</v>
      </c>
    </row>
    <row r="248" spans="1:28" ht="14.25" customHeight="1">
      <c r="A248" s="238"/>
      <c r="B248" s="156">
        <f t="shared" ref="B248:B249" si="123">WEEKDAY(C248)</f>
        <v>2</v>
      </c>
      <c r="C248" s="215">
        <f>date_1er_jour_semaine($A$1,B247)</f>
        <v>44004</v>
      </c>
      <c r="D248" s="99"/>
      <c r="E248" s="100"/>
      <c r="F248" s="99"/>
      <c r="G248" s="101"/>
      <c r="H248" s="99"/>
      <c r="I248" s="102"/>
      <c r="J248" s="99"/>
      <c r="K248" s="103"/>
      <c r="L248" s="99"/>
      <c r="M248" s="104"/>
      <c r="N248" s="99"/>
      <c r="O248" s="105"/>
      <c r="P248" s="99"/>
      <c r="Q248" s="106"/>
      <c r="R248" s="99"/>
      <c r="S248" s="107"/>
      <c r="T248" s="99"/>
      <c r="U248" s="103"/>
      <c r="V248" s="99"/>
      <c r="W248" s="108"/>
      <c r="X248" s="99"/>
      <c r="Y248" s="101"/>
      <c r="Z248" s="99"/>
      <c r="AA248" s="99" t="str">
        <f t="shared" ref="AA248:AA254" si="124">IF(SUM(D248:X248)=0,"",SUM(D248:X248))</f>
        <v/>
      </c>
      <c r="AB248" s="99" t="str">
        <f t="shared" ref="AB248:AB254" si="125">IF(SUM(Y248:AA248)=0,"",SUM(Z248,AA248))</f>
        <v/>
      </c>
    </row>
    <row r="249" spans="1:28" ht="14.25" customHeight="1">
      <c r="A249" s="238"/>
      <c r="B249" s="156">
        <f t="shared" si="123"/>
        <v>3</v>
      </c>
      <c r="C249" s="215">
        <f>C248+1</f>
        <v>44005</v>
      </c>
      <c r="D249" s="99"/>
      <c r="E249" s="100"/>
      <c r="F249" s="99"/>
      <c r="G249" s="101"/>
      <c r="H249" s="99"/>
      <c r="I249" s="102"/>
      <c r="J249" s="99"/>
      <c r="K249" s="103"/>
      <c r="L249" s="99"/>
      <c r="M249" s="104"/>
      <c r="N249" s="99"/>
      <c r="O249" s="105"/>
      <c r="P249" s="99"/>
      <c r="Q249" s="106"/>
      <c r="R249" s="99"/>
      <c r="S249" s="107"/>
      <c r="T249" s="109"/>
      <c r="U249" s="103"/>
      <c r="V249" s="99"/>
      <c r="W249" s="108"/>
      <c r="X249" s="99"/>
      <c r="Y249" s="101"/>
      <c r="Z249" s="99"/>
      <c r="AA249" s="99" t="str">
        <f t="shared" si="124"/>
        <v/>
      </c>
      <c r="AB249" s="99" t="str">
        <f t="shared" si="125"/>
        <v/>
      </c>
    </row>
    <row r="250" spans="1:28" ht="14.25" customHeight="1">
      <c r="A250" s="238"/>
      <c r="B250" s="156">
        <f>WEEKDAY(C250)</f>
        <v>4</v>
      </c>
      <c r="C250" s="215">
        <f>C249+1</f>
        <v>44006</v>
      </c>
      <c r="D250" s="99"/>
      <c r="E250" s="100"/>
      <c r="F250" s="99"/>
      <c r="G250" s="101"/>
      <c r="H250" s="99"/>
      <c r="I250" s="102"/>
      <c r="J250" s="99"/>
      <c r="K250" s="103"/>
      <c r="L250" s="99"/>
      <c r="M250" s="104"/>
      <c r="N250" s="99"/>
      <c r="O250" s="105"/>
      <c r="P250" s="99"/>
      <c r="Q250" s="106"/>
      <c r="R250" s="99"/>
      <c r="S250" s="107"/>
      <c r="T250" s="99"/>
      <c r="U250" s="103"/>
      <c r="V250" s="99"/>
      <c r="W250" s="108"/>
      <c r="X250" s="99"/>
      <c r="Y250" s="101"/>
      <c r="Z250" s="99"/>
      <c r="AA250" s="99" t="str">
        <f t="shared" si="124"/>
        <v/>
      </c>
      <c r="AB250" s="99" t="str">
        <f t="shared" si="125"/>
        <v/>
      </c>
    </row>
    <row r="251" spans="1:28" ht="14.25" customHeight="1">
      <c r="A251" s="238"/>
      <c r="B251" s="156">
        <f t="shared" ref="B251:B254" si="126">WEEKDAY(C251)</f>
        <v>5</v>
      </c>
      <c r="C251" s="215">
        <f t="shared" ref="C251:C254" si="127">C250+1</f>
        <v>44007</v>
      </c>
      <c r="D251" s="99"/>
      <c r="E251" s="100"/>
      <c r="F251" s="99"/>
      <c r="G251" s="101"/>
      <c r="H251" s="99"/>
      <c r="I251" s="102"/>
      <c r="J251" s="99"/>
      <c r="K251" s="103"/>
      <c r="L251" s="99"/>
      <c r="M251" s="104"/>
      <c r="N251" s="99"/>
      <c r="O251" s="105"/>
      <c r="P251" s="99"/>
      <c r="Q251" s="106"/>
      <c r="R251" s="99"/>
      <c r="S251" s="107"/>
      <c r="T251" s="99"/>
      <c r="U251" s="103"/>
      <c r="V251" s="99"/>
      <c r="W251" s="108"/>
      <c r="X251" s="99"/>
      <c r="Y251" s="101"/>
      <c r="Z251" s="99"/>
      <c r="AA251" s="99" t="str">
        <f t="shared" si="124"/>
        <v/>
      </c>
      <c r="AB251" s="99" t="str">
        <f t="shared" si="125"/>
        <v/>
      </c>
    </row>
    <row r="252" spans="1:28" ht="14.25" customHeight="1">
      <c r="A252" s="238"/>
      <c r="B252" s="156">
        <f t="shared" si="126"/>
        <v>6</v>
      </c>
      <c r="C252" s="215">
        <f t="shared" si="127"/>
        <v>44008</v>
      </c>
      <c r="D252" s="99"/>
      <c r="E252" s="100"/>
      <c r="F252" s="99"/>
      <c r="G252" s="101"/>
      <c r="H252" s="99"/>
      <c r="I252" s="102"/>
      <c r="J252" s="99"/>
      <c r="K252" s="103"/>
      <c r="L252" s="99"/>
      <c r="M252" s="104"/>
      <c r="N252" s="99"/>
      <c r="O252" s="105"/>
      <c r="P252" s="99"/>
      <c r="Q252" s="106"/>
      <c r="R252" s="99"/>
      <c r="S252" s="107"/>
      <c r="T252" s="99"/>
      <c r="U252" s="103"/>
      <c r="V252" s="99"/>
      <c r="W252" s="108"/>
      <c r="X252" s="99"/>
      <c r="Y252" s="101"/>
      <c r="Z252" s="99"/>
      <c r="AA252" s="99" t="str">
        <f t="shared" si="124"/>
        <v/>
      </c>
      <c r="AB252" s="99" t="str">
        <f t="shared" si="125"/>
        <v/>
      </c>
    </row>
    <row r="253" spans="1:28" ht="15" customHeight="1">
      <c r="A253" s="238">
        <f>C268</f>
        <v>44020</v>
      </c>
      <c r="B253" s="156">
        <f t="shared" si="126"/>
        <v>7</v>
      </c>
      <c r="C253" s="215">
        <f t="shared" si="127"/>
        <v>44009</v>
      </c>
      <c r="D253" s="99"/>
      <c r="E253" s="100"/>
      <c r="F253" s="99"/>
      <c r="G253" s="101"/>
      <c r="H253" s="99"/>
      <c r="I253" s="102"/>
      <c r="J253" s="99"/>
      <c r="K253" s="103"/>
      <c r="L253" s="99"/>
      <c r="M253" s="104"/>
      <c r="N253" s="99"/>
      <c r="O253" s="105"/>
      <c r="P253" s="99"/>
      <c r="Q253" s="106"/>
      <c r="R253" s="99"/>
      <c r="S253" s="107"/>
      <c r="T253" s="99"/>
      <c r="U253" s="103"/>
      <c r="V253" s="99"/>
      <c r="W253" s="108"/>
      <c r="X253" s="99"/>
      <c r="Y253" s="101"/>
      <c r="Z253" s="99"/>
      <c r="AA253" s="99" t="str">
        <f t="shared" si="124"/>
        <v/>
      </c>
      <c r="AB253" s="99" t="str">
        <f t="shared" si="125"/>
        <v/>
      </c>
    </row>
    <row r="254" spans="1:28" ht="14.25" customHeight="1">
      <c r="A254" s="238"/>
      <c r="B254" s="156">
        <f t="shared" si="126"/>
        <v>1</v>
      </c>
      <c r="C254" s="215">
        <f t="shared" si="127"/>
        <v>44010</v>
      </c>
      <c r="D254" s="99"/>
      <c r="E254" s="100"/>
      <c r="F254" s="99"/>
      <c r="G254" s="101"/>
      <c r="H254" s="99"/>
      <c r="I254" s="102"/>
      <c r="J254" s="99"/>
      <c r="K254" s="103"/>
      <c r="L254" s="99"/>
      <c r="M254" s="104"/>
      <c r="N254" s="99"/>
      <c r="O254" s="105"/>
      <c r="P254" s="99"/>
      <c r="Q254" s="106"/>
      <c r="R254" s="99"/>
      <c r="S254" s="107"/>
      <c r="T254" s="99"/>
      <c r="U254" s="103"/>
      <c r="V254" s="99"/>
      <c r="W254" s="108"/>
      <c r="X254" s="99"/>
      <c r="Y254" s="101"/>
      <c r="Z254" s="99"/>
      <c r="AA254" s="99" t="str">
        <f t="shared" si="124"/>
        <v/>
      </c>
      <c r="AB254" s="99" t="str">
        <f t="shared" si="125"/>
        <v/>
      </c>
    </row>
    <row r="255" spans="1:28" s="66" customFormat="1" ht="15.75">
      <c r="A255" s="238"/>
      <c r="B255" s="228" t="s">
        <v>23</v>
      </c>
      <c r="C255" s="224"/>
      <c r="D255" s="221">
        <f>SUM(D248:D254)</f>
        <v>0</v>
      </c>
      <c r="E255" s="222"/>
      <c r="F255" s="221">
        <f>SUM(F248:F254)</f>
        <v>0</v>
      </c>
      <c r="G255" s="222"/>
      <c r="H255" s="221">
        <f>SUM(H248:H254)</f>
        <v>0</v>
      </c>
      <c r="I255" s="222"/>
      <c r="J255" s="221">
        <f>SUM(J248:J254)</f>
        <v>0</v>
      </c>
      <c r="K255" s="222"/>
      <c r="L255" s="221">
        <f>SUM(L248:L254)</f>
        <v>0</v>
      </c>
      <c r="M255" s="222"/>
      <c r="N255" s="221">
        <f>SUM(N248:N254)</f>
        <v>0</v>
      </c>
      <c r="O255" s="222"/>
      <c r="P255" s="221">
        <f>SUM(P248:P254)</f>
        <v>0</v>
      </c>
      <c r="Q255" s="222"/>
      <c r="R255" s="221">
        <f>SUM(R248:R254)</f>
        <v>0</v>
      </c>
      <c r="S255" s="222"/>
      <c r="T255" s="221">
        <f>SUM(T248:T254)</f>
        <v>0</v>
      </c>
      <c r="U255" s="222"/>
      <c r="V255" s="221">
        <f>SUM(V248:V254)</f>
        <v>0</v>
      </c>
      <c r="W255" s="222"/>
      <c r="X255" s="221">
        <f>SUM(X248:X254)</f>
        <v>0</v>
      </c>
      <c r="Y255" s="222"/>
      <c r="Z255" s="180">
        <f>SUM(Z248:Z254)</f>
        <v>0</v>
      </c>
      <c r="AA255" s="180">
        <f>SUM(AA248:AA254)</f>
        <v>0</v>
      </c>
      <c r="AB255" s="180">
        <f>SUM(AB248:AB254)</f>
        <v>0</v>
      </c>
    </row>
    <row r="256" spans="1:28" ht="15.75" customHeight="1">
      <c r="A256" s="238"/>
      <c r="B256" s="226">
        <f>SEMAINE(date_1er_jour_semaine($A$1,B247)+7)</f>
        <v>27</v>
      </c>
      <c r="C256" s="227"/>
      <c r="D256" s="195" t="s">
        <v>8</v>
      </c>
      <c r="E256" s="195" t="s">
        <v>9</v>
      </c>
      <c r="F256" s="196" t="s">
        <v>10</v>
      </c>
      <c r="G256" s="196" t="s">
        <v>9</v>
      </c>
      <c r="H256" s="197" t="s">
        <v>11</v>
      </c>
      <c r="I256" s="197" t="s">
        <v>9</v>
      </c>
      <c r="J256" s="198" t="s">
        <v>12</v>
      </c>
      <c r="K256" s="198" t="s">
        <v>9</v>
      </c>
      <c r="L256" s="199" t="s">
        <v>13</v>
      </c>
      <c r="M256" s="199" t="s">
        <v>9</v>
      </c>
      <c r="N256" s="200" t="s">
        <v>14</v>
      </c>
      <c r="O256" s="200" t="s">
        <v>9</v>
      </c>
      <c r="P256" s="201" t="s">
        <v>15</v>
      </c>
      <c r="Q256" s="201" t="s">
        <v>9</v>
      </c>
      <c r="R256" s="202" t="s">
        <v>16</v>
      </c>
      <c r="S256" s="202" t="s">
        <v>9</v>
      </c>
      <c r="T256" s="203" t="s">
        <v>17</v>
      </c>
      <c r="U256" s="203" t="s">
        <v>9</v>
      </c>
      <c r="V256" s="204" t="s">
        <v>18</v>
      </c>
      <c r="W256" s="204" t="s">
        <v>9</v>
      </c>
      <c r="X256" s="205" t="s">
        <v>19</v>
      </c>
      <c r="Y256" s="205" t="s">
        <v>9</v>
      </c>
      <c r="Z256" s="138" t="s">
        <v>20</v>
      </c>
      <c r="AA256" s="139" t="s">
        <v>21</v>
      </c>
      <c r="AB256" s="140" t="s">
        <v>22</v>
      </c>
    </row>
    <row r="257" spans="1:28" ht="14.25" customHeight="1">
      <c r="A257" s="238"/>
      <c r="B257" s="156">
        <f t="shared" ref="B257:B258" si="128">WEEKDAY(C257)</f>
        <v>2</v>
      </c>
      <c r="C257" s="215">
        <f>date_1er_jour_semaine($A$1,B256)</f>
        <v>44011</v>
      </c>
      <c r="D257" s="99"/>
      <c r="E257" s="100"/>
      <c r="F257" s="99"/>
      <c r="G257" s="101"/>
      <c r="H257" s="99"/>
      <c r="I257" s="102"/>
      <c r="J257" s="99"/>
      <c r="K257" s="103"/>
      <c r="L257" s="99"/>
      <c r="M257" s="104"/>
      <c r="N257" s="99"/>
      <c r="O257" s="105"/>
      <c r="P257" s="99"/>
      <c r="Q257" s="106"/>
      <c r="R257" s="99"/>
      <c r="S257" s="107"/>
      <c r="T257" s="99"/>
      <c r="U257" s="103"/>
      <c r="V257" s="99"/>
      <c r="W257" s="108"/>
      <c r="X257" s="99"/>
      <c r="Y257" s="101"/>
      <c r="Z257" s="99"/>
      <c r="AA257" s="99" t="str">
        <f t="shared" ref="AA257:AA263" si="129">IF(SUM(D257:X257)=0,"",SUM(D257:X257))</f>
        <v/>
      </c>
      <c r="AB257" s="99" t="str">
        <f t="shared" ref="AB257:AB263" si="130">IF(SUM(Y257:AA257)=0,"",SUM(Z257,AA257))</f>
        <v/>
      </c>
    </row>
    <row r="258" spans="1:28" ht="14.25" customHeight="1">
      <c r="A258" s="238"/>
      <c r="B258" s="156">
        <f t="shared" si="128"/>
        <v>3</v>
      </c>
      <c r="C258" s="215">
        <f>C257+1</f>
        <v>44012</v>
      </c>
      <c r="D258" s="99"/>
      <c r="E258" s="100"/>
      <c r="F258" s="99"/>
      <c r="G258" s="101"/>
      <c r="H258" s="99"/>
      <c r="I258" s="102"/>
      <c r="J258" s="99"/>
      <c r="K258" s="103"/>
      <c r="L258" s="99"/>
      <c r="M258" s="104"/>
      <c r="N258" s="99"/>
      <c r="O258" s="105"/>
      <c r="P258" s="99"/>
      <c r="Q258" s="106"/>
      <c r="R258" s="99"/>
      <c r="S258" s="107"/>
      <c r="T258" s="109"/>
      <c r="U258" s="103"/>
      <c r="V258" s="99"/>
      <c r="W258" s="108"/>
      <c r="X258" s="99"/>
      <c r="Y258" s="101"/>
      <c r="Z258" s="99"/>
      <c r="AA258" s="99" t="str">
        <f t="shared" si="129"/>
        <v/>
      </c>
      <c r="AB258" s="99" t="str">
        <f t="shared" si="130"/>
        <v/>
      </c>
    </row>
    <row r="259" spans="1:28" ht="14.25" customHeight="1">
      <c r="A259" s="238"/>
      <c r="B259" s="156">
        <f>WEEKDAY(C259)</f>
        <v>4</v>
      </c>
      <c r="C259" s="215">
        <f>C258+1</f>
        <v>44013</v>
      </c>
      <c r="D259" s="99"/>
      <c r="E259" s="100"/>
      <c r="F259" s="99"/>
      <c r="G259" s="101"/>
      <c r="H259" s="99"/>
      <c r="I259" s="102"/>
      <c r="J259" s="99"/>
      <c r="K259" s="103"/>
      <c r="L259" s="99"/>
      <c r="M259" s="104"/>
      <c r="N259" s="99"/>
      <c r="O259" s="105"/>
      <c r="P259" s="99"/>
      <c r="Q259" s="106"/>
      <c r="R259" s="99"/>
      <c r="S259" s="107"/>
      <c r="T259" s="99"/>
      <c r="U259" s="103"/>
      <c r="V259" s="99"/>
      <c r="W259" s="108"/>
      <c r="X259" s="99"/>
      <c r="Y259" s="101"/>
      <c r="Z259" s="99"/>
      <c r="AA259" s="99" t="str">
        <f t="shared" si="129"/>
        <v/>
      </c>
      <c r="AB259" s="99" t="str">
        <f t="shared" si="130"/>
        <v/>
      </c>
    </row>
    <row r="260" spans="1:28" ht="14.25" customHeight="1">
      <c r="A260" s="238"/>
      <c r="B260" s="156">
        <f t="shared" ref="B260:B263" si="131">WEEKDAY(C260)</f>
        <v>5</v>
      </c>
      <c r="C260" s="215">
        <f t="shared" ref="C260:C263" si="132">C259+1</f>
        <v>44014</v>
      </c>
      <c r="D260" s="99"/>
      <c r="E260" s="100"/>
      <c r="F260" s="99"/>
      <c r="G260" s="101"/>
      <c r="H260" s="99"/>
      <c r="I260" s="102"/>
      <c r="J260" s="99"/>
      <c r="K260" s="103"/>
      <c r="L260" s="99"/>
      <c r="M260" s="104"/>
      <c r="N260" s="99"/>
      <c r="O260" s="105"/>
      <c r="P260" s="99"/>
      <c r="Q260" s="106"/>
      <c r="R260" s="99"/>
      <c r="S260" s="107"/>
      <c r="T260" s="99"/>
      <c r="U260" s="103"/>
      <c r="V260" s="99"/>
      <c r="W260" s="108"/>
      <c r="X260" s="99"/>
      <c r="Y260" s="101"/>
      <c r="Z260" s="99"/>
      <c r="AA260" s="99" t="str">
        <f t="shared" si="129"/>
        <v/>
      </c>
      <c r="AB260" s="99" t="str">
        <f t="shared" si="130"/>
        <v/>
      </c>
    </row>
    <row r="261" spans="1:28" ht="14.25" customHeight="1">
      <c r="A261" s="238"/>
      <c r="B261" s="156">
        <f t="shared" si="131"/>
        <v>6</v>
      </c>
      <c r="C261" s="215">
        <f t="shared" si="132"/>
        <v>44015</v>
      </c>
      <c r="D261" s="99"/>
      <c r="E261" s="100"/>
      <c r="F261" s="99"/>
      <c r="G261" s="101"/>
      <c r="H261" s="99"/>
      <c r="I261" s="102"/>
      <c r="J261" s="99"/>
      <c r="K261" s="103"/>
      <c r="L261" s="99"/>
      <c r="M261" s="104"/>
      <c r="N261" s="99"/>
      <c r="O261" s="105"/>
      <c r="P261" s="99"/>
      <c r="Q261" s="106"/>
      <c r="R261" s="99"/>
      <c r="S261" s="107"/>
      <c r="T261" s="99"/>
      <c r="U261" s="103"/>
      <c r="V261" s="99"/>
      <c r="W261" s="108"/>
      <c r="X261" s="99"/>
      <c r="Y261" s="101"/>
      <c r="Z261" s="99"/>
      <c r="AA261" s="99" t="str">
        <f t="shared" si="129"/>
        <v/>
      </c>
      <c r="AB261" s="99" t="str">
        <f t="shared" si="130"/>
        <v/>
      </c>
    </row>
    <row r="262" spans="1:28" ht="14.25" customHeight="1">
      <c r="A262" s="238"/>
      <c r="B262" s="156">
        <f t="shared" si="131"/>
        <v>7</v>
      </c>
      <c r="C262" s="215">
        <f t="shared" si="132"/>
        <v>44016</v>
      </c>
      <c r="D262" s="99"/>
      <c r="E262" s="100"/>
      <c r="F262" s="99"/>
      <c r="G262" s="101"/>
      <c r="H262" s="99"/>
      <c r="I262" s="102"/>
      <c r="J262" s="99"/>
      <c r="K262" s="103"/>
      <c r="L262" s="99"/>
      <c r="M262" s="104"/>
      <c r="N262" s="99"/>
      <c r="O262" s="105"/>
      <c r="P262" s="99"/>
      <c r="Q262" s="106"/>
      <c r="R262" s="99"/>
      <c r="S262" s="107"/>
      <c r="T262" s="99"/>
      <c r="U262" s="103"/>
      <c r="V262" s="99"/>
      <c r="W262" s="108"/>
      <c r="X262" s="99"/>
      <c r="Y262" s="101"/>
      <c r="Z262" s="99"/>
      <c r="AA262" s="99" t="str">
        <f t="shared" si="129"/>
        <v/>
      </c>
      <c r="AB262" s="99" t="str">
        <f t="shared" si="130"/>
        <v/>
      </c>
    </row>
    <row r="263" spans="1:28" ht="14.25" customHeight="1">
      <c r="A263" s="238"/>
      <c r="B263" s="156">
        <f t="shared" si="131"/>
        <v>1</v>
      </c>
      <c r="C263" s="215">
        <f t="shared" si="132"/>
        <v>44017</v>
      </c>
      <c r="D263" s="99"/>
      <c r="E263" s="100"/>
      <c r="F263" s="99"/>
      <c r="G263" s="101"/>
      <c r="H263" s="99"/>
      <c r="I263" s="102"/>
      <c r="J263" s="99"/>
      <c r="K263" s="103"/>
      <c r="L263" s="99"/>
      <c r="M263" s="104"/>
      <c r="N263" s="99"/>
      <c r="O263" s="105"/>
      <c r="P263" s="99"/>
      <c r="Q263" s="106"/>
      <c r="R263" s="99"/>
      <c r="S263" s="107"/>
      <c r="T263" s="99"/>
      <c r="U263" s="103"/>
      <c r="V263" s="99"/>
      <c r="W263" s="108"/>
      <c r="X263" s="99"/>
      <c r="Y263" s="101"/>
      <c r="Z263" s="99"/>
      <c r="AA263" s="99" t="str">
        <f t="shared" si="129"/>
        <v/>
      </c>
      <c r="AB263" s="99" t="str">
        <f t="shared" si="130"/>
        <v/>
      </c>
    </row>
    <row r="264" spans="1:28" s="66" customFormat="1" ht="15.75">
      <c r="A264" s="238"/>
      <c r="B264" s="228" t="s">
        <v>23</v>
      </c>
      <c r="C264" s="224"/>
      <c r="D264" s="221">
        <f>SUM(D257:D263)</f>
        <v>0</v>
      </c>
      <c r="E264" s="222"/>
      <c r="F264" s="221">
        <f>SUM(F257:F263)</f>
        <v>0</v>
      </c>
      <c r="G264" s="222"/>
      <c r="H264" s="221">
        <f>SUM(H257:H263)</f>
        <v>0</v>
      </c>
      <c r="I264" s="222"/>
      <c r="J264" s="221">
        <f>SUM(J257:J263)</f>
        <v>0</v>
      </c>
      <c r="K264" s="222"/>
      <c r="L264" s="221">
        <f>SUM(L257:L263)</f>
        <v>0</v>
      </c>
      <c r="M264" s="222"/>
      <c r="N264" s="221">
        <f>SUM(N257:N263)</f>
        <v>0</v>
      </c>
      <c r="O264" s="222"/>
      <c r="P264" s="221">
        <f>SUM(P257:P263)</f>
        <v>0</v>
      </c>
      <c r="Q264" s="222"/>
      <c r="R264" s="221">
        <f>SUM(R257:R263)</f>
        <v>0</v>
      </c>
      <c r="S264" s="222"/>
      <c r="T264" s="221">
        <f>SUM(T257:T263)</f>
        <v>0</v>
      </c>
      <c r="U264" s="222"/>
      <c r="V264" s="221">
        <f>SUM(V257:V263)</f>
        <v>0</v>
      </c>
      <c r="W264" s="222"/>
      <c r="X264" s="221">
        <f>SUM(X257:X263)</f>
        <v>0</v>
      </c>
      <c r="Y264" s="222"/>
      <c r="Z264" s="180">
        <f>SUM(Z257:Z263)</f>
        <v>0</v>
      </c>
      <c r="AA264" s="180">
        <f>SUM(AA257:AA263)</f>
        <v>0</v>
      </c>
      <c r="AB264" s="180">
        <f>SUM(AB257:AB263)</f>
        <v>0</v>
      </c>
    </row>
    <row r="265" spans="1:28" ht="15.75" customHeight="1">
      <c r="A265" s="238"/>
      <c r="B265" s="226">
        <f>SEMAINE(date_1er_jour_semaine($A$1,B256)+7)</f>
        <v>28</v>
      </c>
      <c r="C265" s="227"/>
      <c r="D265" s="195" t="s">
        <v>8</v>
      </c>
      <c r="E265" s="195" t="s">
        <v>9</v>
      </c>
      <c r="F265" s="196" t="s">
        <v>10</v>
      </c>
      <c r="G265" s="196" t="s">
        <v>9</v>
      </c>
      <c r="H265" s="197" t="s">
        <v>11</v>
      </c>
      <c r="I265" s="197" t="s">
        <v>9</v>
      </c>
      <c r="J265" s="198" t="s">
        <v>12</v>
      </c>
      <c r="K265" s="198" t="s">
        <v>9</v>
      </c>
      <c r="L265" s="199" t="s">
        <v>13</v>
      </c>
      <c r="M265" s="199" t="s">
        <v>9</v>
      </c>
      <c r="N265" s="200" t="s">
        <v>14</v>
      </c>
      <c r="O265" s="200" t="s">
        <v>9</v>
      </c>
      <c r="P265" s="201" t="s">
        <v>15</v>
      </c>
      <c r="Q265" s="201" t="s">
        <v>9</v>
      </c>
      <c r="R265" s="202" t="s">
        <v>16</v>
      </c>
      <c r="S265" s="202" t="s">
        <v>9</v>
      </c>
      <c r="T265" s="203" t="s">
        <v>17</v>
      </c>
      <c r="U265" s="203" t="s">
        <v>9</v>
      </c>
      <c r="V265" s="204" t="s">
        <v>18</v>
      </c>
      <c r="W265" s="204" t="s">
        <v>9</v>
      </c>
      <c r="X265" s="205" t="s">
        <v>19</v>
      </c>
      <c r="Y265" s="205" t="s">
        <v>9</v>
      </c>
      <c r="Z265" s="138" t="s">
        <v>20</v>
      </c>
      <c r="AA265" s="139" t="s">
        <v>21</v>
      </c>
      <c r="AB265" s="140" t="s">
        <v>22</v>
      </c>
    </row>
    <row r="266" spans="1:28" ht="14.25" customHeight="1">
      <c r="A266" s="238"/>
      <c r="B266" s="156">
        <f t="shared" ref="B266:B267" si="133">WEEKDAY(C266)</f>
        <v>2</v>
      </c>
      <c r="C266" s="215">
        <f>date_1er_jour_semaine($A$1,B265)</f>
        <v>44018</v>
      </c>
      <c r="D266" s="99"/>
      <c r="E266" s="100"/>
      <c r="F266" s="99"/>
      <c r="G266" s="101"/>
      <c r="H266" s="99"/>
      <c r="I266" s="102"/>
      <c r="J266" s="99"/>
      <c r="K266" s="103"/>
      <c r="L266" s="99"/>
      <c r="M266" s="104"/>
      <c r="N266" s="99"/>
      <c r="O266" s="105"/>
      <c r="P266" s="99"/>
      <c r="Q266" s="106"/>
      <c r="R266" s="99"/>
      <c r="S266" s="107"/>
      <c r="T266" s="99"/>
      <c r="U266" s="103"/>
      <c r="V266" s="99"/>
      <c r="W266" s="108"/>
      <c r="X266" s="99"/>
      <c r="Y266" s="101"/>
      <c r="Z266" s="99"/>
      <c r="AA266" s="99" t="str">
        <f t="shared" ref="AA266:AA272" si="134">IF(SUM(D266:X266)=0,"",SUM(D266:X266))</f>
        <v/>
      </c>
      <c r="AB266" s="99" t="str">
        <f t="shared" ref="AB266:AB272" si="135">IF(SUM(Y266:AA266)=0,"",SUM(Z266,AA266))</f>
        <v/>
      </c>
    </row>
    <row r="267" spans="1:28" ht="14.25" customHeight="1">
      <c r="A267" s="238"/>
      <c r="B267" s="156">
        <f t="shared" si="133"/>
        <v>3</v>
      </c>
      <c r="C267" s="215">
        <f>C266+1</f>
        <v>44019</v>
      </c>
      <c r="D267" s="99"/>
      <c r="E267" s="100"/>
      <c r="F267" s="99"/>
      <c r="G267" s="101"/>
      <c r="H267" s="99"/>
      <c r="I267" s="102"/>
      <c r="J267" s="99"/>
      <c r="K267" s="103"/>
      <c r="L267" s="99"/>
      <c r="M267" s="104"/>
      <c r="N267" s="99"/>
      <c r="O267" s="105"/>
      <c r="P267" s="99"/>
      <c r="Q267" s="106"/>
      <c r="R267" s="99"/>
      <c r="S267" s="107"/>
      <c r="T267" s="109"/>
      <c r="U267" s="103"/>
      <c r="V267" s="99"/>
      <c r="W267" s="108"/>
      <c r="X267" s="99"/>
      <c r="Y267" s="101"/>
      <c r="Z267" s="99"/>
      <c r="AA267" s="99" t="str">
        <f t="shared" si="134"/>
        <v/>
      </c>
      <c r="AB267" s="99" t="str">
        <f t="shared" si="135"/>
        <v/>
      </c>
    </row>
    <row r="268" spans="1:28" ht="14.25" customHeight="1">
      <c r="A268" s="238"/>
      <c r="B268" s="156">
        <f>WEEKDAY(C268)</f>
        <v>4</v>
      </c>
      <c r="C268" s="215">
        <f>C267+1</f>
        <v>44020</v>
      </c>
      <c r="D268" s="99"/>
      <c r="E268" s="100"/>
      <c r="F268" s="99"/>
      <c r="G268" s="101"/>
      <c r="H268" s="99"/>
      <c r="I268" s="102"/>
      <c r="J268" s="99"/>
      <c r="K268" s="103"/>
      <c r="L268" s="99"/>
      <c r="M268" s="104"/>
      <c r="N268" s="99"/>
      <c r="O268" s="105"/>
      <c r="P268" s="99"/>
      <c r="Q268" s="106"/>
      <c r="R268" s="99"/>
      <c r="S268" s="107"/>
      <c r="T268" s="99"/>
      <c r="U268" s="103"/>
      <c r="V268" s="99"/>
      <c r="W268" s="108"/>
      <c r="X268" s="99"/>
      <c r="Y268" s="101"/>
      <c r="Z268" s="99"/>
      <c r="AA268" s="99" t="str">
        <f t="shared" si="134"/>
        <v/>
      </c>
      <c r="AB268" s="99" t="str">
        <f t="shared" si="135"/>
        <v/>
      </c>
    </row>
    <row r="269" spans="1:28" ht="14.25" customHeight="1">
      <c r="A269" s="238"/>
      <c r="B269" s="156">
        <f t="shared" ref="B269:B272" si="136">WEEKDAY(C269)</f>
        <v>5</v>
      </c>
      <c r="C269" s="215">
        <f t="shared" ref="C269:C272" si="137">C268+1</f>
        <v>44021</v>
      </c>
      <c r="D269" s="99"/>
      <c r="E269" s="100"/>
      <c r="F269" s="99"/>
      <c r="G269" s="101"/>
      <c r="H269" s="99"/>
      <c r="I269" s="102"/>
      <c r="J269" s="99"/>
      <c r="K269" s="103"/>
      <c r="L269" s="99"/>
      <c r="M269" s="104"/>
      <c r="N269" s="99"/>
      <c r="O269" s="105"/>
      <c r="P269" s="99"/>
      <c r="Q269" s="106"/>
      <c r="R269" s="99"/>
      <c r="S269" s="107"/>
      <c r="T269" s="99"/>
      <c r="U269" s="103"/>
      <c r="V269" s="99"/>
      <c r="W269" s="108"/>
      <c r="X269" s="99"/>
      <c r="Y269" s="101"/>
      <c r="Z269" s="99"/>
      <c r="AA269" s="99" t="str">
        <f t="shared" si="134"/>
        <v/>
      </c>
      <c r="AB269" s="99" t="str">
        <f t="shared" si="135"/>
        <v/>
      </c>
    </row>
    <row r="270" spans="1:28" ht="14.25" customHeight="1">
      <c r="A270" s="238"/>
      <c r="B270" s="156">
        <f t="shared" si="136"/>
        <v>6</v>
      </c>
      <c r="C270" s="215">
        <f t="shared" si="137"/>
        <v>44022</v>
      </c>
      <c r="D270" s="99"/>
      <c r="E270" s="100"/>
      <c r="F270" s="99"/>
      <c r="G270" s="101"/>
      <c r="H270" s="99"/>
      <c r="I270" s="102"/>
      <c r="J270" s="99"/>
      <c r="K270" s="103"/>
      <c r="L270" s="99"/>
      <c r="M270" s="104"/>
      <c r="N270" s="99"/>
      <c r="O270" s="105"/>
      <c r="P270" s="99"/>
      <c r="Q270" s="106"/>
      <c r="R270" s="99"/>
      <c r="S270" s="107"/>
      <c r="T270" s="99"/>
      <c r="U270" s="103"/>
      <c r="V270" s="99"/>
      <c r="W270" s="108"/>
      <c r="X270" s="99"/>
      <c r="Y270" s="101"/>
      <c r="Z270" s="99"/>
      <c r="AA270" s="99" t="str">
        <f t="shared" si="134"/>
        <v/>
      </c>
      <c r="AB270" s="99" t="str">
        <f t="shared" si="135"/>
        <v/>
      </c>
    </row>
    <row r="271" spans="1:28" ht="14.25" customHeight="1">
      <c r="A271" s="238"/>
      <c r="B271" s="156">
        <f t="shared" si="136"/>
        <v>7</v>
      </c>
      <c r="C271" s="215">
        <f t="shared" si="137"/>
        <v>44023</v>
      </c>
      <c r="D271" s="99"/>
      <c r="E271" s="100"/>
      <c r="F271" s="99"/>
      <c r="G271" s="101"/>
      <c r="H271" s="99"/>
      <c r="I271" s="102"/>
      <c r="J271" s="99"/>
      <c r="K271" s="103"/>
      <c r="L271" s="99"/>
      <c r="M271" s="104"/>
      <c r="N271" s="99"/>
      <c r="O271" s="105"/>
      <c r="P271" s="99"/>
      <c r="Q271" s="106"/>
      <c r="R271" s="99"/>
      <c r="S271" s="107"/>
      <c r="T271" s="99"/>
      <c r="U271" s="103"/>
      <c r="V271" s="99"/>
      <c r="W271" s="108"/>
      <c r="X271" s="99"/>
      <c r="Y271" s="101"/>
      <c r="Z271" s="99"/>
      <c r="AA271" s="99" t="str">
        <f t="shared" si="134"/>
        <v/>
      </c>
      <c r="AB271" s="99" t="str">
        <f t="shared" si="135"/>
        <v/>
      </c>
    </row>
    <row r="272" spans="1:28" ht="14.25" customHeight="1">
      <c r="A272" s="238"/>
      <c r="B272" s="156">
        <f t="shared" si="136"/>
        <v>1</v>
      </c>
      <c r="C272" s="215">
        <f t="shared" si="137"/>
        <v>44024</v>
      </c>
      <c r="D272" s="99"/>
      <c r="E272" s="100"/>
      <c r="F272" s="99"/>
      <c r="G272" s="101"/>
      <c r="H272" s="99"/>
      <c r="I272" s="102"/>
      <c r="J272" s="99"/>
      <c r="K272" s="103"/>
      <c r="L272" s="99"/>
      <c r="M272" s="104"/>
      <c r="N272" s="99"/>
      <c r="O272" s="105"/>
      <c r="P272" s="99"/>
      <c r="Q272" s="106"/>
      <c r="R272" s="99"/>
      <c r="S272" s="107"/>
      <c r="T272" s="99"/>
      <c r="U272" s="103"/>
      <c r="V272" s="99"/>
      <c r="W272" s="108"/>
      <c r="X272" s="99"/>
      <c r="Y272" s="101"/>
      <c r="Z272" s="99"/>
      <c r="AA272" s="99" t="str">
        <f t="shared" si="134"/>
        <v/>
      </c>
      <c r="AB272" s="99" t="str">
        <f t="shared" si="135"/>
        <v/>
      </c>
    </row>
    <row r="273" spans="1:28" s="66" customFormat="1" ht="15.75">
      <c r="A273" s="238"/>
      <c r="B273" s="228" t="s">
        <v>23</v>
      </c>
      <c r="C273" s="224"/>
      <c r="D273" s="221">
        <f>SUM(D266:D272)</f>
        <v>0</v>
      </c>
      <c r="E273" s="222"/>
      <c r="F273" s="221">
        <f>SUM(F266:F272)</f>
        <v>0</v>
      </c>
      <c r="G273" s="222"/>
      <c r="H273" s="221">
        <f>SUM(H266:H272)</f>
        <v>0</v>
      </c>
      <c r="I273" s="222"/>
      <c r="J273" s="221">
        <f>SUM(J266:J272)</f>
        <v>0</v>
      </c>
      <c r="K273" s="222"/>
      <c r="L273" s="221">
        <f>SUM(L266:L272)</f>
        <v>0</v>
      </c>
      <c r="M273" s="222"/>
      <c r="N273" s="221">
        <f>SUM(N266:N272)</f>
        <v>0</v>
      </c>
      <c r="O273" s="222"/>
      <c r="P273" s="221">
        <f>SUM(P266:P272)</f>
        <v>0</v>
      </c>
      <c r="Q273" s="222"/>
      <c r="R273" s="221">
        <f>SUM(R266:R272)</f>
        <v>0</v>
      </c>
      <c r="S273" s="222"/>
      <c r="T273" s="221">
        <f>SUM(T266:T272)</f>
        <v>0</v>
      </c>
      <c r="U273" s="222"/>
      <c r="V273" s="221">
        <f>SUM(V266:V272)</f>
        <v>0</v>
      </c>
      <c r="W273" s="222"/>
      <c r="X273" s="221">
        <f>SUM(X266:X272)</f>
        <v>0</v>
      </c>
      <c r="Y273" s="222"/>
      <c r="Z273" s="180">
        <f>SUM(Z266:Z272)</f>
        <v>0</v>
      </c>
      <c r="AA273" s="180">
        <f>SUM(AA266:AA272)</f>
        <v>0</v>
      </c>
      <c r="AB273" s="180">
        <f>SUM(AB266:AB272)</f>
        <v>0</v>
      </c>
    </row>
    <row r="274" spans="1:28" ht="15.75" customHeight="1">
      <c r="A274" s="238"/>
      <c r="B274" s="226">
        <f>SEMAINE(date_1er_jour_semaine($A$1,B265)+7)</f>
        <v>29</v>
      </c>
      <c r="C274" s="227"/>
      <c r="D274" s="195" t="s">
        <v>8</v>
      </c>
      <c r="E274" s="195" t="s">
        <v>9</v>
      </c>
      <c r="F274" s="196" t="s">
        <v>10</v>
      </c>
      <c r="G274" s="196" t="s">
        <v>9</v>
      </c>
      <c r="H274" s="197" t="s">
        <v>11</v>
      </c>
      <c r="I274" s="197" t="s">
        <v>9</v>
      </c>
      <c r="J274" s="198" t="s">
        <v>12</v>
      </c>
      <c r="K274" s="198" t="s">
        <v>9</v>
      </c>
      <c r="L274" s="199" t="s">
        <v>13</v>
      </c>
      <c r="M274" s="199" t="s">
        <v>9</v>
      </c>
      <c r="N274" s="200" t="s">
        <v>14</v>
      </c>
      <c r="O274" s="200" t="s">
        <v>9</v>
      </c>
      <c r="P274" s="201" t="s">
        <v>15</v>
      </c>
      <c r="Q274" s="201" t="s">
        <v>9</v>
      </c>
      <c r="R274" s="202" t="s">
        <v>16</v>
      </c>
      <c r="S274" s="202" t="s">
        <v>9</v>
      </c>
      <c r="T274" s="203" t="s">
        <v>17</v>
      </c>
      <c r="U274" s="203" t="s">
        <v>9</v>
      </c>
      <c r="V274" s="204" t="s">
        <v>18</v>
      </c>
      <c r="W274" s="204" t="s">
        <v>9</v>
      </c>
      <c r="X274" s="205" t="s">
        <v>19</v>
      </c>
      <c r="Y274" s="205" t="s">
        <v>9</v>
      </c>
      <c r="Z274" s="138" t="s">
        <v>20</v>
      </c>
      <c r="AA274" s="139" t="s">
        <v>21</v>
      </c>
      <c r="AB274" s="140" t="s">
        <v>22</v>
      </c>
    </row>
    <row r="275" spans="1:28" ht="14.25" customHeight="1">
      <c r="A275" s="238"/>
      <c r="B275" s="156">
        <f t="shared" ref="B275:B276" si="138">WEEKDAY(C275)</f>
        <v>2</v>
      </c>
      <c r="C275" s="215">
        <f>date_1er_jour_semaine($A$1,B274)</f>
        <v>44025</v>
      </c>
      <c r="D275" s="99"/>
      <c r="E275" s="100"/>
      <c r="F275" s="99"/>
      <c r="G275" s="101"/>
      <c r="H275" s="99"/>
      <c r="I275" s="102"/>
      <c r="J275" s="99"/>
      <c r="K275" s="103"/>
      <c r="L275" s="99"/>
      <c r="M275" s="104"/>
      <c r="N275" s="99"/>
      <c r="O275" s="105"/>
      <c r="P275" s="99"/>
      <c r="Q275" s="106"/>
      <c r="R275" s="99"/>
      <c r="S275" s="107"/>
      <c r="T275" s="99"/>
      <c r="U275" s="103"/>
      <c r="V275" s="99"/>
      <c r="W275" s="108"/>
      <c r="X275" s="99"/>
      <c r="Y275" s="101"/>
      <c r="Z275" s="99"/>
      <c r="AA275" s="99" t="str">
        <f t="shared" ref="AA275:AA281" si="139">IF(SUM(D275:X275)=0,"",SUM(D275:X275))</f>
        <v/>
      </c>
      <c r="AB275" s="99" t="str">
        <f t="shared" ref="AB275:AB281" si="140">IF(SUM(Y275:AA275)=0,"",SUM(Z275,AA275))</f>
        <v/>
      </c>
    </row>
    <row r="276" spans="1:28" ht="14.25" customHeight="1">
      <c r="A276" s="238"/>
      <c r="B276" s="156">
        <f t="shared" si="138"/>
        <v>3</v>
      </c>
      <c r="C276" s="215">
        <f>C275+1</f>
        <v>44026</v>
      </c>
      <c r="D276" s="99"/>
      <c r="E276" s="100"/>
      <c r="F276" s="99"/>
      <c r="G276" s="101"/>
      <c r="H276" s="99"/>
      <c r="I276" s="102"/>
      <c r="J276" s="99"/>
      <c r="K276" s="103"/>
      <c r="L276" s="99"/>
      <c r="M276" s="104"/>
      <c r="N276" s="99"/>
      <c r="O276" s="105"/>
      <c r="P276" s="99"/>
      <c r="Q276" s="106"/>
      <c r="R276" s="99"/>
      <c r="S276" s="107"/>
      <c r="T276" s="109"/>
      <c r="U276" s="103"/>
      <c r="V276" s="99"/>
      <c r="W276" s="108"/>
      <c r="X276" s="99"/>
      <c r="Y276" s="101"/>
      <c r="Z276" s="99"/>
      <c r="AA276" s="99" t="str">
        <f t="shared" si="139"/>
        <v/>
      </c>
      <c r="AB276" s="99" t="str">
        <f t="shared" si="140"/>
        <v/>
      </c>
    </row>
    <row r="277" spans="1:28" ht="14.25" customHeight="1">
      <c r="A277" s="238"/>
      <c r="B277" s="156">
        <f>WEEKDAY(C277)</f>
        <v>4</v>
      </c>
      <c r="C277" s="215">
        <f>C276+1</f>
        <v>44027</v>
      </c>
      <c r="D277" s="99"/>
      <c r="E277" s="100"/>
      <c r="F277" s="99"/>
      <c r="G277" s="101"/>
      <c r="H277" s="99"/>
      <c r="I277" s="102"/>
      <c r="J277" s="99"/>
      <c r="K277" s="103"/>
      <c r="L277" s="99"/>
      <c r="M277" s="104"/>
      <c r="N277" s="99"/>
      <c r="O277" s="105"/>
      <c r="P277" s="99"/>
      <c r="Q277" s="106"/>
      <c r="R277" s="99"/>
      <c r="S277" s="107"/>
      <c r="T277" s="99"/>
      <c r="U277" s="103"/>
      <c r="V277" s="99"/>
      <c r="W277" s="108"/>
      <c r="X277" s="99"/>
      <c r="Y277" s="101"/>
      <c r="Z277" s="99"/>
      <c r="AA277" s="99" t="str">
        <f t="shared" si="139"/>
        <v/>
      </c>
      <c r="AB277" s="99" t="str">
        <f t="shared" si="140"/>
        <v/>
      </c>
    </row>
    <row r="278" spans="1:28" ht="14.25" customHeight="1">
      <c r="A278" s="238"/>
      <c r="B278" s="156">
        <f t="shared" ref="B278:B281" si="141">WEEKDAY(C278)</f>
        <v>5</v>
      </c>
      <c r="C278" s="215">
        <f t="shared" ref="C278:C281" si="142">C277+1</f>
        <v>44028</v>
      </c>
      <c r="D278" s="99"/>
      <c r="E278" s="100"/>
      <c r="F278" s="99"/>
      <c r="G278" s="101"/>
      <c r="H278" s="99"/>
      <c r="I278" s="102"/>
      <c r="J278" s="99"/>
      <c r="K278" s="103"/>
      <c r="L278" s="99"/>
      <c r="M278" s="104"/>
      <c r="N278" s="99"/>
      <c r="O278" s="105"/>
      <c r="P278" s="99"/>
      <c r="Q278" s="106"/>
      <c r="R278" s="99"/>
      <c r="S278" s="107"/>
      <c r="T278" s="99"/>
      <c r="U278" s="103"/>
      <c r="V278" s="99"/>
      <c r="W278" s="108"/>
      <c r="X278" s="99"/>
      <c r="Y278" s="101"/>
      <c r="Z278" s="99"/>
      <c r="AA278" s="99" t="str">
        <f t="shared" si="139"/>
        <v/>
      </c>
      <c r="AB278" s="99" t="str">
        <f t="shared" si="140"/>
        <v/>
      </c>
    </row>
    <row r="279" spans="1:28" ht="14.25" customHeight="1">
      <c r="A279" s="238"/>
      <c r="B279" s="156">
        <f t="shared" si="141"/>
        <v>6</v>
      </c>
      <c r="C279" s="215">
        <f t="shared" si="142"/>
        <v>44029</v>
      </c>
      <c r="D279" s="99"/>
      <c r="E279" s="100"/>
      <c r="F279" s="99"/>
      <c r="G279" s="101"/>
      <c r="H279" s="99"/>
      <c r="I279" s="102"/>
      <c r="J279" s="99"/>
      <c r="K279" s="103"/>
      <c r="L279" s="99"/>
      <c r="M279" s="104"/>
      <c r="N279" s="99"/>
      <c r="O279" s="105"/>
      <c r="P279" s="99"/>
      <c r="Q279" s="106"/>
      <c r="R279" s="99"/>
      <c r="S279" s="107"/>
      <c r="T279" s="99"/>
      <c r="U279" s="103"/>
      <c r="V279" s="99"/>
      <c r="W279" s="108"/>
      <c r="X279" s="99"/>
      <c r="Y279" s="101"/>
      <c r="Z279" s="99"/>
      <c r="AA279" s="99" t="str">
        <f t="shared" si="139"/>
        <v/>
      </c>
      <c r="AB279" s="99" t="str">
        <f t="shared" si="140"/>
        <v/>
      </c>
    </row>
    <row r="280" spans="1:28" ht="14.25" customHeight="1">
      <c r="A280" s="238"/>
      <c r="B280" s="156">
        <f t="shared" si="141"/>
        <v>7</v>
      </c>
      <c r="C280" s="215">
        <f t="shared" si="142"/>
        <v>44030</v>
      </c>
      <c r="D280" s="99"/>
      <c r="E280" s="100"/>
      <c r="F280" s="99"/>
      <c r="G280" s="101"/>
      <c r="H280" s="99"/>
      <c r="I280" s="102"/>
      <c r="J280" s="99"/>
      <c r="K280" s="103"/>
      <c r="L280" s="99"/>
      <c r="M280" s="104"/>
      <c r="N280" s="99"/>
      <c r="O280" s="105"/>
      <c r="P280" s="99"/>
      <c r="Q280" s="106"/>
      <c r="R280" s="99"/>
      <c r="S280" s="107"/>
      <c r="T280" s="99"/>
      <c r="U280" s="103"/>
      <c r="V280" s="99"/>
      <c r="W280" s="108"/>
      <c r="X280" s="99"/>
      <c r="Y280" s="101"/>
      <c r="Z280" s="99"/>
      <c r="AA280" s="99" t="str">
        <f t="shared" si="139"/>
        <v/>
      </c>
      <c r="AB280" s="99" t="str">
        <f t="shared" si="140"/>
        <v/>
      </c>
    </row>
    <row r="281" spans="1:28" ht="14.25" customHeight="1">
      <c r="A281" s="238"/>
      <c r="B281" s="156">
        <f t="shared" si="141"/>
        <v>1</v>
      </c>
      <c r="C281" s="215">
        <f t="shared" si="142"/>
        <v>44031</v>
      </c>
      <c r="D281" s="99"/>
      <c r="E281" s="100"/>
      <c r="F281" s="99"/>
      <c r="G281" s="101"/>
      <c r="H281" s="99"/>
      <c r="I281" s="102"/>
      <c r="J281" s="99"/>
      <c r="K281" s="103"/>
      <c r="L281" s="99"/>
      <c r="M281" s="104"/>
      <c r="N281" s="99"/>
      <c r="O281" s="105"/>
      <c r="P281" s="99"/>
      <c r="Q281" s="106"/>
      <c r="R281" s="99"/>
      <c r="S281" s="107"/>
      <c r="T281" s="99"/>
      <c r="U281" s="103"/>
      <c r="V281" s="99"/>
      <c r="W281" s="108"/>
      <c r="X281" s="99"/>
      <c r="Y281" s="101"/>
      <c r="Z281" s="99"/>
      <c r="AA281" s="99" t="str">
        <f t="shared" si="139"/>
        <v/>
      </c>
      <c r="AB281" s="99" t="str">
        <f t="shared" si="140"/>
        <v/>
      </c>
    </row>
    <row r="282" spans="1:28" s="66" customFormat="1" ht="15.75">
      <c r="A282" s="238"/>
      <c r="B282" s="228" t="s">
        <v>23</v>
      </c>
      <c r="C282" s="224"/>
      <c r="D282" s="221">
        <f>SUM(D275:D281)</f>
        <v>0</v>
      </c>
      <c r="E282" s="222"/>
      <c r="F282" s="221">
        <f>SUM(F275:F281)</f>
        <v>0</v>
      </c>
      <c r="G282" s="222"/>
      <c r="H282" s="221">
        <f>SUM(H275:H281)</f>
        <v>0</v>
      </c>
      <c r="I282" s="222"/>
      <c r="J282" s="221">
        <f>SUM(J275:J281)</f>
        <v>0</v>
      </c>
      <c r="K282" s="222"/>
      <c r="L282" s="221">
        <f>SUM(L275:L281)</f>
        <v>0</v>
      </c>
      <c r="M282" s="222"/>
      <c r="N282" s="221">
        <f>SUM(N275:N281)</f>
        <v>0</v>
      </c>
      <c r="O282" s="222"/>
      <c r="P282" s="221">
        <f>SUM(P275:P281)</f>
        <v>0</v>
      </c>
      <c r="Q282" s="222"/>
      <c r="R282" s="221">
        <f>SUM(R275:R281)</f>
        <v>0</v>
      </c>
      <c r="S282" s="222"/>
      <c r="T282" s="221">
        <f>SUM(T275:T281)</f>
        <v>0</v>
      </c>
      <c r="U282" s="222"/>
      <c r="V282" s="221">
        <f>SUM(V275:V281)</f>
        <v>0</v>
      </c>
      <c r="W282" s="222"/>
      <c r="X282" s="221">
        <f>SUM(X275:X281)</f>
        <v>0</v>
      </c>
      <c r="Y282" s="222"/>
      <c r="Z282" s="180">
        <f>SUM(Z275:Z281)</f>
        <v>0</v>
      </c>
      <c r="AA282" s="180">
        <f>SUM(AA275:AA281)</f>
        <v>0</v>
      </c>
      <c r="AB282" s="180">
        <f>SUM(AB275:AB281)</f>
        <v>0</v>
      </c>
    </row>
    <row r="283" spans="1:28" ht="15.75" customHeight="1">
      <c r="A283" s="238"/>
      <c r="B283" s="226">
        <f>SEMAINE(date_1er_jour_semaine($A$1,B274)+7)</f>
        <v>30</v>
      </c>
      <c r="C283" s="227"/>
      <c r="D283" s="195" t="s">
        <v>8</v>
      </c>
      <c r="E283" s="195" t="s">
        <v>9</v>
      </c>
      <c r="F283" s="196" t="s">
        <v>10</v>
      </c>
      <c r="G283" s="196" t="s">
        <v>9</v>
      </c>
      <c r="H283" s="197" t="s">
        <v>11</v>
      </c>
      <c r="I283" s="197" t="s">
        <v>9</v>
      </c>
      <c r="J283" s="198" t="s">
        <v>12</v>
      </c>
      <c r="K283" s="198" t="s">
        <v>9</v>
      </c>
      <c r="L283" s="199" t="s">
        <v>13</v>
      </c>
      <c r="M283" s="199" t="s">
        <v>9</v>
      </c>
      <c r="N283" s="200" t="s">
        <v>14</v>
      </c>
      <c r="O283" s="200" t="s">
        <v>9</v>
      </c>
      <c r="P283" s="201" t="s">
        <v>15</v>
      </c>
      <c r="Q283" s="201" t="s">
        <v>9</v>
      </c>
      <c r="R283" s="202" t="s">
        <v>16</v>
      </c>
      <c r="S283" s="202" t="s">
        <v>9</v>
      </c>
      <c r="T283" s="203" t="s">
        <v>17</v>
      </c>
      <c r="U283" s="203" t="s">
        <v>9</v>
      </c>
      <c r="V283" s="204" t="s">
        <v>18</v>
      </c>
      <c r="W283" s="204" t="s">
        <v>9</v>
      </c>
      <c r="X283" s="205" t="s">
        <v>19</v>
      </c>
      <c r="Y283" s="205" t="s">
        <v>9</v>
      </c>
      <c r="Z283" s="138" t="s">
        <v>20</v>
      </c>
      <c r="AA283" s="139" t="s">
        <v>21</v>
      </c>
      <c r="AB283" s="140" t="s">
        <v>22</v>
      </c>
    </row>
    <row r="284" spans="1:28" ht="14.25" customHeight="1">
      <c r="A284" s="238"/>
      <c r="B284" s="156">
        <f t="shared" ref="B284:B285" si="143">WEEKDAY(C284)</f>
        <v>2</v>
      </c>
      <c r="C284" s="215">
        <f>date_1er_jour_semaine($A$1,B283)</f>
        <v>44032</v>
      </c>
      <c r="D284" s="99"/>
      <c r="E284" s="100"/>
      <c r="F284" s="99"/>
      <c r="G284" s="101"/>
      <c r="H284" s="99"/>
      <c r="I284" s="102"/>
      <c r="J284" s="99"/>
      <c r="K284" s="103"/>
      <c r="L284" s="99"/>
      <c r="M284" s="104"/>
      <c r="N284" s="99"/>
      <c r="O284" s="105"/>
      <c r="P284" s="99"/>
      <c r="Q284" s="106"/>
      <c r="R284" s="99"/>
      <c r="S284" s="107"/>
      <c r="T284" s="99"/>
      <c r="U284" s="103"/>
      <c r="V284" s="99"/>
      <c r="W284" s="108"/>
      <c r="X284" s="99"/>
      <c r="Y284" s="101"/>
      <c r="Z284" s="99"/>
      <c r="AA284" s="99" t="str">
        <f t="shared" ref="AA284:AA290" si="144">IF(SUM(D284:X284)=0,"",SUM(D284:X284))</f>
        <v/>
      </c>
      <c r="AB284" s="99" t="str">
        <f t="shared" ref="AB284:AB290" si="145">IF(SUM(Y284:AA284)=0,"",SUM(Z284,AA284))</f>
        <v/>
      </c>
    </row>
    <row r="285" spans="1:28" ht="14.25" customHeight="1">
      <c r="A285" s="238"/>
      <c r="B285" s="156">
        <f t="shared" si="143"/>
        <v>3</v>
      </c>
      <c r="C285" s="215">
        <f>C284+1</f>
        <v>44033</v>
      </c>
      <c r="D285" s="99"/>
      <c r="E285" s="100"/>
      <c r="F285" s="99"/>
      <c r="G285" s="101"/>
      <c r="H285" s="99"/>
      <c r="I285" s="102"/>
      <c r="J285" s="99"/>
      <c r="K285" s="103"/>
      <c r="L285" s="99"/>
      <c r="M285" s="104"/>
      <c r="N285" s="99"/>
      <c r="O285" s="105"/>
      <c r="P285" s="99"/>
      <c r="Q285" s="106"/>
      <c r="R285" s="99"/>
      <c r="S285" s="107"/>
      <c r="T285" s="109"/>
      <c r="U285" s="103"/>
      <c r="V285" s="99"/>
      <c r="W285" s="108"/>
      <c r="X285" s="99"/>
      <c r="Y285" s="101"/>
      <c r="Z285" s="99"/>
      <c r="AA285" s="99" t="str">
        <f t="shared" si="144"/>
        <v/>
      </c>
      <c r="AB285" s="99" t="str">
        <f t="shared" si="145"/>
        <v/>
      </c>
    </row>
    <row r="286" spans="1:28" ht="14.25" customHeight="1">
      <c r="A286" s="238"/>
      <c r="B286" s="156">
        <f>WEEKDAY(C286)</f>
        <v>4</v>
      </c>
      <c r="C286" s="215">
        <f>C285+1</f>
        <v>44034</v>
      </c>
      <c r="D286" s="99"/>
      <c r="E286" s="100"/>
      <c r="F286" s="99"/>
      <c r="G286" s="101"/>
      <c r="H286" s="99"/>
      <c r="I286" s="102"/>
      <c r="J286" s="99"/>
      <c r="K286" s="103"/>
      <c r="L286" s="99"/>
      <c r="M286" s="104"/>
      <c r="N286" s="99"/>
      <c r="O286" s="105"/>
      <c r="P286" s="99"/>
      <c r="Q286" s="106"/>
      <c r="R286" s="99"/>
      <c r="S286" s="107"/>
      <c r="T286" s="99"/>
      <c r="U286" s="103"/>
      <c r="V286" s="99"/>
      <c r="W286" s="108"/>
      <c r="X286" s="99"/>
      <c r="Y286" s="101"/>
      <c r="Z286" s="99"/>
      <c r="AA286" s="99" t="str">
        <f t="shared" si="144"/>
        <v/>
      </c>
      <c r="AB286" s="99" t="str">
        <f t="shared" si="145"/>
        <v/>
      </c>
    </row>
    <row r="287" spans="1:28" ht="14.25" customHeight="1">
      <c r="A287" s="238"/>
      <c r="B287" s="156">
        <f t="shared" ref="B287:B290" si="146">WEEKDAY(C287)</f>
        <v>5</v>
      </c>
      <c r="C287" s="215">
        <f t="shared" ref="C287:C290" si="147">C286+1</f>
        <v>44035</v>
      </c>
      <c r="D287" s="99"/>
      <c r="E287" s="100"/>
      <c r="F287" s="99"/>
      <c r="G287" s="101"/>
      <c r="H287" s="99"/>
      <c r="I287" s="102"/>
      <c r="J287" s="99"/>
      <c r="K287" s="103"/>
      <c r="L287" s="99"/>
      <c r="M287" s="104"/>
      <c r="N287" s="99"/>
      <c r="O287" s="105"/>
      <c r="P287" s="99"/>
      <c r="Q287" s="106"/>
      <c r="R287" s="99"/>
      <c r="S287" s="107"/>
      <c r="T287" s="99"/>
      <c r="U287" s="103"/>
      <c r="V287" s="99"/>
      <c r="W287" s="108"/>
      <c r="X287" s="99"/>
      <c r="Y287" s="101"/>
      <c r="Z287" s="99"/>
      <c r="AA287" s="99" t="str">
        <f t="shared" si="144"/>
        <v/>
      </c>
      <c r="AB287" s="99" t="str">
        <f t="shared" si="145"/>
        <v/>
      </c>
    </row>
    <row r="288" spans="1:28" ht="14.25" customHeight="1">
      <c r="A288" s="238"/>
      <c r="B288" s="156">
        <f t="shared" si="146"/>
        <v>6</v>
      </c>
      <c r="C288" s="215">
        <f t="shared" si="147"/>
        <v>44036</v>
      </c>
      <c r="D288" s="99"/>
      <c r="E288" s="100"/>
      <c r="F288" s="99"/>
      <c r="G288" s="101"/>
      <c r="H288" s="99"/>
      <c r="I288" s="102"/>
      <c r="J288" s="99"/>
      <c r="K288" s="103"/>
      <c r="L288" s="99"/>
      <c r="M288" s="104"/>
      <c r="N288" s="99"/>
      <c r="O288" s="105"/>
      <c r="P288" s="99"/>
      <c r="Q288" s="106"/>
      <c r="R288" s="99"/>
      <c r="S288" s="107"/>
      <c r="T288" s="99"/>
      <c r="U288" s="103"/>
      <c r="V288" s="99"/>
      <c r="W288" s="108"/>
      <c r="X288" s="99"/>
      <c r="Y288" s="101"/>
      <c r="Z288" s="99"/>
      <c r="AA288" s="99" t="str">
        <f t="shared" si="144"/>
        <v/>
      </c>
      <c r="AB288" s="99" t="str">
        <f t="shared" si="145"/>
        <v/>
      </c>
    </row>
    <row r="289" spans="1:28" ht="14.25" customHeight="1">
      <c r="A289" s="238"/>
      <c r="B289" s="156">
        <f t="shared" si="146"/>
        <v>7</v>
      </c>
      <c r="C289" s="215">
        <f t="shared" si="147"/>
        <v>44037</v>
      </c>
      <c r="D289" s="99"/>
      <c r="E289" s="100"/>
      <c r="F289" s="99"/>
      <c r="G289" s="101"/>
      <c r="H289" s="99"/>
      <c r="I289" s="102"/>
      <c r="J289" s="99"/>
      <c r="K289" s="103"/>
      <c r="L289" s="99"/>
      <c r="M289" s="104"/>
      <c r="N289" s="99"/>
      <c r="O289" s="105"/>
      <c r="P289" s="99"/>
      <c r="Q289" s="106"/>
      <c r="R289" s="99"/>
      <c r="S289" s="107"/>
      <c r="T289" s="99"/>
      <c r="U289" s="103"/>
      <c r="V289" s="99"/>
      <c r="W289" s="108"/>
      <c r="X289" s="99"/>
      <c r="Y289" s="101"/>
      <c r="Z289" s="99"/>
      <c r="AA289" s="99" t="str">
        <f t="shared" si="144"/>
        <v/>
      </c>
      <c r="AB289" s="99" t="str">
        <f t="shared" si="145"/>
        <v/>
      </c>
    </row>
    <row r="290" spans="1:28" ht="14.25" customHeight="1">
      <c r="A290" s="238"/>
      <c r="B290" s="156">
        <f t="shared" si="146"/>
        <v>1</v>
      </c>
      <c r="C290" s="215">
        <f t="shared" si="147"/>
        <v>44038</v>
      </c>
      <c r="D290" s="99"/>
      <c r="E290" s="100"/>
      <c r="F290" s="99"/>
      <c r="G290" s="101"/>
      <c r="H290" s="99"/>
      <c r="I290" s="102"/>
      <c r="J290" s="99"/>
      <c r="K290" s="103"/>
      <c r="L290" s="99"/>
      <c r="M290" s="104"/>
      <c r="N290" s="99"/>
      <c r="O290" s="105"/>
      <c r="P290" s="99"/>
      <c r="Q290" s="106"/>
      <c r="R290" s="99"/>
      <c r="S290" s="107"/>
      <c r="T290" s="99"/>
      <c r="U290" s="103"/>
      <c r="V290" s="99"/>
      <c r="W290" s="108"/>
      <c r="X290" s="99"/>
      <c r="Y290" s="101"/>
      <c r="Z290" s="99"/>
      <c r="AA290" s="99" t="str">
        <f t="shared" si="144"/>
        <v/>
      </c>
      <c r="AB290" s="99" t="str">
        <f t="shared" si="145"/>
        <v/>
      </c>
    </row>
    <row r="291" spans="1:28" s="66" customFormat="1" ht="15.75">
      <c r="A291" s="238"/>
      <c r="B291" s="228" t="s">
        <v>23</v>
      </c>
      <c r="C291" s="224"/>
      <c r="D291" s="221">
        <f>SUM(D284:D290)</f>
        <v>0</v>
      </c>
      <c r="E291" s="222"/>
      <c r="F291" s="221">
        <f>SUM(F284:F290)</f>
        <v>0</v>
      </c>
      <c r="G291" s="222"/>
      <c r="H291" s="221">
        <f>SUM(H284:H290)</f>
        <v>0</v>
      </c>
      <c r="I291" s="222"/>
      <c r="J291" s="221">
        <f>SUM(J284:J290)</f>
        <v>0</v>
      </c>
      <c r="K291" s="222"/>
      <c r="L291" s="221">
        <f>SUM(L284:L290)</f>
        <v>0</v>
      </c>
      <c r="M291" s="222"/>
      <c r="N291" s="221">
        <f>SUM(N284:N290)</f>
        <v>0</v>
      </c>
      <c r="O291" s="222"/>
      <c r="P291" s="221">
        <f>SUM(P284:P290)</f>
        <v>0</v>
      </c>
      <c r="Q291" s="222"/>
      <c r="R291" s="221">
        <f>SUM(R284:R290)</f>
        <v>0</v>
      </c>
      <c r="S291" s="222"/>
      <c r="T291" s="221">
        <f>SUM(T284:T290)</f>
        <v>0</v>
      </c>
      <c r="U291" s="222"/>
      <c r="V291" s="221">
        <f>SUM(V284:V290)</f>
        <v>0</v>
      </c>
      <c r="W291" s="222"/>
      <c r="X291" s="221">
        <f>SUM(X284:X290)</f>
        <v>0</v>
      </c>
      <c r="Y291" s="222"/>
      <c r="Z291" s="180">
        <f>SUM(Z284:Z290)</f>
        <v>0</v>
      </c>
      <c r="AA291" s="180">
        <f>SUM(AA284:AA290)</f>
        <v>0</v>
      </c>
      <c r="AB291" s="180">
        <f>SUM(AB284:AB290)</f>
        <v>0</v>
      </c>
    </row>
    <row r="292" spans="1:28" ht="15.75" customHeight="1">
      <c r="A292" s="238"/>
      <c r="B292" s="226">
        <f>SEMAINE(date_1er_jour_semaine($A$1,B283)+7)</f>
        <v>31</v>
      </c>
      <c r="C292" s="227"/>
      <c r="D292" s="195" t="s">
        <v>8</v>
      </c>
      <c r="E292" s="195" t="s">
        <v>9</v>
      </c>
      <c r="F292" s="196" t="s">
        <v>10</v>
      </c>
      <c r="G292" s="196" t="s">
        <v>9</v>
      </c>
      <c r="H292" s="197" t="s">
        <v>11</v>
      </c>
      <c r="I292" s="197" t="s">
        <v>9</v>
      </c>
      <c r="J292" s="198" t="s">
        <v>12</v>
      </c>
      <c r="K292" s="198" t="s">
        <v>9</v>
      </c>
      <c r="L292" s="199" t="s">
        <v>13</v>
      </c>
      <c r="M292" s="199" t="s">
        <v>9</v>
      </c>
      <c r="N292" s="200" t="s">
        <v>14</v>
      </c>
      <c r="O292" s="200" t="s">
        <v>9</v>
      </c>
      <c r="P292" s="201" t="s">
        <v>15</v>
      </c>
      <c r="Q292" s="201" t="s">
        <v>9</v>
      </c>
      <c r="R292" s="202" t="s">
        <v>16</v>
      </c>
      <c r="S292" s="202" t="s">
        <v>9</v>
      </c>
      <c r="T292" s="203" t="s">
        <v>17</v>
      </c>
      <c r="U292" s="203" t="s">
        <v>9</v>
      </c>
      <c r="V292" s="204" t="s">
        <v>18</v>
      </c>
      <c r="W292" s="204" t="s">
        <v>9</v>
      </c>
      <c r="X292" s="205" t="s">
        <v>19</v>
      </c>
      <c r="Y292" s="205" t="s">
        <v>9</v>
      </c>
      <c r="Z292" s="138" t="s">
        <v>20</v>
      </c>
      <c r="AA292" s="139" t="s">
        <v>21</v>
      </c>
      <c r="AB292" s="140" t="s">
        <v>22</v>
      </c>
    </row>
    <row r="293" spans="1:28" ht="14.25" customHeight="1">
      <c r="A293" s="238"/>
      <c r="B293" s="156">
        <f t="shared" ref="B293:B294" si="148">WEEKDAY(C293)</f>
        <v>2</v>
      </c>
      <c r="C293" s="215">
        <f>date_1er_jour_semaine($A$1,B292)</f>
        <v>44039</v>
      </c>
      <c r="D293" s="99"/>
      <c r="E293" s="100"/>
      <c r="F293" s="99"/>
      <c r="G293" s="101"/>
      <c r="H293" s="99"/>
      <c r="I293" s="102"/>
      <c r="J293" s="99"/>
      <c r="K293" s="103"/>
      <c r="L293" s="99"/>
      <c r="M293" s="104"/>
      <c r="N293" s="99"/>
      <c r="O293" s="105"/>
      <c r="P293" s="99"/>
      <c r="Q293" s="106"/>
      <c r="R293" s="99"/>
      <c r="S293" s="107"/>
      <c r="T293" s="99"/>
      <c r="U293" s="103"/>
      <c r="V293" s="99"/>
      <c r="W293" s="108"/>
      <c r="X293" s="99"/>
      <c r="Y293" s="101"/>
      <c r="Z293" s="99"/>
      <c r="AA293" s="99" t="str">
        <f t="shared" ref="AA293:AA299" si="149">IF(SUM(D293:X293)=0,"",SUM(D293:X293))</f>
        <v/>
      </c>
      <c r="AB293" s="99" t="str">
        <f t="shared" ref="AB293:AB299" si="150">IF(SUM(Y293:AA293)=0,"",SUM(Z293,AA293))</f>
        <v/>
      </c>
    </row>
    <row r="294" spans="1:28" ht="15" customHeight="1">
      <c r="A294" s="238">
        <f>C303</f>
        <v>44047</v>
      </c>
      <c r="B294" s="156">
        <f t="shared" si="148"/>
        <v>3</v>
      </c>
      <c r="C294" s="215">
        <f>C293+1</f>
        <v>44040</v>
      </c>
      <c r="D294" s="99"/>
      <c r="E294" s="100"/>
      <c r="F294" s="99"/>
      <c r="G294" s="101"/>
      <c r="H294" s="99"/>
      <c r="I294" s="102"/>
      <c r="J294" s="99"/>
      <c r="K294" s="103"/>
      <c r="L294" s="99"/>
      <c r="M294" s="104"/>
      <c r="N294" s="99"/>
      <c r="O294" s="105"/>
      <c r="P294" s="99"/>
      <c r="Q294" s="106"/>
      <c r="R294" s="99"/>
      <c r="S294" s="107"/>
      <c r="T294" s="109"/>
      <c r="U294" s="103"/>
      <c r="V294" s="99"/>
      <c r="W294" s="108"/>
      <c r="X294" s="99"/>
      <c r="Y294" s="101"/>
      <c r="Z294" s="99"/>
      <c r="AA294" s="99" t="str">
        <f t="shared" si="149"/>
        <v/>
      </c>
      <c r="AB294" s="99" t="str">
        <f t="shared" si="150"/>
        <v/>
      </c>
    </row>
    <row r="295" spans="1:28" ht="14.25" customHeight="1">
      <c r="A295" s="238"/>
      <c r="B295" s="156">
        <f>WEEKDAY(C295)</f>
        <v>4</v>
      </c>
      <c r="C295" s="215">
        <f>C294+1</f>
        <v>44041</v>
      </c>
      <c r="D295" s="99"/>
      <c r="E295" s="100"/>
      <c r="F295" s="99"/>
      <c r="G295" s="101"/>
      <c r="H295" s="99"/>
      <c r="I295" s="102"/>
      <c r="J295" s="99"/>
      <c r="K295" s="103"/>
      <c r="L295" s="99"/>
      <c r="M295" s="104"/>
      <c r="N295" s="99"/>
      <c r="O295" s="105"/>
      <c r="P295" s="99"/>
      <c r="Q295" s="106"/>
      <c r="R295" s="99"/>
      <c r="S295" s="107"/>
      <c r="T295" s="99"/>
      <c r="U295" s="103"/>
      <c r="V295" s="99"/>
      <c r="W295" s="108"/>
      <c r="X295" s="99"/>
      <c r="Y295" s="101"/>
      <c r="Z295" s="99"/>
      <c r="AA295" s="99" t="str">
        <f t="shared" si="149"/>
        <v/>
      </c>
      <c r="AB295" s="99" t="str">
        <f t="shared" si="150"/>
        <v/>
      </c>
    </row>
    <row r="296" spans="1:28" ht="14.25" customHeight="1">
      <c r="A296" s="238"/>
      <c r="B296" s="156">
        <f t="shared" ref="B296:B299" si="151">WEEKDAY(C296)</f>
        <v>5</v>
      </c>
      <c r="C296" s="215">
        <f t="shared" ref="C296:C299" si="152">C295+1</f>
        <v>44042</v>
      </c>
      <c r="D296" s="99"/>
      <c r="E296" s="100"/>
      <c r="F296" s="99"/>
      <c r="G296" s="101"/>
      <c r="H296" s="99"/>
      <c r="I296" s="102"/>
      <c r="J296" s="99"/>
      <c r="K296" s="103"/>
      <c r="L296" s="99"/>
      <c r="M296" s="104"/>
      <c r="N296" s="99"/>
      <c r="O296" s="105"/>
      <c r="P296" s="99"/>
      <c r="Q296" s="106"/>
      <c r="R296" s="99"/>
      <c r="S296" s="107"/>
      <c r="T296" s="99"/>
      <c r="U296" s="103"/>
      <c r="V296" s="99"/>
      <c r="W296" s="108"/>
      <c r="X296" s="99"/>
      <c r="Y296" s="101"/>
      <c r="Z296" s="99"/>
      <c r="AA296" s="99" t="str">
        <f t="shared" si="149"/>
        <v/>
      </c>
      <c r="AB296" s="99" t="str">
        <f t="shared" si="150"/>
        <v/>
      </c>
    </row>
    <row r="297" spans="1:28" ht="14.25" customHeight="1">
      <c r="A297" s="238"/>
      <c r="B297" s="156">
        <f t="shared" si="151"/>
        <v>6</v>
      </c>
      <c r="C297" s="215">
        <f t="shared" si="152"/>
        <v>44043</v>
      </c>
      <c r="D297" s="99"/>
      <c r="E297" s="100"/>
      <c r="F297" s="99"/>
      <c r="G297" s="101"/>
      <c r="H297" s="99"/>
      <c r="I297" s="102"/>
      <c r="J297" s="99"/>
      <c r="K297" s="103"/>
      <c r="L297" s="99"/>
      <c r="M297" s="104"/>
      <c r="N297" s="99"/>
      <c r="O297" s="105"/>
      <c r="P297" s="99"/>
      <c r="Q297" s="106"/>
      <c r="R297" s="99"/>
      <c r="S297" s="107"/>
      <c r="T297" s="99"/>
      <c r="U297" s="103"/>
      <c r="V297" s="99"/>
      <c r="W297" s="108"/>
      <c r="X297" s="99"/>
      <c r="Y297" s="101"/>
      <c r="Z297" s="99"/>
      <c r="AA297" s="99" t="str">
        <f t="shared" si="149"/>
        <v/>
      </c>
      <c r="AB297" s="99" t="str">
        <f t="shared" si="150"/>
        <v/>
      </c>
    </row>
    <row r="298" spans="1:28" ht="14.25" customHeight="1">
      <c r="A298" s="238"/>
      <c r="B298" s="156">
        <f t="shared" si="151"/>
        <v>7</v>
      </c>
      <c r="C298" s="215">
        <f t="shared" si="152"/>
        <v>44044</v>
      </c>
      <c r="D298" s="99"/>
      <c r="E298" s="100"/>
      <c r="F298" s="99"/>
      <c r="G298" s="101"/>
      <c r="H298" s="99"/>
      <c r="I298" s="102"/>
      <c r="J298" s="99"/>
      <c r="K298" s="103"/>
      <c r="L298" s="99"/>
      <c r="M298" s="104"/>
      <c r="N298" s="99"/>
      <c r="O298" s="105"/>
      <c r="P298" s="99"/>
      <c r="Q298" s="106"/>
      <c r="R298" s="99"/>
      <c r="S298" s="107"/>
      <c r="T298" s="99"/>
      <c r="U298" s="103"/>
      <c r="V298" s="99"/>
      <c r="W298" s="108"/>
      <c r="X298" s="99"/>
      <c r="Y298" s="101"/>
      <c r="Z298" s="99"/>
      <c r="AA298" s="99" t="str">
        <f t="shared" si="149"/>
        <v/>
      </c>
      <c r="AB298" s="99" t="str">
        <f t="shared" si="150"/>
        <v/>
      </c>
    </row>
    <row r="299" spans="1:28" ht="14.25" customHeight="1">
      <c r="A299" s="238"/>
      <c r="B299" s="156">
        <f t="shared" si="151"/>
        <v>1</v>
      </c>
      <c r="C299" s="215">
        <f t="shared" si="152"/>
        <v>44045</v>
      </c>
      <c r="D299" s="99"/>
      <c r="E299" s="100"/>
      <c r="F299" s="99"/>
      <c r="G299" s="101"/>
      <c r="H299" s="99"/>
      <c r="I299" s="102"/>
      <c r="J299" s="99"/>
      <c r="K299" s="103"/>
      <c r="L299" s="99"/>
      <c r="M299" s="104"/>
      <c r="N299" s="99"/>
      <c r="O299" s="105"/>
      <c r="P299" s="99"/>
      <c r="Q299" s="106"/>
      <c r="R299" s="99"/>
      <c r="S299" s="107"/>
      <c r="T299" s="99"/>
      <c r="U299" s="103"/>
      <c r="V299" s="99"/>
      <c r="W299" s="108"/>
      <c r="X299" s="99"/>
      <c r="Y299" s="101"/>
      <c r="Z299" s="99"/>
      <c r="AA299" s="99" t="str">
        <f t="shared" si="149"/>
        <v/>
      </c>
      <c r="AB299" s="99" t="str">
        <f t="shared" si="150"/>
        <v/>
      </c>
    </row>
    <row r="300" spans="1:28" s="66" customFormat="1" ht="15.75">
      <c r="A300" s="238"/>
      <c r="B300" s="228" t="s">
        <v>23</v>
      </c>
      <c r="C300" s="224"/>
      <c r="D300" s="221">
        <f>SUM(D293:D299)</f>
        <v>0</v>
      </c>
      <c r="E300" s="222"/>
      <c r="F300" s="221">
        <f>SUM(F293:F299)</f>
        <v>0</v>
      </c>
      <c r="G300" s="222"/>
      <c r="H300" s="221">
        <f>SUM(H293:H299)</f>
        <v>0</v>
      </c>
      <c r="I300" s="222"/>
      <c r="J300" s="221">
        <f>SUM(J293:J299)</f>
        <v>0</v>
      </c>
      <c r="K300" s="222"/>
      <c r="L300" s="221">
        <f>SUM(L293:L299)</f>
        <v>0</v>
      </c>
      <c r="M300" s="222"/>
      <c r="N300" s="221">
        <f>SUM(N293:N299)</f>
        <v>0</v>
      </c>
      <c r="O300" s="222"/>
      <c r="P300" s="221">
        <f>SUM(P293:P299)</f>
        <v>0</v>
      </c>
      <c r="Q300" s="222"/>
      <c r="R300" s="221">
        <f>SUM(R293:R299)</f>
        <v>0</v>
      </c>
      <c r="S300" s="222"/>
      <c r="T300" s="221">
        <f>SUM(T293:T299)</f>
        <v>0</v>
      </c>
      <c r="U300" s="222"/>
      <c r="V300" s="221">
        <f>SUM(V293:V299)</f>
        <v>0</v>
      </c>
      <c r="W300" s="222"/>
      <c r="X300" s="221">
        <f>SUM(X293:X299)</f>
        <v>0</v>
      </c>
      <c r="Y300" s="222"/>
      <c r="Z300" s="180">
        <f>SUM(Z293:Z299)</f>
        <v>0</v>
      </c>
      <c r="AA300" s="180">
        <f>SUM(AA293:AA299)</f>
        <v>0</v>
      </c>
      <c r="AB300" s="180">
        <f>SUM(AB293:AB299)</f>
        <v>0</v>
      </c>
    </row>
    <row r="301" spans="1:28" ht="15.75" customHeight="1">
      <c r="A301" s="238"/>
      <c r="B301" s="226">
        <f>SEMAINE(date_1er_jour_semaine($A$1,B292)+7)</f>
        <v>32</v>
      </c>
      <c r="C301" s="227"/>
      <c r="D301" s="195" t="s">
        <v>8</v>
      </c>
      <c r="E301" s="195" t="s">
        <v>9</v>
      </c>
      <c r="F301" s="196" t="s">
        <v>10</v>
      </c>
      <c r="G301" s="196" t="s">
        <v>9</v>
      </c>
      <c r="H301" s="197" t="s">
        <v>11</v>
      </c>
      <c r="I301" s="197" t="s">
        <v>9</v>
      </c>
      <c r="J301" s="198" t="s">
        <v>12</v>
      </c>
      <c r="K301" s="198" t="s">
        <v>9</v>
      </c>
      <c r="L301" s="199" t="s">
        <v>13</v>
      </c>
      <c r="M301" s="199" t="s">
        <v>9</v>
      </c>
      <c r="N301" s="200" t="s">
        <v>14</v>
      </c>
      <c r="O301" s="200" t="s">
        <v>9</v>
      </c>
      <c r="P301" s="201" t="s">
        <v>15</v>
      </c>
      <c r="Q301" s="201" t="s">
        <v>9</v>
      </c>
      <c r="R301" s="202" t="s">
        <v>16</v>
      </c>
      <c r="S301" s="202" t="s">
        <v>9</v>
      </c>
      <c r="T301" s="203" t="s">
        <v>17</v>
      </c>
      <c r="U301" s="203" t="s">
        <v>9</v>
      </c>
      <c r="V301" s="204" t="s">
        <v>18</v>
      </c>
      <c r="W301" s="204" t="s">
        <v>9</v>
      </c>
      <c r="X301" s="205" t="s">
        <v>19</v>
      </c>
      <c r="Y301" s="205" t="s">
        <v>9</v>
      </c>
      <c r="Z301" s="138" t="s">
        <v>20</v>
      </c>
      <c r="AA301" s="139" t="s">
        <v>21</v>
      </c>
      <c r="AB301" s="140" t="s">
        <v>22</v>
      </c>
    </row>
    <row r="302" spans="1:28" ht="14.25" customHeight="1">
      <c r="A302" s="238"/>
      <c r="B302" s="156">
        <f t="shared" ref="B302:B303" si="153">WEEKDAY(C302)</f>
        <v>2</v>
      </c>
      <c r="C302" s="215">
        <f>date_1er_jour_semaine($A$1,B301)</f>
        <v>44046</v>
      </c>
      <c r="D302" s="99"/>
      <c r="E302" s="100"/>
      <c r="F302" s="99"/>
      <c r="G302" s="101"/>
      <c r="H302" s="99"/>
      <c r="I302" s="102"/>
      <c r="J302" s="99"/>
      <c r="K302" s="103"/>
      <c r="L302" s="99"/>
      <c r="M302" s="104"/>
      <c r="N302" s="99"/>
      <c r="O302" s="105"/>
      <c r="P302" s="99"/>
      <c r="Q302" s="106"/>
      <c r="R302" s="99"/>
      <c r="S302" s="107"/>
      <c r="T302" s="99"/>
      <c r="U302" s="103"/>
      <c r="V302" s="99"/>
      <c r="W302" s="108"/>
      <c r="X302" s="99"/>
      <c r="Y302" s="101"/>
      <c r="Z302" s="99"/>
      <c r="AA302" s="99" t="str">
        <f t="shared" ref="AA302:AA308" si="154">IF(SUM(D302:X302)=0,"",SUM(D302:X302))</f>
        <v/>
      </c>
      <c r="AB302" s="99" t="str">
        <f t="shared" ref="AB302:AB308" si="155">IF(SUM(Y302:AA302)=0,"",SUM(Z302,AA302))</f>
        <v/>
      </c>
    </row>
    <row r="303" spans="1:28" ht="14.25" customHeight="1">
      <c r="A303" s="238"/>
      <c r="B303" s="156">
        <f t="shared" si="153"/>
        <v>3</v>
      </c>
      <c r="C303" s="215">
        <f>C302+1</f>
        <v>44047</v>
      </c>
      <c r="D303" s="99"/>
      <c r="E303" s="100"/>
      <c r="F303" s="99"/>
      <c r="G303" s="101"/>
      <c r="H303" s="99"/>
      <c r="I303" s="102"/>
      <c r="J303" s="99"/>
      <c r="K303" s="103"/>
      <c r="L303" s="99"/>
      <c r="M303" s="104"/>
      <c r="N303" s="99"/>
      <c r="O303" s="105"/>
      <c r="P303" s="99"/>
      <c r="Q303" s="106"/>
      <c r="R303" s="99"/>
      <c r="S303" s="107"/>
      <c r="T303" s="109"/>
      <c r="U303" s="103"/>
      <c r="V303" s="99"/>
      <c r="W303" s="108"/>
      <c r="X303" s="99"/>
      <c r="Y303" s="101"/>
      <c r="Z303" s="99"/>
      <c r="AA303" s="99" t="str">
        <f t="shared" si="154"/>
        <v/>
      </c>
      <c r="AB303" s="99" t="str">
        <f t="shared" si="155"/>
        <v/>
      </c>
    </row>
    <row r="304" spans="1:28" ht="14.25" customHeight="1">
      <c r="A304" s="238"/>
      <c r="B304" s="156">
        <f>WEEKDAY(C304)</f>
        <v>4</v>
      </c>
      <c r="C304" s="215">
        <f>C303+1</f>
        <v>44048</v>
      </c>
      <c r="D304" s="99"/>
      <c r="E304" s="100"/>
      <c r="F304" s="99"/>
      <c r="G304" s="101"/>
      <c r="H304" s="99"/>
      <c r="I304" s="102"/>
      <c r="J304" s="99"/>
      <c r="K304" s="103"/>
      <c r="L304" s="99"/>
      <c r="M304" s="104"/>
      <c r="N304" s="99"/>
      <c r="O304" s="105"/>
      <c r="P304" s="99"/>
      <c r="Q304" s="106"/>
      <c r="R304" s="99"/>
      <c r="S304" s="107"/>
      <c r="T304" s="99"/>
      <c r="U304" s="103"/>
      <c r="V304" s="99"/>
      <c r="W304" s="108"/>
      <c r="X304" s="99"/>
      <c r="Y304" s="101"/>
      <c r="Z304" s="99"/>
      <c r="AA304" s="99" t="str">
        <f t="shared" si="154"/>
        <v/>
      </c>
      <c r="AB304" s="99" t="str">
        <f t="shared" si="155"/>
        <v/>
      </c>
    </row>
    <row r="305" spans="1:28" ht="14.25" customHeight="1">
      <c r="A305" s="238"/>
      <c r="B305" s="156">
        <f t="shared" ref="B305:B308" si="156">WEEKDAY(C305)</f>
        <v>5</v>
      </c>
      <c r="C305" s="215">
        <f t="shared" ref="C305:C308" si="157">C304+1</f>
        <v>44049</v>
      </c>
      <c r="D305" s="99"/>
      <c r="E305" s="100"/>
      <c r="F305" s="99"/>
      <c r="G305" s="101"/>
      <c r="H305" s="99"/>
      <c r="I305" s="102"/>
      <c r="J305" s="99"/>
      <c r="K305" s="103"/>
      <c r="L305" s="99"/>
      <c r="M305" s="104"/>
      <c r="N305" s="99"/>
      <c r="O305" s="105"/>
      <c r="P305" s="99"/>
      <c r="Q305" s="106"/>
      <c r="R305" s="99"/>
      <c r="S305" s="107"/>
      <c r="T305" s="99"/>
      <c r="U305" s="103"/>
      <c r="V305" s="99"/>
      <c r="W305" s="108"/>
      <c r="X305" s="99"/>
      <c r="Y305" s="101"/>
      <c r="Z305" s="99"/>
      <c r="AA305" s="99" t="str">
        <f t="shared" si="154"/>
        <v/>
      </c>
      <c r="AB305" s="99" t="str">
        <f t="shared" si="155"/>
        <v/>
      </c>
    </row>
    <row r="306" spans="1:28" ht="14.25" customHeight="1">
      <c r="A306" s="238"/>
      <c r="B306" s="156">
        <f t="shared" si="156"/>
        <v>6</v>
      </c>
      <c r="C306" s="215">
        <f t="shared" si="157"/>
        <v>44050</v>
      </c>
      <c r="D306" s="99"/>
      <c r="E306" s="100"/>
      <c r="F306" s="99"/>
      <c r="G306" s="101"/>
      <c r="H306" s="99"/>
      <c r="I306" s="102"/>
      <c r="J306" s="99"/>
      <c r="K306" s="103"/>
      <c r="L306" s="99"/>
      <c r="M306" s="104"/>
      <c r="N306" s="99"/>
      <c r="O306" s="105"/>
      <c r="P306" s="99"/>
      <c r="Q306" s="106"/>
      <c r="R306" s="99"/>
      <c r="S306" s="107"/>
      <c r="T306" s="99"/>
      <c r="U306" s="103"/>
      <c r="V306" s="99"/>
      <c r="W306" s="108"/>
      <c r="X306" s="99"/>
      <c r="Y306" s="101"/>
      <c r="Z306" s="99"/>
      <c r="AA306" s="99" t="str">
        <f t="shared" si="154"/>
        <v/>
      </c>
      <c r="AB306" s="99" t="str">
        <f t="shared" si="155"/>
        <v/>
      </c>
    </row>
    <row r="307" spans="1:28" ht="14.25" customHeight="1">
      <c r="A307" s="238"/>
      <c r="B307" s="156">
        <f t="shared" si="156"/>
        <v>7</v>
      </c>
      <c r="C307" s="215">
        <f t="shared" si="157"/>
        <v>44051</v>
      </c>
      <c r="D307" s="99"/>
      <c r="E307" s="100"/>
      <c r="F307" s="99"/>
      <c r="G307" s="101"/>
      <c r="H307" s="99"/>
      <c r="I307" s="102"/>
      <c r="J307" s="99"/>
      <c r="K307" s="103"/>
      <c r="L307" s="99"/>
      <c r="M307" s="104"/>
      <c r="N307" s="99"/>
      <c r="O307" s="105"/>
      <c r="P307" s="99"/>
      <c r="Q307" s="106"/>
      <c r="R307" s="99"/>
      <c r="S307" s="107"/>
      <c r="T307" s="99"/>
      <c r="U307" s="103"/>
      <c r="V307" s="99"/>
      <c r="W307" s="108"/>
      <c r="X307" s="99"/>
      <c r="Y307" s="101"/>
      <c r="Z307" s="99"/>
      <c r="AA307" s="99" t="str">
        <f t="shared" si="154"/>
        <v/>
      </c>
      <c r="AB307" s="99" t="str">
        <f t="shared" si="155"/>
        <v/>
      </c>
    </row>
    <row r="308" spans="1:28" ht="14.25" customHeight="1">
      <c r="A308" s="238"/>
      <c r="B308" s="156">
        <f t="shared" si="156"/>
        <v>1</v>
      </c>
      <c r="C308" s="215">
        <f t="shared" si="157"/>
        <v>44052</v>
      </c>
      <c r="D308" s="99"/>
      <c r="E308" s="100"/>
      <c r="F308" s="99"/>
      <c r="G308" s="101"/>
      <c r="H308" s="99"/>
      <c r="I308" s="102"/>
      <c r="J308" s="99"/>
      <c r="K308" s="103"/>
      <c r="L308" s="99"/>
      <c r="M308" s="104"/>
      <c r="N308" s="99"/>
      <c r="O308" s="105"/>
      <c r="P308" s="99"/>
      <c r="Q308" s="106"/>
      <c r="R308" s="99"/>
      <c r="S308" s="107"/>
      <c r="T308" s="99"/>
      <c r="U308" s="103"/>
      <c r="V308" s="99"/>
      <c r="W308" s="108"/>
      <c r="X308" s="99"/>
      <c r="Y308" s="101"/>
      <c r="Z308" s="99"/>
      <c r="AA308" s="99" t="str">
        <f t="shared" si="154"/>
        <v/>
      </c>
      <c r="AB308" s="99" t="str">
        <f t="shared" si="155"/>
        <v/>
      </c>
    </row>
    <row r="309" spans="1:28" s="66" customFormat="1" ht="15.75">
      <c r="A309" s="238"/>
      <c r="B309" s="228" t="s">
        <v>23</v>
      </c>
      <c r="C309" s="224"/>
      <c r="D309" s="221">
        <f>SUM(D302:D308)</f>
        <v>0</v>
      </c>
      <c r="E309" s="222"/>
      <c r="F309" s="221">
        <f>SUM(F302:F308)</f>
        <v>0</v>
      </c>
      <c r="G309" s="222"/>
      <c r="H309" s="221">
        <f>SUM(H302:H308)</f>
        <v>0</v>
      </c>
      <c r="I309" s="222"/>
      <c r="J309" s="221">
        <f>SUM(J302:J308)</f>
        <v>0</v>
      </c>
      <c r="K309" s="222"/>
      <c r="L309" s="221">
        <f>SUM(L302:L308)</f>
        <v>0</v>
      </c>
      <c r="M309" s="222"/>
      <c r="N309" s="221">
        <f>SUM(N302:N308)</f>
        <v>0</v>
      </c>
      <c r="O309" s="222"/>
      <c r="P309" s="221">
        <f>SUM(P302:P308)</f>
        <v>0</v>
      </c>
      <c r="Q309" s="222"/>
      <c r="R309" s="221">
        <f>SUM(R302:R308)</f>
        <v>0</v>
      </c>
      <c r="S309" s="222"/>
      <c r="T309" s="221">
        <f>SUM(T302:T308)</f>
        <v>0</v>
      </c>
      <c r="U309" s="222"/>
      <c r="V309" s="221">
        <f>SUM(V302:V308)</f>
        <v>0</v>
      </c>
      <c r="W309" s="222"/>
      <c r="X309" s="221">
        <f>SUM(X302:X308)</f>
        <v>0</v>
      </c>
      <c r="Y309" s="222"/>
      <c r="Z309" s="180">
        <f>SUM(Z302:Z308)</f>
        <v>0</v>
      </c>
      <c r="AA309" s="180">
        <f>SUM(AA302:AA308)</f>
        <v>0</v>
      </c>
      <c r="AB309" s="180">
        <f>SUM(AB302:AB308)</f>
        <v>0</v>
      </c>
    </row>
    <row r="310" spans="1:28" ht="15.75" customHeight="1">
      <c r="A310" s="238"/>
      <c r="B310" s="226">
        <f>SEMAINE(date_1er_jour_semaine($A$1,B301)+7)</f>
        <v>33</v>
      </c>
      <c r="C310" s="227"/>
      <c r="D310" s="195" t="s">
        <v>8</v>
      </c>
      <c r="E310" s="195" t="s">
        <v>9</v>
      </c>
      <c r="F310" s="196" t="s">
        <v>10</v>
      </c>
      <c r="G310" s="196" t="s">
        <v>9</v>
      </c>
      <c r="H310" s="197" t="s">
        <v>11</v>
      </c>
      <c r="I310" s="197" t="s">
        <v>9</v>
      </c>
      <c r="J310" s="198" t="s">
        <v>12</v>
      </c>
      <c r="K310" s="198" t="s">
        <v>9</v>
      </c>
      <c r="L310" s="199" t="s">
        <v>13</v>
      </c>
      <c r="M310" s="199" t="s">
        <v>9</v>
      </c>
      <c r="N310" s="200" t="s">
        <v>14</v>
      </c>
      <c r="O310" s="200" t="s">
        <v>9</v>
      </c>
      <c r="P310" s="201" t="s">
        <v>15</v>
      </c>
      <c r="Q310" s="201" t="s">
        <v>9</v>
      </c>
      <c r="R310" s="202" t="s">
        <v>16</v>
      </c>
      <c r="S310" s="202" t="s">
        <v>9</v>
      </c>
      <c r="T310" s="203" t="s">
        <v>17</v>
      </c>
      <c r="U310" s="203" t="s">
        <v>9</v>
      </c>
      <c r="V310" s="204" t="s">
        <v>18</v>
      </c>
      <c r="W310" s="204" t="s">
        <v>9</v>
      </c>
      <c r="X310" s="205" t="s">
        <v>19</v>
      </c>
      <c r="Y310" s="205" t="s">
        <v>9</v>
      </c>
      <c r="Z310" s="138" t="s">
        <v>20</v>
      </c>
      <c r="AA310" s="139" t="s">
        <v>21</v>
      </c>
      <c r="AB310" s="140" t="s">
        <v>22</v>
      </c>
    </row>
    <row r="311" spans="1:28" ht="14.25" customHeight="1">
      <c r="A311" s="238"/>
      <c r="B311" s="156">
        <f t="shared" ref="B311:B312" si="158">WEEKDAY(C311)</f>
        <v>2</v>
      </c>
      <c r="C311" s="215">
        <f>date_1er_jour_semaine($A$1,B310)</f>
        <v>44053</v>
      </c>
      <c r="D311" s="99"/>
      <c r="E311" s="100"/>
      <c r="F311" s="99"/>
      <c r="G311" s="101"/>
      <c r="H311" s="99"/>
      <c r="I311" s="102"/>
      <c r="J311" s="99"/>
      <c r="K311" s="103"/>
      <c r="L311" s="99"/>
      <c r="M311" s="104"/>
      <c r="N311" s="99"/>
      <c r="O311" s="105"/>
      <c r="P311" s="99"/>
      <c r="Q311" s="106"/>
      <c r="R311" s="99"/>
      <c r="S311" s="107"/>
      <c r="T311" s="99"/>
      <c r="U311" s="103"/>
      <c r="V311" s="99"/>
      <c r="W311" s="108"/>
      <c r="X311" s="99"/>
      <c r="Y311" s="101"/>
      <c r="Z311" s="99"/>
      <c r="AA311" s="99" t="str">
        <f t="shared" ref="AA311:AA317" si="159">IF(SUM(D311:X311)=0,"",SUM(D311:X311))</f>
        <v/>
      </c>
      <c r="AB311" s="99" t="str">
        <f t="shared" ref="AB311:AB317" si="160">IF(SUM(Y311:AA311)=0,"",SUM(Z311,AA311))</f>
        <v/>
      </c>
    </row>
    <row r="312" spans="1:28" ht="14.25" customHeight="1">
      <c r="A312" s="238"/>
      <c r="B312" s="156">
        <f t="shared" si="158"/>
        <v>3</v>
      </c>
      <c r="C312" s="215">
        <f>C311+1</f>
        <v>44054</v>
      </c>
      <c r="D312" s="99"/>
      <c r="E312" s="100"/>
      <c r="F312" s="99"/>
      <c r="G312" s="101"/>
      <c r="H312" s="99"/>
      <c r="I312" s="102"/>
      <c r="J312" s="99"/>
      <c r="K312" s="103"/>
      <c r="L312" s="99"/>
      <c r="M312" s="104"/>
      <c r="N312" s="99"/>
      <c r="O312" s="105"/>
      <c r="P312" s="99"/>
      <c r="Q312" s="106"/>
      <c r="R312" s="99"/>
      <c r="S312" s="107"/>
      <c r="T312" s="109"/>
      <c r="U312" s="103"/>
      <c r="V312" s="99"/>
      <c r="W312" s="108"/>
      <c r="X312" s="99"/>
      <c r="Y312" s="101"/>
      <c r="Z312" s="99"/>
      <c r="AA312" s="99" t="str">
        <f t="shared" si="159"/>
        <v/>
      </c>
      <c r="AB312" s="99" t="str">
        <f t="shared" si="160"/>
        <v/>
      </c>
    </row>
    <row r="313" spans="1:28" ht="14.25" customHeight="1">
      <c r="A313" s="238"/>
      <c r="B313" s="156">
        <f>WEEKDAY(C313)</f>
        <v>4</v>
      </c>
      <c r="C313" s="215">
        <f>C312+1</f>
        <v>44055</v>
      </c>
      <c r="D313" s="99"/>
      <c r="E313" s="100"/>
      <c r="F313" s="99"/>
      <c r="G313" s="101"/>
      <c r="H313" s="99"/>
      <c r="I313" s="102"/>
      <c r="J313" s="99"/>
      <c r="K313" s="103"/>
      <c r="L313" s="99"/>
      <c r="M313" s="104"/>
      <c r="N313" s="99"/>
      <c r="O313" s="105"/>
      <c r="P313" s="99"/>
      <c r="Q313" s="106"/>
      <c r="R313" s="99"/>
      <c r="S313" s="107"/>
      <c r="T313" s="99"/>
      <c r="U313" s="103"/>
      <c r="V313" s="99"/>
      <c r="W313" s="108"/>
      <c r="X313" s="99"/>
      <c r="Y313" s="101"/>
      <c r="Z313" s="99"/>
      <c r="AA313" s="99" t="str">
        <f t="shared" si="159"/>
        <v/>
      </c>
      <c r="AB313" s="99" t="str">
        <f t="shared" si="160"/>
        <v/>
      </c>
    </row>
    <row r="314" spans="1:28" ht="14.25" customHeight="1">
      <c r="A314" s="238"/>
      <c r="B314" s="156">
        <f t="shared" ref="B314:B317" si="161">WEEKDAY(C314)</f>
        <v>5</v>
      </c>
      <c r="C314" s="215">
        <f t="shared" ref="C314:C317" si="162">C313+1</f>
        <v>44056</v>
      </c>
      <c r="D314" s="99"/>
      <c r="E314" s="100"/>
      <c r="F314" s="99"/>
      <c r="G314" s="101"/>
      <c r="H314" s="99"/>
      <c r="I314" s="102"/>
      <c r="J314" s="99"/>
      <c r="K314" s="103"/>
      <c r="L314" s="99"/>
      <c r="M314" s="104"/>
      <c r="N314" s="99"/>
      <c r="O314" s="105"/>
      <c r="P314" s="99"/>
      <c r="Q314" s="106"/>
      <c r="R314" s="99"/>
      <c r="S314" s="107"/>
      <c r="T314" s="99"/>
      <c r="U314" s="103"/>
      <c r="V314" s="99"/>
      <c r="W314" s="108"/>
      <c r="X314" s="99"/>
      <c r="Y314" s="101"/>
      <c r="Z314" s="99"/>
      <c r="AA314" s="99" t="str">
        <f t="shared" si="159"/>
        <v/>
      </c>
      <c r="AB314" s="99" t="str">
        <f t="shared" si="160"/>
        <v/>
      </c>
    </row>
    <row r="315" spans="1:28" ht="14.25" customHeight="1">
      <c r="A315" s="238"/>
      <c r="B315" s="156">
        <f t="shared" si="161"/>
        <v>6</v>
      </c>
      <c r="C315" s="215">
        <f t="shared" si="162"/>
        <v>44057</v>
      </c>
      <c r="D315" s="99"/>
      <c r="E315" s="100"/>
      <c r="F315" s="99"/>
      <c r="G315" s="101"/>
      <c r="H315" s="99"/>
      <c r="I315" s="102"/>
      <c r="J315" s="99"/>
      <c r="K315" s="103"/>
      <c r="L315" s="99"/>
      <c r="M315" s="104"/>
      <c r="N315" s="99"/>
      <c r="O315" s="105"/>
      <c r="P315" s="99"/>
      <c r="Q315" s="106"/>
      <c r="R315" s="99"/>
      <c r="S315" s="107"/>
      <c r="T315" s="99"/>
      <c r="U315" s="103"/>
      <c r="V315" s="99"/>
      <c r="W315" s="108"/>
      <c r="X315" s="99"/>
      <c r="Y315" s="101"/>
      <c r="Z315" s="99"/>
      <c r="AA315" s="99" t="str">
        <f t="shared" si="159"/>
        <v/>
      </c>
      <c r="AB315" s="99" t="str">
        <f t="shared" si="160"/>
        <v/>
      </c>
    </row>
    <row r="316" spans="1:28" ht="14.25" customHeight="1">
      <c r="A316" s="238"/>
      <c r="B316" s="156">
        <f t="shared" si="161"/>
        <v>7</v>
      </c>
      <c r="C316" s="215">
        <f t="shared" si="162"/>
        <v>44058</v>
      </c>
      <c r="D316" s="99"/>
      <c r="E316" s="100"/>
      <c r="F316" s="99"/>
      <c r="G316" s="101"/>
      <c r="H316" s="99"/>
      <c r="I316" s="102"/>
      <c r="J316" s="99"/>
      <c r="K316" s="103"/>
      <c r="L316" s="99"/>
      <c r="M316" s="104"/>
      <c r="N316" s="99"/>
      <c r="O316" s="105"/>
      <c r="P316" s="99"/>
      <c r="Q316" s="106"/>
      <c r="R316" s="99"/>
      <c r="S316" s="107"/>
      <c r="T316" s="99"/>
      <c r="U316" s="103"/>
      <c r="V316" s="99"/>
      <c r="W316" s="108"/>
      <c r="X316" s="99"/>
      <c r="Y316" s="101"/>
      <c r="Z316" s="99"/>
      <c r="AA316" s="99" t="str">
        <f t="shared" si="159"/>
        <v/>
      </c>
      <c r="AB316" s="99" t="str">
        <f t="shared" si="160"/>
        <v/>
      </c>
    </row>
    <row r="317" spans="1:28" ht="14.25" customHeight="1">
      <c r="A317" s="238"/>
      <c r="B317" s="156">
        <f t="shared" si="161"/>
        <v>1</v>
      </c>
      <c r="C317" s="215">
        <f t="shared" si="162"/>
        <v>44059</v>
      </c>
      <c r="D317" s="99"/>
      <c r="E317" s="100"/>
      <c r="F317" s="99"/>
      <c r="G317" s="101"/>
      <c r="H317" s="99"/>
      <c r="I317" s="102"/>
      <c r="J317" s="99"/>
      <c r="K317" s="103"/>
      <c r="L317" s="99"/>
      <c r="M317" s="104"/>
      <c r="N317" s="99"/>
      <c r="O317" s="105"/>
      <c r="P317" s="99"/>
      <c r="Q317" s="106"/>
      <c r="R317" s="99"/>
      <c r="S317" s="107"/>
      <c r="T317" s="99"/>
      <c r="U317" s="103"/>
      <c r="V317" s="99"/>
      <c r="W317" s="108"/>
      <c r="X317" s="99"/>
      <c r="Y317" s="101"/>
      <c r="Z317" s="99"/>
      <c r="AA317" s="99" t="str">
        <f t="shared" si="159"/>
        <v/>
      </c>
      <c r="AB317" s="99" t="str">
        <f t="shared" si="160"/>
        <v/>
      </c>
    </row>
    <row r="318" spans="1:28" s="66" customFormat="1" ht="15.75">
      <c r="A318" s="238"/>
      <c r="B318" s="228" t="s">
        <v>23</v>
      </c>
      <c r="C318" s="224"/>
      <c r="D318" s="221">
        <f>SUM(D311:D317)</f>
        <v>0</v>
      </c>
      <c r="E318" s="222"/>
      <c r="F318" s="221">
        <f>SUM(F311:F317)</f>
        <v>0</v>
      </c>
      <c r="G318" s="222"/>
      <c r="H318" s="221">
        <f>SUM(H311:H317)</f>
        <v>0</v>
      </c>
      <c r="I318" s="222"/>
      <c r="J318" s="221">
        <f>SUM(J311:J317)</f>
        <v>0</v>
      </c>
      <c r="K318" s="222"/>
      <c r="L318" s="221">
        <f>SUM(L311:L317)</f>
        <v>0</v>
      </c>
      <c r="M318" s="222"/>
      <c r="N318" s="221">
        <f>SUM(N311:N317)</f>
        <v>0</v>
      </c>
      <c r="O318" s="222"/>
      <c r="P318" s="221">
        <f>SUM(P311:P317)</f>
        <v>0</v>
      </c>
      <c r="Q318" s="222"/>
      <c r="R318" s="221">
        <f>SUM(R311:R317)</f>
        <v>0</v>
      </c>
      <c r="S318" s="222"/>
      <c r="T318" s="221">
        <f>SUM(T311:T317)</f>
        <v>0</v>
      </c>
      <c r="U318" s="222"/>
      <c r="V318" s="221">
        <f>SUM(V311:V317)</f>
        <v>0</v>
      </c>
      <c r="W318" s="222"/>
      <c r="X318" s="221">
        <f>SUM(X311:X317)</f>
        <v>0</v>
      </c>
      <c r="Y318" s="222"/>
      <c r="Z318" s="180">
        <f>SUM(Z311:Z317)</f>
        <v>0</v>
      </c>
      <c r="AA318" s="180">
        <f>SUM(AA311:AA317)</f>
        <v>0</v>
      </c>
      <c r="AB318" s="180">
        <f>SUM(AB311:AB317)</f>
        <v>0</v>
      </c>
    </row>
    <row r="319" spans="1:28" ht="15.75" customHeight="1">
      <c r="A319" s="238"/>
      <c r="B319" s="226">
        <f>SEMAINE(date_1er_jour_semaine($A$1,B310)+7)</f>
        <v>34</v>
      </c>
      <c r="C319" s="227"/>
      <c r="D319" s="195" t="s">
        <v>8</v>
      </c>
      <c r="E319" s="195" t="s">
        <v>9</v>
      </c>
      <c r="F319" s="196" t="s">
        <v>10</v>
      </c>
      <c r="G319" s="196" t="s">
        <v>9</v>
      </c>
      <c r="H319" s="197" t="s">
        <v>11</v>
      </c>
      <c r="I319" s="197" t="s">
        <v>9</v>
      </c>
      <c r="J319" s="198" t="s">
        <v>12</v>
      </c>
      <c r="K319" s="198" t="s">
        <v>9</v>
      </c>
      <c r="L319" s="199" t="s">
        <v>13</v>
      </c>
      <c r="M319" s="199" t="s">
        <v>9</v>
      </c>
      <c r="N319" s="200" t="s">
        <v>14</v>
      </c>
      <c r="O319" s="200" t="s">
        <v>9</v>
      </c>
      <c r="P319" s="201" t="s">
        <v>15</v>
      </c>
      <c r="Q319" s="201" t="s">
        <v>9</v>
      </c>
      <c r="R319" s="202" t="s">
        <v>16</v>
      </c>
      <c r="S319" s="202" t="s">
        <v>9</v>
      </c>
      <c r="T319" s="203" t="s">
        <v>17</v>
      </c>
      <c r="U319" s="203" t="s">
        <v>9</v>
      </c>
      <c r="V319" s="204" t="s">
        <v>18</v>
      </c>
      <c r="W319" s="204" t="s">
        <v>9</v>
      </c>
      <c r="X319" s="205" t="s">
        <v>19</v>
      </c>
      <c r="Y319" s="205" t="s">
        <v>9</v>
      </c>
      <c r="Z319" s="138" t="s">
        <v>20</v>
      </c>
      <c r="AA319" s="139" t="s">
        <v>21</v>
      </c>
      <c r="AB319" s="140" t="s">
        <v>22</v>
      </c>
    </row>
    <row r="320" spans="1:28" ht="14.25" customHeight="1">
      <c r="A320" s="238"/>
      <c r="B320" s="156">
        <f t="shared" ref="B320:B321" si="163">WEEKDAY(C320)</f>
        <v>2</v>
      </c>
      <c r="C320" s="215">
        <f>date_1er_jour_semaine($A$1,B319)</f>
        <v>44060</v>
      </c>
      <c r="D320" s="99"/>
      <c r="E320" s="100"/>
      <c r="F320" s="99"/>
      <c r="G320" s="101"/>
      <c r="H320" s="99"/>
      <c r="I320" s="102"/>
      <c r="J320" s="99"/>
      <c r="K320" s="103"/>
      <c r="L320" s="99"/>
      <c r="M320" s="104"/>
      <c r="N320" s="99"/>
      <c r="O320" s="105"/>
      <c r="P320" s="99"/>
      <c r="Q320" s="106"/>
      <c r="R320" s="99"/>
      <c r="S320" s="107"/>
      <c r="T320" s="99"/>
      <c r="U320" s="103"/>
      <c r="V320" s="99"/>
      <c r="W320" s="108"/>
      <c r="X320" s="99"/>
      <c r="Y320" s="101"/>
      <c r="Z320" s="99"/>
      <c r="AA320" s="99" t="str">
        <f t="shared" ref="AA320:AA326" si="164">IF(SUM(D320:X320)=0,"",SUM(D320:X320))</f>
        <v/>
      </c>
      <c r="AB320" s="99" t="str">
        <f t="shared" ref="AB320:AB326" si="165">IF(SUM(Y320:AA320)=0,"",SUM(Z320,AA320))</f>
        <v/>
      </c>
    </row>
    <row r="321" spans="1:28" ht="14.25" customHeight="1">
      <c r="A321" s="238"/>
      <c r="B321" s="156">
        <f t="shared" si="163"/>
        <v>3</v>
      </c>
      <c r="C321" s="215">
        <f>C320+1</f>
        <v>44061</v>
      </c>
      <c r="D321" s="99"/>
      <c r="E321" s="100"/>
      <c r="F321" s="99"/>
      <c r="G321" s="101"/>
      <c r="H321" s="99"/>
      <c r="I321" s="102"/>
      <c r="J321" s="99"/>
      <c r="K321" s="103"/>
      <c r="L321" s="99"/>
      <c r="M321" s="104"/>
      <c r="N321" s="99"/>
      <c r="O321" s="105"/>
      <c r="P321" s="99"/>
      <c r="Q321" s="106"/>
      <c r="R321" s="99"/>
      <c r="S321" s="107"/>
      <c r="T321" s="109"/>
      <c r="U321" s="103"/>
      <c r="V321" s="99"/>
      <c r="W321" s="108"/>
      <c r="X321" s="99"/>
      <c r="Y321" s="101"/>
      <c r="Z321" s="99"/>
      <c r="AA321" s="99" t="str">
        <f t="shared" si="164"/>
        <v/>
      </c>
      <c r="AB321" s="99" t="str">
        <f t="shared" si="165"/>
        <v/>
      </c>
    </row>
    <row r="322" spans="1:28" ht="14.25" customHeight="1">
      <c r="A322" s="238"/>
      <c r="B322" s="156">
        <f>WEEKDAY(C322)</f>
        <v>4</v>
      </c>
      <c r="C322" s="215">
        <f>C321+1</f>
        <v>44062</v>
      </c>
      <c r="D322" s="99"/>
      <c r="E322" s="100"/>
      <c r="F322" s="99"/>
      <c r="G322" s="101"/>
      <c r="H322" s="99"/>
      <c r="I322" s="102"/>
      <c r="J322" s="99"/>
      <c r="K322" s="103"/>
      <c r="L322" s="99"/>
      <c r="M322" s="104"/>
      <c r="N322" s="99"/>
      <c r="O322" s="105"/>
      <c r="P322" s="99"/>
      <c r="Q322" s="106"/>
      <c r="R322" s="99"/>
      <c r="S322" s="107"/>
      <c r="T322" s="99"/>
      <c r="U322" s="103"/>
      <c r="V322" s="99"/>
      <c r="W322" s="108"/>
      <c r="X322" s="99"/>
      <c r="Y322" s="101"/>
      <c r="Z322" s="99"/>
      <c r="AA322" s="99" t="str">
        <f t="shared" si="164"/>
        <v/>
      </c>
      <c r="AB322" s="99" t="str">
        <f t="shared" si="165"/>
        <v/>
      </c>
    </row>
    <row r="323" spans="1:28" ht="14.25" customHeight="1">
      <c r="A323" s="238"/>
      <c r="B323" s="156">
        <f t="shared" ref="B323:B326" si="166">WEEKDAY(C323)</f>
        <v>5</v>
      </c>
      <c r="C323" s="215">
        <f t="shared" ref="C323:C326" si="167">C322+1</f>
        <v>44063</v>
      </c>
      <c r="D323" s="99"/>
      <c r="E323" s="100"/>
      <c r="F323" s="99"/>
      <c r="G323" s="101"/>
      <c r="H323" s="99"/>
      <c r="I323" s="102"/>
      <c r="J323" s="99"/>
      <c r="K323" s="103"/>
      <c r="L323" s="99"/>
      <c r="M323" s="104"/>
      <c r="N323" s="99"/>
      <c r="O323" s="105"/>
      <c r="P323" s="99"/>
      <c r="Q323" s="106"/>
      <c r="R323" s="99"/>
      <c r="S323" s="107"/>
      <c r="T323" s="99"/>
      <c r="U323" s="103"/>
      <c r="V323" s="99"/>
      <c r="W323" s="108"/>
      <c r="X323" s="99"/>
      <c r="Y323" s="101"/>
      <c r="Z323" s="99"/>
      <c r="AA323" s="99" t="str">
        <f t="shared" si="164"/>
        <v/>
      </c>
      <c r="AB323" s="99" t="str">
        <f t="shared" si="165"/>
        <v/>
      </c>
    </row>
    <row r="324" spans="1:28" ht="14.25" customHeight="1">
      <c r="A324" s="238"/>
      <c r="B324" s="156">
        <f t="shared" si="166"/>
        <v>6</v>
      </c>
      <c r="C324" s="215">
        <f t="shared" si="167"/>
        <v>44064</v>
      </c>
      <c r="D324" s="99"/>
      <c r="E324" s="100"/>
      <c r="F324" s="99"/>
      <c r="G324" s="101"/>
      <c r="H324" s="99"/>
      <c r="I324" s="102"/>
      <c r="J324" s="99"/>
      <c r="K324" s="103"/>
      <c r="L324" s="99"/>
      <c r="M324" s="104"/>
      <c r="N324" s="99"/>
      <c r="O324" s="105"/>
      <c r="P324" s="99"/>
      <c r="Q324" s="106"/>
      <c r="R324" s="99"/>
      <c r="S324" s="107"/>
      <c r="T324" s="99"/>
      <c r="U324" s="103"/>
      <c r="V324" s="99"/>
      <c r="W324" s="108"/>
      <c r="X324" s="99"/>
      <c r="Y324" s="101"/>
      <c r="Z324" s="99"/>
      <c r="AA324" s="99" t="str">
        <f t="shared" si="164"/>
        <v/>
      </c>
      <c r="AB324" s="99" t="str">
        <f t="shared" si="165"/>
        <v/>
      </c>
    </row>
    <row r="325" spans="1:28" ht="14.25" customHeight="1">
      <c r="A325" s="238"/>
      <c r="B325" s="156">
        <f t="shared" si="166"/>
        <v>7</v>
      </c>
      <c r="C325" s="215">
        <f t="shared" si="167"/>
        <v>44065</v>
      </c>
      <c r="D325" s="99"/>
      <c r="E325" s="100"/>
      <c r="F325" s="99"/>
      <c r="G325" s="101"/>
      <c r="H325" s="99"/>
      <c r="I325" s="102"/>
      <c r="J325" s="99"/>
      <c r="K325" s="103"/>
      <c r="L325" s="99"/>
      <c r="M325" s="104"/>
      <c r="N325" s="99"/>
      <c r="O325" s="105"/>
      <c r="P325" s="99"/>
      <c r="Q325" s="106"/>
      <c r="R325" s="99"/>
      <c r="S325" s="107"/>
      <c r="T325" s="99"/>
      <c r="U325" s="103"/>
      <c r="V325" s="99"/>
      <c r="W325" s="108"/>
      <c r="X325" s="99"/>
      <c r="Y325" s="101"/>
      <c r="Z325" s="99"/>
      <c r="AA325" s="99" t="str">
        <f t="shared" si="164"/>
        <v/>
      </c>
      <c r="AB325" s="99" t="str">
        <f t="shared" si="165"/>
        <v/>
      </c>
    </row>
    <row r="326" spans="1:28" ht="14.25" customHeight="1">
      <c r="A326" s="238"/>
      <c r="B326" s="156">
        <f t="shared" si="166"/>
        <v>1</v>
      </c>
      <c r="C326" s="215">
        <f t="shared" si="167"/>
        <v>44066</v>
      </c>
      <c r="D326" s="99"/>
      <c r="E326" s="100"/>
      <c r="F326" s="99"/>
      <c r="G326" s="101"/>
      <c r="H326" s="99"/>
      <c r="I326" s="102"/>
      <c r="J326" s="99"/>
      <c r="K326" s="103"/>
      <c r="L326" s="99"/>
      <c r="M326" s="104"/>
      <c r="N326" s="99"/>
      <c r="O326" s="105"/>
      <c r="P326" s="99"/>
      <c r="Q326" s="106"/>
      <c r="R326" s="99"/>
      <c r="S326" s="107"/>
      <c r="T326" s="99"/>
      <c r="U326" s="103"/>
      <c r="V326" s="99"/>
      <c r="W326" s="108"/>
      <c r="X326" s="99"/>
      <c r="Y326" s="101"/>
      <c r="Z326" s="99"/>
      <c r="AA326" s="99" t="str">
        <f t="shared" si="164"/>
        <v/>
      </c>
      <c r="AB326" s="99" t="str">
        <f t="shared" si="165"/>
        <v/>
      </c>
    </row>
    <row r="327" spans="1:28" s="66" customFormat="1" ht="15.75">
      <c r="A327" s="238"/>
      <c r="B327" s="228" t="s">
        <v>23</v>
      </c>
      <c r="C327" s="224"/>
      <c r="D327" s="221">
        <f>SUM(D320:D326)</f>
        <v>0</v>
      </c>
      <c r="E327" s="222"/>
      <c r="F327" s="221">
        <f>SUM(F320:F326)</f>
        <v>0</v>
      </c>
      <c r="G327" s="222"/>
      <c r="H327" s="221">
        <f>SUM(H320:H326)</f>
        <v>0</v>
      </c>
      <c r="I327" s="222"/>
      <c r="J327" s="221">
        <f>SUM(J320:J326)</f>
        <v>0</v>
      </c>
      <c r="K327" s="222"/>
      <c r="L327" s="221">
        <f>SUM(L320:L326)</f>
        <v>0</v>
      </c>
      <c r="M327" s="222"/>
      <c r="N327" s="221">
        <f>SUM(N320:N326)</f>
        <v>0</v>
      </c>
      <c r="O327" s="222"/>
      <c r="P327" s="221">
        <f>SUM(P320:P326)</f>
        <v>0</v>
      </c>
      <c r="Q327" s="222"/>
      <c r="R327" s="221">
        <f>SUM(R320:R326)</f>
        <v>0</v>
      </c>
      <c r="S327" s="222"/>
      <c r="T327" s="221">
        <f>SUM(T320:T326)</f>
        <v>0</v>
      </c>
      <c r="U327" s="222"/>
      <c r="V327" s="221">
        <f>SUM(V320:V326)</f>
        <v>0</v>
      </c>
      <c r="W327" s="222"/>
      <c r="X327" s="221">
        <f>SUM(X320:X326)</f>
        <v>0</v>
      </c>
      <c r="Y327" s="222"/>
      <c r="Z327" s="180">
        <f>SUM(Z320:Z326)</f>
        <v>0</v>
      </c>
      <c r="AA327" s="180">
        <f>SUM(AA320:AA326)</f>
        <v>0</v>
      </c>
      <c r="AB327" s="180">
        <f>SUM(AB320:AB326)</f>
        <v>0</v>
      </c>
    </row>
    <row r="328" spans="1:28" ht="15.75" customHeight="1">
      <c r="A328" s="238"/>
      <c r="B328" s="226">
        <f>SEMAINE(date_1er_jour_semaine($A$1,B319)+7)</f>
        <v>35</v>
      </c>
      <c r="C328" s="227"/>
      <c r="D328" s="195" t="s">
        <v>8</v>
      </c>
      <c r="E328" s="195" t="s">
        <v>9</v>
      </c>
      <c r="F328" s="196" t="s">
        <v>10</v>
      </c>
      <c r="G328" s="196" t="s">
        <v>9</v>
      </c>
      <c r="H328" s="197" t="s">
        <v>11</v>
      </c>
      <c r="I328" s="197" t="s">
        <v>9</v>
      </c>
      <c r="J328" s="198" t="s">
        <v>12</v>
      </c>
      <c r="K328" s="198" t="s">
        <v>9</v>
      </c>
      <c r="L328" s="199" t="s">
        <v>13</v>
      </c>
      <c r="M328" s="199" t="s">
        <v>9</v>
      </c>
      <c r="N328" s="200" t="s">
        <v>14</v>
      </c>
      <c r="O328" s="200" t="s">
        <v>9</v>
      </c>
      <c r="P328" s="201" t="s">
        <v>15</v>
      </c>
      <c r="Q328" s="201" t="s">
        <v>9</v>
      </c>
      <c r="R328" s="202" t="s">
        <v>16</v>
      </c>
      <c r="S328" s="202" t="s">
        <v>9</v>
      </c>
      <c r="T328" s="203" t="s">
        <v>17</v>
      </c>
      <c r="U328" s="203" t="s">
        <v>9</v>
      </c>
      <c r="V328" s="204" t="s">
        <v>18</v>
      </c>
      <c r="W328" s="204" t="s">
        <v>9</v>
      </c>
      <c r="X328" s="205" t="s">
        <v>19</v>
      </c>
      <c r="Y328" s="205" t="s">
        <v>9</v>
      </c>
      <c r="Z328" s="138" t="s">
        <v>20</v>
      </c>
      <c r="AA328" s="139" t="s">
        <v>21</v>
      </c>
      <c r="AB328" s="140" t="s">
        <v>22</v>
      </c>
    </row>
    <row r="329" spans="1:28" ht="14.25" customHeight="1">
      <c r="A329" s="238"/>
      <c r="B329" s="156">
        <f t="shared" ref="B329:B330" si="168">WEEKDAY(C329)</f>
        <v>2</v>
      </c>
      <c r="C329" s="215">
        <f>date_1er_jour_semaine($A$1,B328)</f>
        <v>44067</v>
      </c>
      <c r="D329" s="99"/>
      <c r="E329" s="100"/>
      <c r="F329" s="99"/>
      <c r="G329" s="101"/>
      <c r="H329" s="99"/>
      <c r="I329" s="102"/>
      <c r="J329" s="99"/>
      <c r="K329" s="103"/>
      <c r="L329" s="99"/>
      <c r="M329" s="104"/>
      <c r="N329" s="99"/>
      <c r="O329" s="105"/>
      <c r="P329" s="99"/>
      <c r="Q329" s="106"/>
      <c r="R329" s="99"/>
      <c r="S329" s="107"/>
      <c r="T329" s="99"/>
      <c r="U329" s="103"/>
      <c r="V329" s="99"/>
      <c r="W329" s="108"/>
      <c r="X329" s="99"/>
      <c r="Y329" s="101"/>
      <c r="Z329" s="99"/>
      <c r="AA329" s="99" t="str">
        <f t="shared" ref="AA329:AA335" si="169">IF(SUM(D329:X329)=0,"",SUM(D329:X329))</f>
        <v/>
      </c>
      <c r="AB329" s="99" t="str">
        <f t="shared" ref="AB329:AB335" si="170">IF(SUM(Y329:AA329)=0,"",SUM(Z329,AA329))</f>
        <v/>
      </c>
    </row>
    <row r="330" spans="1:28" ht="14.25" customHeight="1">
      <c r="A330" s="238"/>
      <c r="B330" s="156">
        <f t="shared" si="168"/>
        <v>3</v>
      </c>
      <c r="C330" s="215">
        <f>C329+1</f>
        <v>44068</v>
      </c>
      <c r="D330" s="99"/>
      <c r="E330" s="100"/>
      <c r="F330" s="99"/>
      <c r="G330" s="101"/>
      <c r="H330" s="99"/>
      <c r="I330" s="102"/>
      <c r="J330" s="99"/>
      <c r="K330" s="103"/>
      <c r="L330" s="99"/>
      <c r="M330" s="104"/>
      <c r="N330" s="99"/>
      <c r="O330" s="105"/>
      <c r="P330" s="99"/>
      <c r="Q330" s="106"/>
      <c r="R330" s="99"/>
      <c r="S330" s="107"/>
      <c r="T330" s="109"/>
      <c r="U330" s="103"/>
      <c r="V330" s="99"/>
      <c r="W330" s="108"/>
      <c r="X330" s="99"/>
      <c r="Y330" s="101"/>
      <c r="Z330" s="99"/>
      <c r="AA330" s="99" t="str">
        <f t="shared" si="169"/>
        <v/>
      </c>
      <c r="AB330" s="99" t="str">
        <f t="shared" si="170"/>
        <v/>
      </c>
    </row>
    <row r="331" spans="1:28" ht="14.25" customHeight="1">
      <c r="A331" s="238"/>
      <c r="B331" s="156">
        <f>WEEKDAY(C331)</f>
        <v>4</v>
      </c>
      <c r="C331" s="215">
        <f>C330+1</f>
        <v>44069</v>
      </c>
      <c r="D331" s="99"/>
      <c r="E331" s="100"/>
      <c r="F331" s="99"/>
      <c r="G331" s="101"/>
      <c r="H331" s="99"/>
      <c r="I331" s="102"/>
      <c r="J331" s="99"/>
      <c r="K331" s="103"/>
      <c r="L331" s="99"/>
      <c r="M331" s="104"/>
      <c r="N331" s="99"/>
      <c r="O331" s="105"/>
      <c r="P331" s="99"/>
      <c r="Q331" s="106"/>
      <c r="R331" s="99"/>
      <c r="S331" s="107"/>
      <c r="T331" s="99"/>
      <c r="U331" s="103"/>
      <c r="V331" s="99"/>
      <c r="W331" s="108"/>
      <c r="X331" s="99"/>
      <c r="Y331" s="101"/>
      <c r="Z331" s="99"/>
      <c r="AA331" s="99" t="str">
        <f t="shared" si="169"/>
        <v/>
      </c>
      <c r="AB331" s="99" t="str">
        <f t="shared" si="170"/>
        <v/>
      </c>
    </row>
    <row r="332" spans="1:28" ht="14.25" customHeight="1">
      <c r="A332" s="238"/>
      <c r="B332" s="156">
        <f t="shared" ref="B332:B335" si="171">WEEKDAY(C332)</f>
        <v>5</v>
      </c>
      <c r="C332" s="215">
        <f t="shared" ref="C332:C335" si="172">C331+1</f>
        <v>44070</v>
      </c>
      <c r="D332" s="99"/>
      <c r="E332" s="100"/>
      <c r="F332" s="99"/>
      <c r="G332" s="101"/>
      <c r="H332" s="99"/>
      <c r="I332" s="102"/>
      <c r="J332" s="99"/>
      <c r="K332" s="103"/>
      <c r="L332" s="99"/>
      <c r="M332" s="104"/>
      <c r="N332" s="99"/>
      <c r="O332" s="105"/>
      <c r="P332" s="99"/>
      <c r="Q332" s="106"/>
      <c r="R332" s="99"/>
      <c r="S332" s="107"/>
      <c r="T332" s="99"/>
      <c r="U332" s="103"/>
      <c r="V332" s="99"/>
      <c r="W332" s="108"/>
      <c r="X332" s="99"/>
      <c r="Y332" s="101"/>
      <c r="Z332" s="99"/>
      <c r="AA332" s="99" t="str">
        <f t="shared" si="169"/>
        <v/>
      </c>
      <c r="AB332" s="99" t="str">
        <f t="shared" si="170"/>
        <v/>
      </c>
    </row>
    <row r="333" spans="1:28" ht="15" customHeight="1">
      <c r="A333" s="238">
        <f>C341</f>
        <v>44077</v>
      </c>
      <c r="B333" s="156">
        <f t="shared" si="171"/>
        <v>6</v>
      </c>
      <c r="C333" s="215">
        <f t="shared" si="172"/>
        <v>44071</v>
      </c>
      <c r="D333" s="99"/>
      <c r="E333" s="100"/>
      <c r="F333" s="99"/>
      <c r="G333" s="101"/>
      <c r="H333" s="99"/>
      <c r="I333" s="102"/>
      <c r="J333" s="99"/>
      <c r="K333" s="103"/>
      <c r="L333" s="99"/>
      <c r="M333" s="104"/>
      <c r="N333" s="99"/>
      <c r="O333" s="105"/>
      <c r="P333" s="99"/>
      <c r="Q333" s="106"/>
      <c r="R333" s="99"/>
      <c r="S333" s="107"/>
      <c r="T333" s="99"/>
      <c r="U333" s="103"/>
      <c r="V333" s="99"/>
      <c r="W333" s="108"/>
      <c r="X333" s="99"/>
      <c r="Y333" s="101"/>
      <c r="Z333" s="99"/>
      <c r="AA333" s="99" t="str">
        <f t="shared" si="169"/>
        <v/>
      </c>
      <c r="AB333" s="99" t="str">
        <f t="shared" si="170"/>
        <v/>
      </c>
    </row>
    <row r="334" spans="1:28" ht="14.25" customHeight="1">
      <c r="A334" s="238"/>
      <c r="B334" s="156">
        <f t="shared" si="171"/>
        <v>7</v>
      </c>
      <c r="C334" s="215">
        <f t="shared" si="172"/>
        <v>44072</v>
      </c>
      <c r="D334" s="99"/>
      <c r="E334" s="100"/>
      <c r="F334" s="99"/>
      <c r="G334" s="101"/>
      <c r="H334" s="99"/>
      <c r="I334" s="102"/>
      <c r="J334" s="99"/>
      <c r="K334" s="103"/>
      <c r="L334" s="99"/>
      <c r="M334" s="104"/>
      <c r="N334" s="99"/>
      <c r="O334" s="105"/>
      <c r="P334" s="99"/>
      <c r="Q334" s="106"/>
      <c r="R334" s="99"/>
      <c r="S334" s="107"/>
      <c r="T334" s="99"/>
      <c r="U334" s="103"/>
      <c r="V334" s="99"/>
      <c r="W334" s="108"/>
      <c r="X334" s="99"/>
      <c r="Y334" s="101"/>
      <c r="Z334" s="99"/>
      <c r="AA334" s="99" t="str">
        <f t="shared" si="169"/>
        <v/>
      </c>
      <c r="AB334" s="99" t="str">
        <f t="shared" si="170"/>
        <v/>
      </c>
    </row>
    <row r="335" spans="1:28" ht="14.25" customHeight="1">
      <c r="A335" s="238"/>
      <c r="B335" s="156">
        <f t="shared" si="171"/>
        <v>1</v>
      </c>
      <c r="C335" s="215">
        <f t="shared" si="172"/>
        <v>44073</v>
      </c>
      <c r="D335" s="99"/>
      <c r="E335" s="100"/>
      <c r="F335" s="99"/>
      <c r="G335" s="101"/>
      <c r="H335" s="99"/>
      <c r="I335" s="102"/>
      <c r="J335" s="99"/>
      <c r="K335" s="103"/>
      <c r="L335" s="99"/>
      <c r="M335" s="104"/>
      <c r="N335" s="99"/>
      <c r="O335" s="105"/>
      <c r="P335" s="99"/>
      <c r="Q335" s="106"/>
      <c r="R335" s="99"/>
      <c r="S335" s="107"/>
      <c r="T335" s="99"/>
      <c r="U335" s="103"/>
      <c r="V335" s="99"/>
      <c r="W335" s="108"/>
      <c r="X335" s="99"/>
      <c r="Y335" s="101"/>
      <c r="Z335" s="99"/>
      <c r="AA335" s="99" t="str">
        <f t="shared" si="169"/>
        <v/>
      </c>
      <c r="AB335" s="99" t="str">
        <f t="shared" si="170"/>
        <v/>
      </c>
    </row>
    <row r="336" spans="1:28" s="66" customFormat="1" ht="15.75">
      <c r="A336" s="238"/>
      <c r="B336" s="228" t="s">
        <v>23</v>
      </c>
      <c r="C336" s="224"/>
      <c r="D336" s="221">
        <f>SUM(D329:D335)</f>
        <v>0</v>
      </c>
      <c r="E336" s="222"/>
      <c r="F336" s="221">
        <f>SUM(F329:F335)</f>
        <v>0</v>
      </c>
      <c r="G336" s="222"/>
      <c r="H336" s="221">
        <f>SUM(H329:H335)</f>
        <v>0</v>
      </c>
      <c r="I336" s="222"/>
      <c r="J336" s="221">
        <f>SUM(J329:J335)</f>
        <v>0</v>
      </c>
      <c r="K336" s="222"/>
      <c r="L336" s="221">
        <f>SUM(L329:L335)</f>
        <v>0</v>
      </c>
      <c r="M336" s="222"/>
      <c r="N336" s="221">
        <f>SUM(N329:N335)</f>
        <v>0</v>
      </c>
      <c r="O336" s="222"/>
      <c r="P336" s="221">
        <f>SUM(P329:P335)</f>
        <v>0</v>
      </c>
      <c r="Q336" s="222"/>
      <c r="R336" s="221">
        <f>SUM(R329:R335)</f>
        <v>0</v>
      </c>
      <c r="S336" s="222"/>
      <c r="T336" s="221">
        <f>SUM(T329:T335)</f>
        <v>0</v>
      </c>
      <c r="U336" s="222"/>
      <c r="V336" s="221">
        <f>SUM(V329:V335)</f>
        <v>0</v>
      </c>
      <c r="W336" s="222"/>
      <c r="X336" s="221">
        <f>SUM(X329:X335)</f>
        <v>0</v>
      </c>
      <c r="Y336" s="222"/>
      <c r="Z336" s="180">
        <f>SUM(Z329:Z335)</f>
        <v>0</v>
      </c>
      <c r="AA336" s="180">
        <f>SUM(AA329:AA335)</f>
        <v>0</v>
      </c>
      <c r="AB336" s="180">
        <f>SUM(AB329:AB335)</f>
        <v>0</v>
      </c>
    </row>
    <row r="337" spans="1:28" ht="15.75" customHeight="1">
      <c r="A337" s="238"/>
      <c r="B337" s="226">
        <f>SEMAINE(date_1er_jour_semaine($A$1,B328)+7)</f>
        <v>36</v>
      </c>
      <c r="C337" s="227"/>
      <c r="D337" s="195" t="s">
        <v>8</v>
      </c>
      <c r="E337" s="195" t="s">
        <v>9</v>
      </c>
      <c r="F337" s="196" t="s">
        <v>10</v>
      </c>
      <c r="G337" s="196" t="s">
        <v>9</v>
      </c>
      <c r="H337" s="197" t="s">
        <v>11</v>
      </c>
      <c r="I337" s="197" t="s">
        <v>9</v>
      </c>
      <c r="J337" s="198" t="s">
        <v>12</v>
      </c>
      <c r="K337" s="198" t="s">
        <v>9</v>
      </c>
      <c r="L337" s="199" t="s">
        <v>13</v>
      </c>
      <c r="M337" s="199" t="s">
        <v>9</v>
      </c>
      <c r="N337" s="200" t="s">
        <v>14</v>
      </c>
      <c r="O337" s="200" t="s">
        <v>9</v>
      </c>
      <c r="P337" s="201" t="s">
        <v>15</v>
      </c>
      <c r="Q337" s="201" t="s">
        <v>9</v>
      </c>
      <c r="R337" s="202" t="s">
        <v>16</v>
      </c>
      <c r="S337" s="202" t="s">
        <v>9</v>
      </c>
      <c r="T337" s="203" t="s">
        <v>17</v>
      </c>
      <c r="U337" s="203" t="s">
        <v>9</v>
      </c>
      <c r="V337" s="204" t="s">
        <v>18</v>
      </c>
      <c r="W337" s="204" t="s">
        <v>9</v>
      </c>
      <c r="X337" s="205" t="s">
        <v>19</v>
      </c>
      <c r="Y337" s="205" t="s">
        <v>9</v>
      </c>
      <c r="Z337" s="138" t="s">
        <v>20</v>
      </c>
      <c r="AA337" s="139" t="s">
        <v>21</v>
      </c>
      <c r="AB337" s="140" t="s">
        <v>22</v>
      </c>
    </row>
    <row r="338" spans="1:28" ht="14.25" customHeight="1">
      <c r="A338" s="238"/>
      <c r="B338" s="156">
        <f t="shared" ref="B338:B339" si="173">WEEKDAY(C338)</f>
        <v>2</v>
      </c>
      <c r="C338" s="215">
        <f>date_1er_jour_semaine($A$1,B337)</f>
        <v>44074</v>
      </c>
      <c r="D338" s="99"/>
      <c r="E338" s="100"/>
      <c r="F338" s="99"/>
      <c r="G338" s="101"/>
      <c r="H338" s="99"/>
      <c r="I338" s="102"/>
      <c r="J338" s="99"/>
      <c r="K338" s="103"/>
      <c r="L338" s="99"/>
      <c r="M338" s="104"/>
      <c r="N338" s="99"/>
      <c r="O338" s="105"/>
      <c r="P338" s="99"/>
      <c r="Q338" s="106"/>
      <c r="R338" s="99"/>
      <c r="S338" s="107"/>
      <c r="T338" s="99"/>
      <c r="U338" s="103"/>
      <c r="V338" s="99"/>
      <c r="W338" s="108"/>
      <c r="X338" s="99"/>
      <c r="Y338" s="101"/>
      <c r="Z338" s="99"/>
      <c r="AA338" s="99" t="str">
        <f t="shared" ref="AA338:AA344" si="174">IF(SUM(D338:X338)=0,"",SUM(D338:X338))</f>
        <v/>
      </c>
      <c r="AB338" s="99" t="str">
        <f t="shared" ref="AB338:AB344" si="175">IF(SUM(Y338:AA338)=0,"",SUM(Z338,AA338))</f>
        <v/>
      </c>
    </row>
    <row r="339" spans="1:28" ht="14.25" customHeight="1">
      <c r="A339" s="238"/>
      <c r="B339" s="156">
        <f t="shared" si="173"/>
        <v>3</v>
      </c>
      <c r="C339" s="215">
        <f>C338+1</f>
        <v>44075</v>
      </c>
      <c r="D339" s="99"/>
      <c r="E339" s="100"/>
      <c r="F339" s="99"/>
      <c r="G339" s="101"/>
      <c r="H339" s="99"/>
      <c r="I339" s="102"/>
      <c r="J339" s="99"/>
      <c r="K339" s="103"/>
      <c r="L339" s="99"/>
      <c r="M339" s="104"/>
      <c r="N339" s="99"/>
      <c r="O339" s="105"/>
      <c r="P339" s="99"/>
      <c r="Q339" s="106"/>
      <c r="R339" s="99"/>
      <c r="S339" s="107"/>
      <c r="T339" s="109"/>
      <c r="U339" s="103"/>
      <c r="V339" s="99"/>
      <c r="W339" s="108"/>
      <c r="X339" s="99"/>
      <c r="Y339" s="101"/>
      <c r="Z339" s="99"/>
      <c r="AA339" s="99" t="str">
        <f t="shared" si="174"/>
        <v/>
      </c>
      <c r="AB339" s="99" t="str">
        <f t="shared" si="175"/>
        <v/>
      </c>
    </row>
    <row r="340" spans="1:28" ht="14.25" customHeight="1">
      <c r="A340" s="238"/>
      <c r="B340" s="156">
        <f>WEEKDAY(C340)</f>
        <v>4</v>
      </c>
      <c r="C340" s="215">
        <f>C339+1</f>
        <v>44076</v>
      </c>
      <c r="D340" s="99"/>
      <c r="E340" s="100"/>
      <c r="F340" s="99"/>
      <c r="G340" s="101"/>
      <c r="H340" s="99"/>
      <c r="I340" s="102"/>
      <c r="J340" s="99"/>
      <c r="K340" s="103"/>
      <c r="L340" s="99"/>
      <c r="M340" s="104"/>
      <c r="N340" s="99"/>
      <c r="O340" s="105"/>
      <c r="P340" s="99"/>
      <c r="Q340" s="106"/>
      <c r="R340" s="99"/>
      <c r="S340" s="107"/>
      <c r="T340" s="99"/>
      <c r="U340" s="103"/>
      <c r="V340" s="99"/>
      <c r="W340" s="108"/>
      <c r="X340" s="99"/>
      <c r="Y340" s="101"/>
      <c r="Z340" s="99"/>
      <c r="AA340" s="99" t="str">
        <f t="shared" si="174"/>
        <v/>
      </c>
      <c r="AB340" s="99" t="str">
        <f t="shared" si="175"/>
        <v/>
      </c>
    </row>
    <row r="341" spans="1:28" ht="14.25" customHeight="1">
      <c r="A341" s="238"/>
      <c r="B341" s="156">
        <f t="shared" ref="B341:B344" si="176">WEEKDAY(C341)</f>
        <v>5</v>
      </c>
      <c r="C341" s="215">
        <f t="shared" ref="C341:C344" si="177">C340+1</f>
        <v>44077</v>
      </c>
      <c r="D341" s="99"/>
      <c r="E341" s="100"/>
      <c r="F341" s="99"/>
      <c r="G341" s="101"/>
      <c r="H341" s="99"/>
      <c r="I341" s="102"/>
      <c r="J341" s="99"/>
      <c r="K341" s="103"/>
      <c r="L341" s="99"/>
      <c r="M341" s="104"/>
      <c r="N341" s="99"/>
      <c r="O341" s="105"/>
      <c r="P341" s="99"/>
      <c r="Q341" s="106"/>
      <c r="R341" s="99"/>
      <c r="S341" s="107"/>
      <c r="T341" s="99"/>
      <c r="U341" s="103"/>
      <c r="V341" s="99"/>
      <c r="W341" s="108"/>
      <c r="X341" s="99"/>
      <c r="Y341" s="101"/>
      <c r="Z341" s="99"/>
      <c r="AA341" s="99" t="str">
        <f t="shared" si="174"/>
        <v/>
      </c>
      <c r="AB341" s="99" t="str">
        <f t="shared" si="175"/>
        <v/>
      </c>
    </row>
    <row r="342" spans="1:28" ht="14.25" customHeight="1">
      <c r="A342" s="238"/>
      <c r="B342" s="156">
        <f t="shared" si="176"/>
        <v>6</v>
      </c>
      <c r="C342" s="215">
        <f t="shared" si="177"/>
        <v>44078</v>
      </c>
      <c r="D342" s="99"/>
      <c r="E342" s="100"/>
      <c r="F342" s="99"/>
      <c r="G342" s="101"/>
      <c r="H342" s="99"/>
      <c r="I342" s="102"/>
      <c r="J342" s="99"/>
      <c r="K342" s="103"/>
      <c r="L342" s="99"/>
      <c r="M342" s="104"/>
      <c r="N342" s="99"/>
      <c r="O342" s="105"/>
      <c r="P342" s="99"/>
      <c r="Q342" s="106"/>
      <c r="R342" s="99"/>
      <c r="S342" s="107"/>
      <c r="T342" s="99"/>
      <c r="U342" s="103"/>
      <c r="V342" s="99"/>
      <c r="W342" s="108"/>
      <c r="X342" s="99"/>
      <c r="Y342" s="101"/>
      <c r="Z342" s="99"/>
      <c r="AA342" s="99" t="str">
        <f t="shared" si="174"/>
        <v/>
      </c>
      <c r="AB342" s="99" t="str">
        <f t="shared" si="175"/>
        <v/>
      </c>
    </row>
    <row r="343" spans="1:28" ht="14.25" customHeight="1">
      <c r="A343" s="238"/>
      <c r="B343" s="156">
        <f t="shared" si="176"/>
        <v>7</v>
      </c>
      <c r="C343" s="215">
        <f t="shared" si="177"/>
        <v>44079</v>
      </c>
      <c r="D343" s="99"/>
      <c r="E343" s="100"/>
      <c r="F343" s="99"/>
      <c r="G343" s="101"/>
      <c r="H343" s="99"/>
      <c r="I343" s="102"/>
      <c r="J343" s="99"/>
      <c r="K343" s="103"/>
      <c r="L343" s="99"/>
      <c r="M343" s="104"/>
      <c r="N343" s="99"/>
      <c r="O343" s="105"/>
      <c r="P343" s="99"/>
      <c r="Q343" s="106"/>
      <c r="R343" s="99"/>
      <c r="S343" s="107"/>
      <c r="T343" s="99"/>
      <c r="U343" s="103"/>
      <c r="V343" s="99"/>
      <c r="W343" s="108"/>
      <c r="X343" s="99"/>
      <c r="Y343" s="101"/>
      <c r="Z343" s="99"/>
      <c r="AA343" s="99" t="str">
        <f t="shared" si="174"/>
        <v/>
      </c>
      <c r="AB343" s="99" t="str">
        <f t="shared" si="175"/>
        <v/>
      </c>
    </row>
    <row r="344" spans="1:28" ht="14.25" customHeight="1">
      <c r="A344" s="238"/>
      <c r="B344" s="156">
        <f t="shared" si="176"/>
        <v>1</v>
      </c>
      <c r="C344" s="215">
        <f t="shared" si="177"/>
        <v>44080</v>
      </c>
      <c r="D344" s="99"/>
      <c r="E344" s="100"/>
      <c r="F344" s="99"/>
      <c r="G344" s="101"/>
      <c r="H344" s="99"/>
      <c r="I344" s="102"/>
      <c r="J344" s="99"/>
      <c r="K344" s="103"/>
      <c r="L344" s="99"/>
      <c r="M344" s="104"/>
      <c r="N344" s="99"/>
      <c r="O344" s="105"/>
      <c r="P344" s="99"/>
      <c r="Q344" s="106"/>
      <c r="R344" s="99"/>
      <c r="S344" s="107"/>
      <c r="T344" s="99"/>
      <c r="U344" s="103"/>
      <c r="V344" s="99"/>
      <c r="W344" s="108"/>
      <c r="X344" s="99"/>
      <c r="Y344" s="101"/>
      <c r="Z344" s="99"/>
      <c r="AA344" s="99" t="str">
        <f t="shared" si="174"/>
        <v/>
      </c>
      <c r="AB344" s="99" t="str">
        <f t="shared" si="175"/>
        <v/>
      </c>
    </row>
    <row r="345" spans="1:28" s="66" customFormat="1" ht="15.75">
      <c r="A345" s="238"/>
      <c r="B345" s="228" t="s">
        <v>23</v>
      </c>
      <c r="C345" s="224"/>
      <c r="D345" s="221">
        <f>SUM(D338:D344)</f>
        <v>0</v>
      </c>
      <c r="E345" s="222"/>
      <c r="F345" s="221">
        <f>SUM(F338:F344)</f>
        <v>0</v>
      </c>
      <c r="G345" s="222"/>
      <c r="H345" s="221">
        <f>SUM(H338:H344)</f>
        <v>0</v>
      </c>
      <c r="I345" s="222"/>
      <c r="J345" s="221">
        <f>SUM(J338:J344)</f>
        <v>0</v>
      </c>
      <c r="K345" s="222"/>
      <c r="L345" s="221">
        <f>SUM(L338:L344)</f>
        <v>0</v>
      </c>
      <c r="M345" s="222"/>
      <c r="N345" s="221">
        <f>SUM(N338:N344)</f>
        <v>0</v>
      </c>
      <c r="O345" s="222"/>
      <c r="P345" s="221">
        <f>SUM(P338:P344)</f>
        <v>0</v>
      </c>
      <c r="Q345" s="222"/>
      <c r="R345" s="221">
        <f>SUM(R338:R344)</f>
        <v>0</v>
      </c>
      <c r="S345" s="222"/>
      <c r="T345" s="221">
        <f>SUM(T338:T344)</f>
        <v>0</v>
      </c>
      <c r="U345" s="222"/>
      <c r="V345" s="221">
        <f>SUM(V338:V344)</f>
        <v>0</v>
      </c>
      <c r="W345" s="222"/>
      <c r="X345" s="221">
        <f>SUM(X338:X344)</f>
        <v>0</v>
      </c>
      <c r="Y345" s="222"/>
      <c r="Z345" s="180">
        <f>SUM(Z338:Z344)</f>
        <v>0</v>
      </c>
      <c r="AA345" s="180">
        <f>SUM(AA338:AA344)</f>
        <v>0</v>
      </c>
      <c r="AB345" s="180">
        <f>SUM(AB338:AB344)</f>
        <v>0</v>
      </c>
    </row>
    <row r="346" spans="1:28" ht="15.75" customHeight="1">
      <c r="A346" s="238"/>
      <c r="B346" s="226">
        <f>SEMAINE(date_1er_jour_semaine($A$1,B337)+7)</f>
        <v>37</v>
      </c>
      <c r="C346" s="227"/>
      <c r="D346" s="195" t="s">
        <v>8</v>
      </c>
      <c r="E346" s="195" t="s">
        <v>9</v>
      </c>
      <c r="F346" s="196" t="s">
        <v>10</v>
      </c>
      <c r="G346" s="196" t="s">
        <v>9</v>
      </c>
      <c r="H346" s="197" t="s">
        <v>11</v>
      </c>
      <c r="I346" s="197" t="s">
        <v>9</v>
      </c>
      <c r="J346" s="198" t="s">
        <v>12</v>
      </c>
      <c r="K346" s="198" t="s">
        <v>9</v>
      </c>
      <c r="L346" s="199" t="s">
        <v>13</v>
      </c>
      <c r="M346" s="199" t="s">
        <v>9</v>
      </c>
      <c r="N346" s="200" t="s">
        <v>14</v>
      </c>
      <c r="O346" s="200" t="s">
        <v>9</v>
      </c>
      <c r="P346" s="201" t="s">
        <v>15</v>
      </c>
      <c r="Q346" s="201" t="s">
        <v>9</v>
      </c>
      <c r="R346" s="202" t="s">
        <v>16</v>
      </c>
      <c r="S346" s="202" t="s">
        <v>9</v>
      </c>
      <c r="T346" s="203" t="s">
        <v>17</v>
      </c>
      <c r="U346" s="203" t="s">
        <v>9</v>
      </c>
      <c r="V346" s="204" t="s">
        <v>18</v>
      </c>
      <c r="W346" s="204" t="s">
        <v>9</v>
      </c>
      <c r="X346" s="205" t="s">
        <v>19</v>
      </c>
      <c r="Y346" s="205" t="s">
        <v>9</v>
      </c>
      <c r="Z346" s="138" t="s">
        <v>20</v>
      </c>
      <c r="AA346" s="139" t="s">
        <v>21</v>
      </c>
      <c r="AB346" s="140" t="s">
        <v>22</v>
      </c>
    </row>
    <row r="347" spans="1:28" ht="14.25" customHeight="1">
      <c r="A347" s="238"/>
      <c r="B347" s="156">
        <f t="shared" ref="B347:B348" si="178">WEEKDAY(C347)</f>
        <v>2</v>
      </c>
      <c r="C347" s="215">
        <f>date_1er_jour_semaine($A$1,B346)</f>
        <v>44081</v>
      </c>
      <c r="D347" s="99"/>
      <c r="E347" s="100"/>
      <c r="F347" s="99"/>
      <c r="G347" s="101"/>
      <c r="H347" s="99"/>
      <c r="I347" s="102"/>
      <c r="J347" s="99"/>
      <c r="K347" s="103"/>
      <c r="L347" s="99"/>
      <c r="M347" s="104"/>
      <c r="N347" s="99"/>
      <c r="O347" s="105"/>
      <c r="P347" s="99"/>
      <c r="Q347" s="106"/>
      <c r="R347" s="99"/>
      <c r="S347" s="107"/>
      <c r="T347" s="99"/>
      <c r="U347" s="103"/>
      <c r="V347" s="99"/>
      <c r="W347" s="108"/>
      <c r="X347" s="99"/>
      <c r="Y347" s="101"/>
      <c r="Z347" s="99"/>
      <c r="AA347" s="99" t="str">
        <f t="shared" ref="AA347:AA353" si="179">IF(SUM(D347:X347)=0,"",SUM(D347:X347))</f>
        <v/>
      </c>
      <c r="AB347" s="99" t="str">
        <f t="shared" ref="AB347:AB353" si="180">IF(SUM(Y347:AA347)=0,"",SUM(Z347,AA347))</f>
        <v/>
      </c>
    </row>
    <row r="348" spans="1:28" ht="14.25" customHeight="1">
      <c r="A348" s="238"/>
      <c r="B348" s="156">
        <f t="shared" si="178"/>
        <v>3</v>
      </c>
      <c r="C348" s="215">
        <f>C347+1</f>
        <v>44082</v>
      </c>
      <c r="D348" s="99"/>
      <c r="E348" s="100"/>
      <c r="F348" s="99"/>
      <c r="G348" s="101"/>
      <c r="H348" s="99"/>
      <c r="I348" s="102"/>
      <c r="J348" s="99"/>
      <c r="K348" s="103"/>
      <c r="L348" s="99"/>
      <c r="M348" s="104"/>
      <c r="N348" s="99"/>
      <c r="O348" s="105"/>
      <c r="P348" s="99"/>
      <c r="Q348" s="106"/>
      <c r="R348" s="99"/>
      <c r="S348" s="107"/>
      <c r="T348" s="109"/>
      <c r="U348" s="103"/>
      <c r="V348" s="99"/>
      <c r="W348" s="108"/>
      <c r="X348" s="99"/>
      <c r="Y348" s="101"/>
      <c r="Z348" s="99"/>
      <c r="AA348" s="99" t="str">
        <f t="shared" si="179"/>
        <v/>
      </c>
      <c r="AB348" s="99" t="str">
        <f t="shared" si="180"/>
        <v/>
      </c>
    </row>
    <row r="349" spans="1:28" ht="14.25" customHeight="1">
      <c r="A349" s="238"/>
      <c r="B349" s="156">
        <f>WEEKDAY(C349)</f>
        <v>4</v>
      </c>
      <c r="C349" s="215">
        <f>C348+1</f>
        <v>44083</v>
      </c>
      <c r="D349" s="99"/>
      <c r="E349" s="100"/>
      <c r="F349" s="99"/>
      <c r="G349" s="101"/>
      <c r="H349" s="99"/>
      <c r="I349" s="102"/>
      <c r="J349" s="99"/>
      <c r="K349" s="103"/>
      <c r="L349" s="99"/>
      <c r="M349" s="104"/>
      <c r="N349" s="99"/>
      <c r="O349" s="105"/>
      <c r="P349" s="99"/>
      <c r="Q349" s="106"/>
      <c r="R349" s="99"/>
      <c r="S349" s="107"/>
      <c r="T349" s="99"/>
      <c r="U349" s="103"/>
      <c r="V349" s="99"/>
      <c r="W349" s="108"/>
      <c r="X349" s="99"/>
      <c r="Y349" s="101"/>
      <c r="Z349" s="99"/>
      <c r="AA349" s="99" t="str">
        <f t="shared" si="179"/>
        <v/>
      </c>
      <c r="AB349" s="99" t="str">
        <f t="shared" si="180"/>
        <v/>
      </c>
    </row>
    <row r="350" spans="1:28" ht="14.25" customHeight="1">
      <c r="A350" s="238"/>
      <c r="B350" s="156">
        <f t="shared" ref="B350:B353" si="181">WEEKDAY(C350)</f>
        <v>5</v>
      </c>
      <c r="C350" s="215">
        <f t="shared" ref="C350:C353" si="182">C349+1</f>
        <v>44084</v>
      </c>
      <c r="D350" s="99"/>
      <c r="E350" s="100"/>
      <c r="F350" s="99"/>
      <c r="G350" s="101"/>
      <c r="H350" s="99"/>
      <c r="I350" s="102"/>
      <c r="J350" s="99"/>
      <c r="K350" s="103"/>
      <c r="L350" s="99"/>
      <c r="M350" s="104"/>
      <c r="N350" s="99"/>
      <c r="O350" s="105"/>
      <c r="P350" s="99"/>
      <c r="Q350" s="106"/>
      <c r="R350" s="99"/>
      <c r="S350" s="107"/>
      <c r="T350" s="99"/>
      <c r="U350" s="103"/>
      <c r="V350" s="99"/>
      <c r="W350" s="108"/>
      <c r="X350" s="99"/>
      <c r="Y350" s="101"/>
      <c r="Z350" s="99"/>
      <c r="AA350" s="99" t="str">
        <f t="shared" si="179"/>
        <v/>
      </c>
      <c r="AB350" s="99" t="str">
        <f t="shared" si="180"/>
        <v/>
      </c>
    </row>
    <row r="351" spans="1:28" ht="14.25" customHeight="1">
      <c r="A351" s="238"/>
      <c r="B351" s="156">
        <f t="shared" si="181"/>
        <v>6</v>
      </c>
      <c r="C351" s="215">
        <f t="shared" si="182"/>
        <v>44085</v>
      </c>
      <c r="D351" s="99"/>
      <c r="E351" s="100"/>
      <c r="F351" s="99"/>
      <c r="G351" s="101"/>
      <c r="H351" s="99"/>
      <c r="I351" s="102"/>
      <c r="J351" s="99"/>
      <c r="K351" s="103"/>
      <c r="L351" s="99"/>
      <c r="M351" s="104"/>
      <c r="N351" s="99"/>
      <c r="O351" s="105"/>
      <c r="P351" s="99"/>
      <c r="Q351" s="106"/>
      <c r="R351" s="99"/>
      <c r="S351" s="107"/>
      <c r="T351" s="99"/>
      <c r="U351" s="103"/>
      <c r="V351" s="99"/>
      <c r="W351" s="108"/>
      <c r="X351" s="99"/>
      <c r="Y351" s="101"/>
      <c r="Z351" s="99"/>
      <c r="AA351" s="99" t="str">
        <f t="shared" si="179"/>
        <v/>
      </c>
      <c r="AB351" s="99" t="str">
        <f t="shared" si="180"/>
        <v/>
      </c>
    </row>
    <row r="352" spans="1:28" ht="14.25" customHeight="1">
      <c r="A352" s="238"/>
      <c r="B352" s="156">
        <f t="shared" si="181"/>
        <v>7</v>
      </c>
      <c r="C352" s="215">
        <f t="shared" si="182"/>
        <v>44086</v>
      </c>
      <c r="D352" s="99"/>
      <c r="E352" s="100"/>
      <c r="F352" s="99"/>
      <c r="G352" s="101"/>
      <c r="H352" s="99"/>
      <c r="I352" s="102"/>
      <c r="J352" s="99"/>
      <c r="K352" s="103"/>
      <c r="L352" s="99"/>
      <c r="M352" s="104"/>
      <c r="N352" s="99"/>
      <c r="O352" s="105"/>
      <c r="P352" s="99"/>
      <c r="Q352" s="106"/>
      <c r="R352" s="99"/>
      <c r="S352" s="107"/>
      <c r="T352" s="99"/>
      <c r="U352" s="103"/>
      <c r="V352" s="99"/>
      <c r="W352" s="108"/>
      <c r="X352" s="99"/>
      <c r="Y352" s="101"/>
      <c r="Z352" s="99"/>
      <c r="AA352" s="99" t="str">
        <f t="shared" si="179"/>
        <v/>
      </c>
      <c r="AB352" s="99" t="str">
        <f t="shared" si="180"/>
        <v/>
      </c>
    </row>
    <row r="353" spans="1:28" ht="14.25" customHeight="1">
      <c r="A353" s="238"/>
      <c r="B353" s="156">
        <f t="shared" si="181"/>
        <v>1</v>
      </c>
      <c r="C353" s="215">
        <f t="shared" si="182"/>
        <v>44087</v>
      </c>
      <c r="D353" s="99"/>
      <c r="E353" s="100"/>
      <c r="F353" s="99"/>
      <c r="G353" s="101"/>
      <c r="H353" s="99"/>
      <c r="I353" s="102"/>
      <c r="J353" s="99"/>
      <c r="K353" s="103"/>
      <c r="L353" s="99"/>
      <c r="M353" s="104"/>
      <c r="N353" s="99"/>
      <c r="O353" s="105"/>
      <c r="P353" s="99"/>
      <c r="Q353" s="106"/>
      <c r="R353" s="99"/>
      <c r="S353" s="107"/>
      <c r="T353" s="99"/>
      <c r="U353" s="103"/>
      <c r="V353" s="99"/>
      <c r="W353" s="108"/>
      <c r="X353" s="99"/>
      <c r="Y353" s="101"/>
      <c r="Z353" s="99"/>
      <c r="AA353" s="99" t="str">
        <f t="shared" si="179"/>
        <v/>
      </c>
      <c r="AB353" s="99" t="str">
        <f t="shared" si="180"/>
        <v/>
      </c>
    </row>
    <row r="354" spans="1:28" s="66" customFormat="1" ht="15.75">
      <c r="A354" s="238"/>
      <c r="B354" s="228" t="s">
        <v>23</v>
      </c>
      <c r="C354" s="224"/>
      <c r="D354" s="221">
        <f>SUM(D347:D353)</f>
        <v>0</v>
      </c>
      <c r="E354" s="222"/>
      <c r="F354" s="221">
        <f>SUM(F347:F353)</f>
        <v>0</v>
      </c>
      <c r="G354" s="222"/>
      <c r="H354" s="221">
        <f>SUM(H347:H353)</f>
        <v>0</v>
      </c>
      <c r="I354" s="222"/>
      <c r="J354" s="221">
        <f>SUM(J347:J353)</f>
        <v>0</v>
      </c>
      <c r="K354" s="222"/>
      <c r="L354" s="221">
        <f>SUM(L347:L353)</f>
        <v>0</v>
      </c>
      <c r="M354" s="222"/>
      <c r="N354" s="221">
        <f>SUM(N347:N353)</f>
        <v>0</v>
      </c>
      <c r="O354" s="222"/>
      <c r="P354" s="221">
        <f>SUM(P347:P353)</f>
        <v>0</v>
      </c>
      <c r="Q354" s="222"/>
      <c r="R354" s="221">
        <f>SUM(R347:R353)</f>
        <v>0</v>
      </c>
      <c r="S354" s="222"/>
      <c r="T354" s="221">
        <f>SUM(T347:T353)</f>
        <v>0</v>
      </c>
      <c r="U354" s="222"/>
      <c r="V354" s="221">
        <f>SUM(V347:V353)</f>
        <v>0</v>
      </c>
      <c r="W354" s="222"/>
      <c r="X354" s="221">
        <f>SUM(X347:X353)</f>
        <v>0</v>
      </c>
      <c r="Y354" s="222"/>
      <c r="Z354" s="180">
        <f>SUM(Z347:Z353)</f>
        <v>0</v>
      </c>
      <c r="AA354" s="180">
        <f>SUM(AA347:AA353)</f>
        <v>0</v>
      </c>
      <c r="AB354" s="180">
        <f>SUM(AB347:AB353)</f>
        <v>0</v>
      </c>
    </row>
    <row r="355" spans="1:28" ht="15.75" customHeight="1">
      <c r="A355" s="238"/>
      <c r="B355" s="226">
        <f>SEMAINE(date_1er_jour_semaine($A$1,B346)+7)</f>
        <v>38</v>
      </c>
      <c r="C355" s="227"/>
      <c r="D355" s="195" t="s">
        <v>8</v>
      </c>
      <c r="E355" s="195" t="s">
        <v>9</v>
      </c>
      <c r="F355" s="196" t="s">
        <v>10</v>
      </c>
      <c r="G355" s="196" t="s">
        <v>9</v>
      </c>
      <c r="H355" s="197" t="s">
        <v>11</v>
      </c>
      <c r="I355" s="197" t="s">
        <v>9</v>
      </c>
      <c r="J355" s="198" t="s">
        <v>12</v>
      </c>
      <c r="K355" s="198" t="s">
        <v>9</v>
      </c>
      <c r="L355" s="199" t="s">
        <v>13</v>
      </c>
      <c r="M355" s="199" t="s">
        <v>9</v>
      </c>
      <c r="N355" s="200" t="s">
        <v>14</v>
      </c>
      <c r="O355" s="200" t="s">
        <v>9</v>
      </c>
      <c r="P355" s="201" t="s">
        <v>15</v>
      </c>
      <c r="Q355" s="201" t="s">
        <v>9</v>
      </c>
      <c r="R355" s="202" t="s">
        <v>16</v>
      </c>
      <c r="S355" s="202" t="s">
        <v>9</v>
      </c>
      <c r="T355" s="203" t="s">
        <v>17</v>
      </c>
      <c r="U355" s="203" t="s">
        <v>9</v>
      </c>
      <c r="V355" s="204" t="s">
        <v>18</v>
      </c>
      <c r="W355" s="204" t="s">
        <v>9</v>
      </c>
      <c r="X355" s="205" t="s">
        <v>19</v>
      </c>
      <c r="Y355" s="205" t="s">
        <v>9</v>
      </c>
      <c r="Z355" s="138" t="s">
        <v>20</v>
      </c>
      <c r="AA355" s="139" t="s">
        <v>21</v>
      </c>
      <c r="AB355" s="140" t="s">
        <v>22</v>
      </c>
    </row>
    <row r="356" spans="1:28" ht="14.25" customHeight="1">
      <c r="A356" s="238"/>
      <c r="B356" s="156">
        <f t="shared" ref="B356:B357" si="183">WEEKDAY(C356)</f>
        <v>2</v>
      </c>
      <c r="C356" s="215">
        <f>date_1er_jour_semaine($A$1,B355)</f>
        <v>44088</v>
      </c>
      <c r="D356" s="99"/>
      <c r="E356" s="100"/>
      <c r="F356" s="99"/>
      <c r="G356" s="101"/>
      <c r="H356" s="99"/>
      <c r="I356" s="102"/>
      <c r="J356" s="99"/>
      <c r="K356" s="103"/>
      <c r="L356" s="99"/>
      <c r="M356" s="104"/>
      <c r="N356" s="99"/>
      <c r="O356" s="105"/>
      <c r="P356" s="99"/>
      <c r="Q356" s="106"/>
      <c r="R356" s="99"/>
      <c r="S356" s="107"/>
      <c r="T356" s="99"/>
      <c r="U356" s="103"/>
      <c r="V356" s="99"/>
      <c r="W356" s="108"/>
      <c r="X356" s="99"/>
      <c r="Y356" s="101"/>
      <c r="Z356" s="99"/>
      <c r="AA356" s="99" t="str">
        <f t="shared" ref="AA356:AA362" si="184">IF(SUM(D356:X356)=0,"",SUM(D356:X356))</f>
        <v/>
      </c>
      <c r="AB356" s="99" t="str">
        <f t="shared" ref="AB356:AB362" si="185">IF(SUM(Y356:AA356)=0,"",SUM(Z356,AA356))</f>
        <v/>
      </c>
    </row>
    <row r="357" spans="1:28" ht="14.25" customHeight="1">
      <c r="A357" s="238"/>
      <c r="B357" s="156">
        <f t="shared" si="183"/>
        <v>3</v>
      </c>
      <c r="C357" s="215">
        <f>C356+1</f>
        <v>44089</v>
      </c>
      <c r="D357" s="99"/>
      <c r="E357" s="100"/>
      <c r="F357" s="99"/>
      <c r="G357" s="101"/>
      <c r="H357" s="99"/>
      <c r="I357" s="102"/>
      <c r="J357" s="99"/>
      <c r="K357" s="103"/>
      <c r="L357" s="99"/>
      <c r="M357" s="104"/>
      <c r="N357" s="99"/>
      <c r="O357" s="105"/>
      <c r="P357" s="99"/>
      <c r="Q357" s="106"/>
      <c r="R357" s="99"/>
      <c r="S357" s="107"/>
      <c r="T357" s="109"/>
      <c r="U357" s="103"/>
      <c r="V357" s="99"/>
      <c r="W357" s="108"/>
      <c r="X357" s="99"/>
      <c r="Y357" s="101"/>
      <c r="Z357" s="99"/>
      <c r="AA357" s="99" t="str">
        <f t="shared" si="184"/>
        <v/>
      </c>
      <c r="AB357" s="99" t="str">
        <f t="shared" si="185"/>
        <v/>
      </c>
    </row>
    <row r="358" spans="1:28" ht="14.25" customHeight="1">
      <c r="A358" s="238"/>
      <c r="B358" s="156">
        <f>WEEKDAY(C358)</f>
        <v>4</v>
      </c>
      <c r="C358" s="215">
        <f>C357+1</f>
        <v>44090</v>
      </c>
      <c r="D358" s="99"/>
      <c r="E358" s="100"/>
      <c r="F358" s="99"/>
      <c r="G358" s="101"/>
      <c r="H358" s="99"/>
      <c r="I358" s="102"/>
      <c r="J358" s="99"/>
      <c r="K358" s="103"/>
      <c r="L358" s="99"/>
      <c r="M358" s="104"/>
      <c r="N358" s="99"/>
      <c r="O358" s="105"/>
      <c r="P358" s="99"/>
      <c r="Q358" s="106"/>
      <c r="R358" s="99"/>
      <c r="S358" s="107"/>
      <c r="T358" s="99"/>
      <c r="U358" s="103"/>
      <c r="V358" s="99"/>
      <c r="W358" s="108"/>
      <c r="X358" s="99"/>
      <c r="Y358" s="101"/>
      <c r="Z358" s="99"/>
      <c r="AA358" s="99" t="str">
        <f t="shared" si="184"/>
        <v/>
      </c>
      <c r="AB358" s="99" t="str">
        <f t="shared" si="185"/>
        <v/>
      </c>
    </row>
    <row r="359" spans="1:28" ht="14.25" customHeight="1">
      <c r="A359" s="238"/>
      <c r="B359" s="156">
        <f t="shared" ref="B359:B362" si="186">WEEKDAY(C359)</f>
        <v>5</v>
      </c>
      <c r="C359" s="215">
        <f t="shared" ref="C359:C362" si="187">C358+1</f>
        <v>44091</v>
      </c>
      <c r="D359" s="99"/>
      <c r="E359" s="100"/>
      <c r="F359" s="99"/>
      <c r="G359" s="101"/>
      <c r="H359" s="99"/>
      <c r="I359" s="102"/>
      <c r="J359" s="99"/>
      <c r="K359" s="103"/>
      <c r="L359" s="99"/>
      <c r="M359" s="104"/>
      <c r="N359" s="99"/>
      <c r="O359" s="105"/>
      <c r="P359" s="99"/>
      <c r="Q359" s="106"/>
      <c r="R359" s="99"/>
      <c r="S359" s="107"/>
      <c r="T359" s="99"/>
      <c r="U359" s="103"/>
      <c r="V359" s="99"/>
      <c r="W359" s="108"/>
      <c r="X359" s="99"/>
      <c r="Y359" s="101"/>
      <c r="Z359" s="99"/>
      <c r="AA359" s="99" t="str">
        <f t="shared" si="184"/>
        <v/>
      </c>
      <c r="AB359" s="99" t="str">
        <f t="shared" si="185"/>
        <v/>
      </c>
    </row>
    <row r="360" spans="1:28" ht="14.25" customHeight="1">
      <c r="A360" s="238"/>
      <c r="B360" s="156">
        <f t="shared" si="186"/>
        <v>6</v>
      </c>
      <c r="C360" s="215">
        <f t="shared" si="187"/>
        <v>44092</v>
      </c>
      <c r="D360" s="99"/>
      <c r="E360" s="100"/>
      <c r="F360" s="99"/>
      <c r="G360" s="101"/>
      <c r="H360" s="99"/>
      <c r="I360" s="102"/>
      <c r="J360" s="99"/>
      <c r="K360" s="103"/>
      <c r="L360" s="99"/>
      <c r="M360" s="104"/>
      <c r="N360" s="99"/>
      <c r="O360" s="105"/>
      <c r="P360" s="99"/>
      <c r="Q360" s="106"/>
      <c r="R360" s="99"/>
      <c r="S360" s="107"/>
      <c r="T360" s="99"/>
      <c r="U360" s="103"/>
      <c r="V360" s="99"/>
      <c r="W360" s="108"/>
      <c r="X360" s="99"/>
      <c r="Y360" s="101"/>
      <c r="Z360" s="99"/>
      <c r="AA360" s="99" t="str">
        <f t="shared" si="184"/>
        <v/>
      </c>
      <c r="AB360" s="99" t="str">
        <f t="shared" si="185"/>
        <v/>
      </c>
    </row>
    <row r="361" spans="1:28" ht="14.25" customHeight="1">
      <c r="A361" s="238"/>
      <c r="B361" s="156">
        <f t="shared" si="186"/>
        <v>7</v>
      </c>
      <c r="C361" s="215">
        <f t="shared" si="187"/>
        <v>44093</v>
      </c>
      <c r="D361" s="99"/>
      <c r="E361" s="100"/>
      <c r="F361" s="99"/>
      <c r="G361" s="101"/>
      <c r="H361" s="99"/>
      <c r="I361" s="102"/>
      <c r="J361" s="99"/>
      <c r="K361" s="103"/>
      <c r="L361" s="99"/>
      <c r="M361" s="104"/>
      <c r="N361" s="99"/>
      <c r="O361" s="105"/>
      <c r="P361" s="99"/>
      <c r="Q361" s="106"/>
      <c r="R361" s="99"/>
      <c r="S361" s="107"/>
      <c r="T361" s="99"/>
      <c r="U361" s="103"/>
      <c r="V361" s="99"/>
      <c r="W361" s="108"/>
      <c r="X361" s="99"/>
      <c r="Y361" s="101"/>
      <c r="Z361" s="99"/>
      <c r="AA361" s="99" t="str">
        <f t="shared" si="184"/>
        <v/>
      </c>
      <c r="AB361" s="99" t="str">
        <f t="shared" si="185"/>
        <v/>
      </c>
    </row>
    <row r="362" spans="1:28" ht="14.25" customHeight="1">
      <c r="A362" s="238"/>
      <c r="B362" s="156">
        <f t="shared" si="186"/>
        <v>1</v>
      </c>
      <c r="C362" s="215">
        <f t="shared" si="187"/>
        <v>44094</v>
      </c>
      <c r="D362" s="99"/>
      <c r="E362" s="100"/>
      <c r="F362" s="99"/>
      <c r="G362" s="101"/>
      <c r="H362" s="99"/>
      <c r="I362" s="102"/>
      <c r="J362" s="99"/>
      <c r="K362" s="103"/>
      <c r="L362" s="99"/>
      <c r="M362" s="104"/>
      <c r="N362" s="99"/>
      <c r="O362" s="105"/>
      <c r="P362" s="99"/>
      <c r="Q362" s="106"/>
      <c r="R362" s="99"/>
      <c r="S362" s="107"/>
      <c r="T362" s="99"/>
      <c r="U362" s="103"/>
      <c r="V362" s="99"/>
      <c r="W362" s="108"/>
      <c r="X362" s="99"/>
      <c r="Y362" s="101"/>
      <c r="Z362" s="99"/>
      <c r="AA362" s="99" t="str">
        <f t="shared" si="184"/>
        <v/>
      </c>
      <c r="AB362" s="99" t="str">
        <f t="shared" si="185"/>
        <v/>
      </c>
    </row>
    <row r="363" spans="1:28" s="66" customFormat="1" ht="15.75">
      <c r="A363" s="238"/>
      <c r="B363" s="228" t="s">
        <v>23</v>
      </c>
      <c r="C363" s="224"/>
      <c r="D363" s="221">
        <f>SUM(D356:D362)</f>
        <v>0</v>
      </c>
      <c r="E363" s="222"/>
      <c r="F363" s="221">
        <f>SUM(F356:F362)</f>
        <v>0</v>
      </c>
      <c r="G363" s="222"/>
      <c r="H363" s="221">
        <f>SUM(H356:H362)</f>
        <v>0</v>
      </c>
      <c r="I363" s="222"/>
      <c r="J363" s="221">
        <f>SUM(J356:J362)</f>
        <v>0</v>
      </c>
      <c r="K363" s="222"/>
      <c r="L363" s="221">
        <f>SUM(L356:L362)</f>
        <v>0</v>
      </c>
      <c r="M363" s="222"/>
      <c r="N363" s="221">
        <f>SUM(N356:N362)</f>
        <v>0</v>
      </c>
      <c r="O363" s="222"/>
      <c r="P363" s="221">
        <f>SUM(P356:P362)</f>
        <v>0</v>
      </c>
      <c r="Q363" s="222"/>
      <c r="R363" s="221">
        <f>SUM(R356:R362)</f>
        <v>0</v>
      </c>
      <c r="S363" s="222"/>
      <c r="T363" s="221">
        <f>SUM(T356:T362)</f>
        <v>0</v>
      </c>
      <c r="U363" s="222"/>
      <c r="V363" s="221">
        <f>SUM(V356:V362)</f>
        <v>0</v>
      </c>
      <c r="W363" s="222"/>
      <c r="X363" s="221">
        <f>SUM(X356:X362)</f>
        <v>0</v>
      </c>
      <c r="Y363" s="222"/>
      <c r="Z363" s="180">
        <f>SUM(Z356:Z362)</f>
        <v>0</v>
      </c>
      <c r="AA363" s="180">
        <f>SUM(AA356:AA362)</f>
        <v>0</v>
      </c>
      <c r="AB363" s="180">
        <f>SUM(AB356:AB362)</f>
        <v>0</v>
      </c>
    </row>
    <row r="364" spans="1:28" ht="15.75" customHeight="1">
      <c r="A364" s="238"/>
      <c r="B364" s="226">
        <f>SEMAINE(date_1er_jour_semaine($A$1,B355)+7)</f>
        <v>39</v>
      </c>
      <c r="C364" s="227"/>
      <c r="D364" s="195" t="s">
        <v>8</v>
      </c>
      <c r="E364" s="195" t="s">
        <v>9</v>
      </c>
      <c r="F364" s="196" t="s">
        <v>10</v>
      </c>
      <c r="G364" s="196" t="s">
        <v>9</v>
      </c>
      <c r="H364" s="197" t="s">
        <v>11</v>
      </c>
      <c r="I364" s="197" t="s">
        <v>9</v>
      </c>
      <c r="J364" s="198" t="s">
        <v>12</v>
      </c>
      <c r="K364" s="198" t="s">
        <v>9</v>
      </c>
      <c r="L364" s="199" t="s">
        <v>13</v>
      </c>
      <c r="M364" s="199" t="s">
        <v>9</v>
      </c>
      <c r="N364" s="200" t="s">
        <v>14</v>
      </c>
      <c r="O364" s="200" t="s">
        <v>9</v>
      </c>
      <c r="P364" s="201" t="s">
        <v>15</v>
      </c>
      <c r="Q364" s="201" t="s">
        <v>9</v>
      </c>
      <c r="R364" s="202" t="s">
        <v>16</v>
      </c>
      <c r="S364" s="202" t="s">
        <v>9</v>
      </c>
      <c r="T364" s="203" t="s">
        <v>17</v>
      </c>
      <c r="U364" s="203" t="s">
        <v>9</v>
      </c>
      <c r="V364" s="204" t="s">
        <v>18</v>
      </c>
      <c r="W364" s="204" t="s">
        <v>9</v>
      </c>
      <c r="X364" s="205" t="s">
        <v>19</v>
      </c>
      <c r="Y364" s="205" t="s">
        <v>9</v>
      </c>
      <c r="Z364" s="138" t="s">
        <v>20</v>
      </c>
      <c r="AA364" s="139" t="s">
        <v>21</v>
      </c>
      <c r="AB364" s="140" t="s">
        <v>22</v>
      </c>
    </row>
    <row r="365" spans="1:28" ht="14.25" customHeight="1">
      <c r="A365" s="238"/>
      <c r="B365" s="156">
        <f t="shared" ref="B365:B366" si="188">WEEKDAY(C365)</f>
        <v>2</v>
      </c>
      <c r="C365" s="215">
        <f>date_1er_jour_semaine($A$1,B364)</f>
        <v>44095</v>
      </c>
      <c r="D365" s="99"/>
      <c r="E365" s="100"/>
      <c r="F365" s="99"/>
      <c r="G365" s="101"/>
      <c r="H365" s="99"/>
      <c r="I365" s="102"/>
      <c r="J365" s="99"/>
      <c r="K365" s="103"/>
      <c r="L365" s="99"/>
      <c r="M365" s="104"/>
      <c r="N365" s="99"/>
      <c r="O365" s="105"/>
      <c r="P365" s="99"/>
      <c r="Q365" s="106"/>
      <c r="R365" s="99"/>
      <c r="S365" s="107"/>
      <c r="T365" s="99"/>
      <c r="U365" s="103"/>
      <c r="V365" s="99"/>
      <c r="W365" s="108"/>
      <c r="X365" s="99"/>
      <c r="Y365" s="101"/>
      <c r="Z365" s="99"/>
      <c r="AA365" s="99" t="str">
        <f t="shared" ref="AA365:AA371" si="189">IF(SUM(D365:X365)=0,"",SUM(D365:X365))</f>
        <v/>
      </c>
      <c r="AB365" s="99" t="str">
        <f t="shared" ref="AB365:AB371" si="190">IF(SUM(Y365:AA365)=0,"",SUM(Z365,AA365))</f>
        <v/>
      </c>
    </row>
    <row r="366" spans="1:28" ht="14.25" customHeight="1">
      <c r="A366" s="238"/>
      <c r="B366" s="156">
        <f t="shared" si="188"/>
        <v>3</v>
      </c>
      <c r="C366" s="215">
        <f>C365+1</f>
        <v>44096</v>
      </c>
      <c r="D366" s="99"/>
      <c r="E366" s="100"/>
      <c r="F366" s="99"/>
      <c r="G366" s="101"/>
      <c r="H366" s="99"/>
      <c r="I366" s="102"/>
      <c r="J366" s="99"/>
      <c r="K366" s="103"/>
      <c r="L366" s="99"/>
      <c r="M366" s="104"/>
      <c r="N366" s="99"/>
      <c r="O366" s="105"/>
      <c r="P366" s="99"/>
      <c r="Q366" s="106"/>
      <c r="R366" s="99"/>
      <c r="S366" s="107"/>
      <c r="T366" s="109"/>
      <c r="U366" s="103"/>
      <c r="V366" s="99"/>
      <c r="W366" s="108"/>
      <c r="X366" s="99"/>
      <c r="Y366" s="101"/>
      <c r="Z366" s="99"/>
      <c r="AA366" s="99" t="str">
        <f t="shared" si="189"/>
        <v/>
      </c>
      <c r="AB366" s="99" t="str">
        <f t="shared" si="190"/>
        <v/>
      </c>
    </row>
    <row r="367" spans="1:28" ht="14.25" customHeight="1">
      <c r="A367" s="238"/>
      <c r="B367" s="156">
        <f>WEEKDAY(C367)</f>
        <v>4</v>
      </c>
      <c r="C367" s="215">
        <f>C366+1</f>
        <v>44097</v>
      </c>
      <c r="D367" s="99"/>
      <c r="E367" s="100"/>
      <c r="F367" s="99"/>
      <c r="G367" s="101"/>
      <c r="H367" s="99"/>
      <c r="I367" s="102"/>
      <c r="J367" s="99"/>
      <c r="K367" s="103"/>
      <c r="L367" s="99"/>
      <c r="M367" s="104"/>
      <c r="N367" s="99"/>
      <c r="O367" s="105"/>
      <c r="P367" s="99"/>
      <c r="Q367" s="106"/>
      <c r="R367" s="99"/>
      <c r="S367" s="107"/>
      <c r="T367" s="99"/>
      <c r="U367" s="103"/>
      <c r="V367" s="99"/>
      <c r="W367" s="108"/>
      <c r="X367" s="99"/>
      <c r="Y367" s="101"/>
      <c r="Z367" s="99"/>
      <c r="AA367" s="99" t="str">
        <f t="shared" si="189"/>
        <v/>
      </c>
      <c r="AB367" s="99" t="str">
        <f t="shared" si="190"/>
        <v/>
      </c>
    </row>
    <row r="368" spans="1:28" ht="14.25" customHeight="1">
      <c r="A368" s="238"/>
      <c r="B368" s="156">
        <f t="shared" ref="B368:B371" si="191">WEEKDAY(C368)</f>
        <v>5</v>
      </c>
      <c r="C368" s="215">
        <f t="shared" ref="C368:C371" si="192">C367+1</f>
        <v>44098</v>
      </c>
      <c r="D368" s="99"/>
      <c r="E368" s="100"/>
      <c r="F368" s="99"/>
      <c r="G368" s="101"/>
      <c r="H368" s="99"/>
      <c r="I368" s="102"/>
      <c r="J368" s="99"/>
      <c r="K368" s="103"/>
      <c r="L368" s="99"/>
      <c r="M368" s="104"/>
      <c r="N368" s="99"/>
      <c r="O368" s="105"/>
      <c r="P368" s="99"/>
      <c r="Q368" s="106"/>
      <c r="R368" s="99"/>
      <c r="S368" s="107"/>
      <c r="T368" s="99"/>
      <c r="U368" s="103"/>
      <c r="V368" s="99"/>
      <c r="W368" s="108"/>
      <c r="X368" s="99"/>
      <c r="Y368" s="101"/>
      <c r="Z368" s="99"/>
      <c r="AA368" s="99" t="str">
        <f t="shared" si="189"/>
        <v/>
      </c>
      <c r="AB368" s="99" t="str">
        <f t="shared" si="190"/>
        <v/>
      </c>
    </row>
    <row r="369" spans="1:28" ht="14.25" customHeight="1">
      <c r="A369" s="238"/>
      <c r="B369" s="156">
        <f t="shared" si="191"/>
        <v>6</v>
      </c>
      <c r="C369" s="215">
        <f t="shared" si="192"/>
        <v>44099</v>
      </c>
      <c r="D369" s="99"/>
      <c r="E369" s="100"/>
      <c r="F369" s="99"/>
      <c r="G369" s="101"/>
      <c r="H369" s="99"/>
      <c r="I369" s="102"/>
      <c r="J369" s="99"/>
      <c r="K369" s="103"/>
      <c r="L369" s="99"/>
      <c r="M369" s="104"/>
      <c r="N369" s="99"/>
      <c r="O369" s="105"/>
      <c r="P369" s="99"/>
      <c r="Q369" s="106"/>
      <c r="R369" s="99"/>
      <c r="S369" s="107"/>
      <c r="T369" s="99"/>
      <c r="U369" s="103"/>
      <c r="V369" s="99"/>
      <c r="W369" s="108"/>
      <c r="X369" s="99"/>
      <c r="Y369" s="101"/>
      <c r="Z369" s="99"/>
      <c r="AA369" s="99" t="str">
        <f t="shared" si="189"/>
        <v/>
      </c>
      <c r="AB369" s="99" t="str">
        <f t="shared" si="190"/>
        <v/>
      </c>
    </row>
    <row r="370" spans="1:28" ht="14.25" customHeight="1">
      <c r="A370" s="238"/>
      <c r="B370" s="156">
        <f t="shared" si="191"/>
        <v>7</v>
      </c>
      <c r="C370" s="215">
        <f t="shared" si="192"/>
        <v>44100</v>
      </c>
      <c r="D370" s="99"/>
      <c r="E370" s="100"/>
      <c r="F370" s="99"/>
      <c r="G370" s="101"/>
      <c r="H370" s="99"/>
      <c r="I370" s="102"/>
      <c r="J370" s="99"/>
      <c r="K370" s="103"/>
      <c r="L370" s="99"/>
      <c r="M370" s="104"/>
      <c r="N370" s="99"/>
      <c r="O370" s="105"/>
      <c r="P370" s="99"/>
      <c r="Q370" s="106"/>
      <c r="R370" s="99"/>
      <c r="S370" s="107"/>
      <c r="T370" s="99"/>
      <c r="U370" s="103"/>
      <c r="V370" s="99"/>
      <c r="W370" s="108"/>
      <c r="X370" s="99"/>
      <c r="Y370" s="101"/>
      <c r="Z370" s="99"/>
      <c r="AA370" s="99" t="str">
        <f t="shared" si="189"/>
        <v/>
      </c>
      <c r="AB370" s="99" t="str">
        <f t="shared" si="190"/>
        <v/>
      </c>
    </row>
    <row r="371" spans="1:28" ht="15" customHeight="1">
      <c r="A371" s="238">
        <f>C378</f>
        <v>44106</v>
      </c>
      <c r="B371" s="156">
        <f t="shared" si="191"/>
        <v>1</v>
      </c>
      <c r="C371" s="215">
        <f t="shared" si="192"/>
        <v>44101</v>
      </c>
      <c r="D371" s="99"/>
      <c r="E371" s="100"/>
      <c r="F371" s="99"/>
      <c r="G371" s="101"/>
      <c r="H371" s="99"/>
      <c r="I371" s="102"/>
      <c r="J371" s="99"/>
      <c r="K371" s="103"/>
      <c r="L371" s="99"/>
      <c r="M371" s="104"/>
      <c r="N371" s="99"/>
      <c r="O371" s="105"/>
      <c r="P371" s="99"/>
      <c r="Q371" s="106"/>
      <c r="R371" s="99"/>
      <c r="S371" s="107"/>
      <c r="T371" s="99"/>
      <c r="U371" s="103"/>
      <c r="V371" s="99"/>
      <c r="W371" s="108"/>
      <c r="X371" s="99"/>
      <c r="Y371" s="101"/>
      <c r="Z371" s="99"/>
      <c r="AA371" s="99" t="str">
        <f t="shared" si="189"/>
        <v/>
      </c>
      <c r="AB371" s="99" t="str">
        <f t="shared" si="190"/>
        <v/>
      </c>
    </row>
    <row r="372" spans="1:28" s="66" customFormat="1" ht="15.75">
      <c r="A372" s="238"/>
      <c r="B372" s="228" t="s">
        <v>23</v>
      </c>
      <c r="C372" s="224"/>
      <c r="D372" s="221">
        <f>SUM(D365:D371)</f>
        <v>0</v>
      </c>
      <c r="E372" s="222"/>
      <c r="F372" s="221">
        <f>SUM(F365:F371)</f>
        <v>0</v>
      </c>
      <c r="G372" s="222"/>
      <c r="H372" s="221">
        <f>SUM(H365:H371)</f>
        <v>0</v>
      </c>
      <c r="I372" s="222"/>
      <c r="J372" s="221">
        <f>SUM(J365:J371)</f>
        <v>0</v>
      </c>
      <c r="K372" s="222"/>
      <c r="L372" s="221">
        <f>SUM(L365:L371)</f>
        <v>0</v>
      </c>
      <c r="M372" s="222"/>
      <c r="N372" s="221">
        <f>SUM(N365:N371)</f>
        <v>0</v>
      </c>
      <c r="O372" s="222"/>
      <c r="P372" s="221">
        <f>SUM(P365:P371)</f>
        <v>0</v>
      </c>
      <c r="Q372" s="222"/>
      <c r="R372" s="221">
        <f>SUM(R365:R371)</f>
        <v>0</v>
      </c>
      <c r="S372" s="222"/>
      <c r="T372" s="221">
        <f>SUM(T365:T371)</f>
        <v>0</v>
      </c>
      <c r="U372" s="222"/>
      <c r="V372" s="221">
        <f>SUM(V365:V371)</f>
        <v>0</v>
      </c>
      <c r="W372" s="222"/>
      <c r="X372" s="221">
        <f>SUM(X365:X371)</f>
        <v>0</v>
      </c>
      <c r="Y372" s="222"/>
      <c r="Z372" s="180">
        <f>SUM(Z365:Z371)</f>
        <v>0</v>
      </c>
      <c r="AA372" s="180">
        <f>SUM(AA365:AA371)</f>
        <v>0</v>
      </c>
      <c r="AB372" s="180">
        <f>SUM(AB365:AB371)</f>
        <v>0</v>
      </c>
    </row>
    <row r="373" spans="1:28" ht="15.75" customHeight="1">
      <c r="A373" s="238"/>
      <c r="B373" s="226">
        <f>SEMAINE(date_1er_jour_semaine($A$1,B364)+7)</f>
        <v>40</v>
      </c>
      <c r="C373" s="227"/>
      <c r="D373" s="195" t="s">
        <v>8</v>
      </c>
      <c r="E373" s="195" t="s">
        <v>9</v>
      </c>
      <c r="F373" s="196" t="s">
        <v>10</v>
      </c>
      <c r="G373" s="196" t="s">
        <v>9</v>
      </c>
      <c r="H373" s="197" t="s">
        <v>11</v>
      </c>
      <c r="I373" s="197" t="s">
        <v>9</v>
      </c>
      <c r="J373" s="198" t="s">
        <v>12</v>
      </c>
      <c r="K373" s="198" t="s">
        <v>9</v>
      </c>
      <c r="L373" s="199" t="s">
        <v>13</v>
      </c>
      <c r="M373" s="199" t="s">
        <v>9</v>
      </c>
      <c r="N373" s="200" t="s">
        <v>14</v>
      </c>
      <c r="O373" s="200" t="s">
        <v>9</v>
      </c>
      <c r="P373" s="201" t="s">
        <v>15</v>
      </c>
      <c r="Q373" s="201" t="s">
        <v>9</v>
      </c>
      <c r="R373" s="202" t="s">
        <v>16</v>
      </c>
      <c r="S373" s="202" t="s">
        <v>9</v>
      </c>
      <c r="T373" s="203" t="s">
        <v>17</v>
      </c>
      <c r="U373" s="203" t="s">
        <v>9</v>
      </c>
      <c r="V373" s="204" t="s">
        <v>18</v>
      </c>
      <c r="W373" s="204" t="s">
        <v>9</v>
      </c>
      <c r="X373" s="205" t="s">
        <v>19</v>
      </c>
      <c r="Y373" s="205" t="s">
        <v>9</v>
      </c>
      <c r="Z373" s="138" t="s">
        <v>20</v>
      </c>
      <c r="AA373" s="139" t="s">
        <v>21</v>
      </c>
      <c r="AB373" s="140" t="s">
        <v>22</v>
      </c>
    </row>
    <row r="374" spans="1:28" ht="14.25" customHeight="1">
      <c r="A374" s="238"/>
      <c r="B374" s="156">
        <f t="shared" ref="B374:B375" si="193">WEEKDAY(C374)</f>
        <v>2</v>
      </c>
      <c r="C374" s="215">
        <f>date_1er_jour_semaine($A$1,B373)</f>
        <v>44102</v>
      </c>
      <c r="D374" s="99"/>
      <c r="E374" s="100"/>
      <c r="F374" s="99"/>
      <c r="G374" s="101"/>
      <c r="H374" s="99"/>
      <c r="I374" s="102"/>
      <c r="J374" s="99"/>
      <c r="K374" s="103"/>
      <c r="L374" s="99"/>
      <c r="M374" s="104"/>
      <c r="N374" s="99"/>
      <c r="O374" s="105"/>
      <c r="P374" s="99"/>
      <c r="Q374" s="106"/>
      <c r="R374" s="99"/>
      <c r="S374" s="107"/>
      <c r="T374" s="99"/>
      <c r="U374" s="103"/>
      <c r="V374" s="99"/>
      <c r="W374" s="108"/>
      <c r="X374" s="99"/>
      <c r="Y374" s="101"/>
      <c r="Z374" s="99"/>
      <c r="AA374" s="99" t="str">
        <f t="shared" ref="AA374:AA380" si="194">IF(SUM(D374:X374)=0,"",SUM(D374:X374))</f>
        <v/>
      </c>
      <c r="AB374" s="99" t="str">
        <f t="shared" ref="AB374:AB380" si="195">IF(SUM(Y374:AA374)=0,"",SUM(Z374,AA374))</f>
        <v/>
      </c>
    </row>
    <row r="375" spans="1:28" ht="14.25" customHeight="1">
      <c r="A375" s="238"/>
      <c r="B375" s="156">
        <f t="shared" si="193"/>
        <v>3</v>
      </c>
      <c r="C375" s="215">
        <f>C374+1</f>
        <v>44103</v>
      </c>
      <c r="D375" s="99"/>
      <c r="E375" s="100"/>
      <c r="F375" s="99"/>
      <c r="G375" s="101"/>
      <c r="H375" s="99"/>
      <c r="I375" s="102"/>
      <c r="J375" s="99"/>
      <c r="K375" s="103"/>
      <c r="L375" s="99"/>
      <c r="M375" s="104"/>
      <c r="N375" s="99"/>
      <c r="O375" s="105"/>
      <c r="P375" s="99"/>
      <c r="Q375" s="106"/>
      <c r="R375" s="99"/>
      <c r="S375" s="107"/>
      <c r="T375" s="109"/>
      <c r="U375" s="103"/>
      <c r="V375" s="99"/>
      <c r="W375" s="108"/>
      <c r="X375" s="99"/>
      <c r="Y375" s="101"/>
      <c r="Z375" s="99"/>
      <c r="AA375" s="99" t="str">
        <f t="shared" si="194"/>
        <v/>
      </c>
      <c r="AB375" s="99" t="str">
        <f t="shared" si="195"/>
        <v/>
      </c>
    </row>
    <row r="376" spans="1:28" ht="14.25" customHeight="1">
      <c r="A376" s="238"/>
      <c r="B376" s="156">
        <f>WEEKDAY(C376)</f>
        <v>4</v>
      </c>
      <c r="C376" s="215">
        <f>C375+1</f>
        <v>44104</v>
      </c>
      <c r="D376" s="99"/>
      <c r="E376" s="100"/>
      <c r="F376" s="99"/>
      <c r="G376" s="101"/>
      <c r="H376" s="99"/>
      <c r="I376" s="102"/>
      <c r="J376" s="99"/>
      <c r="K376" s="103"/>
      <c r="L376" s="99"/>
      <c r="M376" s="104"/>
      <c r="N376" s="99"/>
      <c r="O376" s="105"/>
      <c r="P376" s="99"/>
      <c r="Q376" s="106"/>
      <c r="R376" s="99"/>
      <c r="S376" s="107"/>
      <c r="T376" s="99"/>
      <c r="U376" s="103"/>
      <c r="V376" s="99"/>
      <c r="W376" s="108"/>
      <c r="X376" s="99"/>
      <c r="Y376" s="101"/>
      <c r="Z376" s="99"/>
      <c r="AA376" s="99" t="str">
        <f t="shared" si="194"/>
        <v/>
      </c>
      <c r="AB376" s="99" t="str">
        <f t="shared" si="195"/>
        <v/>
      </c>
    </row>
    <row r="377" spans="1:28" ht="14.25" customHeight="1">
      <c r="A377" s="238"/>
      <c r="B377" s="156">
        <f t="shared" ref="B377:B380" si="196">WEEKDAY(C377)</f>
        <v>5</v>
      </c>
      <c r="C377" s="215">
        <f t="shared" ref="C377:C380" si="197">C376+1</f>
        <v>44105</v>
      </c>
      <c r="D377" s="99"/>
      <c r="E377" s="100"/>
      <c r="F377" s="99"/>
      <c r="G377" s="101"/>
      <c r="H377" s="99"/>
      <c r="I377" s="102"/>
      <c r="J377" s="99"/>
      <c r="K377" s="103"/>
      <c r="L377" s="99"/>
      <c r="M377" s="104"/>
      <c r="N377" s="99"/>
      <c r="O377" s="105"/>
      <c r="P377" s="99"/>
      <c r="Q377" s="106"/>
      <c r="R377" s="99"/>
      <c r="S377" s="107"/>
      <c r="T377" s="99"/>
      <c r="U377" s="103"/>
      <c r="V377" s="99"/>
      <c r="W377" s="108"/>
      <c r="X377" s="99"/>
      <c r="Y377" s="101"/>
      <c r="Z377" s="99"/>
      <c r="AA377" s="99" t="str">
        <f t="shared" si="194"/>
        <v/>
      </c>
      <c r="AB377" s="99" t="str">
        <f t="shared" si="195"/>
        <v/>
      </c>
    </row>
    <row r="378" spans="1:28" ht="14.25" customHeight="1">
      <c r="A378" s="238"/>
      <c r="B378" s="156">
        <f t="shared" si="196"/>
        <v>6</v>
      </c>
      <c r="C378" s="215">
        <f t="shared" si="197"/>
        <v>44106</v>
      </c>
      <c r="D378" s="99"/>
      <c r="E378" s="100"/>
      <c r="F378" s="99"/>
      <c r="G378" s="101"/>
      <c r="H378" s="99"/>
      <c r="I378" s="102"/>
      <c r="J378" s="99"/>
      <c r="K378" s="103"/>
      <c r="L378" s="99"/>
      <c r="M378" s="104"/>
      <c r="N378" s="99"/>
      <c r="O378" s="105"/>
      <c r="P378" s="99"/>
      <c r="Q378" s="106"/>
      <c r="R378" s="99"/>
      <c r="S378" s="107"/>
      <c r="T378" s="99"/>
      <c r="U378" s="103"/>
      <c r="V378" s="99"/>
      <c r="W378" s="108"/>
      <c r="X378" s="99"/>
      <c r="Y378" s="101"/>
      <c r="Z378" s="99"/>
      <c r="AA378" s="99" t="str">
        <f t="shared" si="194"/>
        <v/>
      </c>
      <c r="AB378" s="99" t="str">
        <f t="shared" si="195"/>
        <v/>
      </c>
    </row>
    <row r="379" spans="1:28" ht="14.25" customHeight="1">
      <c r="A379" s="238"/>
      <c r="B379" s="156">
        <f t="shared" si="196"/>
        <v>7</v>
      </c>
      <c r="C379" s="215">
        <f t="shared" si="197"/>
        <v>44107</v>
      </c>
      <c r="D379" s="99"/>
      <c r="E379" s="100"/>
      <c r="F379" s="99"/>
      <c r="G379" s="101"/>
      <c r="H379" s="99"/>
      <c r="I379" s="102"/>
      <c r="J379" s="99"/>
      <c r="K379" s="103"/>
      <c r="L379" s="99"/>
      <c r="M379" s="104"/>
      <c r="N379" s="99"/>
      <c r="O379" s="105"/>
      <c r="P379" s="99"/>
      <c r="Q379" s="106"/>
      <c r="R379" s="99"/>
      <c r="S379" s="107"/>
      <c r="T379" s="99"/>
      <c r="U379" s="103"/>
      <c r="V379" s="99"/>
      <c r="W379" s="108"/>
      <c r="X379" s="99"/>
      <c r="Y379" s="101"/>
      <c r="Z379" s="99"/>
      <c r="AA379" s="99" t="str">
        <f t="shared" si="194"/>
        <v/>
      </c>
      <c r="AB379" s="99" t="str">
        <f t="shared" si="195"/>
        <v/>
      </c>
    </row>
    <row r="380" spans="1:28" ht="14.25" customHeight="1">
      <c r="A380" s="238"/>
      <c r="B380" s="156">
        <f t="shared" si="196"/>
        <v>1</v>
      </c>
      <c r="C380" s="215">
        <f t="shared" si="197"/>
        <v>44108</v>
      </c>
      <c r="D380" s="99"/>
      <c r="E380" s="100"/>
      <c r="F380" s="99"/>
      <c r="G380" s="101"/>
      <c r="H380" s="99"/>
      <c r="I380" s="102"/>
      <c r="J380" s="99"/>
      <c r="K380" s="103"/>
      <c r="L380" s="99"/>
      <c r="M380" s="104"/>
      <c r="N380" s="99"/>
      <c r="O380" s="105"/>
      <c r="P380" s="99"/>
      <c r="Q380" s="106"/>
      <c r="R380" s="99"/>
      <c r="S380" s="107"/>
      <c r="T380" s="99"/>
      <c r="U380" s="103"/>
      <c r="V380" s="99"/>
      <c r="W380" s="108"/>
      <c r="X380" s="99"/>
      <c r="Y380" s="101"/>
      <c r="Z380" s="99"/>
      <c r="AA380" s="99" t="str">
        <f t="shared" si="194"/>
        <v/>
      </c>
      <c r="AB380" s="99" t="str">
        <f t="shared" si="195"/>
        <v/>
      </c>
    </row>
    <row r="381" spans="1:28" s="66" customFormat="1" ht="15.75">
      <c r="A381" s="238"/>
      <c r="B381" s="228" t="s">
        <v>23</v>
      </c>
      <c r="C381" s="224"/>
      <c r="D381" s="221">
        <f>SUM(D374:D380)</f>
        <v>0</v>
      </c>
      <c r="E381" s="222"/>
      <c r="F381" s="221">
        <f>SUM(F374:F380)</f>
        <v>0</v>
      </c>
      <c r="G381" s="222"/>
      <c r="H381" s="221">
        <f>SUM(H374:H380)</f>
        <v>0</v>
      </c>
      <c r="I381" s="222"/>
      <c r="J381" s="221">
        <f>SUM(J374:J380)</f>
        <v>0</v>
      </c>
      <c r="K381" s="222"/>
      <c r="L381" s="221">
        <f>SUM(L374:L380)</f>
        <v>0</v>
      </c>
      <c r="M381" s="222"/>
      <c r="N381" s="221">
        <f>SUM(N374:N380)</f>
        <v>0</v>
      </c>
      <c r="O381" s="222"/>
      <c r="P381" s="221">
        <f>SUM(P374:P380)</f>
        <v>0</v>
      </c>
      <c r="Q381" s="222"/>
      <c r="R381" s="221">
        <f>SUM(R374:R380)</f>
        <v>0</v>
      </c>
      <c r="S381" s="222"/>
      <c r="T381" s="221">
        <f>SUM(T374:T380)</f>
        <v>0</v>
      </c>
      <c r="U381" s="222"/>
      <c r="V381" s="221">
        <f>SUM(V374:V380)</f>
        <v>0</v>
      </c>
      <c r="W381" s="222"/>
      <c r="X381" s="221">
        <f>SUM(X374:X380)</f>
        <v>0</v>
      </c>
      <c r="Y381" s="222"/>
      <c r="Z381" s="180">
        <f>SUM(Z374:Z380)</f>
        <v>0</v>
      </c>
      <c r="AA381" s="180">
        <f>SUM(AA374:AA380)</f>
        <v>0</v>
      </c>
      <c r="AB381" s="180">
        <f>SUM(AB374:AB380)</f>
        <v>0</v>
      </c>
    </row>
    <row r="382" spans="1:28" ht="15.75" customHeight="1">
      <c r="A382" s="238"/>
      <c r="B382" s="226">
        <f>SEMAINE(date_1er_jour_semaine($A$1,B373)+7)</f>
        <v>41</v>
      </c>
      <c r="C382" s="227"/>
      <c r="D382" s="195" t="s">
        <v>8</v>
      </c>
      <c r="E382" s="195" t="s">
        <v>9</v>
      </c>
      <c r="F382" s="196" t="s">
        <v>10</v>
      </c>
      <c r="G382" s="196" t="s">
        <v>9</v>
      </c>
      <c r="H382" s="197" t="s">
        <v>11</v>
      </c>
      <c r="I382" s="197" t="s">
        <v>9</v>
      </c>
      <c r="J382" s="198" t="s">
        <v>12</v>
      </c>
      <c r="K382" s="198" t="s">
        <v>9</v>
      </c>
      <c r="L382" s="199" t="s">
        <v>13</v>
      </c>
      <c r="M382" s="199" t="s">
        <v>9</v>
      </c>
      <c r="N382" s="200" t="s">
        <v>14</v>
      </c>
      <c r="O382" s="200" t="s">
        <v>9</v>
      </c>
      <c r="P382" s="201" t="s">
        <v>15</v>
      </c>
      <c r="Q382" s="201" t="s">
        <v>9</v>
      </c>
      <c r="R382" s="202" t="s">
        <v>16</v>
      </c>
      <c r="S382" s="202" t="s">
        <v>9</v>
      </c>
      <c r="T382" s="203" t="s">
        <v>17</v>
      </c>
      <c r="U382" s="203" t="s">
        <v>9</v>
      </c>
      <c r="V382" s="204" t="s">
        <v>18</v>
      </c>
      <c r="W382" s="204" t="s">
        <v>9</v>
      </c>
      <c r="X382" s="205" t="s">
        <v>19</v>
      </c>
      <c r="Y382" s="205" t="s">
        <v>9</v>
      </c>
      <c r="Z382" s="138" t="s">
        <v>20</v>
      </c>
      <c r="AA382" s="139" t="s">
        <v>21</v>
      </c>
      <c r="AB382" s="140" t="s">
        <v>22</v>
      </c>
    </row>
    <row r="383" spans="1:28" ht="14.25" customHeight="1">
      <c r="A383" s="238"/>
      <c r="B383" s="156">
        <f t="shared" ref="B383:B384" si="198">WEEKDAY(C383)</f>
        <v>2</v>
      </c>
      <c r="C383" s="215">
        <f>date_1er_jour_semaine($A$1,B382)</f>
        <v>44109</v>
      </c>
      <c r="D383" s="99"/>
      <c r="E383" s="100"/>
      <c r="F383" s="99"/>
      <c r="G383" s="101"/>
      <c r="H383" s="99"/>
      <c r="I383" s="102"/>
      <c r="J383" s="99"/>
      <c r="K383" s="103"/>
      <c r="L383" s="99"/>
      <c r="M383" s="104"/>
      <c r="N383" s="99"/>
      <c r="O383" s="105"/>
      <c r="P383" s="99"/>
      <c r="Q383" s="106"/>
      <c r="R383" s="99"/>
      <c r="S383" s="107"/>
      <c r="T383" s="99"/>
      <c r="U383" s="103"/>
      <c r="V383" s="99"/>
      <c r="W383" s="108"/>
      <c r="X383" s="99"/>
      <c r="Y383" s="101"/>
      <c r="Z383" s="99"/>
      <c r="AA383" s="99" t="str">
        <f t="shared" ref="AA383:AA389" si="199">IF(SUM(D383:X383)=0,"",SUM(D383:X383))</f>
        <v/>
      </c>
      <c r="AB383" s="99" t="str">
        <f t="shared" ref="AB383:AB389" si="200">IF(SUM(Y383:AA383)=0,"",SUM(Z383,AA383))</f>
        <v/>
      </c>
    </row>
    <row r="384" spans="1:28" ht="14.25" customHeight="1">
      <c r="A384" s="238"/>
      <c r="B384" s="156">
        <f t="shared" si="198"/>
        <v>3</v>
      </c>
      <c r="C384" s="215">
        <f>C383+1</f>
        <v>44110</v>
      </c>
      <c r="D384" s="99"/>
      <c r="E384" s="100"/>
      <c r="F384" s="99"/>
      <c r="G384" s="101"/>
      <c r="H384" s="99"/>
      <c r="I384" s="102"/>
      <c r="J384" s="99"/>
      <c r="K384" s="103"/>
      <c r="L384" s="99"/>
      <c r="M384" s="104"/>
      <c r="N384" s="99"/>
      <c r="O384" s="105"/>
      <c r="P384" s="99"/>
      <c r="Q384" s="106"/>
      <c r="R384" s="99"/>
      <c r="S384" s="107"/>
      <c r="T384" s="109"/>
      <c r="U384" s="103"/>
      <c r="V384" s="99"/>
      <c r="W384" s="108"/>
      <c r="X384" s="99"/>
      <c r="Y384" s="101"/>
      <c r="Z384" s="99"/>
      <c r="AA384" s="99" t="str">
        <f t="shared" si="199"/>
        <v/>
      </c>
      <c r="AB384" s="99" t="str">
        <f t="shared" si="200"/>
        <v/>
      </c>
    </row>
    <row r="385" spans="1:28" ht="14.25" customHeight="1">
      <c r="A385" s="238"/>
      <c r="B385" s="156">
        <f>WEEKDAY(C385)</f>
        <v>4</v>
      </c>
      <c r="C385" s="215">
        <f>C384+1</f>
        <v>44111</v>
      </c>
      <c r="D385" s="99"/>
      <c r="E385" s="100"/>
      <c r="F385" s="99"/>
      <c r="G385" s="101"/>
      <c r="H385" s="99"/>
      <c r="I385" s="102"/>
      <c r="J385" s="99"/>
      <c r="K385" s="103"/>
      <c r="L385" s="99"/>
      <c r="M385" s="104"/>
      <c r="N385" s="99"/>
      <c r="O385" s="105"/>
      <c r="P385" s="99"/>
      <c r="Q385" s="106"/>
      <c r="R385" s="99"/>
      <c r="S385" s="107"/>
      <c r="T385" s="99"/>
      <c r="U385" s="103"/>
      <c r="V385" s="99"/>
      <c r="W385" s="108"/>
      <c r="X385" s="99"/>
      <c r="Y385" s="101"/>
      <c r="Z385" s="99"/>
      <c r="AA385" s="99" t="str">
        <f t="shared" si="199"/>
        <v/>
      </c>
      <c r="AB385" s="99" t="str">
        <f t="shared" si="200"/>
        <v/>
      </c>
    </row>
    <row r="386" spans="1:28" ht="14.25" customHeight="1">
      <c r="A386" s="238"/>
      <c r="B386" s="156">
        <f t="shared" ref="B386:B389" si="201">WEEKDAY(C386)</f>
        <v>5</v>
      </c>
      <c r="C386" s="215">
        <f t="shared" ref="C386:C389" si="202">C385+1</f>
        <v>44112</v>
      </c>
      <c r="D386" s="99"/>
      <c r="E386" s="100"/>
      <c r="F386" s="99"/>
      <c r="G386" s="101"/>
      <c r="H386" s="99"/>
      <c r="I386" s="102"/>
      <c r="J386" s="99"/>
      <c r="K386" s="103"/>
      <c r="L386" s="99"/>
      <c r="M386" s="104"/>
      <c r="N386" s="99"/>
      <c r="O386" s="105"/>
      <c r="P386" s="99"/>
      <c r="Q386" s="106"/>
      <c r="R386" s="99"/>
      <c r="S386" s="107"/>
      <c r="T386" s="99"/>
      <c r="U386" s="103"/>
      <c r="V386" s="99"/>
      <c r="W386" s="108"/>
      <c r="X386" s="99"/>
      <c r="Y386" s="101"/>
      <c r="Z386" s="99"/>
      <c r="AA386" s="99" t="str">
        <f t="shared" si="199"/>
        <v/>
      </c>
      <c r="AB386" s="99" t="str">
        <f t="shared" si="200"/>
        <v/>
      </c>
    </row>
    <row r="387" spans="1:28" ht="14.25" customHeight="1">
      <c r="A387" s="238"/>
      <c r="B387" s="156">
        <f t="shared" si="201"/>
        <v>6</v>
      </c>
      <c r="C387" s="215">
        <f t="shared" si="202"/>
        <v>44113</v>
      </c>
      <c r="D387" s="99"/>
      <c r="E387" s="100"/>
      <c r="F387" s="99"/>
      <c r="G387" s="101"/>
      <c r="H387" s="99"/>
      <c r="I387" s="102"/>
      <c r="J387" s="99"/>
      <c r="K387" s="103"/>
      <c r="L387" s="99"/>
      <c r="M387" s="104"/>
      <c r="N387" s="99"/>
      <c r="O387" s="105"/>
      <c r="P387" s="99"/>
      <c r="Q387" s="106"/>
      <c r="R387" s="99"/>
      <c r="S387" s="107"/>
      <c r="T387" s="99"/>
      <c r="U387" s="103"/>
      <c r="V387" s="99"/>
      <c r="W387" s="108"/>
      <c r="X387" s="99"/>
      <c r="Y387" s="101"/>
      <c r="Z387" s="99"/>
      <c r="AA387" s="99" t="str">
        <f t="shared" si="199"/>
        <v/>
      </c>
      <c r="AB387" s="99" t="str">
        <f t="shared" si="200"/>
        <v/>
      </c>
    </row>
    <row r="388" spans="1:28" ht="14.25" customHeight="1">
      <c r="A388" s="238"/>
      <c r="B388" s="156">
        <f t="shared" si="201"/>
        <v>7</v>
      </c>
      <c r="C388" s="215">
        <f t="shared" si="202"/>
        <v>44114</v>
      </c>
      <c r="D388" s="99"/>
      <c r="E388" s="100"/>
      <c r="F388" s="99"/>
      <c r="G388" s="101"/>
      <c r="H388" s="99"/>
      <c r="I388" s="102"/>
      <c r="J388" s="99"/>
      <c r="K388" s="103"/>
      <c r="L388" s="99"/>
      <c r="M388" s="104"/>
      <c r="N388" s="99"/>
      <c r="O388" s="105"/>
      <c r="P388" s="99"/>
      <c r="Q388" s="106"/>
      <c r="R388" s="99"/>
      <c r="S388" s="107"/>
      <c r="T388" s="99"/>
      <c r="U388" s="103"/>
      <c r="V388" s="99"/>
      <c r="W388" s="108"/>
      <c r="X388" s="99"/>
      <c r="Y388" s="101"/>
      <c r="Z388" s="99"/>
      <c r="AA388" s="99" t="str">
        <f t="shared" si="199"/>
        <v/>
      </c>
      <c r="AB388" s="99" t="str">
        <f t="shared" si="200"/>
        <v/>
      </c>
    </row>
    <row r="389" spans="1:28" ht="14.25" customHeight="1">
      <c r="A389" s="238"/>
      <c r="B389" s="156">
        <f t="shared" si="201"/>
        <v>1</v>
      </c>
      <c r="C389" s="215">
        <f t="shared" si="202"/>
        <v>44115</v>
      </c>
      <c r="D389" s="99"/>
      <c r="E389" s="100"/>
      <c r="F389" s="99"/>
      <c r="G389" s="101"/>
      <c r="H389" s="99"/>
      <c r="I389" s="102"/>
      <c r="J389" s="99"/>
      <c r="K389" s="103"/>
      <c r="L389" s="99"/>
      <c r="M389" s="104"/>
      <c r="N389" s="99"/>
      <c r="O389" s="105"/>
      <c r="P389" s="99"/>
      <c r="Q389" s="106"/>
      <c r="R389" s="99"/>
      <c r="S389" s="107"/>
      <c r="T389" s="99"/>
      <c r="U389" s="103"/>
      <c r="V389" s="99"/>
      <c r="W389" s="108"/>
      <c r="X389" s="99"/>
      <c r="Y389" s="101"/>
      <c r="Z389" s="99"/>
      <c r="AA389" s="99" t="str">
        <f t="shared" si="199"/>
        <v/>
      </c>
      <c r="AB389" s="99" t="str">
        <f t="shared" si="200"/>
        <v/>
      </c>
    </row>
    <row r="390" spans="1:28" s="66" customFormat="1" ht="15.75">
      <c r="A390" s="238"/>
      <c r="B390" s="228" t="s">
        <v>23</v>
      </c>
      <c r="C390" s="224"/>
      <c r="D390" s="221">
        <f>SUM(D383:D389)</f>
        <v>0</v>
      </c>
      <c r="E390" s="222"/>
      <c r="F390" s="221">
        <f>SUM(F383:F389)</f>
        <v>0</v>
      </c>
      <c r="G390" s="222"/>
      <c r="H390" s="221">
        <f>SUM(H383:H389)</f>
        <v>0</v>
      </c>
      <c r="I390" s="222"/>
      <c r="J390" s="221">
        <f>SUM(J383:J389)</f>
        <v>0</v>
      </c>
      <c r="K390" s="222"/>
      <c r="L390" s="221">
        <f>SUM(L383:L389)</f>
        <v>0</v>
      </c>
      <c r="M390" s="222"/>
      <c r="N390" s="221">
        <f>SUM(N383:N389)</f>
        <v>0</v>
      </c>
      <c r="O390" s="222"/>
      <c r="P390" s="221">
        <f>SUM(P383:P389)</f>
        <v>0</v>
      </c>
      <c r="Q390" s="222"/>
      <c r="R390" s="221">
        <f>SUM(R383:R389)</f>
        <v>0</v>
      </c>
      <c r="S390" s="222"/>
      <c r="T390" s="221">
        <f>SUM(T383:T389)</f>
        <v>0</v>
      </c>
      <c r="U390" s="222"/>
      <c r="V390" s="221">
        <f>SUM(V383:V389)</f>
        <v>0</v>
      </c>
      <c r="W390" s="222"/>
      <c r="X390" s="221">
        <f>SUM(X383:X389)</f>
        <v>0</v>
      </c>
      <c r="Y390" s="222"/>
      <c r="Z390" s="180">
        <f>SUM(Z383:Z389)</f>
        <v>0</v>
      </c>
      <c r="AA390" s="180">
        <f>SUM(AA383:AA389)</f>
        <v>0</v>
      </c>
      <c r="AB390" s="180">
        <f>SUM(AB383:AB389)</f>
        <v>0</v>
      </c>
    </row>
    <row r="391" spans="1:28" ht="15.75" customHeight="1">
      <c r="A391" s="238"/>
      <c r="B391" s="226">
        <f>SEMAINE(date_1er_jour_semaine($A$1,B382)+7)</f>
        <v>42</v>
      </c>
      <c r="C391" s="227"/>
      <c r="D391" s="195" t="s">
        <v>8</v>
      </c>
      <c r="E391" s="195" t="s">
        <v>9</v>
      </c>
      <c r="F391" s="196" t="s">
        <v>10</v>
      </c>
      <c r="G391" s="196" t="s">
        <v>9</v>
      </c>
      <c r="H391" s="197" t="s">
        <v>11</v>
      </c>
      <c r="I391" s="197" t="s">
        <v>9</v>
      </c>
      <c r="J391" s="198" t="s">
        <v>12</v>
      </c>
      <c r="K391" s="198" t="s">
        <v>9</v>
      </c>
      <c r="L391" s="199" t="s">
        <v>13</v>
      </c>
      <c r="M391" s="199" t="s">
        <v>9</v>
      </c>
      <c r="N391" s="200" t="s">
        <v>14</v>
      </c>
      <c r="O391" s="200" t="s">
        <v>9</v>
      </c>
      <c r="P391" s="201" t="s">
        <v>15</v>
      </c>
      <c r="Q391" s="201" t="s">
        <v>9</v>
      </c>
      <c r="R391" s="202" t="s">
        <v>16</v>
      </c>
      <c r="S391" s="202" t="s">
        <v>9</v>
      </c>
      <c r="T391" s="203" t="s">
        <v>17</v>
      </c>
      <c r="U391" s="203" t="s">
        <v>9</v>
      </c>
      <c r="V391" s="204" t="s">
        <v>18</v>
      </c>
      <c r="W391" s="204" t="s">
        <v>9</v>
      </c>
      <c r="X391" s="205" t="s">
        <v>19</v>
      </c>
      <c r="Y391" s="205" t="s">
        <v>9</v>
      </c>
      <c r="Z391" s="138" t="s">
        <v>20</v>
      </c>
      <c r="AA391" s="139" t="s">
        <v>21</v>
      </c>
      <c r="AB391" s="140" t="s">
        <v>22</v>
      </c>
    </row>
    <row r="392" spans="1:28" ht="14.25" customHeight="1">
      <c r="A392" s="238"/>
      <c r="B392" s="156">
        <f t="shared" ref="B392:B393" si="203">WEEKDAY(C392)</f>
        <v>2</v>
      </c>
      <c r="C392" s="215">
        <f>date_1er_jour_semaine($A$1,B391)</f>
        <v>44116</v>
      </c>
      <c r="D392" s="99"/>
      <c r="E392" s="100"/>
      <c r="F392" s="99"/>
      <c r="G392" s="101"/>
      <c r="H392" s="99"/>
      <c r="I392" s="102"/>
      <c r="J392" s="99"/>
      <c r="K392" s="103"/>
      <c r="L392" s="99"/>
      <c r="M392" s="104"/>
      <c r="N392" s="99"/>
      <c r="O392" s="105"/>
      <c r="P392" s="99"/>
      <c r="Q392" s="106"/>
      <c r="R392" s="99"/>
      <c r="S392" s="107"/>
      <c r="T392" s="99"/>
      <c r="U392" s="103"/>
      <c r="V392" s="99"/>
      <c r="W392" s="108"/>
      <c r="X392" s="99"/>
      <c r="Y392" s="101"/>
      <c r="Z392" s="99"/>
      <c r="AA392" s="99" t="str">
        <f t="shared" ref="AA392:AA398" si="204">IF(SUM(D392:X392)=0,"",SUM(D392:X392))</f>
        <v/>
      </c>
      <c r="AB392" s="99" t="str">
        <f t="shared" ref="AB392:AB398" si="205">IF(SUM(Y392:AA392)=0,"",SUM(Z392,AA392))</f>
        <v/>
      </c>
    </row>
    <row r="393" spans="1:28" ht="14.25" customHeight="1">
      <c r="A393" s="238"/>
      <c r="B393" s="156">
        <f t="shared" si="203"/>
        <v>3</v>
      </c>
      <c r="C393" s="215">
        <f>C392+1</f>
        <v>44117</v>
      </c>
      <c r="D393" s="99"/>
      <c r="E393" s="100"/>
      <c r="F393" s="99"/>
      <c r="G393" s="101"/>
      <c r="H393" s="99"/>
      <c r="I393" s="102"/>
      <c r="J393" s="99"/>
      <c r="K393" s="103"/>
      <c r="L393" s="99"/>
      <c r="M393" s="104"/>
      <c r="N393" s="99"/>
      <c r="O393" s="105"/>
      <c r="P393" s="99"/>
      <c r="Q393" s="106"/>
      <c r="R393" s="99"/>
      <c r="S393" s="107"/>
      <c r="T393" s="109"/>
      <c r="U393" s="103"/>
      <c r="V393" s="99"/>
      <c r="W393" s="108"/>
      <c r="X393" s="99"/>
      <c r="Y393" s="101"/>
      <c r="Z393" s="99"/>
      <c r="AA393" s="99" t="str">
        <f t="shared" si="204"/>
        <v/>
      </c>
      <c r="AB393" s="99" t="str">
        <f t="shared" si="205"/>
        <v/>
      </c>
    </row>
    <row r="394" spans="1:28" ht="14.25" customHeight="1">
      <c r="A394" s="238"/>
      <c r="B394" s="156">
        <f>WEEKDAY(C394)</f>
        <v>4</v>
      </c>
      <c r="C394" s="215">
        <f>C393+1</f>
        <v>44118</v>
      </c>
      <c r="D394" s="99"/>
      <c r="E394" s="100"/>
      <c r="F394" s="99"/>
      <c r="G394" s="101"/>
      <c r="H394" s="99"/>
      <c r="I394" s="102"/>
      <c r="J394" s="99"/>
      <c r="K394" s="103"/>
      <c r="L394" s="99"/>
      <c r="M394" s="104"/>
      <c r="N394" s="99"/>
      <c r="O394" s="105"/>
      <c r="P394" s="99"/>
      <c r="Q394" s="106"/>
      <c r="R394" s="99"/>
      <c r="S394" s="107"/>
      <c r="T394" s="99"/>
      <c r="U394" s="103"/>
      <c r="V394" s="99"/>
      <c r="W394" s="108"/>
      <c r="X394" s="99"/>
      <c r="Y394" s="101"/>
      <c r="Z394" s="99"/>
      <c r="AA394" s="99" t="str">
        <f t="shared" si="204"/>
        <v/>
      </c>
      <c r="AB394" s="99" t="str">
        <f t="shared" si="205"/>
        <v/>
      </c>
    </row>
    <row r="395" spans="1:28" ht="14.25" customHeight="1">
      <c r="A395" s="238"/>
      <c r="B395" s="156">
        <f t="shared" ref="B395:B398" si="206">WEEKDAY(C395)</f>
        <v>5</v>
      </c>
      <c r="C395" s="215">
        <f t="shared" ref="C395:C398" si="207">C394+1</f>
        <v>44119</v>
      </c>
      <c r="D395" s="99"/>
      <c r="E395" s="100"/>
      <c r="F395" s="99"/>
      <c r="G395" s="101"/>
      <c r="H395" s="99"/>
      <c r="I395" s="102"/>
      <c r="J395" s="99"/>
      <c r="K395" s="103"/>
      <c r="L395" s="99"/>
      <c r="M395" s="104"/>
      <c r="N395" s="99"/>
      <c r="O395" s="105"/>
      <c r="P395" s="99"/>
      <c r="Q395" s="106"/>
      <c r="R395" s="99"/>
      <c r="S395" s="107"/>
      <c r="T395" s="99"/>
      <c r="U395" s="103"/>
      <c r="V395" s="99"/>
      <c r="W395" s="108"/>
      <c r="X395" s="99"/>
      <c r="Y395" s="101"/>
      <c r="Z395" s="99"/>
      <c r="AA395" s="99" t="str">
        <f t="shared" si="204"/>
        <v/>
      </c>
      <c r="AB395" s="99" t="str">
        <f t="shared" si="205"/>
        <v/>
      </c>
    </row>
    <row r="396" spans="1:28" ht="14.25" customHeight="1">
      <c r="A396" s="238"/>
      <c r="B396" s="156">
        <f t="shared" si="206"/>
        <v>6</v>
      </c>
      <c r="C396" s="215">
        <f t="shared" si="207"/>
        <v>44120</v>
      </c>
      <c r="D396" s="99"/>
      <c r="E396" s="100"/>
      <c r="F396" s="99"/>
      <c r="G396" s="101"/>
      <c r="H396" s="99"/>
      <c r="I396" s="102"/>
      <c r="J396" s="99"/>
      <c r="K396" s="103"/>
      <c r="L396" s="99"/>
      <c r="M396" s="104"/>
      <c r="N396" s="99"/>
      <c r="O396" s="105"/>
      <c r="P396" s="99"/>
      <c r="Q396" s="106"/>
      <c r="R396" s="99"/>
      <c r="S396" s="107"/>
      <c r="T396" s="99"/>
      <c r="U396" s="103"/>
      <c r="V396" s="99"/>
      <c r="W396" s="108"/>
      <c r="X396" s="99"/>
      <c r="Y396" s="101"/>
      <c r="Z396" s="99"/>
      <c r="AA396" s="99" t="str">
        <f t="shared" si="204"/>
        <v/>
      </c>
      <c r="AB396" s="99" t="str">
        <f t="shared" si="205"/>
        <v/>
      </c>
    </row>
    <row r="397" spans="1:28" ht="14.25" customHeight="1">
      <c r="A397" s="238"/>
      <c r="B397" s="156">
        <f t="shared" si="206"/>
        <v>7</v>
      </c>
      <c r="C397" s="215">
        <f t="shared" si="207"/>
        <v>44121</v>
      </c>
      <c r="D397" s="99"/>
      <c r="E397" s="100"/>
      <c r="F397" s="99"/>
      <c r="G397" s="101"/>
      <c r="H397" s="99"/>
      <c r="I397" s="102"/>
      <c r="J397" s="99"/>
      <c r="K397" s="103"/>
      <c r="L397" s="99"/>
      <c r="M397" s="104"/>
      <c r="N397" s="99"/>
      <c r="O397" s="105"/>
      <c r="P397" s="99"/>
      <c r="Q397" s="106"/>
      <c r="R397" s="99"/>
      <c r="S397" s="107"/>
      <c r="T397" s="99"/>
      <c r="U397" s="103"/>
      <c r="V397" s="99"/>
      <c r="W397" s="108"/>
      <c r="X397" s="99"/>
      <c r="Y397" s="101"/>
      <c r="Z397" s="99"/>
      <c r="AA397" s="99" t="str">
        <f t="shared" si="204"/>
        <v/>
      </c>
      <c r="AB397" s="99" t="str">
        <f t="shared" si="205"/>
        <v/>
      </c>
    </row>
    <row r="398" spans="1:28" ht="14.25" customHeight="1">
      <c r="A398" s="238"/>
      <c r="B398" s="156">
        <f t="shared" si="206"/>
        <v>1</v>
      </c>
      <c r="C398" s="215">
        <f t="shared" si="207"/>
        <v>44122</v>
      </c>
      <c r="D398" s="99"/>
      <c r="E398" s="100"/>
      <c r="F398" s="99"/>
      <c r="G398" s="101"/>
      <c r="H398" s="99"/>
      <c r="I398" s="102"/>
      <c r="J398" s="99"/>
      <c r="K398" s="103"/>
      <c r="L398" s="99"/>
      <c r="M398" s="104"/>
      <c r="N398" s="99"/>
      <c r="O398" s="105"/>
      <c r="P398" s="99"/>
      <c r="Q398" s="106"/>
      <c r="R398" s="99"/>
      <c r="S398" s="107"/>
      <c r="T398" s="99"/>
      <c r="U398" s="103"/>
      <c r="V398" s="99"/>
      <c r="W398" s="108"/>
      <c r="X398" s="99"/>
      <c r="Y398" s="101"/>
      <c r="Z398" s="99"/>
      <c r="AA398" s="99" t="str">
        <f t="shared" si="204"/>
        <v/>
      </c>
      <c r="AB398" s="99" t="str">
        <f t="shared" si="205"/>
        <v/>
      </c>
    </row>
    <row r="399" spans="1:28" s="66" customFormat="1" ht="15.75">
      <c r="A399" s="238"/>
      <c r="B399" s="228" t="s">
        <v>23</v>
      </c>
      <c r="C399" s="224"/>
      <c r="D399" s="221">
        <f>SUM(D392:D398)</f>
        <v>0</v>
      </c>
      <c r="E399" s="222"/>
      <c r="F399" s="221">
        <f>SUM(F392:F398)</f>
        <v>0</v>
      </c>
      <c r="G399" s="222"/>
      <c r="H399" s="221">
        <f>SUM(H392:H398)</f>
        <v>0</v>
      </c>
      <c r="I399" s="222"/>
      <c r="J399" s="221">
        <f>SUM(J392:J398)</f>
        <v>0</v>
      </c>
      <c r="K399" s="222"/>
      <c r="L399" s="221">
        <f>SUM(L392:L398)</f>
        <v>0</v>
      </c>
      <c r="M399" s="222"/>
      <c r="N399" s="221">
        <f>SUM(N392:N398)</f>
        <v>0</v>
      </c>
      <c r="O399" s="222"/>
      <c r="P399" s="221">
        <f>SUM(P392:P398)</f>
        <v>0</v>
      </c>
      <c r="Q399" s="222"/>
      <c r="R399" s="221">
        <f>SUM(R392:R398)</f>
        <v>0</v>
      </c>
      <c r="S399" s="222"/>
      <c r="T399" s="221">
        <f>SUM(T392:T398)</f>
        <v>0</v>
      </c>
      <c r="U399" s="222"/>
      <c r="V399" s="221">
        <f>SUM(V392:V398)</f>
        <v>0</v>
      </c>
      <c r="W399" s="222"/>
      <c r="X399" s="221">
        <f>SUM(X392:X398)</f>
        <v>0</v>
      </c>
      <c r="Y399" s="222"/>
      <c r="Z399" s="180">
        <f>SUM(Z392:Z398)</f>
        <v>0</v>
      </c>
      <c r="AA399" s="180">
        <f>SUM(AA392:AA398)</f>
        <v>0</v>
      </c>
      <c r="AB399" s="180">
        <f>SUM(AB392:AB398)</f>
        <v>0</v>
      </c>
    </row>
    <row r="400" spans="1:28" ht="15.75" customHeight="1">
      <c r="A400" s="238"/>
      <c r="B400" s="226">
        <f>SEMAINE(date_1er_jour_semaine($A$1,B391)+7)</f>
        <v>43</v>
      </c>
      <c r="C400" s="227"/>
      <c r="D400" s="195" t="s">
        <v>8</v>
      </c>
      <c r="E400" s="195" t="s">
        <v>9</v>
      </c>
      <c r="F400" s="196" t="s">
        <v>10</v>
      </c>
      <c r="G400" s="196" t="s">
        <v>9</v>
      </c>
      <c r="H400" s="197" t="s">
        <v>11</v>
      </c>
      <c r="I400" s="197" t="s">
        <v>9</v>
      </c>
      <c r="J400" s="198" t="s">
        <v>12</v>
      </c>
      <c r="K400" s="198" t="s">
        <v>9</v>
      </c>
      <c r="L400" s="199" t="s">
        <v>13</v>
      </c>
      <c r="M400" s="199" t="s">
        <v>9</v>
      </c>
      <c r="N400" s="200" t="s">
        <v>14</v>
      </c>
      <c r="O400" s="200" t="s">
        <v>9</v>
      </c>
      <c r="P400" s="201" t="s">
        <v>15</v>
      </c>
      <c r="Q400" s="201" t="s">
        <v>9</v>
      </c>
      <c r="R400" s="202" t="s">
        <v>16</v>
      </c>
      <c r="S400" s="202" t="s">
        <v>9</v>
      </c>
      <c r="T400" s="203" t="s">
        <v>17</v>
      </c>
      <c r="U400" s="203" t="s">
        <v>9</v>
      </c>
      <c r="V400" s="204" t="s">
        <v>18</v>
      </c>
      <c r="W400" s="204" t="s">
        <v>9</v>
      </c>
      <c r="X400" s="205" t="s">
        <v>19</v>
      </c>
      <c r="Y400" s="205" t="s">
        <v>9</v>
      </c>
      <c r="Z400" s="138" t="s">
        <v>20</v>
      </c>
      <c r="AA400" s="139" t="s">
        <v>21</v>
      </c>
      <c r="AB400" s="140" t="s">
        <v>22</v>
      </c>
    </row>
    <row r="401" spans="1:28" ht="14.25" customHeight="1">
      <c r="A401" s="238"/>
      <c r="B401" s="156">
        <f t="shared" ref="B401:B402" si="208">WEEKDAY(C401)</f>
        <v>2</v>
      </c>
      <c r="C401" s="215">
        <f>date_1er_jour_semaine($A$1,B400)</f>
        <v>44123</v>
      </c>
      <c r="D401" s="99"/>
      <c r="E401" s="100"/>
      <c r="F401" s="99"/>
      <c r="G401" s="101"/>
      <c r="H401" s="99"/>
      <c r="I401" s="102"/>
      <c r="J401" s="99"/>
      <c r="K401" s="103"/>
      <c r="L401" s="99"/>
      <c r="M401" s="104"/>
      <c r="N401" s="99"/>
      <c r="O401" s="105"/>
      <c r="P401" s="99"/>
      <c r="Q401" s="106"/>
      <c r="R401" s="99"/>
      <c r="S401" s="107"/>
      <c r="T401" s="99"/>
      <c r="U401" s="103"/>
      <c r="V401" s="99"/>
      <c r="W401" s="108"/>
      <c r="X401" s="99"/>
      <c r="Y401" s="101"/>
      <c r="Z401" s="99"/>
      <c r="AA401" s="99" t="str">
        <f t="shared" ref="AA401:AA407" si="209">IF(SUM(D401:X401)=0,"",SUM(D401:X401))</f>
        <v/>
      </c>
      <c r="AB401" s="99" t="str">
        <f t="shared" ref="AB401:AB407" si="210">IF(SUM(Y401:AA401)=0,"",SUM(Z401,AA401))</f>
        <v/>
      </c>
    </row>
    <row r="402" spans="1:28" ht="14.25" customHeight="1">
      <c r="A402" s="238"/>
      <c r="B402" s="156">
        <f t="shared" si="208"/>
        <v>3</v>
      </c>
      <c r="C402" s="215">
        <f>C401+1</f>
        <v>44124</v>
      </c>
      <c r="D402" s="99"/>
      <c r="E402" s="100"/>
      <c r="F402" s="99"/>
      <c r="G402" s="101"/>
      <c r="H402" s="99"/>
      <c r="I402" s="102"/>
      <c r="J402" s="99"/>
      <c r="K402" s="103"/>
      <c r="L402" s="99"/>
      <c r="M402" s="104"/>
      <c r="N402" s="99"/>
      <c r="O402" s="105"/>
      <c r="P402" s="99"/>
      <c r="Q402" s="106"/>
      <c r="R402" s="99"/>
      <c r="S402" s="107"/>
      <c r="T402" s="109"/>
      <c r="U402" s="103"/>
      <c r="V402" s="99"/>
      <c r="W402" s="108"/>
      <c r="X402" s="99"/>
      <c r="Y402" s="101"/>
      <c r="Z402" s="99"/>
      <c r="AA402" s="99" t="str">
        <f t="shared" si="209"/>
        <v/>
      </c>
      <c r="AB402" s="99" t="str">
        <f t="shared" si="210"/>
        <v/>
      </c>
    </row>
    <row r="403" spans="1:28" ht="14.25" customHeight="1">
      <c r="A403" s="238"/>
      <c r="B403" s="156">
        <f>WEEKDAY(C403)</f>
        <v>4</v>
      </c>
      <c r="C403" s="215">
        <f>C402+1</f>
        <v>44125</v>
      </c>
      <c r="D403" s="99"/>
      <c r="E403" s="100"/>
      <c r="F403" s="99"/>
      <c r="G403" s="101"/>
      <c r="H403" s="99"/>
      <c r="I403" s="102"/>
      <c r="J403" s="99"/>
      <c r="K403" s="103"/>
      <c r="L403" s="99"/>
      <c r="M403" s="104"/>
      <c r="N403" s="99"/>
      <c r="O403" s="105"/>
      <c r="P403" s="99"/>
      <c r="Q403" s="106"/>
      <c r="R403" s="99"/>
      <c r="S403" s="107"/>
      <c r="T403" s="99"/>
      <c r="U403" s="103"/>
      <c r="V403" s="99"/>
      <c r="W403" s="108"/>
      <c r="X403" s="99"/>
      <c r="Y403" s="101"/>
      <c r="Z403" s="99"/>
      <c r="AA403" s="99" t="str">
        <f t="shared" si="209"/>
        <v/>
      </c>
      <c r="AB403" s="99" t="str">
        <f t="shared" si="210"/>
        <v/>
      </c>
    </row>
    <row r="404" spans="1:28" ht="14.25" customHeight="1">
      <c r="A404" s="238"/>
      <c r="B404" s="156">
        <f t="shared" ref="B404:B407" si="211">WEEKDAY(C404)</f>
        <v>5</v>
      </c>
      <c r="C404" s="215">
        <f t="shared" ref="C404:C407" si="212">C403+1</f>
        <v>44126</v>
      </c>
      <c r="D404" s="99"/>
      <c r="E404" s="100"/>
      <c r="F404" s="99"/>
      <c r="G404" s="101"/>
      <c r="H404" s="99"/>
      <c r="I404" s="102"/>
      <c r="J404" s="99"/>
      <c r="K404" s="103"/>
      <c r="L404" s="99"/>
      <c r="M404" s="104"/>
      <c r="N404" s="99"/>
      <c r="O404" s="105"/>
      <c r="P404" s="99"/>
      <c r="Q404" s="106"/>
      <c r="R404" s="99"/>
      <c r="S404" s="107"/>
      <c r="T404" s="99"/>
      <c r="U404" s="103"/>
      <c r="V404" s="99"/>
      <c r="W404" s="108"/>
      <c r="X404" s="99"/>
      <c r="Y404" s="101"/>
      <c r="Z404" s="99"/>
      <c r="AA404" s="99" t="str">
        <f t="shared" si="209"/>
        <v/>
      </c>
      <c r="AB404" s="99" t="str">
        <f t="shared" si="210"/>
        <v/>
      </c>
    </row>
    <row r="405" spans="1:28" ht="14.25" customHeight="1">
      <c r="A405" s="238"/>
      <c r="B405" s="156">
        <f t="shared" si="211"/>
        <v>6</v>
      </c>
      <c r="C405" s="215">
        <f t="shared" si="212"/>
        <v>44127</v>
      </c>
      <c r="D405" s="99"/>
      <c r="E405" s="100"/>
      <c r="F405" s="99"/>
      <c r="G405" s="101"/>
      <c r="H405" s="99"/>
      <c r="I405" s="102"/>
      <c r="J405" s="99"/>
      <c r="K405" s="103"/>
      <c r="L405" s="99"/>
      <c r="M405" s="104"/>
      <c r="N405" s="99"/>
      <c r="O405" s="105"/>
      <c r="P405" s="99"/>
      <c r="Q405" s="106"/>
      <c r="R405" s="99"/>
      <c r="S405" s="107"/>
      <c r="T405" s="99"/>
      <c r="U405" s="103"/>
      <c r="V405" s="99"/>
      <c r="W405" s="108"/>
      <c r="X405" s="99"/>
      <c r="Y405" s="101"/>
      <c r="Z405" s="99"/>
      <c r="AA405" s="99" t="str">
        <f t="shared" si="209"/>
        <v/>
      </c>
      <c r="AB405" s="99" t="str">
        <f t="shared" si="210"/>
        <v/>
      </c>
    </row>
    <row r="406" spans="1:28" ht="14.25" customHeight="1">
      <c r="A406" s="238"/>
      <c r="B406" s="156">
        <f t="shared" si="211"/>
        <v>7</v>
      </c>
      <c r="C406" s="215">
        <f t="shared" si="212"/>
        <v>44128</v>
      </c>
      <c r="D406" s="99"/>
      <c r="E406" s="100"/>
      <c r="F406" s="99"/>
      <c r="G406" s="101"/>
      <c r="H406" s="99"/>
      <c r="I406" s="102"/>
      <c r="J406" s="99"/>
      <c r="K406" s="103"/>
      <c r="L406" s="99"/>
      <c r="M406" s="104"/>
      <c r="N406" s="99"/>
      <c r="O406" s="105"/>
      <c r="P406" s="99"/>
      <c r="Q406" s="106"/>
      <c r="R406" s="99"/>
      <c r="S406" s="107"/>
      <c r="T406" s="99"/>
      <c r="U406" s="103"/>
      <c r="V406" s="99"/>
      <c r="W406" s="108"/>
      <c r="X406" s="99"/>
      <c r="Y406" s="101"/>
      <c r="Z406" s="99"/>
      <c r="AA406" s="99" t="str">
        <f t="shared" si="209"/>
        <v/>
      </c>
      <c r="AB406" s="99" t="str">
        <f t="shared" si="210"/>
        <v/>
      </c>
    </row>
    <row r="407" spans="1:28" ht="14.25" customHeight="1">
      <c r="A407" s="238"/>
      <c r="B407" s="156">
        <f t="shared" si="211"/>
        <v>1</v>
      </c>
      <c r="C407" s="215">
        <f t="shared" si="212"/>
        <v>44129</v>
      </c>
      <c r="D407" s="99"/>
      <c r="E407" s="100"/>
      <c r="F407" s="99"/>
      <c r="G407" s="101"/>
      <c r="H407" s="99"/>
      <c r="I407" s="102"/>
      <c r="J407" s="99"/>
      <c r="K407" s="103"/>
      <c r="L407" s="99"/>
      <c r="M407" s="104"/>
      <c r="N407" s="99"/>
      <c r="O407" s="105"/>
      <c r="P407" s="99"/>
      <c r="Q407" s="106"/>
      <c r="R407" s="99"/>
      <c r="S407" s="107"/>
      <c r="T407" s="99"/>
      <c r="U407" s="103"/>
      <c r="V407" s="99"/>
      <c r="W407" s="108"/>
      <c r="X407" s="99"/>
      <c r="Y407" s="101"/>
      <c r="Z407" s="99"/>
      <c r="AA407" s="99" t="str">
        <f t="shared" si="209"/>
        <v/>
      </c>
      <c r="AB407" s="99" t="str">
        <f t="shared" si="210"/>
        <v/>
      </c>
    </row>
    <row r="408" spans="1:28" s="66" customFormat="1" ht="15.75">
      <c r="A408" s="238"/>
      <c r="B408" s="228" t="s">
        <v>23</v>
      </c>
      <c r="C408" s="224"/>
      <c r="D408" s="221">
        <f>SUM(D401:D407)</f>
        <v>0</v>
      </c>
      <c r="E408" s="222"/>
      <c r="F408" s="221">
        <f>SUM(F401:F407)</f>
        <v>0</v>
      </c>
      <c r="G408" s="222"/>
      <c r="H408" s="221">
        <f>SUM(H401:H407)</f>
        <v>0</v>
      </c>
      <c r="I408" s="222"/>
      <c r="J408" s="221">
        <f>SUM(J401:J407)</f>
        <v>0</v>
      </c>
      <c r="K408" s="222"/>
      <c r="L408" s="221">
        <f>SUM(L401:L407)</f>
        <v>0</v>
      </c>
      <c r="M408" s="222"/>
      <c r="N408" s="221">
        <f>SUM(N401:N407)</f>
        <v>0</v>
      </c>
      <c r="O408" s="222"/>
      <c r="P408" s="221">
        <f>SUM(P401:P407)</f>
        <v>0</v>
      </c>
      <c r="Q408" s="222"/>
      <c r="R408" s="221">
        <f>SUM(R401:R407)</f>
        <v>0</v>
      </c>
      <c r="S408" s="222"/>
      <c r="T408" s="221">
        <f>SUM(T401:T407)</f>
        <v>0</v>
      </c>
      <c r="U408" s="222"/>
      <c r="V408" s="221">
        <f>SUM(V401:V407)</f>
        <v>0</v>
      </c>
      <c r="W408" s="222"/>
      <c r="X408" s="221">
        <f>SUM(X401:X407)</f>
        <v>0</v>
      </c>
      <c r="Y408" s="222"/>
      <c r="Z408" s="180">
        <f>SUM(Z401:Z407)</f>
        <v>0</v>
      </c>
      <c r="AA408" s="180">
        <f>SUM(AA401:AA407)</f>
        <v>0</v>
      </c>
      <c r="AB408" s="180">
        <f>SUM(AB401:AB407)</f>
        <v>0</v>
      </c>
    </row>
    <row r="409" spans="1:28" ht="15.75" customHeight="1">
      <c r="A409" s="238"/>
      <c r="B409" s="226">
        <f>SEMAINE(date_1er_jour_semaine($A$1,B400)+7)</f>
        <v>44</v>
      </c>
      <c r="C409" s="227"/>
      <c r="D409" s="195" t="s">
        <v>8</v>
      </c>
      <c r="E409" s="195" t="s">
        <v>9</v>
      </c>
      <c r="F409" s="196" t="s">
        <v>10</v>
      </c>
      <c r="G409" s="196" t="s">
        <v>9</v>
      </c>
      <c r="H409" s="197" t="s">
        <v>11</v>
      </c>
      <c r="I409" s="197" t="s">
        <v>9</v>
      </c>
      <c r="J409" s="198" t="s">
        <v>12</v>
      </c>
      <c r="K409" s="198" t="s">
        <v>9</v>
      </c>
      <c r="L409" s="199" t="s">
        <v>13</v>
      </c>
      <c r="M409" s="199" t="s">
        <v>9</v>
      </c>
      <c r="N409" s="200" t="s">
        <v>14</v>
      </c>
      <c r="O409" s="200" t="s">
        <v>9</v>
      </c>
      <c r="P409" s="201" t="s">
        <v>15</v>
      </c>
      <c r="Q409" s="201" t="s">
        <v>9</v>
      </c>
      <c r="R409" s="202" t="s">
        <v>16</v>
      </c>
      <c r="S409" s="202" t="s">
        <v>9</v>
      </c>
      <c r="T409" s="203" t="s">
        <v>17</v>
      </c>
      <c r="U409" s="203" t="s">
        <v>9</v>
      </c>
      <c r="V409" s="204" t="s">
        <v>18</v>
      </c>
      <c r="W409" s="204" t="s">
        <v>9</v>
      </c>
      <c r="X409" s="205" t="s">
        <v>19</v>
      </c>
      <c r="Y409" s="205" t="s">
        <v>9</v>
      </c>
      <c r="Z409" s="138" t="s">
        <v>20</v>
      </c>
      <c r="AA409" s="139" t="s">
        <v>21</v>
      </c>
      <c r="AB409" s="140" t="s">
        <v>22</v>
      </c>
    </row>
    <row r="410" spans="1:28" ht="14.25" customHeight="1">
      <c r="A410" s="238"/>
      <c r="B410" s="156">
        <f t="shared" ref="B410:B411" si="213">WEEKDAY(C410)</f>
        <v>2</v>
      </c>
      <c r="C410" s="215">
        <f>date_1er_jour_semaine($A$1,B409)</f>
        <v>44130</v>
      </c>
      <c r="D410" s="99"/>
      <c r="E410" s="100"/>
      <c r="F410" s="99"/>
      <c r="G410" s="101"/>
      <c r="H410" s="99"/>
      <c r="I410" s="102"/>
      <c r="J410" s="99"/>
      <c r="K410" s="103"/>
      <c r="L410" s="99"/>
      <c r="M410" s="104"/>
      <c r="N410" s="99"/>
      <c r="O410" s="105"/>
      <c r="P410" s="99"/>
      <c r="Q410" s="106"/>
      <c r="R410" s="99"/>
      <c r="S410" s="107"/>
      <c r="T410" s="99"/>
      <c r="U410" s="103"/>
      <c r="V410" s="99"/>
      <c r="W410" s="108"/>
      <c r="X410" s="99"/>
      <c r="Y410" s="101"/>
      <c r="Z410" s="99"/>
      <c r="AA410" s="99" t="str">
        <f t="shared" ref="AA410:AA416" si="214">IF(SUM(D410:X410)=0,"",SUM(D410:X410))</f>
        <v/>
      </c>
      <c r="AB410" s="99" t="str">
        <f t="shared" ref="AB410:AB416" si="215">IF(SUM(Y410:AA410)=0,"",SUM(Z410,AA410))</f>
        <v/>
      </c>
    </row>
    <row r="411" spans="1:28" ht="14.25" customHeight="1">
      <c r="A411" s="238"/>
      <c r="B411" s="156">
        <f t="shared" si="213"/>
        <v>3</v>
      </c>
      <c r="C411" s="215">
        <f>C410+1</f>
        <v>44131</v>
      </c>
      <c r="D411" s="99"/>
      <c r="E411" s="100"/>
      <c r="F411" s="99"/>
      <c r="G411" s="101"/>
      <c r="H411" s="99"/>
      <c r="I411" s="102"/>
      <c r="J411" s="99"/>
      <c r="K411" s="103"/>
      <c r="L411" s="99"/>
      <c r="M411" s="104"/>
      <c r="N411" s="99"/>
      <c r="O411" s="105"/>
      <c r="P411" s="99"/>
      <c r="Q411" s="106"/>
      <c r="R411" s="99"/>
      <c r="S411" s="107"/>
      <c r="T411" s="109"/>
      <c r="U411" s="103"/>
      <c r="V411" s="99"/>
      <c r="W411" s="108"/>
      <c r="X411" s="99"/>
      <c r="Y411" s="101"/>
      <c r="Z411" s="99"/>
      <c r="AA411" s="99" t="str">
        <f t="shared" si="214"/>
        <v/>
      </c>
      <c r="AB411" s="99" t="str">
        <f t="shared" si="215"/>
        <v/>
      </c>
    </row>
    <row r="412" spans="1:28" ht="15" customHeight="1">
      <c r="A412" s="241">
        <f>C421</f>
        <v>44139</v>
      </c>
      <c r="B412" s="156">
        <f>WEEKDAY(C412)</f>
        <v>4</v>
      </c>
      <c r="C412" s="215">
        <f>C411+1</f>
        <v>44132</v>
      </c>
      <c r="D412" s="99"/>
      <c r="E412" s="100"/>
      <c r="F412" s="99"/>
      <c r="G412" s="101"/>
      <c r="H412" s="99"/>
      <c r="I412" s="102"/>
      <c r="J412" s="99"/>
      <c r="K412" s="103"/>
      <c r="L412" s="99"/>
      <c r="M412" s="104"/>
      <c r="N412" s="99"/>
      <c r="O412" s="105"/>
      <c r="P412" s="99"/>
      <c r="Q412" s="106"/>
      <c r="R412" s="99"/>
      <c r="S412" s="107"/>
      <c r="T412" s="99"/>
      <c r="U412" s="103"/>
      <c r="V412" s="99"/>
      <c r="W412" s="108"/>
      <c r="X412" s="99"/>
      <c r="Y412" s="101"/>
      <c r="Z412" s="99"/>
      <c r="AA412" s="99" t="str">
        <f t="shared" si="214"/>
        <v/>
      </c>
      <c r="AB412" s="99" t="str">
        <f t="shared" si="215"/>
        <v/>
      </c>
    </row>
    <row r="413" spans="1:28" ht="14.25" customHeight="1">
      <c r="A413" s="242"/>
      <c r="B413" s="156">
        <f t="shared" ref="B413:B416" si="216">WEEKDAY(C413)</f>
        <v>5</v>
      </c>
      <c r="C413" s="215">
        <f t="shared" ref="C413:C416" si="217">C412+1</f>
        <v>44133</v>
      </c>
      <c r="D413" s="99"/>
      <c r="E413" s="100"/>
      <c r="F413" s="99"/>
      <c r="G413" s="101"/>
      <c r="H413" s="99"/>
      <c r="I413" s="102"/>
      <c r="J413" s="99"/>
      <c r="K413" s="103"/>
      <c r="L413" s="99"/>
      <c r="M413" s="104"/>
      <c r="N413" s="99"/>
      <c r="O413" s="105"/>
      <c r="P413" s="99"/>
      <c r="Q413" s="106"/>
      <c r="R413" s="99"/>
      <c r="S413" s="107"/>
      <c r="T413" s="99"/>
      <c r="U413" s="103"/>
      <c r="V413" s="99"/>
      <c r="W413" s="108"/>
      <c r="X413" s="99"/>
      <c r="Y413" s="101"/>
      <c r="Z413" s="99"/>
      <c r="AA413" s="99" t="str">
        <f t="shared" si="214"/>
        <v/>
      </c>
      <c r="AB413" s="99" t="str">
        <f t="shared" si="215"/>
        <v/>
      </c>
    </row>
    <row r="414" spans="1:28" ht="14.25" customHeight="1">
      <c r="A414" s="242"/>
      <c r="B414" s="156">
        <f t="shared" si="216"/>
        <v>6</v>
      </c>
      <c r="C414" s="215">
        <f t="shared" si="217"/>
        <v>44134</v>
      </c>
      <c r="D414" s="99"/>
      <c r="E414" s="100"/>
      <c r="F414" s="99"/>
      <c r="G414" s="101"/>
      <c r="H414" s="99"/>
      <c r="I414" s="102"/>
      <c r="J414" s="99"/>
      <c r="K414" s="103"/>
      <c r="L414" s="99"/>
      <c r="M414" s="104"/>
      <c r="N414" s="99"/>
      <c r="O414" s="105"/>
      <c r="P414" s="99"/>
      <c r="Q414" s="106"/>
      <c r="R414" s="99"/>
      <c r="S414" s="107"/>
      <c r="T414" s="99"/>
      <c r="U414" s="103"/>
      <c r="V414" s="99"/>
      <c r="W414" s="108"/>
      <c r="X414" s="99"/>
      <c r="Y414" s="101"/>
      <c r="Z414" s="99"/>
      <c r="AA414" s="99" t="str">
        <f t="shared" si="214"/>
        <v/>
      </c>
      <c r="AB414" s="99" t="str">
        <f t="shared" si="215"/>
        <v/>
      </c>
    </row>
    <row r="415" spans="1:28" ht="14.25" customHeight="1">
      <c r="A415" s="242"/>
      <c r="B415" s="156">
        <f t="shared" si="216"/>
        <v>7</v>
      </c>
      <c r="C415" s="215">
        <f t="shared" si="217"/>
        <v>44135</v>
      </c>
      <c r="D415" s="99"/>
      <c r="E415" s="100"/>
      <c r="F415" s="99"/>
      <c r="G415" s="101"/>
      <c r="H415" s="99"/>
      <c r="I415" s="102"/>
      <c r="J415" s="99"/>
      <c r="K415" s="103"/>
      <c r="L415" s="99"/>
      <c r="M415" s="104"/>
      <c r="N415" s="99"/>
      <c r="O415" s="105"/>
      <c r="P415" s="99"/>
      <c r="Q415" s="106"/>
      <c r="R415" s="99"/>
      <c r="S415" s="107"/>
      <c r="T415" s="99"/>
      <c r="U415" s="103"/>
      <c r="V415" s="99"/>
      <c r="W415" s="108"/>
      <c r="X415" s="99"/>
      <c r="Y415" s="101"/>
      <c r="Z415" s="99"/>
      <c r="AA415" s="99" t="str">
        <f t="shared" si="214"/>
        <v/>
      </c>
      <c r="AB415" s="99" t="str">
        <f t="shared" si="215"/>
        <v/>
      </c>
    </row>
    <row r="416" spans="1:28" ht="14.25" customHeight="1">
      <c r="A416" s="242"/>
      <c r="B416" s="156">
        <f t="shared" si="216"/>
        <v>1</v>
      </c>
      <c r="C416" s="215">
        <f t="shared" si="217"/>
        <v>44136</v>
      </c>
      <c r="D416" s="99"/>
      <c r="E416" s="100"/>
      <c r="F416" s="99"/>
      <c r="G416" s="101"/>
      <c r="H416" s="99"/>
      <c r="I416" s="102"/>
      <c r="J416" s="99"/>
      <c r="K416" s="103"/>
      <c r="L416" s="99"/>
      <c r="M416" s="104"/>
      <c r="N416" s="99"/>
      <c r="O416" s="105"/>
      <c r="P416" s="99"/>
      <c r="Q416" s="106"/>
      <c r="R416" s="99"/>
      <c r="S416" s="107"/>
      <c r="T416" s="99"/>
      <c r="U416" s="103"/>
      <c r="V416" s="99"/>
      <c r="W416" s="108"/>
      <c r="X416" s="99"/>
      <c r="Y416" s="101"/>
      <c r="Z416" s="99"/>
      <c r="AA416" s="99" t="str">
        <f t="shared" si="214"/>
        <v/>
      </c>
      <c r="AB416" s="99" t="str">
        <f t="shared" si="215"/>
        <v/>
      </c>
    </row>
    <row r="417" spans="1:28" s="66" customFormat="1" ht="15.75">
      <c r="A417" s="242"/>
      <c r="B417" s="223" t="s">
        <v>23</v>
      </c>
      <c r="C417" s="224"/>
      <c r="D417" s="221">
        <f>SUM(D410:D416)</f>
        <v>0</v>
      </c>
      <c r="E417" s="222"/>
      <c r="F417" s="221">
        <f>SUM(F410:F416)</f>
        <v>0</v>
      </c>
      <c r="G417" s="222"/>
      <c r="H417" s="221">
        <f>SUM(H410:H416)</f>
        <v>0</v>
      </c>
      <c r="I417" s="222"/>
      <c r="J417" s="221">
        <f>SUM(J410:J416)</f>
        <v>0</v>
      </c>
      <c r="K417" s="222"/>
      <c r="L417" s="221">
        <f>SUM(L410:L416)</f>
        <v>0</v>
      </c>
      <c r="M417" s="222"/>
      <c r="N417" s="221">
        <f>SUM(N410:N416)</f>
        <v>0</v>
      </c>
      <c r="O417" s="222"/>
      <c r="P417" s="221">
        <f>SUM(P410:P416)</f>
        <v>0</v>
      </c>
      <c r="Q417" s="222"/>
      <c r="R417" s="221">
        <f>SUM(R410:R416)</f>
        <v>0</v>
      </c>
      <c r="S417" s="222"/>
      <c r="T417" s="221">
        <f>SUM(T410:T416)</f>
        <v>0</v>
      </c>
      <c r="U417" s="222"/>
      <c r="V417" s="221">
        <f>SUM(V410:V416)</f>
        <v>0</v>
      </c>
      <c r="W417" s="222"/>
      <c r="X417" s="221">
        <f>SUM(X410:X416)</f>
        <v>0</v>
      </c>
      <c r="Y417" s="222"/>
      <c r="Z417" s="180">
        <f>SUM(Z410:Z416)</f>
        <v>0</v>
      </c>
      <c r="AA417" s="180">
        <f>SUM(AA410:AA416)</f>
        <v>0</v>
      </c>
      <c r="AB417" s="180">
        <f>SUM(AB410:AB416)</f>
        <v>0</v>
      </c>
    </row>
    <row r="418" spans="1:28" ht="15.75" customHeight="1">
      <c r="A418" s="242"/>
      <c r="B418" s="226">
        <f>SEMAINE(date_1er_jour_semaine($A$1,B409)+7)</f>
        <v>45</v>
      </c>
      <c r="C418" s="227"/>
      <c r="D418" s="195" t="s">
        <v>8</v>
      </c>
      <c r="E418" s="195" t="s">
        <v>9</v>
      </c>
      <c r="F418" s="196" t="s">
        <v>10</v>
      </c>
      <c r="G418" s="196" t="s">
        <v>9</v>
      </c>
      <c r="H418" s="197" t="s">
        <v>11</v>
      </c>
      <c r="I418" s="197" t="s">
        <v>9</v>
      </c>
      <c r="J418" s="198" t="s">
        <v>12</v>
      </c>
      <c r="K418" s="198" t="s">
        <v>9</v>
      </c>
      <c r="L418" s="199" t="s">
        <v>13</v>
      </c>
      <c r="M418" s="199" t="s">
        <v>9</v>
      </c>
      <c r="N418" s="200" t="s">
        <v>14</v>
      </c>
      <c r="O418" s="200" t="s">
        <v>9</v>
      </c>
      <c r="P418" s="201" t="s">
        <v>15</v>
      </c>
      <c r="Q418" s="201" t="s">
        <v>9</v>
      </c>
      <c r="R418" s="202" t="s">
        <v>16</v>
      </c>
      <c r="S418" s="202" t="s">
        <v>9</v>
      </c>
      <c r="T418" s="203" t="s">
        <v>17</v>
      </c>
      <c r="U418" s="203" t="s">
        <v>9</v>
      </c>
      <c r="V418" s="204" t="s">
        <v>18</v>
      </c>
      <c r="W418" s="204" t="s">
        <v>9</v>
      </c>
      <c r="X418" s="205" t="s">
        <v>19</v>
      </c>
      <c r="Y418" s="205" t="s">
        <v>9</v>
      </c>
      <c r="Z418" s="138" t="s">
        <v>20</v>
      </c>
      <c r="AA418" s="139" t="s">
        <v>21</v>
      </c>
      <c r="AB418" s="140" t="s">
        <v>22</v>
      </c>
    </row>
    <row r="419" spans="1:28" ht="14.25" customHeight="1">
      <c r="A419" s="242"/>
      <c r="B419" s="156">
        <f t="shared" ref="B419:B420" si="218">WEEKDAY(C419)</f>
        <v>2</v>
      </c>
      <c r="C419" s="215">
        <f>date_1er_jour_semaine($A$1,B418)</f>
        <v>44137</v>
      </c>
      <c r="D419" s="99"/>
      <c r="E419" s="100"/>
      <c r="F419" s="99"/>
      <c r="G419" s="101"/>
      <c r="H419" s="99"/>
      <c r="I419" s="102"/>
      <c r="J419" s="99"/>
      <c r="K419" s="103"/>
      <c r="L419" s="99"/>
      <c r="M419" s="104"/>
      <c r="N419" s="99"/>
      <c r="O419" s="105"/>
      <c r="P419" s="99"/>
      <c r="Q419" s="106"/>
      <c r="R419" s="99"/>
      <c r="S419" s="107"/>
      <c r="T419" s="99"/>
      <c r="U419" s="103"/>
      <c r="V419" s="99"/>
      <c r="W419" s="108"/>
      <c r="X419" s="99"/>
      <c r="Y419" s="101"/>
      <c r="Z419" s="99"/>
      <c r="AA419" s="99" t="str">
        <f t="shared" ref="AA419:AA425" si="219">IF(SUM(D419:X419)=0,"",SUM(D419:X419))</f>
        <v/>
      </c>
      <c r="AB419" s="99" t="str">
        <f t="shared" ref="AB419:AB425" si="220">IF(SUM(Y419:AA419)=0,"",SUM(Z419,AA419))</f>
        <v/>
      </c>
    </row>
    <row r="420" spans="1:28" ht="14.25" customHeight="1">
      <c r="A420" s="242"/>
      <c r="B420" s="156">
        <f t="shared" si="218"/>
        <v>3</v>
      </c>
      <c r="C420" s="215">
        <f>C419+1</f>
        <v>44138</v>
      </c>
      <c r="D420" s="99"/>
      <c r="E420" s="100"/>
      <c r="F420" s="99"/>
      <c r="G420" s="101"/>
      <c r="H420" s="99"/>
      <c r="I420" s="102"/>
      <c r="J420" s="99"/>
      <c r="K420" s="103"/>
      <c r="L420" s="99"/>
      <c r="M420" s="104"/>
      <c r="N420" s="99"/>
      <c r="O420" s="105"/>
      <c r="P420" s="99"/>
      <c r="Q420" s="106"/>
      <c r="R420" s="99"/>
      <c r="S420" s="107"/>
      <c r="T420" s="109"/>
      <c r="U420" s="103"/>
      <c r="V420" s="99"/>
      <c r="W420" s="108"/>
      <c r="X420" s="99"/>
      <c r="Y420" s="101"/>
      <c r="Z420" s="99"/>
      <c r="AA420" s="99" t="str">
        <f t="shared" si="219"/>
        <v/>
      </c>
      <c r="AB420" s="99" t="str">
        <f t="shared" si="220"/>
        <v/>
      </c>
    </row>
    <row r="421" spans="1:28" ht="14.25" customHeight="1">
      <c r="A421" s="242"/>
      <c r="B421" s="156">
        <f>WEEKDAY(C421)</f>
        <v>4</v>
      </c>
      <c r="C421" s="215">
        <f>C420+1</f>
        <v>44139</v>
      </c>
      <c r="D421" s="99"/>
      <c r="E421" s="100"/>
      <c r="F421" s="99"/>
      <c r="G421" s="101"/>
      <c r="H421" s="99"/>
      <c r="I421" s="102"/>
      <c r="J421" s="99"/>
      <c r="K421" s="103"/>
      <c r="L421" s="99"/>
      <c r="M421" s="104"/>
      <c r="N421" s="99"/>
      <c r="O421" s="105"/>
      <c r="P421" s="99"/>
      <c r="Q421" s="106"/>
      <c r="R421" s="99"/>
      <c r="S421" s="107"/>
      <c r="T421" s="99"/>
      <c r="U421" s="103"/>
      <c r="V421" s="99"/>
      <c r="W421" s="108"/>
      <c r="X421" s="99"/>
      <c r="Y421" s="101"/>
      <c r="Z421" s="99"/>
      <c r="AA421" s="99" t="str">
        <f t="shared" si="219"/>
        <v/>
      </c>
      <c r="AB421" s="99" t="str">
        <f t="shared" si="220"/>
        <v/>
      </c>
    </row>
    <row r="422" spans="1:28" ht="14.25" customHeight="1">
      <c r="A422" s="242"/>
      <c r="B422" s="156">
        <f t="shared" ref="B422:B425" si="221">WEEKDAY(C422)</f>
        <v>5</v>
      </c>
      <c r="C422" s="215">
        <f t="shared" ref="C422:C425" si="222">C421+1</f>
        <v>44140</v>
      </c>
      <c r="D422" s="99"/>
      <c r="E422" s="100"/>
      <c r="F422" s="99"/>
      <c r="G422" s="101"/>
      <c r="H422" s="99"/>
      <c r="I422" s="102"/>
      <c r="J422" s="99"/>
      <c r="K422" s="103"/>
      <c r="L422" s="99"/>
      <c r="M422" s="104"/>
      <c r="N422" s="99"/>
      <c r="O422" s="105"/>
      <c r="P422" s="99"/>
      <c r="Q422" s="106"/>
      <c r="R422" s="99"/>
      <c r="S422" s="107"/>
      <c r="T422" s="99"/>
      <c r="U422" s="103"/>
      <c r="V422" s="99"/>
      <c r="W422" s="108"/>
      <c r="X422" s="99"/>
      <c r="Y422" s="101"/>
      <c r="Z422" s="99"/>
      <c r="AA422" s="99" t="str">
        <f t="shared" si="219"/>
        <v/>
      </c>
      <c r="AB422" s="99" t="str">
        <f t="shared" si="220"/>
        <v/>
      </c>
    </row>
    <row r="423" spans="1:28" ht="14.25" customHeight="1">
      <c r="A423" s="242"/>
      <c r="B423" s="156">
        <f t="shared" si="221"/>
        <v>6</v>
      </c>
      <c r="C423" s="215">
        <f t="shared" si="222"/>
        <v>44141</v>
      </c>
      <c r="D423" s="99"/>
      <c r="E423" s="100"/>
      <c r="F423" s="99"/>
      <c r="G423" s="101"/>
      <c r="H423" s="99"/>
      <c r="I423" s="102"/>
      <c r="J423" s="99"/>
      <c r="K423" s="103"/>
      <c r="L423" s="99"/>
      <c r="M423" s="104"/>
      <c r="N423" s="99"/>
      <c r="O423" s="105"/>
      <c r="P423" s="99"/>
      <c r="Q423" s="106"/>
      <c r="R423" s="99"/>
      <c r="S423" s="107"/>
      <c r="T423" s="99"/>
      <c r="U423" s="103"/>
      <c r="V423" s="99"/>
      <c r="W423" s="108"/>
      <c r="X423" s="99"/>
      <c r="Y423" s="101"/>
      <c r="Z423" s="99"/>
      <c r="AA423" s="99" t="str">
        <f t="shared" si="219"/>
        <v/>
      </c>
      <c r="AB423" s="99" t="str">
        <f t="shared" si="220"/>
        <v/>
      </c>
    </row>
    <row r="424" spans="1:28" ht="14.25" customHeight="1">
      <c r="A424" s="242"/>
      <c r="B424" s="156">
        <f t="shared" si="221"/>
        <v>7</v>
      </c>
      <c r="C424" s="215">
        <f t="shared" si="222"/>
        <v>44142</v>
      </c>
      <c r="D424" s="99"/>
      <c r="E424" s="100"/>
      <c r="F424" s="99"/>
      <c r="G424" s="101"/>
      <c r="H424" s="99"/>
      <c r="I424" s="102"/>
      <c r="J424" s="99"/>
      <c r="K424" s="103"/>
      <c r="L424" s="99"/>
      <c r="M424" s="104"/>
      <c r="N424" s="99"/>
      <c r="O424" s="105"/>
      <c r="P424" s="99"/>
      <c r="Q424" s="106"/>
      <c r="R424" s="99"/>
      <c r="S424" s="107"/>
      <c r="T424" s="99"/>
      <c r="U424" s="103"/>
      <c r="V424" s="99"/>
      <c r="W424" s="108"/>
      <c r="X424" s="99"/>
      <c r="Y424" s="101"/>
      <c r="Z424" s="99"/>
      <c r="AA424" s="99" t="str">
        <f t="shared" si="219"/>
        <v/>
      </c>
      <c r="AB424" s="99" t="str">
        <f t="shared" si="220"/>
        <v/>
      </c>
    </row>
    <row r="425" spans="1:28" ht="14.25" customHeight="1">
      <c r="A425" s="242"/>
      <c r="B425" s="156">
        <f t="shared" si="221"/>
        <v>1</v>
      </c>
      <c r="C425" s="215">
        <f t="shared" si="222"/>
        <v>44143</v>
      </c>
      <c r="D425" s="99"/>
      <c r="E425" s="100"/>
      <c r="F425" s="99"/>
      <c r="G425" s="101"/>
      <c r="H425" s="99"/>
      <c r="I425" s="102"/>
      <c r="J425" s="99"/>
      <c r="K425" s="103"/>
      <c r="L425" s="99"/>
      <c r="M425" s="104"/>
      <c r="N425" s="99"/>
      <c r="O425" s="105"/>
      <c r="P425" s="99"/>
      <c r="Q425" s="106"/>
      <c r="R425" s="99"/>
      <c r="S425" s="107"/>
      <c r="T425" s="99"/>
      <c r="U425" s="103"/>
      <c r="V425" s="99"/>
      <c r="W425" s="108"/>
      <c r="X425" s="99"/>
      <c r="Y425" s="101"/>
      <c r="Z425" s="99"/>
      <c r="AA425" s="99" t="str">
        <f t="shared" si="219"/>
        <v/>
      </c>
      <c r="AB425" s="99" t="str">
        <f t="shared" si="220"/>
        <v/>
      </c>
    </row>
    <row r="426" spans="1:28" s="66" customFormat="1" ht="15.75">
      <c r="A426" s="242"/>
      <c r="B426" s="223" t="s">
        <v>23</v>
      </c>
      <c r="C426" s="224"/>
      <c r="D426" s="221">
        <f>SUM(D419:D425)</f>
        <v>0</v>
      </c>
      <c r="E426" s="222"/>
      <c r="F426" s="221">
        <f>SUM(F419:F425)</f>
        <v>0</v>
      </c>
      <c r="G426" s="222"/>
      <c r="H426" s="221">
        <f>SUM(H419:H425)</f>
        <v>0</v>
      </c>
      <c r="I426" s="222"/>
      <c r="J426" s="221">
        <f>SUM(J419:J425)</f>
        <v>0</v>
      </c>
      <c r="K426" s="222"/>
      <c r="L426" s="221">
        <f>SUM(L419:L425)</f>
        <v>0</v>
      </c>
      <c r="M426" s="222"/>
      <c r="N426" s="221">
        <f>SUM(N419:N425)</f>
        <v>0</v>
      </c>
      <c r="O426" s="222"/>
      <c r="P426" s="221">
        <f>SUM(P419:P425)</f>
        <v>0</v>
      </c>
      <c r="Q426" s="222"/>
      <c r="R426" s="221">
        <f>SUM(R419:R425)</f>
        <v>0</v>
      </c>
      <c r="S426" s="222"/>
      <c r="T426" s="221">
        <f>SUM(T419:T425)</f>
        <v>0</v>
      </c>
      <c r="U426" s="222"/>
      <c r="V426" s="221">
        <f>SUM(V419:V425)</f>
        <v>0</v>
      </c>
      <c r="W426" s="222"/>
      <c r="X426" s="221">
        <f>SUM(X419:X425)</f>
        <v>0</v>
      </c>
      <c r="Y426" s="222"/>
      <c r="Z426" s="180">
        <f>SUM(Z419:Z425)</f>
        <v>0</v>
      </c>
      <c r="AA426" s="180">
        <f>SUM(AA419:AA425)</f>
        <v>0</v>
      </c>
      <c r="AB426" s="180">
        <f>SUM(AB419:AB425)</f>
        <v>0</v>
      </c>
    </row>
    <row r="427" spans="1:28" ht="15.75" customHeight="1">
      <c r="A427" s="242"/>
      <c r="B427" s="226">
        <f>SEMAINE(date_1er_jour_semaine($A$1,B418)+7)</f>
        <v>46</v>
      </c>
      <c r="C427" s="227"/>
      <c r="D427" s="195" t="s">
        <v>8</v>
      </c>
      <c r="E427" s="195" t="s">
        <v>9</v>
      </c>
      <c r="F427" s="196" t="s">
        <v>10</v>
      </c>
      <c r="G427" s="196" t="s">
        <v>9</v>
      </c>
      <c r="H427" s="197" t="s">
        <v>11</v>
      </c>
      <c r="I427" s="197" t="s">
        <v>9</v>
      </c>
      <c r="J427" s="198" t="s">
        <v>12</v>
      </c>
      <c r="K427" s="198" t="s">
        <v>9</v>
      </c>
      <c r="L427" s="199" t="s">
        <v>13</v>
      </c>
      <c r="M427" s="199" t="s">
        <v>9</v>
      </c>
      <c r="N427" s="200" t="s">
        <v>14</v>
      </c>
      <c r="O427" s="200" t="s">
        <v>9</v>
      </c>
      <c r="P427" s="201" t="s">
        <v>15</v>
      </c>
      <c r="Q427" s="201" t="s">
        <v>9</v>
      </c>
      <c r="R427" s="202" t="s">
        <v>16</v>
      </c>
      <c r="S427" s="202" t="s">
        <v>9</v>
      </c>
      <c r="T427" s="203" t="s">
        <v>17</v>
      </c>
      <c r="U427" s="203" t="s">
        <v>9</v>
      </c>
      <c r="V427" s="204" t="s">
        <v>18</v>
      </c>
      <c r="W427" s="204" t="s">
        <v>9</v>
      </c>
      <c r="X427" s="205" t="s">
        <v>19</v>
      </c>
      <c r="Y427" s="205" t="s">
        <v>9</v>
      </c>
      <c r="Z427" s="138" t="s">
        <v>20</v>
      </c>
      <c r="AA427" s="139" t="s">
        <v>21</v>
      </c>
      <c r="AB427" s="140" t="s">
        <v>22</v>
      </c>
    </row>
    <row r="428" spans="1:28" ht="14.25" customHeight="1">
      <c r="A428" s="242"/>
      <c r="B428" s="156">
        <f t="shared" ref="B428:B429" si="223">WEEKDAY(C428)</f>
        <v>2</v>
      </c>
      <c r="C428" s="215">
        <f>date_1er_jour_semaine($A$1,B427)</f>
        <v>44144</v>
      </c>
      <c r="D428" s="99"/>
      <c r="E428" s="100"/>
      <c r="F428" s="99"/>
      <c r="G428" s="101"/>
      <c r="H428" s="99"/>
      <c r="I428" s="102"/>
      <c r="J428" s="99"/>
      <c r="K428" s="103"/>
      <c r="L428" s="99"/>
      <c r="M428" s="104"/>
      <c r="N428" s="99"/>
      <c r="O428" s="105"/>
      <c r="P428" s="99"/>
      <c r="Q428" s="106"/>
      <c r="R428" s="99"/>
      <c r="S428" s="107"/>
      <c r="T428" s="99"/>
      <c r="U428" s="103"/>
      <c r="V428" s="99"/>
      <c r="W428" s="108"/>
      <c r="X428" s="99"/>
      <c r="Y428" s="101"/>
      <c r="Z428" s="99"/>
      <c r="AA428" s="99" t="str">
        <f t="shared" ref="AA428:AA434" si="224">IF(SUM(D428:X428)=0,"",SUM(D428:X428))</f>
        <v/>
      </c>
      <c r="AB428" s="99" t="str">
        <f t="shared" ref="AB428:AB434" si="225">IF(SUM(Y428:AA428)=0,"",SUM(Z428,AA428))</f>
        <v/>
      </c>
    </row>
    <row r="429" spans="1:28" ht="14.25" customHeight="1">
      <c r="A429" s="242"/>
      <c r="B429" s="156">
        <f t="shared" si="223"/>
        <v>3</v>
      </c>
      <c r="C429" s="215">
        <f>C428+1</f>
        <v>44145</v>
      </c>
      <c r="D429" s="99"/>
      <c r="E429" s="100"/>
      <c r="F429" s="99"/>
      <c r="G429" s="101"/>
      <c r="H429" s="99"/>
      <c r="I429" s="102"/>
      <c r="J429" s="99"/>
      <c r="K429" s="103"/>
      <c r="L429" s="99"/>
      <c r="M429" s="104"/>
      <c r="N429" s="99"/>
      <c r="O429" s="105"/>
      <c r="P429" s="99"/>
      <c r="Q429" s="106"/>
      <c r="R429" s="99"/>
      <c r="S429" s="107"/>
      <c r="T429" s="109"/>
      <c r="U429" s="103"/>
      <c r="V429" s="99"/>
      <c r="W429" s="108"/>
      <c r="X429" s="99"/>
      <c r="Y429" s="101"/>
      <c r="Z429" s="99"/>
      <c r="AA429" s="99" t="str">
        <f t="shared" si="224"/>
        <v/>
      </c>
      <c r="AB429" s="99" t="str">
        <f t="shared" si="225"/>
        <v/>
      </c>
    </row>
    <row r="430" spans="1:28" ht="14.25" customHeight="1">
      <c r="A430" s="242"/>
      <c r="B430" s="156">
        <f>WEEKDAY(C430)</f>
        <v>4</v>
      </c>
      <c r="C430" s="215">
        <f>C429+1</f>
        <v>44146</v>
      </c>
      <c r="D430" s="99"/>
      <c r="E430" s="100"/>
      <c r="F430" s="99"/>
      <c r="G430" s="101"/>
      <c r="H430" s="99"/>
      <c r="I430" s="102"/>
      <c r="J430" s="99"/>
      <c r="K430" s="103"/>
      <c r="L430" s="99"/>
      <c r="M430" s="104"/>
      <c r="N430" s="99"/>
      <c r="O430" s="105"/>
      <c r="P430" s="99"/>
      <c r="Q430" s="106"/>
      <c r="R430" s="99"/>
      <c r="S430" s="107"/>
      <c r="T430" s="99"/>
      <c r="U430" s="103"/>
      <c r="V430" s="99"/>
      <c r="W430" s="108"/>
      <c r="X430" s="99"/>
      <c r="Y430" s="101"/>
      <c r="Z430" s="99"/>
      <c r="AA430" s="99" t="str">
        <f t="shared" si="224"/>
        <v/>
      </c>
      <c r="AB430" s="99" t="str">
        <f t="shared" si="225"/>
        <v/>
      </c>
    </row>
    <row r="431" spans="1:28" ht="14.25" customHeight="1">
      <c r="A431" s="242"/>
      <c r="B431" s="156">
        <f t="shared" ref="B431:B434" si="226">WEEKDAY(C431)</f>
        <v>5</v>
      </c>
      <c r="C431" s="215">
        <f t="shared" ref="C431:C434" si="227">C430+1</f>
        <v>44147</v>
      </c>
      <c r="D431" s="99"/>
      <c r="E431" s="100"/>
      <c r="F431" s="99"/>
      <c r="G431" s="101"/>
      <c r="H431" s="99"/>
      <c r="I431" s="102"/>
      <c r="J431" s="99"/>
      <c r="K431" s="103"/>
      <c r="L431" s="99"/>
      <c r="M431" s="104"/>
      <c r="N431" s="99"/>
      <c r="O431" s="105"/>
      <c r="P431" s="99"/>
      <c r="Q431" s="106"/>
      <c r="R431" s="99"/>
      <c r="S431" s="107"/>
      <c r="T431" s="99"/>
      <c r="U431" s="103"/>
      <c r="V431" s="99"/>
      <c r="W431" s="108"/>
      <c r="X431" s="99"/>
      <c r="Y431" s="101"/>
      <c r="Z431" s="99"/>
      <c r="AA431" s="99" t="str">
        <f t="shared" si="224"/>
        <v/>
      </c>
      <c r="AB431" s="99" t="str">
        <f t="shared" si="225"/>
        <v/>
      </c>
    </row>
    <row r="432" spans="1:28" ht="14.25" customHeight="1">
      <c r="A432" s="242"/>
      <c r="B432" s="156">
        <f t="shared" si="226"/>
        <v>6</v>
      </c>
      <c r="C432" s="215">
        <f t="shared" si="227"/>
        <v>44148</v>
      </c>
      <c r="D432" s="99"/>
      <c r="E432" s="100"/>
      <c r="F432" s="99"/>
      <c r="G432" s="101"/>
      <c r="H432" s="99"/>
      <c r="I432" s="102"/>
      <c r="J432" s="99"/>
      <c r="K432" s="103"/>
      <c r="L432" s="99"/>
      <c r="M432" s="104"/>
      <c r="N432" s="99"/>
      <c r="O432" s="105"/>
      <c r="P432" s="99"/>
      <c r="Q432" s="106"/>
      <c r="R432" s="99"/>
      <c r="S432" s="107"/>
      <c r="T432" s="99"/>
      <c r="U432" s="103"/>
      <c r="V432" s="99"/>
      <c r="W432" s="108"/>
      <c r="X432" s="99"/>
      <c r="Y432" s="101"/>
      <c r="Z432" s="99"/>
      <c r="AA432" s="99" t="str">
        <f t="shared" si="224"/>
        <v/>
      </c>
      <c r="AB432" s="99" t="str">
        <f t="shared" si="225"/>
        <v/>
      </c>
    </row>
    <row r="433" spans="1:28" ht="14.25" customHeight="1">
      <c r="A433" s="242"/>
      <c r="B433" s="156">
        <f t="shared" si="226"/>
        <v>7</v>
      </c>
      <c r="C433" s="215">
        <f t="shared" si="227"/>
        <v>44149</v>
      </c>
      <c r="D433" s="99"/>
      <c r="E433" s="100"/>
      <c r="F433" s="99"/>
      <c r="G433" s="101"/>
      <c r="H433" s="99"/>
      <c r="I433" s="102"/>
      <c r="J433" s="99"/>
      <c r="K433" s="103"/>
      <c r="L433" s="99"/>
      <c r="M433" s="104"/>
      <c r="N433" s="99"/>
      <c r="O433" s="105"/>
      <c r="P433" s="99"/>
      <c r="Q433" s="106"/>
      <c r="R433" s="99"/>
      <c r="S433" s="107"/>
      <c r="T433" s="99"/>
      <c r="U433" s="103"/>
      <c r="V433" s="99"/>
      <c r="W433" s="108"/>
      <c r="X433" s="99"/>
      <c r="Y433" s="101"/>
      <c r="Z433" s="99"/>
      <c r="AA433" s="99" t="str">
        <f t="shared" si="224"/>
        <v/>
      </c>
      <c r="AB433" s="99" t="str">
        <f t="shared" si="225"/>
        <v/>
      </c>
    </row>
    <row r="434" spans="1:28" ht="14.25" customHeight="1">
      <c r="A434" s="242"/>
      <c r="B434" s="156">
        <f t="shared" si="226"/>
        <v>1</v>
      </c>
      <c r="C434" s="215">
        <f t="shared" si="227"/>
        <v>44150</v>
      </c>
      <c r="D434" s="99"/>
      <c r="E434" s="100"/>
      <c r="F434" s="99"/>
      <c r="G434" s="101"/>
      <c r="H434" s="99"/>
      <c r="I434" s="102"/>
      <c r="J434" s="99"/>
      <c r="K434" s="103"/>
      <c r="L434" s="99"/>
      <c r="M434" s="104"/>
      <c r="N434" s="99"/>
      <c r="O434" s="105"/>
      <c r="P434" s="99"/>
      <c r="Q434" s="106"/>
      <c r="R434" s="99"/>
      <c r="S434" s="107"/>
      <c r="T434" s="99"/>
      <c r="U434" s="103"/>
      <c r="V434" s="99"/>
      <c r="W434" s="108"/>
      <c r="X434" s="99"/>
      <c r="Y434" s="101"/>
      <c r="Z434" s="99"/>
      <c r="AA434" s="99" t="str">
        <f t="shared" si="224"/>
        <v/>
      </c>
      <c r="AB434" s="99" t="str">
        <f t="shared" si="225"/>
        <v/>
      </c>
    </row>
    <row r="435" spans="1:28" s="66" customFormat="1" ht="15.75">
      <c r="A435" s="242"/>
      <c r="B435" s="223" t="s">
        <v>23</v>
      </c>
      <c r="C435" s="224"/>
      <c r="D435" s="221">
        <f>SUM(D428:D434)</f>
        <v>0</v>
      </c>
      <c r="E435" s="222"/>
      <c r="F435" s="221">
        <f>SUM(F428:F434)</f>
        <v>0</v>
      </c>
      <c r="G435" s="222"/>
      <c r="H435" s="221">
        <f>SUM(H428:H434)</f>
        <v>0</v>
      </c>
      <c r="I435" s="222"/>
      <c r="J435" s="221">
        <f>SUM(J428:J434)</f>
        <v>0</v>
      </c>
      <c r="K435" s="222"/>
      <c r="L435" s="221">
        <f>SUM(L428:L434)</f>
        <v>0</v>
      </c>
      <c r="M435" s="222"/>
      <c r="N435" s="221">
        <f>SUM(N428:N434)</f>
        <v>0</v>
      </c>
      <c r="O435" s="222"/>
      <c r="P435" s="221">
        <f>SUM(P428:P434)</f>
        <v>0</v>
      </c>
      <c r="Q435" s="222"/>
      <c r="R435" s="221">
        <f>SUM(R428:R434)</f>
        <v>0</v>
      </c>
      <c r="S435" s="222"/>
      <c r="T435" s="221">
        <f>SUM(T428:T434)</f>
        <v>0</v>
      </c>
      <c r="U435" s="222"/>
      <c r="V435" s="221">
        <f>SUM(V428:V434)</f>
        <v>0</v>
      </c>
      <c r="W435" s="222"/>
      <c r="X435" s="221">
        <f>SUM(X428:X434)</f>
        <v>0</v>
      </c>
      <c r="Y435" s="222"/>
      <c r="Z435" s="180">
        <f>SUM(Z428:Z434)</f>
        <v>0</v>
      </c>
      <c r="AA435" s="180">
        <f>SUM(AA428:AA434)</f>
        <v>0</v>
      </c>
      <c r="AB435" s="180">
        <f>SUM(AB428:AB434)</f>
        <v>0</v>
      </c>
    </row>
    <row r="436" spans="1:28" ht="15.75" customHeight="1">
      <c r="A436" s="242"/>
      <c r="B436" s="226">
        <f>SEMAINE(date_1er_jour_semaine($A$1,B427)+7)</f>
        <v>47</v>
      </c>
      <c r="C436" s="227"/>
      <c r="D436" s="195" t="s">
        <v>8</v>
      </c>
      <c r="E436" s="195" t="s">
        <v>9</v>
      </c>
      <c r="F436" s="196" t="s">
        <v>10</v>
      </c>
      <c r="G436" s="196" t="s">
        <v>9</v>
      </c>
      <c r="H436" s="197" t="s">
        <v>11</v>
      </c>
      <c r="I436" s="197" t="s">
        <v>9</v>
      </c>
      <c r="J436" s="198" t="s">
        <v>12</v>
      </c>
      <c r="K436" s="198" t="s">
        <v>9</v>
      </c>
      <c r="L436" s="199" t="s">
        <v>13</v>
      </c>
      <c r="M436" s="199" t="s">
        <v>9</v>
      </c>
      <c r="N436" s="200" t="s">
        <v>14</v>
      </c>
      <c r="O436" s="200" t="s">
        <v>9</v>
      </c>
      <c r="P436" s="201" t="s">
        <v>15</v>
      </c>
      <c r="Q436" s="201" t="s">
        <v>9</v>
      </c>
      <c r="R436" s="202" t="s">
        <v>16</v>
      </c>
      <c r="S436" s="202" t="s">
        <v>9</v>
      </c>
      <c r="T436" s="203" t="s">
        <v>17</v>
      </c>
      <c r="U436" s="203" t="s">
        <v>9</v>
      </c>
      <c r="V436" s="204" t="s">
        <v>18</v>
      </c>
      <c r="W436" s="204" t="s">
        <v>9</v>
      </c>
      <c r="X436" s="205" t="s">
        <v>19</v>
      </c>
      <c r="Y436" s="205" t="s">
        <v>9</v>
      </c>
      <c r="Z436" s="138" t="s">
        <v>20</v>
      </c>
      <c r="AA436" s="139" t="s">
        <v>21</v>
      </c>
      <c r="AB436" s="140" t="s">
        <v>22</v>
      </c>
    </row>
    <row r="437" spans="1:28" ht="14.25" customHeight="1">
      <c r="A437" s="242"/>
      <c r="B437" s="156">
        <f t="shared" ref="B437:B438" si="228">WEEKDAY(C437)</f>
        <v>2</v>
      </c>
      <c r="C437" s="215">
        <f>date_1er_jour_semaine($A$1,B436)</f>
        <v>44151</v>
      </c>
      <c r="D437" s="99"/>
      <c r="E437" s="100"/>
      <c r="F437" s="99"/>
      <c r="G437" s="101"/>
      <c r="H437" s="99"/>
      <c r="I437" s="102"/>
      <c r="J437" s="99"/>
      <c r="K437" s="103"/>
      <c r="L437" s="99"/>
      <c r="M437" s="104"/>
      <c r="N437" s="99"/>
      <c r="O437" s="105"/>
      <c r="P437" s="99"/>
      <c r="Q437" s="106"/>
      <c r="R437" s="99"/>
      <c r="S437" s="107"/>
      <c r="T437" s="99"/>
      <c r="U437" s="103"/>
      <c r="V437" s="99"/>
      <c r="W437" s="108"/>
      <c r="X437" s="99"/>
      <c r="Y437" s="101"/>
      <c r="Z437" s="99"/>
      <c r="AA437" s="99" t="str">
        <f t="shared" ref="AA437:AA443" si="229">IF(SUM(D437:X437)=0,"",SUM(D437:X437))</f>
        <v/>
      </c>
      <c r="AB437" s="99" t="str">
        <f t="shared" ref="AB437:AB443" si="230">IF(SUM(Y437:AA437)=0,"",SUM(Z437,AA437))</f>
        <v/>
      </c>
    </row>
    <row r="438" spans="1:28" ht="14.25" customHeight="1">
      <c r="A438" s="242"/>
      <c r="B438" s="156">
        <f t="shared" si="228"/>
        <v>3</v>
      </c>
      <c r="C438" s="215">
        <f>C437+1</f>
        <v>44152</v>
      </c>
      <c r="D438" s="99"/>
      <c r="E438" s="100"/>
      <c r="F438" s="99"/>
      <c r="G438" s="101"/>
      <c r="H438" s="99"/>
      <c r="I438" s="102"/>
      <c r="J438" s="99"/>
      <c r="K438" s="103"/>
      <c r="L438" s="99"/>
      <c r="M438" s="104"/>
      <c r="N438" s="99"/>
      <c r="O438" s="105"/>
      <c r="P438" s="99"/>
      <c r="Q438" s="106"/>
      <c r="R438" s="99"/>
      <c r="S438" s="107"/>
      <c r="T438" s="109"/>
      <c r="U438" s="103"/>
      <c r="V438" s="99"/>
      <c r="W438" s="108"/>
      <c r="X438" s="99"/>
      <c r="Y438" s="101"/>
      <c r="Z438" s="99"/>
      <c r="AA438" s="99" t="str">
        <f t="shared" si="229"/>
        <v/>
      </c>
      <c r="AB438" s="99" t="str">
        <f t="shared" si="230"/>
        <v/>
      </c>
    </row>
    <row r="439" spans="1:28" ht="14.25" customHeight="1">
      <c r="A439" s="242"/>
      <c r="B439" s="156">
        <f>WEEKDAY(C439)</f>
        <v>4</v>
      </c>
      <c r="C439" s="215">
        <f>C438+1</f>
        <v>44153</v>
      </c>
      <c r="D439" s="99"/>
      <c r="E439" s="100"/>
      <c r="F439" s="99"/>
      <c r="G439" s="101"/>
      <c r="H439" s="99"/>
      <c r="I439" s="102"/>
      <c r="J439" s="99"/>
      <c r="K439" s="103"/>
      <c r="L439" s="99"/>
      <c r="M439" s="104"/>
      <c r="N439" s="99"/>
      <c r="O439" s="105"/>
      <c r="P439" s="99"/>
      <c r="Q439" s="106"/>
      <c r="R439" s="99"/>
      <c r="S439" s="107"/>
      <c r="T439" s="99"/>
      <c r="U439" s="103"/>
      <c r="V439" s="99"/>
      <c r="W439" s="108"/>
      <c r="X439" s="99"/>
      <c r="Y439" s="101"/>
      <c r="Z439" s="99"/>
      <c r="AA439" s="99" t="str">
        <f t="shared" si="229"/>
        <v/>
      </c>
      <c r="AB439" s="99" t="str">
        <f t="shared" si="230"/>
        <v/>
      </c>
    </row>
    <row r="440" spans="1:28" ht="14.25" customHeight="1">
      <c r="A440" s="242"/>
      <c r="B440" s="156">
        <f t="shared" ref="B440:B443" si="231">WEEKDAY(C440)</f>
        <v>5</v>
      </c>
      <c r="C440" s="215">
        <f t="shared" ref="C440:C443" si="232">C439+1</f>
        <v>44154</v>
      </c>
      <c r="D440" s="99"/>
      <c r="E440" s="100"/>
      <c r="F440" s="99"/>
      <c r="G440" s="101"/>
      <c r="H440" s="99"/>
      <c r="I440" s="102"/>
      <c r="J440" s="99"/>
      <c r="K440" s="103"/>
      <c r="L440" s="99"/>
      <c r="M440" s="104"/>
      <c r="N440" s="99"/>
      <c r="O440" s="105"/>
      <c r="P440" s="99"/>
      <c r="Q440" s="106"/>
      <c r="R440" s="99"/>
      <c r="S440" s="107"/>
      <c r="T440" s="99"/>
      <c r="U440" s="103"/>
      <c r="V440" s="99"/>
      <c r="W440" s="108"/>
      <c r="X440" s="99"/>
      <c r="Y440" s="101"/>
      <c r="Z440" s="99"/>
      <c r="AA440" s="99" t="str">
        <f t="shared" si="229"/>
        <v/>
      </c>
      <c r="AB440" s="99" t="str">
        <f t="shared" si="230"/>
        <v/>
      </c>
    </row>
    <row r="441" spans="1:28" ht="14.25" customHeight="1">
      <c r="A441" s="242"/>
      <c r="B441" s="156">
        <f t="shared" si="231"/>
        <v>6</v>
      </c>
      <c r="C441" s="215">
        <f t="shared" si="232"/>
        <v>44155</v>
      </c>
      <c r="D441" s="99"/>
      <c r="E441" s="100"/>
      <c r="F441" s="99"/>
      <c r="G441" s="101"/>
      <c r="H441" s="99"/>
      <c r="I441" s="102"/>
      <c r="J441" s="99"/>
      <c r="K441" s="103"/>
      <c r="L441" s="99"/>
      <c r="M441" s="104"/>
      <c r="N441" s="99"/>
      <c r="O441" s="105"/>
      <c r="P441" s="99"/>
      <c r="Q441" s="106"/>
      <c r="R441" s="99"/>
      <c r="S441" s="107"/>
      <c r="T441" s="99"/>
      <c r="U441" s="103"/>
      <c r="V441" s="99"/>
      <c r="W441" s="108"/>
      <c r="X441" s="99"/>
      <c r="Y441" s="101"/>
      <c r="Z441" s="99"/>
      <c r="AA441" s="99" t="str">
        <f t="shared" si="229"/>
        <v/>
      </c>
      <c r="AB441" s="99" t="str">
        <f t="shared" si="230"/>
        <v/>
      </c>
    </row>
    <row r="442" spans="1:28" ht="14.25" customHeight="1">
      <c r="A442" s="242"/>
      <c r="B442" s="156">
        <f t="shared" si="231"/>
        <v>7</v>
      </c>
      <c r="C442" s="215">
        <f t="shared" si="232"/>
        <v>44156</v>
      </c>
      <c r="D442" s="99"/>
      <c r="E442" s="100"/>
      <c r="F442" s="99"/>
      <c r="G442" s="101"/>
      <c r="H442" s="99"/>
      <c r="I442" s="102"/>
      <c r="J442" s="99"/>
      <c r="K442" s="103"/>
      <c r="L442" s="99"/>
      <c r="M442" s="104"/>
      <c r="N442" s="99"/>
      <c r="O442" s="105"/>
      <c r="P442" s="99"/>
      <c r="Q442" s="106"/>
      <c r="R442" s="99"/>
      <c r="S442" s="107"/>
      <c r="T442" s="99"/>
      <c r="U442" s="103"/>
      <c r="V442" s="99"/>
      <c r="W442" s="108"/>
      <c r="X442" s="99"/>
      <c r="Y442" s="101"/>
      <c r="Z442" s="99"/>
      <c r="AA442" s="99" t="str">
        <f t="shared" si="229"/>
        <v/>
      </c>
      <c r="AB442" s="99" t="str">
        <f t="shared" si="230"/>
        <v/>
      </c>
    </row>
    <row r="443" spans="1:28" ht="14.25" customHeight="1">
      <c r="A443" s="242"/>
      <c r="B443" s="156">
        <f t="shared" si="231"/>
        <v>1</v>
      </c>
      <c r="C443" s="215">
        <f t="shared" si="232"/>
        <v>44157</v>
      </c>
      <c r="D443" s="99"/>
      <c r="E443" s="100"/>
      <c r="F443" s="99"/>
      <c r="G443" s="101"/>
      <c r="H443" s="99"/>
      <c r="I443" s="102"/>
      <c r="J443" s="99"/>
      <c r="K443" s="103"/>
      <c r="L443" s="99"/>
      <c r="M443" s="104"/>
      <c r="N443" s="99"/>
      <c r="O443" s="105"/>
      <c r="P443" s="99"/>
      <c r="Q443" s="106"/>
      <c r="R443" s="99"/>
      <c r="S443" s="107"/>
      <c r="T443" s="99"/>
      <c r="U443" s="103"/>
      <c r="V443" s="99"/>
      <c r="W443" s="108"/>
      <c r="X443" s="99"/>
      <c r="Y443" s="101"/>
      <c r="Z443" s="99"/>
      <c r="AA443" s="99" t="str">
        <f t="shared" si="229"/>
        <v/>
      </c>
      <c r="AB443" s="99" t="str">
        <f t="shared" si="230"/>
        <v/>
      </c>
    </row>
    <row r="444" spans="1:28" s="66" customFormat="1" ht="15.75">
      <c r="A444" s="242"/>
      <c r="B444" s="223" t="s">
        <v>23</v>
      </c>
      <c r="C444" s="224"/>
      <c r="D444" s="221">
        <f>SUM(D437:D443)</f>
        <v>0</v>
      </c>
      <c r="E444" s="222"/>
      <c r="F444" s="221">
        <f>SUM(F437:F443)</f>
        <v>0</v>
      </c>
      <c r="G444" s="222"/>
      <c r="H444" s="221">
        <f>SUM(H437:H443)</f>
        <v>0</v>
      </c>
      <c r="I444" s="222"/>
      <c r="J444" s="221">
        <f>SUM(J437:J443)</f>
        <v>0</v>
      </c>
      <c r="K444" s="222"/>
      <c r="L444" s="221">
        <f>SUM(L437:L443)</f>
        <v>0</v>
      </c>
      <c r="M444" s="222"/>
      <c r="N444" s="221">
        <f>SUM(N437:N443)</f>
        <v>0</v>
      </c>
      <c r="O444" s="222"/>
      <c r="P444" s="221">
        <f>SUM(P437:P443)</f>
        <v>0</v>
      </c>
      <c r="Q444" s="222"/>
      <c r="R444" s="221">
        <f>SUM(R437:R443)</f>
        <v>0</v>
      </c>
      <c r="S444" s="222"/>
      <c r="T444" s="221">
        <f>SUM(T437:T443)</f>
        <v>0</v>
      </c>
      <c r="U444" s="222"/>
      <c r="V444" s="221">
        <f>SUM(V437:V443)</f>
        <v>0</v>
      </c>
      <c r="W444" s="222"/>
      <c r="X444" s="221">
        <f>SUM(X437:X443)</f>
        <v>0</v>
      </c>
      <c r="Y444" s="222"/>
      <c r="Z444" s="180">
        <f>SUM(Z437:Z443)</f>
        <v>0</v>
      </c>
      <c r="AA444" s="180">
        <f>SUM(AA437:AA443)</f>
        <v>0</v>
      </c>
      <c r="AB444" s="180">
        <f>SUM(AB437:AB443)</f>
        <v>0</v>
      </c>
    </row>
    <row r="445" spans="1:28" ht="15.75" customHeight="1">
      <c r="A445" s="242"/>
      <c r="B445" s="226">
        <f>SEMAINE(date_1er_jour_semaine($A$1,B436)+7)</f>
        <v>48</v>
      </c>
      <c r="C445" s="227"/>
      <c r="D445" s="195" t="s">
        <v>8</v>
      </c>
      <c r="E445" s="195" t="s">
        <v>9</v>
      </c>
      <c r="F445" s="196" t="s">
        <v>10</v>
      </c>
      <c r="G445" s="196" t="s">
        <v>9</v>
      </c>
      <c r="H445" s="197" t="s">
        <v>11</v>
      </c>
      <c r="I445" s="197" t="s">
        <v>9</v>
      </c>
      <c r="J445" s="198" t="s">
        <v>12</v>
      </c>
      <c r="K445" s="198" t="s">
        <v>9</v>
      </c>
      <c r="L445" s="199" t="s">
        <v>13</v>
      </c>
      <c r="M445" s="199" t="s">
        <v>9</v>
      </c>
      <c r="N445" s="200" t="s">
        <v>14</v>
      </c>
      <c r="O445" s="200" t="s">
        <v>9</v>
      </c>
      <c r="P445" s="201" t="s">
        <v>15</v>
      </c>
      <c r="Q445" s="201" t="s">
        <v>9</v>
      </c>
      <c r="R445" s="202" t="s">
        <v>16</v>
      </c>
      <c r="S445" s="202" t="s">
        <v>9</v>
      </c>
      <c r="T445" s="203" t="s">
        <v>17</v>
      </c>
      <c r="U445" s="203" t="s">
        <v>9</v>
      </c>
      <c r="V445" s="204" t="s">
        <v>18</v>
      </c>
      <c r="W445" s="204" t="s">
        <v>9</v>
      </c>
      <c r="X445" s="205" t="s">
        <v>19</v>
      </c>
      <c r="Y445" s="205" t="s">
        <v>9</v>
      </c>
      <c r="Z445" s="138" t="s">
        <v>20</v>
      </c>
      <c r="AA445" s="139" t="s">
        <v>21</v>
      </c>
      <c r="AB445" s="140" t="s">
        <v>22</v>
      </c>
    </row>
    <row r="446" spans="1:28" ht="14.25" customHeight="1">
      <c r="A446" s="242"/>
      <c r="B446" s="156">
        <f t="shared" ref="B446:B447" si="233">WEEKDAY(C446)</f>
        <v>2</v>
      </c>
      <c r="C446" s="215">
        <f>date_1er_jour_semaine($A$1,B445)</f>
        <v>44158</v>
      </c>
      <c r="D446" s="99"/>
      <c r="E446" s="100"/>
      <c r="F446" s="99"/>
      <c r="G446" s="101"/>
      <c r="H446" s="99"/>
      <c r="I446" s="102"/>
      <c r="J446" s="99"/>
      <c r="K446" s="103"/>
      <c r="L446" s="99"/>
      <c r="M446" s="104"/>
      <c r="N446" s="99"/>
      <c r="O446" s="105"/>
      <c r="P446" s="99"/>
      <c r="Q446" s="106"/>
      <c r="R446" s="99"/>
      <c r="S446" s="107"/>
      <c r="T446" s="99"/>
      <c r="U446" s="103"/>
      <c r="V446" s="99"/>
      <c r="W446" s="108"/>
      <c r="X446" s="99"/>
      <c r="Y446" s="101"/>
      <c r="Z446" s="99"/>
      <c r="AA446" s="99" t="str">
        <f t="shared" ref="AA446:AA452" si="234">IF(SUM(D446:X446)=0,"",SUM(D446:X446))</f>
        <v/>
      </c>
      <c r="AB446" s="99" t="str">
        <f t="shared" ref="AB446:AB452" si="235">IF(SUM(Y446:AA446)=0,"",SUM(Z446,AA446))</f>
        <v/>
      </c>
    </row>
    <row r="447" spans="1:28" ht="14.25" customHeight="1">
      <c r="A447" s="242"/>
      <c r="B447" s="156">
        <f t="shared" si="233"/>
        <v>3</v>
      </c>
      <c r="C447" s="215">
        <f>C446+1</f>
        <v>44159</v>
      </c>
      <c r="D447" s="99"/>
      <c r="E447" s="100"/>
      <c r="F447" s="99"/>
      <c r="G447" s="101"/>
      <c r="H447" s="99"/>
      <c r="I447" s="102"/>
      <c r="J447" s="99"/>
      <c r="K447" s="103"/>
      <c r="L447" s="99"/>
      <c r="M447" s="104"/>
      <c r="N447" s="99"/>
      <c r="O447" s="105"/>
      <c r="P447" s="99"/>
      <c r="Q447" s="106"/>
      <c r="R447" s="99"/>
      <c r="S447" s="107"/>
      <c r="T447" s="109"/>
      <c r="U447" s="103"/>
      <c r="V447" s="99"/>
      <c r="W447" s="108"/>
      <c r="X447" s="99"/>
      <c r="Y447" s="101"/>
      <c r="Z447" s="99"/>
      <c r="AA447" s="99" t="str">
        <f t="shared" si="234"/>
        <v/>
      </c>
      <c r="AB447" s="99" t="str">
        <f t="shared" si="235"/>
        <v/>
      </c>
    </row>
    <row r="448" spans="1:28" ht="14.25" customHeight="1">
      <c r="A448" s="242"/>
      <c r="B448" s="156">
        <f>WEEKDAY(C448)</f>
        <v>4</v>
      </c>
      <c r="C448" s="215">
        <f>C447+1</f>
        <v>44160</v>
      </c>
      <c r="D448" s="99"/>
      <c r="E448" s="100"/>
      <c r="F448" s="99"/>
      <c r="G448" s="101"/>
      <c r="H448" s="99"/>
      <c r="I448" s="102"/>
      <c r="J448" s="99"/>
      <c r="K448" s="103"/>
      <c r="L448" s="99"/>
      <c r="M448" s="104"/>
      <c r="N448" s="99"/>
      <c r="O448" s="105"/>
      <c r="P448" s="99"/>
      <c r="Q448" s="106"/>
      <c r="R448" s="99"/>
      <c r="S448" s="107"/>
      <c r="T448" s="99"/>
      <c r="U448" s="103"/>
      <c r="V448" s="99"/>
      <c r="W448" s="108"/>
      <c r="X448" s="99"/>
      <c r="Y448" s="101"/>
      <c r="Z448" s="99"/>
      <c r="AA448" s="99" t="str">
        <f t="shared" si="234"/>
        <v/>
      </c>
      <c r="AB448" s="99" t="str">
        <f t="shared" si="235"/>
        <v/>
      </c>
    </row>
    <row r="449" spans="1:28" ht="14.25" customHeight="1">
      <c r="A449" s="242"/>
      <c r="B449" s="156">
        <f t="shared" ref="B449:B452" si="236">WEEKDAY(C449)</f>
        <v>5</v>
      </c>
      <c r="C449" s="215">
        <f t="shared" ref="C449:C452" si="237">C448+1</f>
        <v>44161</v>
      </c>
      <c r="D449" s="99"/>
      <c r="E449" s="100"/>
      <c r="F449" s="99"/>
      <c r="G449" s="101"/>
      <c r="H449" s="99"/>
      <c r="I449" s="102"/>
      <c r="J449" s="99"/>
      <c r="K449" s="103"/>
      <c r="L449" s="99"/>
      <c r="M449" s="104"/>
      <c r="N449" s="99"/>
      <c r="O449" s="105"/>
      <c r="P449" s="99"/>
      <c r="Q449" s="106"/>
      <c r="R449" s="99"/>
      <c r="S449" s="107"/>
      <c r="T449" s="99"/>
      <c r="U449" s="103"/>
      <c r="V449" s="99"/>
      <c r="W449" s="108"/>
      <c r="X449" s="99"/>
      <c r="Y449" s="101"/>
      <c r="Z449" s="99"/>
      <c r="AA449" s="99" t="str">
        <f t="shared" si="234"/>
        <v/>
      </c>
      <c r="AB449" s="99" t="str">
        <f t="shared" si="235"/>
        <v/>
      </c>
    </row>
    <row r="450" spans="1:28" ht="15" customHeight="1">
      <c r="A450" s="241">
        <f>C459</f>
        <v>44169</v>
      </c>
      <c r="B450" s="156">
        <f t="shared" si="236"/>
        <v>6</v>
      </c>
      <c r="C450" s="215">
        <f t="shared" si="237"/>
        <v>44162</v>
      </c>
      <c r="D450" s="99"/>
      <c r="E450" s="100"/>
      <c r="F450" s="99"/>
      <c r="G450" s="101"/>
      <c r="H450" s="99"/>
      <c r="I450" s="102"/>
      <c r="J450" s="99"/>
      <c r="K450" s="103"/>
      <c r="L450" s="99"/>
      <c r="M450" s="104"/>
      <c r="N450" s="99"/>
      <c r="O450" s="105"/>
      <c r="P450" s="99"/>
      <c r="Q450" s="106"/>
      <c r="R450" s="99"/>
      <c r="S450" s="107"/>
      <c r="T450" s="99"/>
      <c r="U450" s="103"/>
      <c r="V450" s="99"/>
      <c r="W450" s="108"/>
      <c r="X450" s="99"/>
      <c r="Y450" s="101"/>
      <c r="Z450" s="99"/>
      <c r="AA450" s="99" t="str">
        <f t="shared" si="234"/>
        <v/>
      </c>
      <c r="AB450" s="99" t="str">
        <f t="shared" si="235"/>
        <v/>
      </c>
    </row>
    <row r="451" spans="1:28" ht="14.25" customHeight="1">
      <c r="A451" s="242"/>
      <c r="B451" s="156">
        <f t="shared" si="236"/>
        <v>7</v>
      </c>
      <c r="C451" s="215">
        <f t="shared" si="237"/>
        <v>44163</v>
      </c>
      <c r="D451" s="99"/>
      <c r="E451" s="100"/>
      <c r="F451" s="99"/>
      <c r="G451" s="101"/>
      <c r="H451" s="99"/>
      <c r="I451" s="102"/>
      <c r="J451" s="99"/>
      <c r="K451" s="103"/>
      <c r="L451" s="99"/>
      <c r="M451" s="104"/>
      <c r="N451" s="99"/>
      <c r="O451" s="105"/>
      <c r="P451" s="99"/>
      <c r="Q451" s="106"/>
      <c r="R451" s="99"/>
      <c r="S451" s="107"/>
      <c r="T451" s="99"/>
      <c r="U451" s="103"/>
      <c r="V451" s="99"/>
      <c r="W451" s="108"/>
      <c r="X451" s="99"/>
      <c r="Y451" s="101"/>
      <c r="Z451" s="99"/>
      <c r="AA451" s="99" t="str">
        <f t="shared" si="234"/>
        <v/>
      </c>
      <c r="AB451" s="99" t="str">
        <f t="shared" si="235"/>
        <v/>
      </c>
    </row>
    <row r="452" spans="1:28" ht="14.25" customHeight="1">
      <c r="A452" s="242"/>
      <c r="B452" s="156">
        <f t="shared" si="236"/>
        <v>1</v>
      </c>
      <c r="C452" s="215">
        <f t="shared" si="237"/>
        <v>44164</v>
      </c>
      <c r="D452" s="99"/>
      <c r="E452" s="100"/>
      <c r="F452" s="99"/>
      <c r="G452" s="101"/>
      <c r="H452" s="99"/>
      <c r="I452" s="102"/>
      <c r="J452" s="99"/>
      <c r="K452" s="103"/>
      <c r="L452" s="99"/>
      <c r="M452" s="104"/>
      <c r="N452" s="99"/>
      <c r="O452" s="105"/>
      <c r="P452" s="99"/>
      <c r="Q452" s="106"/>
      <c r="R452" s="99"/>
      <c r="S452" s="107"/>
      <c r="T452" s="99"/>
      <c r="U452" s="103"/>
      <c r="V452" s="99"/>
      <c r="W452" s="108"/>
      <c r="X452" s="99"/>
      <c r="Y452" s="101"/>
      <c r="Z452" s="99"/>
      <c r="AA452" s="99" t="str">
        <f t="shared" si="234"/>
        <v/>
      </c>
      <c r="AB452" s="99" t="str">
        <f t="shared" si="235"/>
        <v/>
      </c>
    </row>
    <row r="453" spans="1:28" s="66" customFormat="1" ht="15.75">
      <c r="A453" s="242"/>
      <c r="B453" s="223" t="s">
        <v>23</v>
      </c>
      <c r="C453" s="224"/>
      <c r="D453" s="221">
        <f>SUM(D446:D452)</f>
        <v>0</v>
      </c>
      <c r="E453" s="222"/>
      <c r="F453" s="221">
        <f>SUM(F446:F452)</f>
        <v>0</v>
      </c>
      <c r="G453" s="222"/>
      <c r="H453" s="221">
        <f>SUM(H446:H452)</f>
        <v>0</v>
      </c>
      <c r="I453" s="222"/>
      <c r="J453" s="221">
        <f>SUM(J446:J452)</f>
        <v>0</v>
      </c>
      <c r="K453" s="222"/>
      <c r="L453" s="221">
        <f>SUM(L446:L452)</f>
        <v>0</v>
      </c>
      <c r="M453" s="222"/>
      <c r="N453" s="221">
        <f>SUM(N446:N452)</f>
        <v>0</v>
      </c>
      <c r="O453" s="222"/>
      <c r="P453" s="221">
        <f>SUM(P446:P452)</f>
        <v>0</v>
      </c>
      <c r="Q453" s="222"/>
      <c r="R453" s="221">
        <f>SUM(R446:R452)</f>
        <v>0</v>
      </c>
      <c r="S453" s="222"/>
      <c r="T453" s="221">
        <f>SUM(T446:T452)</f>
        <v>0</v>
      </c>
      <c r="U453" s="222"/>
      <c r="V453" s="221">
        <f>SUM(V446:V452)</f>
        <v>0</v>
      </c>
      <c r="W453" s="222"/>
      <c r="X453" s="221">
        <f>SUM(X446:X452)</f>
        <v>0</v>
      </c>
      <c r="Y453" s="222"/>
      <c r="Z453" s="180">
        <f>SUM(Z446:Z452)</f>
        <v>0</v>
      </c>
      <c r="AA453" s="180">
        <f>SUM(AA446:AA452)</f>
        <v>0</v>
      </c>
      <c r="AB453" s="180">
        <f>SUM(AB446:AB452)</f>
        <v>0</v>
      </c>
    </row>
    <row r="454" spans="1:28" ht="15.75" customHeight="1">
      <c r="A454" s="242"/>
      <c r="B454" s="226">
        <f>SEMAINE(date_1er_jour_semaine($A$1,B445)+7)</f>
        <v>49</v>
      </c>
      <c r="C454" s="227"/>
      <c r="D454" s="195" t="s">
        <v>8</v>
      </c>
      <c r="E454" s="195" t="s">
        <v>9</v>
      </c>
      <c r="F454" s="196" t="s">
        <v>10</v>
      </c>
      <c r="G454" s="196" t="s">
        <v>9</v>
      </c>
      <c r="H454" s="197" t="s">
        <v>11</v>
      </c>
      <c r="I454" s="197" t="s">
        <v>9</v>
      </c>
      <c r="J454" s="198" t="s">
        <v>12</v>
      </c>
      <c r="K454" s="198" t="s">
        <v>9</v>
      </c>
      <c r="L454" s="199" t="s">
        <v>13</v>
      </c>
      <c r="M454" s="199" t="s">
        <v>9</v>
      </c>
      <c r="N454" s="200" t="s">
        <v>14</v>
      </c>
      <c r="O454" s="200" t="s">
        <v>9</v>
      </c>
      <c r="P454" s="201" t="s">
        <v>15</v>
      </c>
      <c r="Q454" s="201" t="s">
        <v>9</v>
      </c>
      <c r="R454" s="202" t="s">
        <v>16</v>
      </c>
      <c r="S454" s="202" t="s">
        <v>9</v>
      </c>
      <c r="T454" s="203" t="s">
        <v>17</v>
      </c>
      <c r="U454" s="203" t="s">
        <v>9</v>
      </c>
      <c r="V454" s="204" t="s">
        <v>18</v>
      </c>
      <c r="W454" s="204" t="s">
        <v>9</v>
      </c>
      <c r="X454" s="205" t="s">
        <v>19</v>
      </c>
      <c r="Y454" s="205" t="s">
        <v>9</v>
      </c>
      <c r="Z454" s="138" t="s">
        <v>20</v>
      </c>
      <c r="AA454" s="139" t="s">
        <v>21</v>
      </c>
      <c r="AB454" s="140" t="s">
        <v>22</v>
      </c>
    </row>
    <row r="455" spans="1:28" ht="14.25" customHeight="1">
      <c r="A455" s="242"/>
      <c r="B455" s="156">
        <f t="shared" ref="B455:B456" si="238">WEEKDAY(C455)</f>
        <v>2</v>
      </c>
      <c r="C455" s="215">
        <f>date_1er_jour_semaine($A$1,B454)</f>
        <v>44165</v>
      </c>
      <c r="D455" s="99"/>
      <c r="E455" s="100"/>
      <c r="F455" s="99"/>
      <c r="G455" s="101"/>
      <c r="H455" s="99"/>
      <c r="I455" s="102"/>
      <c r="J455" s="99"/>
      <c r="K455" s="103"/>
      <c r="L455" s="99"/>
      <c r="M455" s="104"/>
      <c r="N455" s="99"/>
      <c r="O455" s="105"/>
      <c r="P455" s="99"/>
      <c r="Q455" s="106"/>
      <c r="R455" s="99"/>
      <c r="S455" s="107"/>
      <c r="T455" s="99"/>
      <c r="U455" s="103"/>
      <c r="V455" s="99"/>
      <c r="W455" s="108"/>
      <c r="X455" s="99"/>
      <c r="Y455" s="101"/>
      <c r="Z455" s="99"/>
      <c r="AA455" s="99" t="str">
        <f t="shared" ref="AA455:AA461" si="239">IF(SUM(D455:X455)=0,"",SUM(D455:X455))</f>
        <v/>
      </c>
      <c r="AB455" s="99" t="str">
        <f t="shared" ref="AB455:AB461" si="240">IF(SUM(Y455:AA455)=0,"",SUM(Z455,AA455))</f>
        <v/>
      </c>
    </row>
    <row r="456" spans="1:28" ht="14.25" customHeight="1">
      <c r="A456" s="242"/>
      <c r="B456" s="156">
        <f t="shared" si="238"/>
        <v>3</v>
      </c>
      <c r="C456" s="215">
        <f>C455+1</f>
        <v>44166</v>
      </c>
      <c r="D456" s="99"/>
      <c r="E456" s="100"/>
      <c r="F456" s="99"/>
      <c r="G456" s="101"/>
      <c r="H456" s="99"/>
      <c r="I456" s="102"/>
      <c r="J456" s="99"/>
      <c r="K456" s="103"/>
      <c r="L456" s="99"/>
      <c r="M456" s="104"/>
      <c r="N456" s="99"/>
      <c r="O456" s="105"/>
      <c r="P456" s="99"/>
      <c r="Q456" s="106"/>
      <c r="R456" s="99"/>
      <c r="S456" s="107"/>
      <c r="T456" s="109"/>
      <c r="U456" s="103"/>
      <c r="V456" s="99"/>
      <c r="W456" s="108"/>
      <c r="X456" s="99"/>
      <c r="Y456" s="101"/>
      <c r="Z456" s="99"/>
      <c r="AA456" s="99" t="str">
        <f t="shared" si="239"/>
        <v/>
      </c>
      <c r="AB456" s="99" t="str">
        <f t="shared" si="240"/>
        <v/>
      </c>
    </row>
    <row r="457" spans="1:28" ht="14.25" customHeight="1">
      <c r="A457" s="242"/>
      <c r="B457" s="156">
        <f>WEEKDAY(C457)</f>
        <v>4</v>
      </c>
      <c r="C457" s="215">
        <f>C456+1</f>
        <v>44167</v>
      </c>
      <c r="D457" s="99"/>
      <c r="E457" s="100"/>
      <c r="F457" s="99"/>
      <c r="G457" s="101"/>
      <c r="H457" s="99"/>
      <c r="I457" s="102"/>
      <c r="J457" s="99"/>
      <c r="K457" s="103"/>
      <c r="L457" s="99"/>
      <c r="M457" s="104"/>
      <c r="N457" s="99"/>
      <c r="O457" s="105"/>
      <c r="P457" s="99"/>
      <c r="Q457" s="106"/>
      <c r="R457" s="99"/>
      <c r="S457" s="107"/>
      <c r="T457" s="99"/>
      <c r="U457" s="103"/>
      <c r="V457" s="99"/>
      <c r="W457" s="108"/>
      <c r="X457" s="99"/>
      <c r="Y457" s="101"/>
      <c r="Z457" s="99"/>
      <c r="AA457" s="99" t="str">
        <f t="shared" si="239"/>
        <v/>
      </c>
      <c r="AB457" s="99" t="str">
        <f t="shared" si="240"/>
        <v/>
      </c>
    </row>
    <row r="458" spans="1:28" ht="14.25" customHeight="1">
      <c r="A458" s="242"/>
      <c r="B458" s="156">
        <f t="shared" ref="B458:B461" si="241">WEEKDAY(C458)</f>
        <v>5</v>
      </c>
      <c r="C458" s="215">
        <f t="shared" ref="C458:C461" si="242">C457+1</f>
        <v>44168</v>
      </c>
      <c r="D458" s="99"/>
      <c r="E458" s="100"/>
      <c r="F458" s="99"/>
      <c r="G458" s="101"/>
      <c r="H458" s="99"/>
      <c r="I458" s="102"/>
      <c r="J458" s="99"/>
      <c r="K458" s="103"/>
      <c r="L458" s="99"/>
      <c r="M458" s="104"/>
      <c r="N458" s="99"/>
      <c r="O458" s="105"/>
      <c r="P458" s="99"/>
      <c r="Q458" s="106"/>
      <c r="R458" s="99"/>
      <c r="S458" s="107"/>
      <c r="T458" s="99"/>
      <c r="U458" s="103"/>
      <c r="V458" s="99"/>
      <c r="W458" s="108"/>
      <c r="X458" s="99"/>
      <c r="Y458" s="101"/>
      <c r="Z458" s="99"/>
      <c r="AA458" s="99" t="str">
        <f t="shared" si="239"/>
        <v/>
      </c>
      <c r="AB458" s="99" t="str">
        <f t="shared" si="240"/>
        <v/>
      </c>
    </row>
    <row r="459" spans="1:28" ht="14.25" customHeight="1">
      <c r="A459" s="242"/>
      <c r="B459" s="156">
        <f t="shared" si="241"/>
        <v>6</v>
      </c>
      <c r="C459" s="215">
        <f t="shared" si="242"/>
        <v>44169</v>
      </c>
      <c r="D459" s="99"/>
      <c r="E459" s="100"/>
      <c r="F459" s="99"/>
      <c r="G459" s="101"/>
      <c r="H459" s="99"/>
      <c r="I459" s="102"/>
      <c r="J459" s="99"/>
      <c r="K459" s="103"/>
      <c r="L459" s="99"/>
      <c r="M459" s="104"/>
      <c r="N459" s="99"/>
      <c r="O459" s="105"/>
      <c r="P459" s="99"/>
      <c r="Q459" s="106"/>
      <c r="R459" s="99"/>
      <c r="S459" s="107"/>
      <c r="T459" s="99"/>
      <c r="U459" s="103"/>
      <c r="V459" s="99"/>
      <c r="W459" s="108"/>
      <c r="X459" s="99"/>
      <c r="Y459" s="101"/>
      <c r="Z459" s="99"/>
      <c r="AA459" s="99" t="str">
        <f t="shared" si="239"/>
        <v/>
      </c>
      <c r="AB459" s="99" t="str">
        <f t="shared" si="240"/>
        <v/>
      </c>
    </row>
    <row r="460" spans="1:28" ht="14.25" customHeight="1">
      <c r="A460" s="242"/>
      <c r="B460" s="156">
        <f t="shared" si="241"/>
        <v>7</v>
      </c>
      <c r="C460" s="215">
        <f t="shared" si="242"/>
        <v>44170</v>
      </c>
      <c r="D460" s="99"/>
      <c r="E460" s="100"/>
      <c r="F460" s="99"/>
      <c r="G460" s="101"/>
      <c r="H460" s="99"/>
      <c r="I460" s="102"/>
      <c r="J460" s="99"/>
      <c r="K460" s="103"/>
      <c r="L460" s="99"/>
      <c r="M460" s="104"/>
      <c r="N460" s="99"/>
      <c r="O460" s="105"/>
      <c r="P460" s="99"/>
      <c r="Q460" s="106"/>
      <c r="R460" s="99"/>
      <c r="S460" s="107"/>
      <c r="T460" s="99"/>
      <c r="U460" s="103"/>
      <c r="V460" s="99"/>
      <c r="W460" s="108"/>
      <c r="X460" s="99"/>
      <c r="Y460" s="101"/>
      <c r="Z460" s="99"/>
      <c r="AA460" s="99" t="str">
        <f t="shared" si="239"/>
        <v/>
      </c>
      <c r="AB460" s="99" t="str">
        <f t="shared" si="240"/>
        <v/>
      </c>
    </row>
    <row r="461" spans="1:28" ht="14.25" customHeight="1">
      <c r="A461" s="242"/>
      <c r="B461" s="156">
        <f t="shared" si="241"/>
        <v>1</v>
      </c>
      <c r="C461" s="215">
        <f t="shared" si="242"/>
        <v>44171</v>
      </c>
      <c r="D461" s="99"/>
      <c r="E461" s="100"/>
      <c r="F461" s="99"/>
      <c r="G461" s="101"/>
      <c r="H461" s="99"/>
      <c r="I461" s="102"/>
      <c r="J461" s="99"/>
      <c r="K461" s="103"/>
      <c r="L461" s="99"/>
      <c r="M461" s="104"/>
      <c r="N461" s="99"/>
      <c r="O461" s="105"/>
      <c r="P461" s="99"/>
      <c r="Q461" s="106"/>
      <c r="R461" s="99"/>
      <c r="S461" s="107"/>
      <c r="T461" s="99"/>
      <c r="U461" s="103"/>
      <c r="V461" s="99"/>
      <c r="W461" s="108"/>
      <c r="X461" s="99"/>
      <c r="Y461" s="101"/>
      <c r="Z461" s="99"/>
      <c r="AA461" s="99" t="str">
        <f t="shared" si="239"/>
        <v/>
      </c>
      <c r="AB461" s="99" t="str">
        <f t="shared" si="240"/>
        <v/>
      </c>
    </row>
    <row r="462" spans="1:28" s="66" customFormat="1" ht="15.75">
      <c r="A462" s="242"/>
      <c r="B462" s="223" t="s">
        <v>23</v>
      </c>
      <c r="C462" s="224"/>
      <c r="D462" s="221">
        <f>SUM(D455:D461)</f>
        <v>0</v>
      </c>
      <c r="E462" s="222"/>
      <c r="F462" s="221">
        <f>SUM(F455:F461)</f>
        <v>0</v>
      </c>
      <c r="G462" s="222"/>
      <c r="H462" s="221">
        <f>SUM(H455:H461)</f>
        <v>0</v>
      </c>
      <c r="I462" s="222"/>
      <c r="J462" s="221">
        <f>SUM(J455:J461)</f>
        <v>0</v>
      </c>
      <c r="K462" s="222"/>
      <c r="L462" s="221">
        <f>SUM(L455:L461)</f>
        <v>0</v>
      </c>
      <c r="M462" s="222"/>
      <c r="N462" s="221">
        <f>SUM(N455:N461)</f>
        <v>0</v>
      </c>
      <c r="O462" s="222"/>
      <c r="P462" s="221">
        <f>SUM(P455:P461)</f>
        <v>0</v>
      </c>
      <c r="Q462" s="222"/>
      <c r="R462" s="221">
        <f>SUM(R455:R461)</f>
        <v>0</v>
      </c>
      <c r="S462" s="222"/>
      <c r="T462" s="221">
        <f>SUM(T455:T461)</f>
        <v>0</v>
      </c>
      <c r="U462" s="222"/>
      <c r="V462" s="221">
        <f>SUM(V455:V461)</f>
        <v>0</v>
      </c>
      <c r="W462" s="222"/>
      <c r="X462" s="221">
        <f>SUM(X455:X461)</f>
        <v>0</v>
      </c>
      <c r="Y462" s="222"/>
      <c r="Z462" s="180">
        <f>SUM(Z455:Z461)</f>
        <v>0</v>
      </c>
      <c r="AA462" s="180">
        <f>SUM(AA455:AA461)</f>
        <v>0</v>
      </c>
      <c r="AB462" s="180">
        <f>SUM(AB455:AB461)</f>
        <v>0</v>
      </c>
    </row>
    <row r="463" spans="1:28" ht="15.75" customHeight="1">
      <c r="A463" s="242"/>
      <c r="B463" s="226">
        <f>SEMAINE(date_1er_jour_semaine($A$1,B454)+7)</f>
        <v>50</v>
      </c>
      <c r="C463" s="227"/>
      <c r="D463" s="195" t="s">
        <v>8</v>
      </c>
      <c r="E463" s="195" t="s">
        <v>9</v>
      </c>
      <c r="F463" s="196" t="s">
        <v>10</v>
      </c>
      <c r="G463" s="196" t="s">
        <v>9</v>
      </c>
      <c r="H463" s="197" t="s">
        <v>11</v>
      </c>
      <c r="I463" s="197" t="s">
        <v>9</v>
      </c>
      <c r="J463" s="198" t="s">
        <v>12</v>
      </c>
      <c r="K463" s="198" t="s">
        <v>9</v>
      </c>
      <c r="L463" s="199" t="s">
        <v>13</v>
      </c>
      <c r="M463" s="199" t="s">
        <v>9</v>
      </c>
      <c r="N463" s="200" t="s">
        <v>14</v>
      </c>
      <c r="O463" s="200" t="s">
        <v>9</v>
      </c>
      <c r="P463" s="201" t="s">
        <v>15</v>
      </c>
      <c r="Q463" s="201" t="s">
        <v>9</v>
      </c>
      <c r="R463" s="202" t="s">
        <v>16</v>
      </c>
      <c r="S463" s="202" t="s">
        <v>9</v>
      </c>
      <c r="T463" s="203" t="s">
        <v>17</v>
      </c>
      <c r="U463" s="203" t="s">
        <v>9</v>
      </c>
      <c r="V463" s="204" t="s">
        <v>18</v>
      </c>
      <c r="W463" s="204" t="s">
        <v>9</v>
      </c>
      <c r="X463" s="205" t="s">
        <v>19</v>
      </c>
      <c r="Y463" s="205" t="s">
        <v>9</v>
      </c>
      <c r="Z463" s="138" t="s">
        <v>20</v>
      </c>
      <c r="AA463" s="139" t="s">
        <v>21</v>
      </c>
      <c r="AB463" s="140" t="s">
        <v>22</v>
      </c>
    </row>
    <row r="464" spans="1:28" ht="14.25" customHeight="1">
      <c r="A464" s="242"/>
      <c r="B464" s="156">
        <f t="shared" ref="B464:B465" si="243">WEEKDAY(C464)</f>
        <v>2</v>
      </c>
      <c r="C464" s="215">
        <f>date_1er_jour_semaine($A$1,B463)</f>
        <v>44172</v>
      </c>
      <c r="D464" s="99"/>
      <c r="E464" s="100"/>
      <c r="F464" s="99"/>
      <c r="G464" s="101"/>
      <c r="H464" s="99"/>
      <c r="I464" s="102"/>
      <c r="J464" s="99"/>
      <c r="K464" s="103"/>
      <c r="L464" s="99"/>
      <c r="M464" s="104"/>
      <c r="N464" s="99"/>
      <c r="O464" s="105"/>
      <c r="P464" s="99"/>
      <c r="Q464" s="106"/>
      <c r="R464" s="99"/>
      <c r="S464" s="107"/>
      <c r="T464" s="99"/>
      <c r="U464" s="103"/>
      <c r="V464" s="99"/>
      <c r="W464" s="108"/>
      <c r="X464" s="99"/>
      <c r="Y464" s="101"/>
      <c r="Z464" s="99"/>
      <c r="AA464" s="99" t="str">
        <f t="shared" ref="AA464:AA470" si="244">IF(SUM(D464:X464)=0,"",SUM(D464:X464))</f>
        <v/>
      </c>
      <c r="AB464" s="99" t="str">
        <f t="shared" ref="AB464:AB470" si="245">IF(SUM(Y464:AA464)=0,"",SUM(Z464,AA464))</f>
        <v/>
      </c>
    </row>
    <row r="465" spans="1:28" ht="14.25" customHeight="1">
      <c r="A465" s="242"/>
      <c r="B465" s="156">
        <f t="shared" si="243"/>
        <v>3</v>
      </c>
      <c r="C465" s="215">
        <f>C464+1</f>
        <v>44173</v>
      </c>
      <c r="D465" s="99"/>
      <c r="E465" s="100"/>
      <c r="F465" s="99"/>
      <c r="G465" s="101"/>
      <c r="H465" s="99"/>
      <c r="I465" s="102"/>
      <c r="J465" s="99"/>
      <c r="K465" s="103"/>
      <c r="L465" s="99"/>
      <c r="M465" s="104"/>
      <c r="N465" s="99"/>
      <c r="O465" s="105"/>
      <c r="P465" s="99"/>
      <c r="Q465" s="106"/>
      <c r="R465" s="99"/>
      <c r="S465" s="107"/>
      <c r="T465" s="109"/>
      <c r="U465" s="103"/>
      <c r="V465" s="99"/>
      <c r="W465" s="108"/>
      <c r="X465" s="99"/>
      <c r="Y465" s="101"/>
      <c r="Z465" s="99"/>
      <c r="AA465" s="99" t="str">
        <f t="shared" si="244"/>
        <v/>
      </c>
      <c r="AB465" s="99" t="str">
        <f t="shared" si="245"/>
        <v/>
      </c>
    </row>
    <row r="466" spans="1:28" ht="14.25" customHeight="1">
      <c r="A466" s="242"/>
      <c r="B466" s="156">
        <f>WEEKDAY(C466)</f>
        <v>4</v>
      </c>
      <c r="C466" s="215">
        <f>C465+1</f>
        <v>44174</v>
      </c>
      <c r="D466" s="99"/>
      <c r="E466" s="100"/>
      <c r="F466" s="99"/>
      <c r="G466" s="101"/>
      <c r="H466" s="99"/>
      <c r="I466" s="102"/>
      <c r="J466" s="99"/>
      <c r="K466" s="103"/>
      <c r="L466" s="99"/>
      <c r="M466" s="104"/>
      <c r="N466" s="99"/>
      <c r="O466" s="105"/>
      <c r="P466" s="99"/>
      <c r="Q466" s="106"/>
      <c r="R466" s="99"/>
      <c r="S466" s="107"/>
      <c r="T466" s="99"/>
      <c r="U466" s="103"/>
      <c r="V466" s="99"/>
      <c r="W466" s="108"/>
      <c r="X466" s="99"/>
      <c r="Y466" s="101"/>
      <c r="Z466" s="99"/>
      <c r="AA466" s="99" t="str">
        <f t="shared" si="244"/>
        <v/>
      </c>
      <c r="AB466" s="99" t="str">
        <f t="shared" si="245"/>
        <v/>
      </c>
    </row>
    <row r="467" spans="1:28" ht="14.25" customHeight="1">
      <c r="A467" s="242"/>
      <c r="B467" s="156">
        <f t="shared" ref="B467:B470" si="246">WEEKDAY(C467)</f>
        <v>5</v>
      </c>
      <c r="C467" s="215">
        <f t="shared" ref="C467:C470" si="247">C466+1</f>
        <v>44175</v>
      </c>
      <c r="D467" s="99"/>
      <c r="E467" s="100"/>
      <c r="F467" s="99"/>
      <c r="G467" s="101"/>
      <c r="H467" s="99"/>
      <c r="I467" s="102"/>
      <c r="J467" s="99"/>
      <c r="K467" s="103"/>
      <c r="L467" s="99"/>
      <c r="M467" s="104"/>
      <c r="N467" s="99"/>
      <c r="O467" s="105"/>
      <c r="P467" s="99"/>
      <c r="Q467" s="106"/>
      <c r="R467" s="99"/>
      <c r="S467" s="107"/>
      <c r="T467" s="99"/>
      <c r="U467" s="103"/>
      <c r="V467" s="99"/>
      <c r="W467" s="108"/>
      <c r="X467" s="99"/>
      <c r="Y467" s="101"/>
      <c r="Z467" s="99"/>
      <c r="AA467" s="99" t="str">
        <f t="shared" si="244"/>
        <v/>
      </c>
      <c r="AB467" s="99" t="str">
        <f t="shared" si="245"/>
        <v/>
      </c>
    </row>
    <row r="468" spans="1:28" ht="14.25" customHeight="1">
      <c r="A468" s="242"/>
      <c r="B468" s="156">
        <f t="shared" si="246"/>
        <v>6</v>
      </c>
      <c r="C468" s="215">
        <f t="shared" si="247"/>
        <v>44176</v>
      </c>
      <c r="D468" s="99"/>
      <c r="E468" s="100"/>
      <c r="F468" s="99"/>
      <c r="G468" s="101"/>
      <c r="H468" s="99"/>
      <c r="I468" s="102"/>
      <c r="J468" s="99"/>
      <c r="K468" s="103"/>
      <c r="L468" s="99"/>
      <c r="M468" s="104"/>
      <c r="N468" s="99"/>
      <c r="O468" s="105"/>
      <c r="P468" s="99"/>
      <c r="Q468" s="106"/>
      <c r="R468" s="99"/>
      <c r="S468" s="107"/>
      <c r="T468" s="99"/>
      <c r="U468" s="103"/>
      <c r="V468" s="99"/>
      <c r="W468" s="108"/>
      <c r="X468" s="99"/>
      <c r="Y468" s="101"/>
      <c r="Z468" s="99"/>
      <c r="AA468" s="99" t="str">
        <f t="shared" si="244"/>
        <v/>
      </c>
      <c r="AB468" s="99" t="str">
        <f t="shared" si="245"/>
        <v/>
      </c>
    </row>
    <row r="469" spans="1:28" ht="14.25" customHeight="1">
      <c r="A469" s="242"/>
      <c r="B469" s="156">
        <f t="shared" si="246"/>
        <v>7</v>
      </c>
      <c r="C469" s="215">
        <f t="shared" si="247"/>
        <v>44177</v>
      </c>
      <c r="D469" s="99"/>
      <c r="E469" s="100"/>
      <c r="F469" s="99"/>
      <c r="G469" s="101"/>
      <c r="H469" s="99"/>
      <c r="I469" s="102"/>
      <c r="J469" s="99"/>
      <c r="K469" s="103"/>
      <c r="L469" s="99"/>
      <c r="M469" s="104"/>
      <c r="N469" s="99"/>
      <c r="O469" s="105"/>
      <c r="P469" s="99"/>
      <c r="Q469" s="106"/>
      <c r="R469" s="99"/>
      <c r="S469" s="107"/>
      <c r="T469" s="99"/>
      <c r="U469" s="103"/>
      <c r="V469" s="99"/>
      <c r="W469" s="108"/>
      <c r="X469" s="99"/>
      <c r="Y469" s="101"/>
      <c r="Z469" s="99"/>
      <c r="AA469" s="99" t="str">
        <f t="shared" si="244"/>
        <v/>
      </c>
      <c r="AB469" s="99" t="str">
        <f t="shared" si="245"/>
        <v/>
      </c>
    </row>
    <row r="470" spans="1:28" ht="14.25" customHeight="1">
      <c r="A470" s="242"/>
      <c r="B470" s="156">
        <f t="shared" si="246"/>
        <v>1</v>
      </c>
      <c r="C470" s="215">
        <f t="shared" si="247"/>
        <v>44178</v>
      </c>
      <c r="D470" s="99"/>
      <c r="E470" s="100"/>
      <c r="F470" s="99"/>
      <c r="G470" s="101"/>
      <c r="H470" s="99"/>
      <c r="I470" s="102"/>
      <c r="J470" s="99"/>
      <c r="K470" s="103"/>
      <c r="L470" s="99"/>
      <c r="M470" s="104"/>
      <c r="N470" s="99"/>
      <c r="O470" s="105"/>
      <c r="P470" s="99"/>
      <c r="Q470" s="106"/>
      <c r="R470" s="99"/>
      <c r="S470" s="107"/>
      <c r="T470" s="99"/>
      <c r="U470" s="103"/>
      <c r="V470" s="99"/>
      <c r="W470" s="108"/>
      <c r="X470" s="99"/>
      <c r="Y470" s="101"/>
      <c r="Z470" s="99"/>
      <c r="AA470" s="99" t="str">
        <f t="shared" si="244"/>
        <v/>
      </c>
      <c r="AB470" s="99" t="str">
        <f t="shared" si="245"/>
        <v/>
      </c>
    </row>
    <row r="471" spans="1:28" s="66" customFormat="1" ht="15.75">
      <c r="A471" s="242"/>
      <c r="B471" s="223" t="s">
        <v>23</v>
      </c>
      <c r="C471" s="224"/>
      <c r="D471" s="221">
        <f>SUM(D464:D470)</f>
        <v>0</v>
      </c>
      <c r="E471" s="222"/>
      <c r="F471" s="221">
        <f>SUM(F464:F470)</f>
        <v>0</v>
      </c>
      <c r="G471" s="222"/>
      <c r="H471" s="221">
        <f>SUM(H464:H470)</f>
        <v>0</v>
      </c>
      <c r="I471" s="222"/>
      <c r="J471" s="221">
        <f>SUM(J464:J470)</f>
        <v>0</v>
      </c>
      <c r="K471" s="222"/>
      <c r="L471" s="221">
        <f>SUM(L464:L470)</f>
        <v>0</v>
      </c>
      <c r="M471" s="222"/>
      <c r="N471" s="221">
        <f>SUM(N464:N470)</f>
        <v>0</v>
      </c>
      <c r="O471" s="222"/>
      <c r="P471" s="221">
        <f>SUM(P464:P470)</f>
        <v>0</v>
      </c>
      <c r="Q471" s="222"/>
      <c r="R471" s="221">
        <f>SUM(R464:R470)</f>
        <v>0</v>
      </c>
      <c r="S471" s="222"/>
      <c r="T471" s="221">
        <f>SUM(T464:T470)</f>
        <v>0</v>
      </c>
      <c r="U471" s="222"/>
      <c r="V471" s="221">
        <f>SUM(V464:V470)</f>
        <v>0</v>
      </c>
      <c r="W471" s="222"/>
      <c r="X471" s="221">
        <f>SUM(X464:X470)</f>
        <v>0</v>
      </c>
      <c r="Y471" s="222"/>
      <c r="Z471" s="180">
        <f>SUM(Z464:Z470)</f>
        <v>0</v>
      </c>
      <c r="AA471" s="180">
        <f>SUM(AA464:AA470)</f>
        <v>0</v>
      </c>
      <c r="AB471" s="180">
        <f>SUM(AB464:AB470)</f>
        <v>0</v>
      </c>
    </row>
    <row r="472" spans="1:28" ht="15.75" customHeight="1">
      <c r="A472" s="242"/>
      <c r="B472" s="226">
        <f>SEMAINE(date_1er_jour_semaine($A$1,B463)+7)</f>
        <v>51</v>
      </c>
      <c r="C472" s="227"/>
      <c r="D472" s="195" t="s">
        <v>8</v>
      </c>
      <c r="E472" s="195" t="s">
        <v>9</v>
      </c>
      <c r="F472" s="196" t="s">
        <v>10</v>
      </c>
      <c r="G472" s="196" t="s">
        <v>9</v>
      </c>
      <c r="H472" s="197" t="s">
        <v>11</v>
      </c>
      <c r="I472" s="197" t="s">
        <v>9</v>
      </c>
      <c r="J472" s="198" t="s">
        <v>12</v>
      </c>
      <c r="K472" s="198" t="s">
        <v>9</v>
      </c>
      <c r="L472" s="199" t="s">
        <v>13</v>
      </c>
      <c r="M472" s="199" t="s">
        <v>9</v>
      </c>
      <c r="N472" s="200" t="s">
        <v>14</v>
      </c>
      <c r="O472" s="200" t="s">
        <v>9</v>
      </c>
      <c r="P472" s="201" t="s">
        <v>15</v>
      </c>
      <c r="Q472" s="201" t="s">
        <v>9</v>
      </c>
      <c r="R472" s="202" t="s">
        <v>16</v>
      </c>
      <c r="S472" s="202" t="s">
        <v>9</v>
      </c>
      <c r="T472" s="203" t="s">
        <v>17</v>
      </c>
      <c r="U472" s="203" t="s">
        <v>9</v>
      </c>
      <c r="V472" s="204" t="s">
        <v>18</v>
      </c>
      <c r="W472" s="204" t="s">
        <v>9</v>
      </c>
      <c r="X472" s="205" t="s">
        <v>19</v>
      </c>
      <c r="Y472" s="205" t="s">
        <v>9</v>
      </c>
      <c r="Z472" s="138" t="s">
        <v>20</v>
      </c>
      <c r="AA472" s="139" t="s">
        <v>21</v>
      </c>
      <c r="AB472" s="140" t="s">
        <v>22</v>
      </c>
    </row>
    <row r="473" spans="1:28" ht="14.25" customHeight="1">
      <c r="A473" s="242"/>
      <c r="B473" s="156">
        <f t="shared" ref="B473:B474" si="248">WEEKDAY(C473)</f>
        <v>2</v>
      </c>
      <c r="C473" s="216">
        <f>date_1er_jour_semaine($A$1,B472)</f>
        <v>44179</v>
      </c>
      <c r="D473" s="99"/>
      <c r="E473" s="100"/>
      <c r="F473" s="99"/>
      <c r="G473" s="101"/>
      <c r="H473" s="99"/>
      <c r="I473" s="102"/>
      <c r="J473" s="99"/>
      <c r="K473" s="103"/>
      <c r="L473" s="99"/>
      <c r="M473" s="104"/>
      <c r="N473" s="99"/>
      <c r="O473" s="105"/>
      <c r="P473" s="99"/>
      <c r="Q473" s="106"/>
      <c r="R473" s="99"/>
      <c r="S473" s="107"/>
      <c r="T473" s="99"/>
      <c r="U473" s="103"/>
      <c r="V473" s="99"/>
      <c r="W473" s="108"/>
      <c r="X473" s="99"/>
      <c r="Y473" s="101"/>
      <c r="Z473" s="99"/>
      <c r="AA473" s="99" t="str">
        <f t="shared" ref="AA473:AA479" si="249">IF(SUM(D473:X473)=0,"",SUM(D473:X473))</f>
        <v/>
      </c>
      <c r="AB473" s="99" t="str">
        <f t="shared" ref="AB473:AB479" si="250">IF(SUM(Y473:AA473)=0,"",SUM(Z473,AA473))</f>
        <v/>
      </c>
    </row>
    <row r="474" spans="1:28" ht="14.25" customHeight="1">
      <c r="A474" s="242"/>
      <c r="B474" s="156">
        <f t="shared" si="248"/>
        <v>3</v>
      </c>
      <c r="C474" s="217">
        <f>C473+1</f>
        <v>44180</v>
      </c>
      <c r="D474" s="99"/>
      <c r="E474" s="100"/>
      <c r="F474" s="99"/>
      <c r="G474" s="101"/>
      <c r="H474" s="99"/>
      <c r="I474" s="102"/>
      <c r="J474" s="99"/>
      <c r="K474" s="103"/>
      <c r="L474" s="99"/>
      <c r="M474" s="104"/>
      <c r="N474" s="99"/>
      <c r="O474" s="105"/>
      <c r="P474" s="99"/>
      <c r="Q474" s="106"/>
      <c r="R474" s="99"/>
      <c r="S474" s="107"/>
      <c r="T474" s="109"/>
      <c r="U474" s="103"/>
      <c r="V474" s="99"/>
      <c r="W474" s="108"/>
      <c r="X474" s="99"/>
      <c r="Y474" s="101"/>
      <c r="Z474" s="99"/>
      <c r="AA474" s="99" t="str">
        <f t="shared" si="249"/>
        <v/>
      </c>
      <c r="AB474" s="99" t="str">
        <f t="shared" si="250"/>
        <v/>
      </c>
    </row>
    <row r="475" spans="1:28" ht="14.25" customHeight="1">
      <c r="A475" s="242"/>
      <c r="B475" s="156">
        <f>WEEKDAY(C475)</f>
        <v>4</v>
      </c>
      <c r="C475" s="215">
        <f>C474+1</f>
        <v>44181</v>
      </c>
      <c r="D475" s="99"/>
      <c r="E475" s="100"/>
      <c r="F475" s="99"/>
      <c r="G475" s="101"/>
      <c r="H475" s="99"/>
      <c r="I475" s="102"/>
      <c r="J475" s="99"/>
      <c r="K475" s="103"/>
      <c r="L475" s="99"/>
      <c r="M475" s="104"/>
      <c r="N475" s="99"/>
      <c r="O475" s="105"/>
      <c r="P475" s="99"/>
      <c r="Q475" s="106"/>
      <c r="R475" s="99"/>
      <c r="S475" s="107"/>
      <c r="T475" s="99"/>
      <c r="U475" s="103"/>
      <c r="V475" s="99"/>
      <c r="W475" s="108"/>
      <c r="X475" s="99"/>
      <c r="Y475" s="101"/>
      <c r="Z475" s="99"/>
      <c r="AA475" s="99" t="str">
        <f t="shared" si="249"/>
        <v/>
      </c>
      <c r="AB475" s="99" t="str">
        <f t="shared" si="250"/>
        <v/>
      </c>
    </row>
    <row r="476" spans="1:28" ht="14.25" customHeight="1">
      <c r="A476" s="242"/>
      <c r="B476" s="156">
        <f t="shared" ref="B476:B479" si="251">WEEKDAY(C476)</f>
        <v>5</v>
      </c>
      <c r="C476" s="215">
        <f t="shared" ref="C476:C479" si="252">C475+1</f>
        <v>44182</v>
      </c>
      <c r="D476" s="99"/>
      <c r="E476" s="100"/>
      <c r="F476" s="99"/>
      <c r="G476" s="101"/>
      <c r="H476" s="99"/>
      <c r="I476" s="102"/>
      <c r="J476" s="99"/>
      <c r="K476" s="103"/>
      <c r="L476" s="99"/>
      <c r="M476" s="104"/>
      <c r="N476" s="99"/>
      <c r="O476" s="105"/>
      <c r="P476" s="99"/>
      <c r="Q476" s="106"/>
      <c r="R476" s="99"/>
      <c r="S476" s="107"/>
      <c r="T476" s="99"/>
      <c r="U476" s="103"/>
      <c r="V476" s="99"/>
      <c r="W476" s="108"/>
      <c r="X476" s="99"/>
      <c r="Y476" s="101"/>
      <c r="Z476" s="99"/>
      <c r="AA476" s="99" t="str">
        <f t="shared" si="249"/>
        <v/>
      </c>
      <c r="AB476" s="99" t="str">
        <f t="shared" si="250"/>
        <v/>
      </c>
    </row>
    <row r="477" spans="1:28" ht="14.25" customHeight="1">
      <c r="A477" s="242"/>
      <c r="B477" s="156">
        <f t="shared" si="251"/>
        <v>6</v>
      </c>
      <c r="C477" s="215">
        <f t="shared" si="252"/>
        <v>44183</v>
      </c>
      <c r="D477" s="99"/>
      <c r="E477" s="100"/>
      <c r="F477" s="99"/>
      <c r="G477" s="101"/>
      <c r="H477" s="99"/>
      <c r="I477" s="102"/>
      <c r="J477" s="99"/>
      <c r="K477" s="103"/>
      <c r="L477" s="99"/>
      <c r="M477" s="104"/>
      <c r="N477" s="99"/>
      <c r="O477" s="105"/>
      <c r="P477" s="99"/>
      <c r="Q477" s="106"/>
      <c r="R477" s="99"/>
      <c r="S477" s="107"/>
      <c r="T477" s="99"/>
      <c r="U477" s="103"/>
      <c r="V477" s="99"/>
      <c r="W477" s="108"/>
      <c r="X477" s="99"/>
      <c r="Y477" s="101"/>
      <c r="Z477" s="99"/>
      <c r="AA477" s="99" t="str">
        <f t="shared" si="249"/>
        <v/>
      </c>
      <c r="AB477" s="99" t="str">
        <f t="shared" si="250"/>
        <v/>
      </c>
    </row>
    <row r="478" spans="1:28" ht="14.25" customHeight="1">
      <c r="A478" s="242"/>
      <c r="B478" s="156">
        <f t="shared" si="251"/>
        <v>7</v>
      </c>
      <c r="C478" s="215">
        <f t="shared" si="252"/>
        <v>44184</v>
      </c>
      <c r="D478" s="99"/>
      <c r="E478" s="100"/>
      <c r="F478" s="99"/>
      <c r="G478" s="101"/>
      <c r="H478" s="99"/>
      <c r="I478" s="102"/>
      <c r="J478" s="99"/>
      <c r="K478" s="103"/>
      <c r="L478" s="99"/>
      <c r="M478" s="104"/>
      <c r="N478" s="99"/>
      <c r="O478" s="105"/>
      <c r="P478" s="99"/>
      <c r="Q478" s="106"/>
      <c r="R478" s="99"/>
      <c r="S478" s="107"/>
      <c r="T478" s="99"/>
      <c r="U478" s="103"/>
      <c r="V478" s="99"/>
      <c r="W478" s="108"/>
      <c r="X478" s="99"/>
      <c r="Y478" s="101"/>
      <c r="Z478" s="99"/>
      <c r="AA478" s="99" t="str">
        <f t="shared" si="249"/>
        <v/>
      </c>
      <c r="AB478" s="99" t="str">
        <f t="shared" si="250"/>
        <v/>
      </c>
    </row>
    <row r="479" spans="1:28" ht="14.25" customHeight="1">
      <c r="A479" s="242"/>
      <c r="B479" s="156">
        <f t="shared" si="251"/>
        <v>1</v>
      </c>
      <c r="C479" s="215">
        <f t="shared" si="252"/>
        <v>44185</v>
      </c>
      <c r="D479" s="99"/>
      <c r="E479" s="100"/>
      <c r="F479" s="99"/>
      <c r="G479" s="101"/>
      <c r="H479" s="99"/>
      <c r="I479" s="102"/>
      <c r="J479" s="99"/>
      <c r="K479" s="103"/>
      <c r="L479" s="99"/>
      <c r="M479" s="104"/>
      <c r="N479" s="99"/>
      <c r="O479" s="105"/>
      <c r="P479" s="99"/>
      <c r="Q479" s="106"/>
      <c r="R479" s="99"/>
      <c r="S479" s="107"/>
      <c r="T479" s="99"/>
      <c r="U479" s="103"/>
      <c r="V479" s="99"/>
      <c r="W479" s="108"/>
      <c r="X479" s="99"/>
      <c r="Y479" s="101"/>
      <c r="Z479" s="99"/>
      <c r="AA479" s="99" t="str">
        <f t="shared" si="249"/>
        <v/>
      </c>
      <c r="AB479" s="99" t="str">
        <f t="shared" si="250"/>
        <v/>
      </c>
    </row>
    <row r="480" spans="1:28" s="66" customFormat="1" ht="15.75">
      <c r="A480" s="242"/>
      <c r="B480" s="223" t="s">
        <v>23</v>
      </c>
      <c r="C480" s="224"/>
      <c r="D480" s="221">
        <f>SUM(D473:D479)</f>
        <v>0</v>
      </c>
      <c r="E480" s="222"/>
      <c r="F480" s="221">
        <f>SUM(F473:F479)</f>
        <v>0</v>
      </c>
      <c r="G480" s="222"/>
      <c r="H480" s="221">
        <f>SUM(H473:H479)</f>
        <v>0</v>
      </c>
      <c r="I480" s="222"/>
      <c r="J480" s="221">
        <f>SUM(J473:J479)</f>
        <v>0</v>
      </c>
      <c r="K480" s="222"/>
      <c r="L480" s="221">
        <f>SUM(L473:L479)</f>
        <v>0</v>
      </c>
      <c r="M480" s="222"/>
      <c r="N480" s="221">
        <f>SUM(N473:N479)</f>
        <v>0</v>
      </c>
      <c r="O480" s="222"/>
      <c r="P480" s="221">
        <f>SUM(P473:P479)</f>
        <v>0</v>
      </c>
      <c r="Q480" s="222"/>
      <c r="R480" s="221">
        <f>SUM(R473:R479)</f>
        <v>0</v>
      </c>
      <c r="S480" s="222"/>
      <c r="T480" s="221">
        <f>SUM(T473:T479)</f>
        <v>0</v>
      </c>
      <c r="U480" s="222"/>
      <c r="V480" s="221">
        <f>SUM(V473:V479)</f>
        <v>0</v>
      </c>
      <c r="W480" s="222"/>
      <c r="X480" s="221">
        <f>SUM(X473:X479)</f>
        <v>0</v>
      </c>
      <c r="Y480" s="222"/>
      <c r="Z480" s="180">
        <f>SUM(Z473:Z479)</f>
        <v>0</v>
      </c>
      <c r="AA480" s="180">
        <f>SUM(AA473:AA479)</f>
        <v>0</v>
      </c>
      <c r="AB480" s="180">
        <f>SUM(AB473:AB479)</f>
        <v>0</v>
      </c>
    </row>
    <row r="481" spans="1:28" ht="15.75" customHeight="1">
      <c r="A481" s="242"/>
      <c r="B481" s="226">
        <f>SEMAINE(date_1er_jour_semaine($A$1,B472)+7)</f>
        <v>52</v>
      </c>
      <c r="C481" s="227"/>
      <c r="D481" s="195" t="s">
        <v>8</v>
      </c>
      <c r="E481" s="195" t="s">
        <v>9</v>
      </c>
      <c r="F481" s="196" t="s">
        <v>10</v>
      </c>
      <c r="G481" s="196" t="s">
        <v>9</v>
      </c>
      <c r="H481" s="197" t="s">
        <v>11</v>
      </c>
      <c r="I481" s="197" t="s">
        <v>9</v>
      </c>
      <c r="J481" s="198" t="s">
        <v>12</v>
      </c>
      <c r="K481" s="198" t="s">
        <v>9</v>
      </c>
      <c r="L481" s="199" t="s">
        <v>13</v>
      </c>
      <c r="M481" s="199" t="s">
        <v>9</v>
      </c>
      <c r="N481" s="200" t="s">
        <v>14</v>
      </c>
      <c r="O481" s="200" t="s">
        <v>9</v>
      </c>
      <c r="P481" s="201" t="s">
        <v>15</v>
      </c>
      <c r="Q481" s="201" t="s">
        <v>9</v>
      </c>
      <c r="R481" s="202" t="s">
        <v>16</v>
      </c>
      <c r="S481" s="202" t="s">
        <v>9</v>
      </c>
      <c r="T481" s="203" t="s">
        <v>17</v>
      </c>
      <c r="U481" s="203" t="s">
        <v>9</v>
      </c>
      <c r="V481" s="204" t="s">
        <v>18</v>
      </c>
      <c r="W481" s="204" t="s">
        <v>9</v>
      </c>
      <c r="X481" s="205" t="s">
        <v>19</v>
      </c>
      <c r="Y481" s="205" t="s">
        <v>9</v>
      </c>
      <c r="Z481" s="138" t="s">
        <v>20</v>
      </c>
      <c r="AA481" s="139" t="s">
        <v>21</v>
      </c>
      <c r="AB481" s="140" t="s">
        <v>22</v>
      </c>
    </row>
    <row r="482" spans="1:28" ht="14.25" customHeight="1">
      <c r="A482" s="242"/>
      <c r="B482" s="156">
        <f t="shared" ref="B482" si="253">WEEKDAY(C482)</f>
        <v>2</v>
      </c>
      <c r="C482" s="215">
        <f>date_1er_jour_semaine($A$1,B481)</f>
        <v>44186</v>
      </c>
      <c r="D482" s="99"/>
      <c r="E482" s="100"/>
      <c r="F482" s="99"/>
      <c r="G482" s="101"/>
      <c r="H482" s="99"/>
      <c r="I482" s="102"/>
      <c r="J482" s="99"/>
      <c r="K482" s="103"/>
      <c r="L482" s="99"/>
      <c r="M482" s="104"/>
      <c r="N482" s="99"/>
      <c r="O482" s="105"/>
      <c r="P482" s="99"/>
      <c r="Q482" s="106"/>
      <c r="R482" s="99"/>
      <c r="S482" s="107"/>
      <c r="T482" s="99"/>
      <c r="U482" s="103"/>
      <c r="V482" s="99"/>
      <c r="W482" s="108"/>
      <c r="X482" s="99"/>
      <c r="Y482" s="101"/>
      <c r="Z482" s="99"/>
      <c r="AA482" s="99" t="str">
        <f t="shared" ref="AA482:AA488" si="254">IF(SUM(D482:X482)=0,"",SUM(D482:X482))</f>
        <v/>
      </c>
      <c r="AB482" s="99" t="str">
        <f t="shared" ref="AB482:AB488" si="255">IF(SUM(Y482:AA482)=0,"",SUM(Z482,AA482))</f>
        <v/>
      </c>
    </row>
    <row r="483" spans="1:28" ht="14.25" customHeight="1">
      <c r="A483" s="242"/>
      <c r="B483" s="156">
        <f>WEEKDAY(C483)</f>
        <v>3</v>
      </c>
      <c r="C483" s="215">
        <f>C482+1</f>
        <v>44187</v>
      </c>
      <c r="D483" s="99"/>
      <c r="E483" s="100"/>
      <c r="F483" s="99"/>
      <c r="G483" s="101"/>
      <c r="H483" s="99"/>
      <c r="I483" s="102"/>
      <c r="J483" s="99"/>
      <c r="K483" s="103"/>
      <c r="L483" s="99"/>
      <c r="M483" s="104"/>
      <c r="N483" s="99"/>
      <c r="O483" s="105"/>
      <c r="P483" s="99"/>
      <c r="Q483" s="106"/>
      <c r="R483" s="99"/>
      <c r="S483" s="107"/>
      <c r="T483" s="109"/>
      <c r="U483" s="103"/>
      <c r="V483" s="99"/>
      <c r="W483" s="108"/>
      <c r="X483" s="99"/>
      <c r="Y483" s="101"/>
      <c r="Z483" s="99"/>
      <c r="AA483" s="99" t="str">
        <f t="shared" si="254"/>
        <v/>
      </c>
      <c r="AB483" s="99" t="str">
        <f t="shared" si="255"/>
        <v/>
      </c>
    </row>
    <row r="484" spans="1:28" ht="14.25" customHeight="1">
      <c r="A484" s="242"/>
      <c r="B484" s="156">
        <f>WEEKDAY(C484)</f>
        <v>4</v>
      </c>
      <c r="C484" s="215">
        <f>C483+1</f>
        <v>44188</v>
      </c>
      <c r="D484" s="99"/>
      <c r="E484" s="100"/>
      <c r="F484" s="99"/>
      <c r="G484" s="101"/>
      <c r="H484" s="99"/>
      <c r="I484" s="102"/>
      <c r="J484" s="99"/>
      <c r="K484" s="103"/>
      <c r="L484" s="99"/>
      <c r="M484" s="104"/>
      <c r="N484" s="99"/>
      <c r="O484" s="105"/>
      <c r="P484" s="99"/>
      <c r="Q484" s="106"/>
      <c r="R484" s="99"/>
      <c r="S484" s="107"/>
      <c r="T484" s="99"/>
      <c r="U484" s="103"/>
      <c r="V484" s="99"/>
      <c r="W484" s="108"/>
      <c r="X484" s="99"/>
      <c r="Y484" s="101"/>
      <c r="Z484" s="99"/>
      <c r="AA484" s="99" t="str">
        <f t="shared" si="254"/>
        <v/>
      </c>
      <c r="AB484" s="99" t="str">
        <f t="shared" si="255"/>
        <v/>
      </c>
    </row>
    <row r="485" spans="1:28" ht="14.25" customHeight="1">
      <c r="A485" s="242"/>
      <c r="B485" s="156">
        <f t="shared" ref="B485:B488" si="256">WEEKDAY(C485)</f>
        <v>5</v>
      </c>
      <c r="C485" s="215">
        <f t="shared" ref="C485:C488" si="257">C484+1</f>
        <v>44189</v>
      </c>
      <c r="D485" s="99"/>
      <c r="E485" s="100"/>
      <c r="F485" s="99"/>
      <c r="G485" s="101"/>
      <c r="H485" s="99"/>
      <c r="I485" s="102"/>
      <c r="J485" s="99"/>
      <c r="K485" s="103"/>
      <c r="L485" s="99"/>
      <c r="M485" s="104"/>
      <c r="N485" s="99"/>
      <c r="O485" s="105"/>
      <c r="P485" s="99"/>
      <c r="Q485" s="106"/>
      <c r="R485" s="99"/>
      <c r="S485" s="107"/>
      <c r="T485" s="99"/>
      <c r="U485" s="103"/>
      <c r="V485" s="99"/>
      <c r="W485" s="108"/>
      <c r="X485" s="99"/>
      <c r="Y485" s="101"/>
      <c r="Z485" s="99"/>
      <c r="AA485" s="99" t="str">
        <f t="shared" si="254"/>
        <v/>
      </c>
      <c r="AB485" s="99" t="str">
        <f t="shared" si="255"/>
        <v/>
      </c>
    </row>
    <row r="486" spans="1:28" ht="14.25" customHeight="1">
      <c r="A486" s="242"/>
      <c r="B486" s="156">
        <f t="shared" si="256"/>
        <v>6</v>
      </c>
      <c r="C486" s="215">
        <f t="shared" si="257"/>
        <v>44190</v>
      </c>
      <c r="D486" s="99"/>
      <c r="E486" s="100"/>
      <c r="F486" s="99"/>
      <c r="G486" s="101"/>
      <c r="H486" s="99"/>
      <c r="I486" s="102"/>
      <c r="J486" s="99"/>
      <c r="K486" s="103"/>
      <c r="L486" s="99"/>
      <c r="M486" s="104"/>
      <c r="N486" s="99"/>
      <c r="O486" s="105"/>
      <c r="P486" s="99"/>
      <c r="Q486" s="106"/>
      <c r="R486" s="99"/>
      <c r="S486" s="107"/>
      <c r="T486" s="99"/>
      <c r="U486" s="103"/>
      <c r="V486" s="99"/>
      <c r="W486" s="108"/>
      <c r="X486" s="99"/>
      <c r="Y486" s="101"/>
      <c r="Z486" s="99"/>
      <c r="AA486" s="99" t="str">
        <f t="shared" si="254"/>
        <v/>
      </c>
      <c r="AB486" s="99" t="str">
        <f t="shared" si="255"/>
        <v/>
      </c>
    </row>
    <row r="487" spans="1:28" ht="14.25" customHeight="1">
      <c r="A487" s="242"/>
      <c r="B487" s="156">
        <f t="shared" si="256"/>
        <v>7</v>
      </c>
      <c r="C487" s="215">
        <f t="shared" si="257"/>
        <v>44191</v>
      </c>
      <c r="D487" s="99"/>
      <c r="E487" s="100"/>
      <c r="F487" s="99"/>
      <c r="G487" s="101"/>
      <c r="H487" s="99"/>
      <c r="I487" s="102"/>
      <c r="J487" s="99"/>
      <c r="K487" s="103"/>
      <c r="L487" s="99"/>
      <c r="M487" s="104"/>
      <c r="N487" s="99"/>
      <c r="O487" s="105"/>
      <c r="P487" s="99"/>
      <c r="Q487" s="106"/>
      <c r="R487" s="99"/>
      <c r="S487" s="107"/>
      <c r="T487" s="99"/>
      <c r="U487" s="103"/>
      <c r="V487" s="99"/>
      <c r="W487" s="108"/>
      <c r="X487" s="99"/>
      <c r="Y487" s="101"/>
      <c r="Z487" s="99"/>
      <c r="AA487" s="99" t="str">
        <f t="shared" si="254"/>
        <v/>
      </c>
      <c r="AB487" s="99" t="str">
        <f t="shared" si="255"/>
        <v/>
      </c>
    </row>
    <row r="488" spans="1:28" ht="14.25" customHeight="1">
      <c r="A488" s="242"/>
      <c r="B488" s="156">
        <f t="shared" si="256"/>
        <v>1</v>
      </c>
      <c r="C488" s="215">
        <f t="shared" si="257"/>
        <v>44192</v>
      </c>
      <c r="D488" s="99"/>
      <c r="E488" s="100"/>
      <c r="F488" s="99"/>
      <c r="G488" s="101"/>
      <c r="H488" s="99"/>
      <c r="I488" s="102"/>
      <c r="J488" s="99"/>
      <c r="K488" s="103"/>
      <c r="L488" s="99"/>
      <c r="M488" s="104"/>
      <c r="N488" s="99"/>
      <c r="O488" s="105"/>
      <c r="P488" s="99"/>
      <c r="Q488" s="106"/>
      <c r="R488" s="99"/>
      <c r="S488" s="107"/>
      <c r="T488" s="99"/>
      <c r="U488" s="103"/>
      <c r="V488" s="99"/>
      <c r="W488" s="108"/>
      <c r="X488" s="99"/>
      <c r="Y488" s="101"/>
      <c r="Z488" s="99"/>
      <c r="AA488" s="99" t="str">
        <f t="shared" si="254"/>
        <v/>
      </c>
      <c r="AB488" s="99" t="str">
        <f t="shared" si="255"/>
        <v/>
      </c>
    </row>
    <row r="489" spans="1:28" s="66" customFormat="1" ht="17.25" customHeight="1">
      <c r="A489" s="220"/>
      <c r="B489" s="223" t="s">
        <v>23</v>
      </c>
      <c r="C489" s="224"/>
      <c r="D489" s="221">
        <f>SUM(D482:D488)</f>
        <v>0</v>
      </c>
      <c r="E489" s="222"/>
      <c r="F489" s="221">
        <f>SUM(F482:F488)</f>
        <v>0</v>
      </c>
      <c r="G489" s="222"/>
      <c r="H489" s="221">
        <f>SUM(H482:H488)</f>
        <v>0</v>
      </c>
      <c r="I489" s="222"/>
      <c r="J489" s="221">
        <f>SUM(J482:J488)</f>
        <v>0</v>
      </c>
      <c r="K489" s="222"/>
      <c r="L489" s="221">
        <f>SUM(L482:L488)</f>
        <v>0</v>
      </c>
      <c r="M489" s="222"/>
      <c r="N489" s="221">
        <f>SUM(N482:N488)</f>
        <v>0</v>
      </c>
      <c r="O489" s="222"/>
      <c r="P489" s="221">
        <f>SUM(P482:P488)</f>
        <v>0</v>
      </c>
      <c r="Q489" s="222"/>
      <c r="R489" s="221">
        <f>SUM(R482:R488)</f>
        <v>0</v>
      </c>
      <c r="S489" s="222"/>
      <c r="T489" s="221">
        <f>SUM(T482:T488)</f>
        <v>0</v>
      </c>
      <c r="U489" s="222"/>
      <c r="V489" s="221">
        <f>SUM(V482:V488)</f>
        <v>0</v>
      </c>
      <c r="W489" s="222"/>
      <c r="X489" s="221">
        <f>SUM(X482:X488)</f>
        <v>0</v>
      </c>
      <c r="Y489" s="222"/>
      <c r="Z489" s="180">
        <f>SUM(Z482:Z488)</f>
        <v>0</v>
      </c>
      <c r="AA489" s="180">
        <f>SUM(AA482:AA488)</f>
        <v>0</v>
      </c>
      <c r="AB489" s="180">
        <f>SUM(AB482:AB488)</f>
        <v>0</v>
      </c>
    </row>
    <row r="490" spans="1:28" ht="15.75" customHeight="1">
      <c r="A490" s="299">
        <f>A1+1</f>
        <v>2021</v>
      </c>
      <c r="B490" s="226">
        <f>SEMAINE(date_1er_jour_semaine($A$1,B481)+7)</f>
        <v>53</v>
      </c>
      <c r="C490" s="227"/>
      <c r="D490" s="195" t="s">
        <v>8</v>
      </c>
      <c r="E490" s="195" t="s">
        <v>9</v>
      </c>
      <c r="F490" s="196" t="s">
        <v>10</v>
      </c>
      <c r="G490" s="196" t="s">
        <v>9</v>
      </c>
      <c r="H490" s="197" t="s">
        <v>11</v>
      </c>
      <c r="I490" s="197" t="s">
        <v>9</v>
      </c>
      <c r="J490" s="198" t="s">
        <v>12</v>
      </c>
      <c r="K490" s="198" t="s">
        <v>9</v>
      </c>
      <c r="L490" s="199" t="s">
        <v>13</v>
      </c>
      <c r="M490" s="199" t="s">
        <v>9</v>
      </c>
      <c r="N490" s="200" t="s">
        <v>14</v>
      </c>
      <c r="O490" s="200" t="s">
        <v>9</v>
      </c>
      <c r="P490" s="201" t="s">
        <v>15</v>
      </c>
      <c r="Q490" s="201" t="s">
        <v>9</v>
      </c>
      <c r="R490" s="202" t="s">
        <v>16</v>
      </c>
      <c r="S490" s="202" t="s">
        <v>9</v>
      </c>
      <c r="T490" s="203" t="s">
        <v>17</v>
      </c>
      <c r="U490" s="203" t="s">
        <v>9</v>
      </c>
      <c r="V490" s="204" t="s">
        <v>18</v>
      </c>
      <c r="W490" s="204" t="s">
        <v>9</v>
      </c>
      <c r="X490" s="205" t="s">
        <v>19</v>
      </c>
      <c r="Y490" s="205" t="s">
        <v>9</v>
      </c>
      <c r="Z490" s="138" t="s">
        <v>20</v>
      </c>
      <c r="AA490" s="139" t="s">
        <v>21</v>
      </c>
      <c r="AB490" s="140" t="s">
        <v>22</v>
      </c>
    </row>
    <row r="491" spans="1:28" ht="14.25" customHeight="1">
      <c r="A491" s="300"/>
      <c r="B491" s="156">
        <f t="shared" ref="B491:B492" si="258">WEEKDAY(C491)</f>
        <v>2</v>
      </c>
      <c r="C491" s="215">
        <f>C488+1</f>
        <v>44193</v>
      </c>
      <c r="D491" s="99"/>
      <c r="E491" s="100"/>
      <c r="F491" s="99"/>
      <c r="G491" s="101"/>
      <c r="H491" s="99"/>
      <c r="I491" s="102"/>
      <c r="J491" s="99"/>
      <c r="K491" s="103"/>
      <c r="L491" s="99"/>
      <c r="M491" s="104"/>
      <c r="N491" s="99"/>
      <c r="O491" s="105"/>
      <c r="P491" s="99"/>
      <c r="Q491" s="106"/>
      <c r="R491" s="99"/>
      <c r="S491" s="107"/>
      <c r="T491" s="99"/>
      <c r="U491" s="103"/>
      <c r="V491" s="99"/>
      <c r="W491" s="108"/>
      <c r="X491" s="99"/>
      <c r="Y491" s="101"/>
      <c r="Z491" s="99"/>
      <c r="AA491" s="99" t="str">
        <f t="shared" ref="AA491:AA497" si="259">IF(SUM(D491:X491)=0,"",SUM(D491:X491))</f>
        <v/>
      </c>
      <c r="AB491" s="99" t="str">
        <f t="shared" ref="AB491:AB497" si="260">IF(SUM(Y491:AA491)=0,"",SUM(Z491,AA491))</f>
        <v/>
      </c>
    </row>
    <row r="492" spans="1:28" ht="14.25" customHeight="1">
      <c r="A492" s="300"/>
      <c r="B492" s="156">
        <f t="shared" si="258"/>
        <v>3</v>
      </c>
      <c r="C492" s="215">
        <f>C491+1</f>
        <v>44194</v>
      </c>
      <c r="D492" s="99"/>
      <c r="E492" s="100"/>
      <c r="F492" s="99"/>
      <c r="G492" s="101"/>
      <c r="H492" s="99"/>
      <c r="I492" s="102"/>
      <c r="J492" s="99"/>
      <c r="K492" s="103"/>
      <c r="L492" s="99"/>
      <c r="M492" s="104"/>
      <c r="N492" s="99"/>
      <c r="O492" s="105"/>
      <c r="P492" s="99"/>
      <c r="Q492" s="106"/>
      <c r="R492" s="99"/>
      <c r="S492" s="107"/>
      <c r="T492" s="109"/>
      <c r="U492" s="103"/>
      <c r="V492" s="99"/>
      <c r="W492" s="108"/>
      <c r="X492" s="99"/>
      <c r="Y492" s="101"/>
      <c r="Z492" s="99"/>
      <c r="AA492" s="99" t="str">
        <f t="shared" si="259"/>
        <v/>
      </c>
      <c r="AB492" s="99" t="str">
        <f t="shared" si="260"/>
        <v/>
      </c>
    </row>
    <row r="493" spans="1:28" ht="14.25" customHeight="1">
      <c r="A493" s="300"/>
      <c r="B493" s="156">
        <f>WEEKDAY(C493)</f>
        <v>4</v>
      </c>
      <c r="C493" s="215">
        <f t="shared" ref="C493:C497" si="261">C492+1</f>
        <v>44195</v>
      </c>
      <c r="D493" s="99"/>
      <c r="E493" s="100"/>
      <c r="F493" s="99"/>
      <c r="G493" s="101"/>
      <c r="H493" s="99"/>
      <c r="I493" s="102"/>
      <c r="J493" s="99"/>
      <c r="K493" s="103"/>
      <c r="L493" s="99"/>
      <c r="M493" s="104"/>
      <c r="N493" s="99"/>
      <c r="O493" s="105"/>
      <c r="P493" s="99"/>
      <c r="Q493" s="106"/>
      <c r="R493" s="99"/>
      <c r="S493" s="107"/>
      <c r="T493" s="99"/>
      <c r="U493" s="103"/>
      <c r="V493" s="99"/>
      <c r="W493" s="108"/>
      <c r="X493" s="99"/>
      <c r="Y493" s="101"/>
      <c r="Z493" s="99"/>
      <c r="AA493" s="99" t="str">
        <f t="shared" si="259"/>
        <v/>
      </c>
      <c r="AB493" s="99" t="str">
        <f t="shared" si="260"/>
        <v/>
      </c>
    </row>
    <row r="494" spans="1:28" ht="14.25" customHeight="1">
      <c r="A494" s="300"/>
      <c r="B494" s="156">
        <f t="shared" ref="B494:B497" si="262">WEEKDAY(C494)</f>
        <v>5</v>
      </c>
      <c r="C494" s="215">
        <f t="shared" si="261"/>
        <v>44196</v>
      </c>
      <c r="D494" s="99"/>
      <c r="E494" s="100"/>
      <c r="F494" s="99"/>
      <c r="G494" s="101"/>
      <c r="H494" s="99"/>
      <c r="I494" s="102"/>
      <c r="J494" s="99"/>
      <c r="K494" s="103"/>
      <c r="L494" s="99"/>
      <c r="M494" s="104"/>
      <c r="N494" s="99"/>
      <c r="O494" s="105"/>
      <c r="P494" s="99"/>
      <c r="Q494" s="106"/>
      <c r="R494" s="99"/>
      <c r="S494" s="107"/>
      <c r="T494" s="99"/>
      <c r="U494" s="103"/>
      <c r="V494" s="99"/>
      <c r="W494" s="108"/>
      <c r="X494" s="99"/>
      <c r="Y494" s="101"/>
      <c r="Z494" s="99"/>
      <c r="AA494" s="99" t="str">
        <f t="shared" si="259"/>
        <v/>
      </c>
      <c r="AB494" s="99" t="str">
        <f t="shared" si="260"/>
        <v/>
      </c>
    </row>
    <row r="495" spans="1:28" ht="14.25" customHeight="1">
      <c r="A495" s="300"/>
      <c r="B495" s="156">
        <f t="shared" si="262"/>
        <v>6</v>
      </c>
      <c r="C495" s="215">
        <f t="shared" si="261"/>
        <v>44197</v>
      </c>
      <c r="D495" s="99"/>
      <c r="E495" s="100"/>
      <c r="F495" s="99"/>
      <c r="G495" s="101"/>
      <c r="H495" s="99"/>
      <c r="I495" s="102"/>
      <c r="J495" s="99"/>
      <c r="K495" s="103"/>
      <c r="L495" s="99"/>
      <c r="M495" s="104"/>
      <c r="N495" s="99"/>
      <c r="O495" s="105"/>
      <c r="P495" s="99"/>
      <c r="Q495" s="106"/>
      <c r="R495" s="99"/>
      <c r="S495" s="107"/>
      <c r="T495" s="99"/>
      <c r="U495" s="103"/>
      <c r="V495" s="99"/>
      <c r="W495" s="108"/>
      <c r="X495" s="99"/>
      <c r="Y495" s="101"/>
      <c r="Z495" s="99"/>
      <c r="AA495" s="99" t="str">
        <f t="shared" si="259"/>
        <v/>
      </c>
      <c r="AB495" s="99" t="str">
        <f t="shared" si="260"/>
        <v/>
      </c>
    </row>
    <row r="496" spans="1:28" ht="14.25" customHeight="1">
      <c r="A496" s="300"/>
      <c r="B496" s="156">
        <f t="shared" si="262"/>
        <v>7</v>
      </c>
      <c r="C496" s="215">
        <f t="shared" si="261"/>
        <v>44198</v>
      </c>
      <c r="D496" s="99"/>
      <c r="E496" s="100"/>
      <c r="F496" s="99"/>
      <c r="G496" s="101"/>
      <c r="H496" s="99"/>
      <c r="I496" s="102"/>
      <c r="J496" s="99"/>
      <c r="K496" s="103"/>
      <c r="L496" s="99"/>
      <c r="M496" s="104"/>
      <c r="N496" s="99"/>
      <c r="O496" s="105"/>
      <c r="P496" s="99"/>
      <c r="Q496" s="106"/>
      <c r="R496" s="99"/>
      <c r="S496" s="107"/>
      <c r="T496" s="99"/>
      <c r="U496" s="103"/>
      <c r="V496" s="99"/>
      <c r="W496" s="108"/>
      <c r="X496" s="99"/>
      <c r="Y496" s="101"/>
      <c r="Z496" s="99"/>
      <c r="AA496" s="99" t="str">
        <f t="shared" si="259"/>
        <v/>
      </c>
      <c r="AB496" s="99" t="str">
        <f t="shared" si="260"/>
        <v/>
      </c>
    </row>
    <row r="497" spans="1:28" ht="14.25" customHeight="1">
      <c r="A497" s="300"/>
      <c r="B497" s="156">
        <f t="shared" si="262"/>
        <v>1</v>
      </c>
      <c r="C497" s="215">
        <f t="shared" si="261"/>
        <v>44199</v>
      </c>
      <c r="D497" s="99"/>
      <c r="E497" s="100"/>
      <c r="F497" s="99"/>
      <c r="G497" s="101"/>
      <c r="H497" s="99"/>
      <c r="I497" s="102"/>
      <c r="J497" s="99"/>
      <c r="K497" s="103"/>
      <c r="L497" s="99"/>
      <c r="M497" s="104"/>
      <c r="N497" s="99"/>
      <c r="O497" s="105"/>
      <c r="P497" s="99"/>
      <c r="Q497" s="106"/>
      <c r="R497" s="99"/>
      <c r="S497" s="107"/>
      <c r="T497" s="99"/>
      <c r="U497" s="103"/>
      <c r="V497" s="99"/>
      <c r="W497" s="108"/>
      <c r="X497" s="99"/>
      <c r="Y497" s="101"/>
      <c r="Z497" s="99"/>
      <c r="AA497" s="99" t="str">
        <f t="shared" si="259"/>
        <v/>
      </c>
      <c r="AB497" s="99" t="str">
        <f t="shared" si="260"/>
        <v/>
      </c>
    </row>
    <row r="498" spans="1:28" s="137" customFormat="1" ht="17.25" customHeight="1">
      <c r="A498" s="300"/>
      <c r="B498" s="271" t="s">
        <v>23</v>
      </c>
      <c r="C498" s="272"/>
      <c r="D498" s="269">
        <f>SUM(D491:D497)</f>
        <v>0</v>
      </c>
      <c r="E498" s="270"/>
      <c r="F498" s="269">
        <f>SUM(F491:F497)</f>
        <v>0</v>
      </c>
      <c r="G498" s="270"/>
      <c r="H498" s="269">
        <f>SUM(H491:H497)</f>
        <v>0</v>
      </c>
      <c r="I498" s="270"/>
      <c r="J498" s="269">
        <f>SUM(J491:J497)</f>
        <v>0</v>
      </c>
      <c r="K498" s="270"/>
      <c r="L498" s="269">
        <f>SUM(L491:L497)</f>
        <v>0</v>
      </c>
      <c r="M498" s="270"/>
      <c r="N498" s="269">
        <f>SUM(N491:N497)</f>
        <v>0</v>
      </c>
      <c r="O498" s="270"/>
      <c r="P498" s="269">
        <f>SUM(P491:P497)</f>
        <v>0</v>
      </c>
      <c r="Q498" s="270"/>
      <c r="R498" s="269">
        <f>SUM(R491:R497)</f>
        <v>0</v>
      </c>
      <c r="S498" s="270"/>
      <c r="T498" s="269">
        <f>SUM(T491:T497)</f>
        <v>0</v>
      </c>
      <c r="U498" s="270"/>
      <c r="V498" s="269">
        <f>SUM(V491:V497)</f>
        <v>0</v>
      </c>
      <c r="W498" s="270"/>
      <c r="X498" s="269">
        <f>SUM(X491:X497)</f>
        <v>0</v>
      </c>
      <c r="Y498" s="270"/>
      <c r="Z498" s="136">
        <f>SUM(Z491:Z497)</f>
        <v>0</v>
      </c>
      <c r="AA498" s="136">
        <f>SUM(AA491:AA497)</f>
        <v>0</v>
      </c>
      <c r="AB498" s="136">
        <f>SUM(AB491:AB497)</f>
        <v>0</v>
      </c>
    </row>
    <row r="499" spans="1:28" s="137" customFormat="1" ht="17.25" customHeight="1">
      <c r="A499" s="301"/>
      <c r="B499" s="302" t="s">
        <v>138</v>
      </c>
      <c r="C499" s="303"/>
      <c r="D499" s="304" t="s">
        <v>8</v>
      </c>
      <c r="E499" s="305"/>
      <c r="F499" s="306" t="s">
        <v>10</v>
      </c>
      <c r="G499" s="307"/>
      <c r="H499" s="308" t="s">
        <v>11</v>
      </c>
      <c r="I499" s="309"/>
      <c r="J499" s="310" t="s">
        <v>12</v>
      </c>
      <c r="K499" s="311"/>
      <c r="L499" s="312" t="s">
        <v>13</v>
      </c>
      <c r="M499" s="313"/>
      <c r="N499" s="314" t="s">
        <v>14</v>
      </c>
      <c r="O499" s="315"/>
      <c r="P499" s="316" t="s">
        <v>15</v>
      </c>
      <c r="Q499" s="317"/>
      <c r="R499" s="318" t="s">
        <v>16</v>
      </c>
      <c r="S499" s="319"/>
      <c r="T499" s="320" t="s">
        <v>17</v>
      </c>
      <c r="U499" s="321"/>
      <c r="V499" s="322" t="s">
        <v>18</v>
      </c>
      <c r="W499" s="323"/>
      <c r="X499" s="324" t="s">
        <v>19</v>
      </c>
      <c r="Y499" s="325"/>
      <c r="Z499" s="138" t="s">
        <v>20</v>
      </c>
      <c r="AA499" s="139" t="s">
        <v>21</v>
      </c>
      <c r="AB499" s="140" t="s">
        <v>22</v>
      </c>
    </row>
    <row r="500" spans="1:28" s="143" customFormat="1" ht="18" customHeight="1">
      <c r="A500" s="141"/>
      <c r="B500" s="273" t="s">
        <v>122</v>
      </c>
      <c r="C500" s="273"/>
      <c r="D500" s="278">
        <f>SUMPRODUCT(($C$14:$C$498&gt;=DATE($A$1,1,1)*1)*($C$14:$C$498&lt;=DATE($A$1,1,31)*1),(D14:D498))</f>
        <v>0</v>
      </c>
      <c r="E500" s="278"/>
      <c r="F500" s="278">
        <f t="shared" ref="F500:Y500" si="263">SUMPRODUCT(($C$14:$C$498&gt;=DATE($A$1,1,1)*1)*($C$14:$C$498&lt;=DATE($A$1,1,31)*1),(F14:F498))</f>
        <v>0</v>
      </c>
      <c r="G500" s="278"/>
      <c r="H500" s="278">
        <f t="shared" ref="H500:Y500" si="264">SUMPRODUCT(($C$14:$C$498&gt;=DATE($A$1,1,1)*1)*($C$14:$C$498&lt;=DATE($A$1,1,31)*1),(H14:H498))</f>
        <v>0</v>
      </c>
      <c r="I500" s="278"/>
      <c r="J500" s="278">
        <f t="shared" ref="J500:Y500" si="265">SUMPRODUCT(($C$14:$C$498&gt;=DATE($A$1,1,1)*1)*($C$14:$C$498&lt;=DATE($A$1,1,31)*1),(J14:J498))</f>
        <v>0</v>
      </c>
      <c r="K500" s="278"/>
      <c r="L500" s="278">
        <f t="shared" ref="L500:Y500" si="266">SUMPRODUCT(($C$14:$C$498&gt;=DATE($A$1,1,1)*1)*($C$14:$C$498&lt;=DATE($A$1,1,31)*1),(L14:L498))</f>
        <v>0</v>
      </c>
      <c r="M500" s="278"/>
      <c r="N500" s="278">
        <f t="shared" ref="N500:Y500" si="267">SUMPRODUCT(($C$14:$C$498&gt;=DATE($A$1,1,1)*1)*($C$14:$C$498&lt;=DATE($A$1,1,31)*1),(N14:N498))</f>
        <v>0</v>
      </c>
      <c r="O500" s="278"/>
      <c r="P500" s="278">
        <f t="shared" ref="P500:Y500" si="268">SUMPRODUCT(($C$14:$C$498&gt;=DATE($A$1,1,1)*1)*($C$14:$C$498&lt;=DATE($A$1,1,31)*1),(P14:P498))</f>
        <v>0</v>
      </c>
      <c r="Q500" s="278"/>
      <c r="R500" s="278">
        <f t="shared" ref="R500:Y500" si="269">SUMPRODUCT(($C$14:$C$498&gt;=DATE($A$1,1,1)*1)*($C$14:$C$498&lt;=DATE($A$1,1,31)*1),(R14:R498))</f>
        <v>0</v>
      </c>
      <c r="S500" s="278"/>
      <c r="T500" s="278">
        <f t="shared" ref="T500:Y500" si="270">SUMPRODUCT(($C$14:$C$498&gt;=DATE($A$1,1,1)*1)*($C$14:$C$498&lt;=DATE($A$1,1,31)*1),(T14:T498))</f>
        <v>0</v>
      </c>
      <c r="U500" s="278"/>
      <c r="V500" s="278">
        <f t="shared" ref="V500:Y500" si="271">SUMPRODUCT(($C$14:$C$498&gt;=DATE($A$1,1,1)*1)*($C$14:$C$498&lt;=DATE($A$1,1,31)*1),(V14:V498))</f>
        <v>0</v>
      </c>
      <c r="W500" s="278"/>
      <c r="X500" s="278">
        <f t="shared" ref="X500:Y500" si="272">SUMPRODUCT(($C$14:$C$498&gt;=DATE($A$1,1,1)*1)*($C$14:$C$498&lt;=DATE($A$1,1,31)*1),(X14:X498))</f>
        <v>0</v>
      </c>
      <c r="Y500" s="278"/>
      <c r="Z500" s="142">
        <f>SUMPRODUCT(($C$14:$C$498&gt;="1/01/2017"*1)*($C$14:$C$498&lt;="31/01/2017"*1),(Z14:Z498))</f>
        <v>0</v>
      </c>
      <c r="AA500" s="142">
        <f>SUMPRODUCT(($C$14:$C$498&gt;="1/01/2017"*1)*($C$14:$C$498&lt;="31/01/2017"*1),(AA14:AA498))</f>
        <v>0</v>
      </c>
      <c r="AB500" s="142">
        <f>SUMPRODUCT(($C$14:$C$498&gt;="1/01/2017"*1)*($C$14:$C$498&lt;="31/01/2017"*1),(AB14:AB498))</f>
        <v>0</v>
      </c>
    </row>
    <row r="501" spans="1:28" s="143" customFormat="1" ht="18" hidden="1" customHeight="1">
      <c r="A501" s="141"/>
      <c r="B501" s="274" t="s">
        <v>135</v>
      </c>
      <c r="C501" s="274"/>
      <c r="D501" s="279">
        <f>SUMPRODUCT(($C$13:$C$497&gt;=DATE($A$1,2,1)*1)*($C$13:$C$497&lt;=DATE($A$1,2,28)*1),(D13:D497))</f>
        <v>0</v>
      </c>
      <c r="E501" s="280"/>
      <c r="F501" s="279">
        <f>SUMPRODUCT(($C$13:$C$497&gt;="1/02/2017"*1)*($C$13:$C$497&lt;="28/02/2017"*1),(F13:F497))</f>
        <v>0</v>
      </c>
      <c r="G501" s="280"/>
      <c r="H501" s="279">
        <f>SUMPRODUCT(($C$13:$C$497&gt;="1/02/2017"*1)*($C$13:$C$497&lt;="28/02/2017"*1),(H13:H497))</f>
        <v>0</v>
      </c>
      <c r="I501" s="280"/>
      <c r="J501" s="279">
        <f>SUMPRODUCT(($C$13:$C$497&gt;="1/02/2017"*1)*($C$13:$C$497&lt;="28/02/2017"*1),(J13:J497))</f>
        <v>0</v>
      </c>
      <c r="K501" s="280"/>
      <c r="L501" s="279">
        <f>SUMPRODUCT(($C$13:$C$497&gt;="1/02/2017"*1)*($C$13:$C$497&lt;="28/02/2017"*1),(L13:L497))</f>
        <v>0</v>
      </c>
      <c r="M501" s="280"/>
      <c r="N501" s="279">
        <f>SUMPRODUCT(($C$13:$C$497&gt;="1/02/2017"*1)*($C$13:$C$497&lt;="28/02/2017"*1),(N13:N497))</f>
        <v>0</v>
      </c>
      <c r="O501" s="280"/>
      <c r="P501" s="279">
        <f>SUMPRODUCT(($C$13:$C$497&gt;="1/02/2017"*1)*($C$13:$C$497&lt;="28/02/2017"*1),(P13:P497))</f>
        <v>0</v>
      </c>
      <c r="Q501" s="280"/>
      <c r="R501" s="279">
        <f>SUMPRODUCT(($C$13:$C$497&gt;="1/02/2017"*1)*($C$13:$C$497&lt;="28/02/2017"*1),(R13:R497))</f>
        <v>0</v>
      </c>
      <c r="S501" s="280"/>
      <c r="T501" s="279">
        <f>SUMPRODUCT(($C$13:$C$497&gt;="1/02/2017"*1)*($C$13:$C$497&lt;="28/02/2017"*1),(T13:T497))</f>
        <v>0</v>
      </c>
      <c r="U501" s="280"/>
      <c r="V501" s="279">
        <f>SUMPRODUCT(($C$13:$C$497&gt;="1/02/2017"*1)*($C$13:$C$497&lt;="28/02/2017"*1),(V13:V497))</f>
        <v>0</v>
      </c>
      <c r="W501" s="280"/>
      <c r="X501" s="279">
        <f>SUMPRODUCT(($C$13:$C$497&gt;="1/02/2017"*1)*($C$13:$C$497&lt;="28/02/2017"*1),(X13:X497))</f>
        <v>0</v>
      </c>
      <c r="Y501" s="280"/>
      <c r="Z501" s="144">
        <f>SUMPRODUCT(($C$13:$C$497&gt;="1/02/2017"*1)*($C$13:$C$497&lt;="28/02/2017"*1),(Z13:Z497))</f>
        <v>0</v>
      </c>
      <c r="AA501" s="144">
        <f>SUMPRODUCT(($C$13:$C$497&gt;="1/02/2017"*1)*($C$13:$C$497&lt;="28/02/2017"*1),(AA13:AA497))</f>
        <v>0</v>
      </c>
      <c r="AB501" s="144">
        <f>SUMPRODUCT(($C$13:$C$497&gt;="1/02/2017"*1)*($C$13:$C$497&lt;="28/02/2017"*1),(AB13:AB497))</f>
        <v>0</v>
      </c>
    </row>
    <row r="502" spans="1:28" s="143" customFormat="1" ht="18" hidden="1" customHeight="1">
      <c r="A502" s="141"/>
      <c r="B502" s="277" t="s">
        <v>134</v>
      </c>
      <c r="C502" s="277"/>
      <c r="D502" s="289">
        <f>SUMPRODUCT(($C$14:$C$498&gt;=DATE($A$1,2,1)*1)*($C$14:$C$498&lt;=DATE($A$1,2,29)*1),(D14:D498))</f>
        <v>0</v>
      </c>
      <c r="E502" s="290"/>
      <c r="F502" s="289" t="e">
        <f>SUMPRODUCT(($C$14:$C$498&gt;="1/02/2017"*1)*($C$14:$C$498&lt;="29/02/2017"*1),(F14:F498))</f>
        <v>#VALUE!</v>
      </c>
      <c r="G502" s="290"/>
      <c r="H502" s="289" t="e">
        <f>SUMPRODUCT(($C$14:$C$498&gt;="1/02/2017"*1)*($C$14:$C$498&lt;="29/02/2017"*1),(H14:H498))</f>
        <v>#VALUE!</v>
      </c>
      <c r="I502" s="290"/>
      <c r="J502" s="289" t="e">
        <f>SUMPRODUCT(($C$14:$C$498&gt;="1/02/2017"*1)*($C$14:$C$498&lt;="29/02/2017"*1),(J14:J498))</f>
        <v>#VALUE!</v>
      </c>
      <c r="K502" s="290"/>
      <c r="L502" s="289" t="e">
        <f>SUMPRODUCT(($C$14:$C$498&gt;="1/02/2017"*1)*($C$14:$C$498&lt;="29/02/2017"*1),(L14:L498))</f>
        <v>#VALUE!</v>
      </c>
      <c r="M502" s="290"/>
      <c r="N502" s="289" t="e">
        <f>SUMPRODUCT(($C$14:$C$498&gt;="1/02/2017"*1)*($C$14:$C$498&lt;="29/02/2017"*1),(N14:N498))</f>
        <v>#VALUE!</v>
      </c>
      <c r="O502" s="290"/>
      <c r="P502" s="289" t="e">
        <f>SUMPRODUCT(($C$14:$C$498&gt;="1/02/2017"*1)*($C$14:$C$498&lt;="29/02/2017"*1),(P14:P498))</f>
        <v>#VALUE!</v>
      </c>
      <c r="Q502" s="290"/>
      <c r="R502" s="289" t="e">
        <f>SUMPRODUCT(($C$14:$C$498&gt;="1/02/2017"*1)*($C$14:$C$498&lt;="29/02/2017"*1),(R14:R498))</f>
        <v>#VALUE!</v>
      </c>
      <c r="S502" s="290"/>
      <c r="T502" s="289" t="e">
        <f>SUMPRODUCT(($C$14:$C$498&gt;="1/02/2017"*1)*($C$14:$C$498&lt;="29/02/2017"*1),(T14:T498))</f>
        <v>#VALUE!</v>
      </c>
      <c r="U502" s="290"/>
      <c r="V502" s="289" t="e">
        <f>SUMPRODUCT(($C$14:$C$498&gt;="1/02/2017"*1)*($C$14:$C$498&lt;="29/02/2017"*1),(V14:V498))</f>
        <v>#VALUE!</v>
      </c>
      <c r="W502" s="290"/>
      <c r="X502" s="289" t="e">
        <f>SUMPRODUCT(($C$14:$C$498&gt;="1/02/2017"*1)*($C$14:$C$498&lt;="29/02/2017"*1),(X14:X498))</f>
        <v>#VALUE!</v>
      </c>
      <c r="Y502" s="290"/>
      <c r="Z502" s="145" t="e">
        <f>SUMPRODUCT(($C$14:$C$498&gt;="1/02/2017"*1)*($C$14:$C$498&lt;="29/02/2017"*1),(Z14:Z498))</f>
        <v>#VALUE!</v>
      </c>
      <c r="AA502" s="145" t="e">
        <f>SUMPRODUCT(($C$14:$C$498&gt;="1/02/2017"*1)*($C$14:$C$498&lt;="29/02/2017"*1),(AA14:AA498))</f>
        <v>#VALUE!</v>
      </c>
      <c r="AB502" s="145" t="e">
        <f>SUMPRODUCT(($C$14:$C$498&gt;="1/02/2017"*1)*($C$14:$C$498&lt;="29/02/2017"*1),(AB14:AB498))</f>
        <v>#VALUE!</v>
      </c>
    </row>
    <row r="503" spans="1:28" s="148" customFormat="1" ht="18" customHeight="1">
      <c r="A503" s="146"/>
      <c r="B503" s="276" t="s">
        <v>123</v>
      </c>
      <c r="C503" s="276"/>
      <c r="D503" s="286">
        <f>IFERROR(D502,D501)</f>
        <v>0</v>
      </c>
      <c r="E503" s="287"/>
      <c r="F503" s="286">
        <f>IFERROR(F502,F501)</f>
        <v>0</v>
      </c>
      <c r="G503" s="287"/>
      <c r="H503" s="286">
        <f>IFERROR(H502,H501)</f>
        <v>0</v>
      </c>
      <c r="I503" s="287"/>
      <c r="J503" s="286">
        <f>IFERROR(J502,J501)</f>
        <v>0</v>
      </c>
      <c r="K503" s="287"/>
      <c r="L503" s="286">
        <f>IFERROR(L502,L501)</f>
        <v>0</v>
      </c>
      <c r="M503" s="287"/>
      <c r="N503" s="286">
        <f>IFERROR(N502,N501)</f>
        <v>0</v>
      </c>
      <c r="O503" s="287"/>
      <c r="P503" s="286">
        <f>IFERROR(P502,P501)</f>
        <v>0</v>
      </c>
      <c r="Q503" s="287"/>
      <c r="R503" s="286">
        <f>IFERROR(R502,R501)</f>
        <v>0</v>
      </c>
      <c r="S503" s="287"/>
      <c r="T503" s="286">
        <f>IFERROR(T502,T501)</f>
        <v>0</v>
      </c>
      <c r="U503" s="287"/>
      <c r="V503" s="286">
        <f>IFERROR(V502,V501)</f>
        <v>0</v>
      </c>
      <c r="W503" s="287"/>
      <c r="X503" s="286">
        <f>IFERROR(X502,X501)</f>
        <v>0</v>
      </c>
      <c r="Y503" s="287"/>
      <c r="Z503" s="147">
        <f>IFERROR(Z502,Z501)</f>
        <v>0</v>
      </c>
      <c r="AA503" s="147">
        <f t="shared" ref="AA503:AB503" si="273">IFERROR(AA502,AA501)</f>
        <v>0</v>
      </c>
      <c r="AB503" s="147">
        <f t="shared" si="273"/>
        <v>0</v>
      </c>
    </row>
    <row r="504" spans="1:28" s="143" customFormat="1" ht="18" customHeight="1">
      <c r="A504" s="141"/>
      <c r="B504" s="275" t="s">
        <v>124</v>
      </c>
      <c r="C504" s="275"/>
      <c r="D504" s="281">
        <f>SUMPRODUCT(($C$14:$C$498&gt;=DATE($A$1,3,1)*1)*($C$14:$C$498&lt;=DATE($A$1,3,31)*1),(D14:D498))</f>
        <v>0</v>
      </c>
      <c r="E504" s="282"/>
      <c r="F504" s="281">
        <f t="shared" ref="F504:Y504" si="274">SUMPRODUCT(($C$14:$C$498&gt;=DATE($A$1,3,1)*1)*($C$14:$C$498&lt;=DATE($A$1,3,31)*1),(F14:F498))</f>
        <v>0</v>
      </c>
      <c r="G504" s="282"/>
      <c r="H504" s="281">
        <f t="shared" ref="H504:Y504" si="275">SUMPRODUCT(($C$14:$C$498&gt;=DATE($A$1,3,1)*1)*($C$14:$C$498&lt;=DATE($A$1,3,31)*1),(H14:H498))</f>
        <v>0</v>
      </c>
      <c r="I504" s="282"/>
      <c r="J504" s="281">
        <f t="shared" ref="J504:Y504" si="276">SUMPRODUCT(($C$14:$C$498&gt;=DATE($A$1,3,1)*1)*($C$14:$C$498&lt;=DATE($A$1,3,31)*1),(J14:J498))</f>
        <v>0</v>
      </c>
      <c r="K504" s="282"/>
      <c r="L504" s="281">
        <f t="shared" ref="L504:Y504" si="277">SUMPRODUCT(($C$14:$C$498&gt;=DATE($A$1,3,1)*1)*($C$14:$C$498&lt;=DATE($A$1,3,31)*1),(L14:L498))</f>
        <v>0</v>
      </c>
      <c r="M504" s="282"/>
      <c r="N504" s="281">
        <f t="shared" ref="N504:Y504" si="278">SUMPRODUCT(($C$14:$C$498&gt;=DATE($A$1,3,1)*1)*($C$14:$C$498&lt;=DATE($A$1,3,31)*1),(N14:N498))</f>
        <v>0</v>
      </c>
      <c r="O504" s="282"/>
      <c r="P504" s="281">
        <f t="shared" ref="P504:Y504" si="279">SUMPRODUCT(($C$14:$C$498&gt;=DATE($A$1,3,1)*1)*($C$14:$C$498&lt;=DATE($A$1,3,31)*1),(P14:P498))</f>
        <v>0</v>
      </c>
      <c r="Q504" s="282"/>
      <c r="R504" s="281">
        <f t="shared" ref="R504:Y504" si="280">SUMPRODUCT(($C$14:$C$498&gt;=DATE($A$1,3,1)*1)*($C$14:$C$498&lt;=DATE($A$1,3,31)*1),(R14:R498))</f>
        <v>0</v>
      </c>
      <c r="S504" s="282"/>
      <c r="T504" s="281">
        <f t="shared" ref="T504:Y504" si="281">SUMPRODUCT(($C$14:$C$498&gt;=DATE($A$1,3,1)*1)*($C$14:$C$498&lt;=DATE($A$1,3,31)*1),(T14:T498))</f>
        <v>0</v>
      </c>
      <c r="U504" s="282"/>
      <c r="V504" s="281">
        <f t="shared" ref="V504:Y504" si="282">SUMPRODUCT(($C$14:$C$498&gt;=DATE($A$1,3,1)*1)*($C$14:$C$498&lt;=DATE($A$1,3,31)*1),(V14:V498))</f>
        <v>0</v>
      </c>
      <c r="W504" s="282"/>
      <c r="X504" s="281">
        <f t="shared" ref="X504:Y504" si="283">SUMPRODUCT(($C$14:$C$498&gt;=DATE($A$1,3,1)*1)*($C$14:$C$498&lt;=DATE($A$1,3,31)*1),(X14:X498))</f>
        <v>0</v>
      </c>
      <c r="Y504" s="282"/>
      <c r="Z504" s="142">
        <f>SUMPRODUCT(($C$14:$C$498&gt;="1/03/2017"*1)*($C$14:$C$498&lt;="31/03/2017"*1),(Z14:Z498))</f>
        <v>0</v>
      </c>
      <c r="AA504" s="142">
        <f>SUMPRODUCT(($C$14:$C$498&gt;="1/03/2017"*1)*($C$14:$C$498&lt;="31/03/2017"*1),(AA14:AA498))</f>
        <v>0</v>
      </c>
      <c r="AB504" s="142">
        <f>SUMPRODUCT(($C$14:$C$498&gt;="1/03/2017"*1)*($C$14:$C$498&lt;="31/03/2017"*1),(AB14:AB498))</f>
        <v>0</v>
      </c>
    </row>
    <row r="505" spans="1:28" s="148" customFormat="1" ht="18" customHeight="1">
      <c r="A505" s="146"/>
      <c r="B505" s="276" t="s">
        <v>125</v>
      </c>
      <c r="C505" s="276"/>
      <c r="D505" s="283">
        <f>SUMPRODUCT(($C$14:$C$498&gt;=DATE($A$1,4,1)*1)*($C$14:$C$498&lt;=DATE($A$1,4,31)*1),(D14:D498))</f>
        <v>0</v>
      </c>
      <c r="E505" s="284"/>
      <c r="F505" s="283">
        <f t="shared" ref="F505:Y505" si="284">SUMPRODUCT(($C$14:$C$498&gt;=DATE($A$1,4,1)*1)*($C$14:$C$498&lt;=DATE($A$1,4,31)*1),(F14:F498))</f>
        <v>0</v>
      </c>
      <c r="G505" s="284"/>
      <c r="H505" s="283">
        <f t="shared" ref="H505:Y505" si="285">SUMPRODUCT(($C$14:$C$498&gt;=DATE($A$1,4,1)*1)*($C$14:$C$498&lt;=DATE($A$1,4,31)*1),(H14:H498))</f>
        <v>0</v>
      </c>
      <c r="I505" s="284"/>
      <c r="J505" s="283">
        <f t="shared" ref="J505:Y505" si="286">SUMPRODUCT(($C$14:$C$498&gt;=DATE($A$1,4,1)*1)*($C$14:$C$498&lt;=DATE($A$1,4,31)*1),(J14:J498))</f>
        <v>0</v>
      </c>
      <c r="K505" s="284"/>
      <c r="L505" s="283">
        <f t="shared" ref="L505:Y505" si="287">SUMPRODUCT(($C$14:$C$498&gt;=DATE($A$1,4,1)*1)*($C$14:$C$498&lt;=DATE($A$1,4,31)*1),(L14:L498))</f>
        <v>0</v>
      </c>
      <c r="M505" s="284"/>
      <c r="N505" s="283">
        <f t="shared" ref="N505:Y505" si="288">SUMPRODUCT(($C$14:$C$498&gt;=DATE($A$1,4,1)*1)*($C$14:$C$498&lt;=DATE($A$1,4,31)*1),(N14:N498))</f>
        <v>0</v>
      </c>
      <c r="O505" s="284"/>
      <c r="P505" s="283">
        <f t="shared" ref="P505:Y505" si="289">SUMPRODUCT(($C$14:$C$498&gt;=DATE($A$1,4,1)*1)*($C$14:$C$498&lt;=DATE($A$1,4,31)*1),(P14:P498))</f>
        <v>0</v>
      </c>
      <c r="Q505" s="284"/>
      <c r="R505" s="283">
        <f t="shared" ref="R505:Y505" si="290">SUMPRODUCT(($C$14:$C$498&gt;=DATE($A$1,4,1)*1)*($C$14:$C$498&lt;=DATE($A$1,4,31)*1),(R14:R498))</f>
        <v>0</v>
      </c>
      <c r="S505" s="284"/>
      <c r="T505" s="283">
        <f t="shared" ref="T505:Y505" si="291">SUMPRODUCT(($C$14:$C$498&gt;=DATE($A$1,4,1)*1)*($C$14:$C$498&lt;=DATE($A$1,4,31)*1),(T14:T498))</f>
        <v>0</v>
      </c>
      <c r="U505" s="284"/>
      <c r="V505" s="283">
        <f t="shared" ref="V505:Y505" si="292">SUMPRODUCT(($C$14:$C$498&gt;=DATE($A$1,4,1)*1)*($C$14:$C$498&lt;=DATE($A$1,4,31)*1),(V14:V498))</f>
        <v>0</v>
      </c>
      <c r="W505" s="284"/>
      <c r="X505" s="283">
        <f t="shared" ref="X505:Y505" si="293">SUMPRODUCT(($C$14:$C$498&gt;=DATE($A$1,4,1)*1)*($C$14:$C$498&lt;=DATE($A$1,4,31)*1),(X14:X498))</f>
        <v>0</v>
      </c>
      <c r="Y505" s="284"/>
      <c r="Z505" s="147">
        <f>SUMPRODUCT(($C$14:$C$498&gt;="1/04/2017"*1)*($C$14:$C$498&lt;="30/04/2017"*1),(Z14:Z498))</f>
        <v>0</v>
      </c>
      <c r="AA505" s="147">
        <f>SUMPRODUCT(($C$14:$C$498&gt;="1/04/2017"*1)*($C$14:$C$498&lt;="30/04/2017"*1),(AA14:AA498))</f>
        <v>0</v>
      </c>
      <c r="AB505" s="147">
        <f>SUMPRODUCT(($C$14:$C$498&gt;="1/04/2017"*1)*($C$14:$C$498&lt;="30/04/2017"*1),(AB14:AB498))</f>
        <v>0</v>
      </c>
    </row>
    <row r="506" spans="1:28" s="143" customFormat="1" ht="18" customHeight="1">
      <c r="A506" s="141"/>
      <c r="B506" s="275" t="s">
        <v>126</v>
      </c>
      <c r="C506" s="275"/>
      <c r="D506" s="281">
        <f>SUMPRODUCT(($C$14:$C$498&gt;=DATE($A$1,5,1)*1)*($C$14:$C$498&lt;=DATE($A$1,5,31)*1),(D14:D498))</f>
        <v>0</v>
      </c>
      <c r="E506" s="282"/>
      <c r="F506" s="281">
        <f t="shared" ref="F506:Y506" si="294">SUMPRODUCT(($C$14:$C$498&gt;=DATE($A$1,5,1)*1)*($C$14:$C$498&lt;=DATE($A$1,5,31)*1),(F14:F498))</f>
        <v>0</v>
      </c>
      <c r="G506" s="282"/>
      <c r="H506" s="281">
        <f t="shared" ref="H506:Y506" si="295">SUMPRODUCT(($C$14:$C$498&gt;=DATE($A$1,5,1)*1)*($C$14:$C$498&lt;=DATE($A$1,5,31)*1),(H14:H498))</f>
        <v>0</v>
      </c>
      <c r="I506" s="282"/>
      <c r="J506" s="281">
        <f t="shared" ref="J506:Y506" si="296">SUMPRODUCT(($C$14:$C$498&gt;=DATE($A$1,5,1)*1)*($C$14:$C$498&lt;=DATE($A$1,5,31)*1),(J14:J498))</f>
        <v>0</v>
      </c>
      <c r="K506" s="282"/>
      <c r="L506" s="281">
        <f t="shared" ref="L506:Y506" si="297">SUMPRODUCT(($C$14:$C$498&gt;=DATE($A$1,5,1)*1)*($C$14:$C$498&lt;=DATE($A$1,5,31)*1),(L14:L498))</f>
        <v>0</v>
      </c>
      <c r="M506" s="282"/>
      <c r="N506" s="281">
        <f t="shared" ref="N506:Y506" si="298">SUMPRODUCT(($C$14:$C$498&gt;=DATE($A$1,5,1)*1)*($C$14:$C$498&lt;=DATE($A$1,5,31)*1),(N14:N498))</f>
        <v>0</v>
      </c>
      <c r="O506" s="282"/>
      <c r="P506" s="281">
        <f t="shared" ref="P506:Y506" si="299">SUMPRODUCT(($C$14:$C$498&gt;=DATE($A$1,5,1)*1)*($C$14:$C$498&lt;=DATE($A$1,5,31)*1),(P14:P498))</f>
        <v>0</v>
      </c>
      <c r="Q506" s="282"/>
      <c r="R506" s="281">
        <f t="shared" ref="R506:Y506" si="300">SUMPRODUCT(($C$14:$C$498&gt;=DATE($A$1,5,1)*1)*($C$14:$C$498&lt;=DATE($A$1,5,31)*1),(R14:R498))</f>
        <v>0</v>
      </c>
      <c r="S506" s="282"/>
      <c r="T506" s="281">
        <f t="shared" ref="T506:Y506" si="301">SUMPRODUCT(($C$14:$C$498&gt;=DATE($A$1,5,1)*1)*($C$14:$C$498&lt;=DATE($A$1,5,31)*1),(T14:T498))</f>
        <v>0</v>
      </c>
      <c r="U506" s="282"/>
      <c r="V506" s="281">
        <f t="shared" ref="V506:Y506" si="302">SUMPRODUCT(($C$14:$C$498&gt;=DATE($A$1,5,1)*1)*($C$14:$C$498&lt;=DATE($A$1,5,31)*1),(V14:V498))</f>
        <v>0</v>
      </c>
      <c r="W506" s="282"/>
      <c r="X506" s="281">
        <f t="shared" ref="X506:Y506" si="303">SUMPRODUCT(($C$14:$C$498&gt;=DATE($A$1,5,1)*1)*($C$14:$C$498&lt;=DATE($A$1,5,31)*1),(X14:X498))</f>
        <v>0</v>
      </c>
      <c r="Y506" s="282"/>
      <c r="Z506" s="142">
        <f>SUMPRODUCT(($C$14:$C$498&gt;="1/05/2017"*1)*($C$14:$C$498&lt;="31/05/2017"*1),(Z14:Z498))</f>
        <v>0</v>
      </c>
      <c r="AA506" s="142">
        <f>SUMPRODUCT(($C$14:$C$498&gt;="1/05/2017"*1)*($C$14:$C$498&lt;="31/05/2017"*1),(AA14:AA498))</f>
        <v>0</v>
      </c>
      <c r="AB506" s="142">
        <f>SUMPRODUCT(($C$14:$C$498&gt;="1/05/2017"*1)*($C$14:$C$498&lt;="31/05/2017"*1),(AB14:AB498))</f>
        <v>0</v>
      </c>
    </row>
    <row r="507" spans="1:28" s="148" customFormat="1" ht="18" customHeight="1">
      <c r="A507" s="146"/>
      <c r="B507" s="276" t="s">
        <v>127</v>
      </c>
      <c r="C507" s="276"/>
      <c r="D507" s="283">
        <f>SUMPRODUCT(($C$14:$C$498&gt;=DATE($A$1,6,1)*1)*($C$14:$C$498&lt;=DATE($A$1,6,31)*1),(D14:D498))</f>
        <v>0</v>
      </c>
      <c r="E507" s="284"/>
      <c r="F507" s="283">
        <f t="shared" ref="F507:Y507" si="304">SUMPRODUCT(($C$14:$C$498&gt;=DATE($A$1,6,1)*1)*($C$14:$C$498&lt;=DATE($A$1,6,31)*1),(F14:F498))</f>
        <v>0</v>
      </c>
      <c r="G507" s="284"/>
      <c r="H507" s="283">
        <f t="shared" ref="H507:Y507" si="305">SUMPRODUCT(($C$14:$C$498&gt;=DATE($A$1,6,1)*1)*($C$14:$C$498&lt;=DATE($A$1,6,31)*1),(H14:H498))</f>
        <v>0</v>
      </c>
      <c r="I507" s="284"/>
      <c r="J507" s="283">
        <f t="shared" ref="J507:Y507" si="306">SUMPRODUCT(($C$14:$C$498&gt;=DATE($A$1,6,1)*1)*($C$14:$C$498&lt;=DATE($A$1,6,31)*1),(J14:J498))</f>
        <v>0</v>
      </c>
      <c r="K507" s="284"/>
      <c r="L507" s="283">
        <f t="shared" ref="L507:Y507" si="307">SUMPRODUCT(($C$14:$C$498&gt;=DATE($A$1,6,1)*1)*($C$14:$C$498&lt;=DATE($A$1,6,31)*1),(L14:L498))</f>
        <v>0</v>
      </c>
      <c r="M507" s="284"/>
      <c r="N507" s="283">
        <f t="shared" ref="N507:Y507" si="308">SUMPRODUCT(($C$14:$C$498&gt;=DATE($A$1,6,1)*1)*($C$14:$C$498&lt;=DATE($A$1,6,31)*1),(N14:N498))</f>
        <v>0</v>
      </c>
      <c r="O507" s="284"/>
      <c r="P507" s="283">
        <f t="shared" ref="P507:Y507" si="309">SUMPRODUCT(($C$14:$C$498&gt;=DATE($A$1,6,1)*1)*($C$14:$C$498&lt;=DATE($A$1,6,31)*1),(P14:P498))</f>
        <v>0</v>
      </c>
      <c r="Q507" s="284"/>
      <c r="R507" s="283">
        <f t="shared" ref="R507:Y507" si="310">SUMPRODUCT(($C$14:$C$498&gt;=DATE($A$1,6,1)*1)*($C$14:$C$498&lt;=DATE($A$1,6,31)*1),(R14:R498))</f>
        <v>0</v>
      </c>
      <c r="S507" s="284"/>
      <c r="T507" s="283">
        <f t="shared" ref="T507:Y507" si="311">SUMPRODUCT(($C$14:$C$498&gt;=DATE($A$1,6,1)*1)*($C$14:$C$498&lt;=DATE($A$1,6,31)*1),(T14:T498))</f>
        <v>0</v>
      </c>
      <c r="U507" s="284"/>
      <c r="V507" s="283">
        <f t="shared" ref="V507:Y507" si="312">SUMPRODUCT(($C$14:$C$498&gt;=DATE($A$1,6,1)*1)*($C$14:$C$498&lt;=DATE($A$1,6,31)*1),(V14:V498))</f>
        <v>0</v>
      </c>
      <c r="W507" s="284"/>
      <c r="X507" s="283">
        <f t="shared" ref="X507:Y507" si="313">SUMPRODUCT(($C$14:$C$498&gt;=DATE($A$1,6,1)*1)*($C$14:$C$498&lt;=DATE($A$1,6,31)*1),(X14:X498))</f>
        <v>0</v>
      </c>
      <c r="Y507" s="284"/>
      <c r="Z507" s="147">
        <f>SUMPRODUCT(($C$14:$C$498&gt;="1/06/2017"*1)*($C$14:$C$498&lt;="30/06/2017"*1),(Z14:Z498))</f>
        <v>0</v>
      </c>
      <c r="AA507" s="147">
        <f>SUMPRODUCT(($C$14:$C$498&gt;="1/06/2017"*1)*($C$14:$C$498&lt;="30/06/2017"*1),(AA14:AA498))</f>
        <v>0</v>
      </c>
      <c r="AB507" s="147">
        <f>SUMPRODUCT(($C$14:$C$498&gt;="1/06/2017"*1)*($C$14:$C$498&lt;="30/06/2017"*1),(AB14:AB498))</f>
        <v>0</v>
      </c>
    </row>
    <row r="508" spans="1:28" s="143" customFormat="1" ht="18" customHeight="1">
      <c r="A508" s="141"/>
      <c r="B508" s="275" t="s">
        <v>128</v>
      </c>
      <c r="C508" s="275"/>
      <c r="D508" s="281">
        <f>SUMPRODUCT(($C$14:$C$498&gt;=DATE($A$1,7,1)*1)*($C$14:$C$498&lt;=DATE($A$1,7,31)*1),(D14:D498))</f>
        <v>0</v>
      </c>
      <c r="E508" s="282"/>
      <c r="F508" s="281">
        <f t="shared" ref="F508:Y508" si="314">SUMPRODUCT(($C$14:$C$498&gt;=DATE($A$1,7,1)*1)*($C$14:$C$498&lt;=DATE($A$1,7,31)*1),(F14:F498))</f>
        <v>0</v>
      </c>
      <c r="G508" s="282"/>
      <c r="H508" s="281">
        <f t="shared" ref="H508:Y508" si="315">SUMPRODUCT(($C$14:$C$498&gt;=DATE($A$1,7,1)*1)*($C$14:$C$498&lt;=DATE($A$1,7,31)*1),(H14:H498))</f>
        <v>0</v>
      </c>
      <c r="I508" s="282"/>
      <c r="J508" s="281">
        <f t="shared" ref="J508:Y508" si="316">SUMPRODUCT(($C$14:$C$498&gt;=DATE($A$1,7,1)*1)*($C$14:$C$498&lt;=DATE($A$1,7,31)*1),(J14:J498))</f>
        <v>0</v>
      </c>
      <c r="K508" s="282"/>
      <c r="L508" s="281">
        <f t="shared" ref="L508:Y508" si="317">SUMPRODUCT(($C$14:$C$498&gt;=DATE($A$1,7,1)*1)*($C$14:$C$498&lt;=DATE($A$1,7,31)*1),(L14:L498))</f>
        <v>0</v>
      </c>
      <c r="M508" s="282"/>
      <c r="N508" s="281">
        <f t="shared" ref="N508:Y508" si="318">SUMPRODUCT(($C$14:$C$498&gt;=DATE($A$1,7,1)*1)*($C$14:$C$498&lt;=DATE($A$1,7,31)*1),(N14:N498))</f>
        <v>0</v>
      </c>
      <c r="O508" s="282"/>
      <c r="P508" s="281">
        <f t="shared" ref="P508:Y508" si="319">SUMPRODUCT(($C$14:$C$498&gt;=DATE($A$1,7,1)*1)*($C$14:$C$498&lt;=DATE($A$1,7,31)*1),(P14:P498))</f>
        <v>0</v>
      </c>
      <c r="Q508" s="282"/>
      <c r="R508" s="281">
        <f t="shared" ref="R508:Y508" si="320">SUMPRODUCT(($C$14:$C$498&gt;=DATE($A$1,7,1)*1)*($C$14:$C$498&lt;=DATE($A$1,7,31)*1),(R14:R498))</f>
        <v>0</v>
      </c>
      <c r="S508" s="282"/>
      <c r="T508" s="281">
        <f t="shared" ref="T508:Y508" si="321">SUMPRODUCT(($C$14:$C$498&gt;=DATE($A$1,7,1)*1)*($C$14:$C$498&lt;=DATE($A$1,7,31)*1),(T14:T498))</f>
        <v>0</v>
      </c>
      <c r="U508" s="282"/>
      <c r="V508" s="281">
        <f t="shared" ref="V508:Y508" si="322">SUMPRODUCT(($C$14:$C$498&gt;=DATE($A$1,7,1)*1)*($C$14:$C$498&lt;=DATE($A$1,7,31)*1),(V14:V498))</f>
        <v>0</v>
      </c>
      <c r="W508" s="282"/>
      <c r="X508" s="281">
        <f t="shared" ref="X508:Y508" si="323">SUMPRODUCT(($C$14:$C$498&gt;=DATE($A$1,7,1)*1)*($C$14:$C$498&lt;=DATE($A$1,7,31)*1),(X14:X498))</f>
        <v>0</v>
      </c>
      <c r="Y508" s="282"/>
      <c r="Z508" s="142">
        <f>SUMPRODUCT(($C$14:$C$498&gt;="1/07/2017"*1)*($C$14:$C$498&lt;="31/07/2017"*1),(Z14:Z498))</f>
        <v>0</v>
      </c>
      <c r="AA508" s="142">
        <f>SUMPRODUCT(($C$14:$C$498&gt;="1/07/2017"*1)*($C$14:$C$498&lt;="31/07/2017"*1),(AA14:AA498))</f>
        <v>0</v>
      </c>
      <c r="AB508" s="142">
        <f>SUMPRODUCT(($C$14:$C$498&gt;="1/07/2017"*1)*($C$14:$C$498&lt;="31/07/2017"*1),(AB14:AB498))</f>
        <v>0</v>
      </c>
    </row>
    <row r="509" spans="1:28" s="148" customFormat="1" ht="18" customHeight="1">
      <c r="A509" s="146"/>
      <c r="B509" s="276" t="s">
        <v>129</v>
      </c>
      <c r="C509" s="276"/>
      <c r="D509" s="283">
        <f>SUMPRODUCT(($C$14:$C$498&gt;=DATE($A$1,8,1)*1)*($C$14:$C$498&lt;=DATE($A$1,8,31)*1),(D14:D498))</f>
        <v>0</v>
      </c>
      <c r="E509" s="284"/>
      <c r="F509" s="283">
        <f t="shared" ref="F509:Y509" si="324">SUMPRODUCT(($C$14:$C$498&gt;=DATE($A$1,8,1)*1)*($C$14:$C$498&lt;=DATE($A$1,8,31)*1),(F14:F498))</f>
        <v>0</v>
      </c>
      <c r="G509" s="284"/>
      <c r="H509" s="283">
        <f t="shared" ref="H509:Y509" si="325">SUMPRODUCT(($C$14:$C$498&gt;=DATE($A$1,8,1)*1)*($C$14:$C$498&lt;=DATE($A$1,8,31)*1),(H14:H498))</f>
        <v>0</v>
      </c>
      <c r="I509" s="284"/>
      <c r="J509" s="283">
        <f t="shared" ref="J509:Y509" si="326">SUMPRODUCT(($C$14:$C$498&gt;=DATE($A$1,8,1)*1)*($C$14:$C$498&lt;=DATE($A$1,8,31)*1),(J14:J498))</f>
        <v>0</v>
      </c>
      <c r="K509" s="284"/>
      <c r="L509" s="283">
        <f t="shared" ref="L509:Y509" si="327">SUMPRODUCT(($C$14:$C$498&gt;=DATE($A$1,8,1)*1)*($C$14:$C$498&lt;=DATE($A$1,8,31)*1),(L14:L498))</f>
        <v>0</v>
      </c>
      <c r="M509" s="284"/>
      <c r="N509" s="283">
        <f t="shared" ref="N509:Y509" si="328">SUMPRODUCT(($C$14:$C$498&gt;=DATE($A$1,8,1)*1)*($C$14:$C$498&lt;=DATE($A$1,8,31)*1),(N14:N498))</f>
        <v>0</v>
      </c>
      <c r="O509" s="284"/>
      <c r="P509" s="283">
        <f t="shared" ref="P509:Y509" si="329">SUMPRODUCT(($C$14:$C$498&gt;=DATE($A$1,8,1)*1)*($C$14:$C$498&lt;=DATE($A$1,8,31)*1),(P14:P498))</f>
        <v>0</v>
      </c>
      <c r="Q509" s="284"/>
      <c r="R509" s="283">
        <f t="shared" ref="R509:Y509" si="330">SUMPRODUCT(($C$14:$C$498&gt;=DATE($A$1,8,1)*1)*($C$14:$C$498&lt;=DATE($A$1,8,31)*1),(R14:R498))</f>
        <v>0</v>
      </c>
      <c r="S509" s="284"/>
      <c r="T509" s="283">
        <f t="shared" ref="T509:Y509" si="331">SUMPRODUCT(($C$14:$C$498&gt;=DATE($A$1,8,1)*1)*($C$14:$C$498&lt;=DATE($A$1,8,31)*1),(T14:T498))</f>
        <v>0</v>
      </c>
      <c r="U509" s="284"/>
      <c r="V509" s="283">
        <f t="shared" ref="V509:Y509" si="332">SUMPRODUCT(($C$14:$C$498&gt;=DATE($A$1,8,1)*1)*($C$14:$C$498&lt;=DATE($A$1,8,31)*1),(V14:V498))</f>
        <v>0</v>
      </c>
      <c r="W509" s="284"/>
      <c r="X509" s="283">
        <f t="shared" ref="X509:Y509" si="333">SUMPRODUCT(($C$14:$C$498&gt;=DATE($A$1,8,1)*1)*($C$14:$C$498&lt;=DATE($A$1,8,31)*1),(X14:X498))</f>
        <v>0</v>
      </c>
      <c r="Y509" s="284"/>
      <c r="Z509" s="147">
        <f>SUMPRODUCT(($C$14:$C$498&gt;="1/08/2017"*1)*($C$14:$C$498&lt;="31/08/2017"*1),(Z14:Z498))</f>
        <v>0</v>
      </c>
      <c r="AA509" s="147">
        <f>SUMPRODUCT(($C$14:$C$498&gt;="1/08/2017"*1)*($C$14:$C$498&lt;="31/08/2017"*1),(AA14:AA498))</f>
        <v>0</v>
      </c>
      <c r="AB509" s="147">
        <f>SUMPRODUCT(($C$14:$C$498&gt;="1/08/2017"*1)*($C$14:$C$498&lt;="31/08/2017"*1),(AB14:AB498))</f>
        <v>0</v>
      </c>
    </row>
    <row r="510" spans="1:28" s="143" customFormat="1" ht="18" customHeight="1">
      <c r="A510" s="141"/>
      <c r="B510" s="275" t="s">
        <v>130</v>
      </c>
      <c r="C510" s="275"/>
      <c r="D510" s="281">
        <f>SUMPRODUCT(($C$14:$C$498=DATE($A$1,9,1)*1)*($C$14:$C$498&lt;=DATE($A$1,9,31)*1),(D14:D498))</f>
        <v>0</v>
      </c>
      <c r="E510" s="282"/>
      <c r="F510" s="281">
        <f t="shared" ref="F510:Y510" si="334">SUMPRODUCT(($C$14:$C$498=DATE($A$1,9,1)*1)*($C$14:$C$498&lt;=DATE($A$1,9,31)*1),(F14:F498))</f>
        <v>0</v>
      </c>
      <c r="G510" s="282"/>
      <c r="H510" s="281">
        <f t="shared" ref="H510:Y510" si="335">SUMPRODUCT(($C$14:$C$498=DATE($A$1,9,1)*1)*($C$14:$C$498&lt;=DATE($A$1,9,31)*1),(H14:H498))</f>
        <v>0</v>
      </c>
      <c r="I510" s="282"/>
      <c r="J510" s="281">
        <f t="shared" ref="J510:Y510" si="336">SUMPRODUCT(($C$14:$C$498=DATE($A$1,9,1)*1)*($C$14:$C$498&lt;=DATE($A$1,9,31)*1),(J14:J498))</f>
        <v>0</v>
      </c>
      <c r="K510" s="282"/>
      <c r="L510" s="281">
        <f t="shared" ref="L510:Y510" si="337">SUMPRODUCT(($C$14:$C$498=DATE($A$1,9,1)*1)*($C$14:$C$498&lt;=DATE($A$1,9,31)*1),(L14:L498))</f>
        <v>0</v>
      </c>
      <c r="M510" s="282"/>
      <c r="N510" s="281">
        <f t="shared" ref="N510:Y510" si="338">SUMPRODUCT(($C$14:$C$498=DATE($A$1,9,1)*1)*($C$14:$C$498&lt;=DATE($A$1,9,31)*1),(N14:N498))</f>
        <v>0</v>
      </c>
      <c r="O510" s="282"/>
      <c r="P510" s="281">
        <f t="shared" ref="P510:Y510" si="339">SUMPRODUCT(($C$14:$C$498=DATE($A$1,9,1)*1)*($C$14:$C$498&lt;=DATE($A$1,9,31)*1),(P14:P498))</f>
        <v>0</v>
      </c>
      <c r="Q510" s="282"/>
      <c r="R510" s="281">
        <f t="shared" ref="R510:Y510" si="340">SUMPRODUCT(($C$14:$C$498=DATE($A$1,9,1)*1)*($C$14:$C$498&lt;=DATE($A$1,9,31)*1),(R14:R498))</f>
        <v>0</v>
      </c>
      <c r="S510" s="282"/>
      <c r="T510" s="281">
        <f t="shared" ref="T510:Y510" si="341">SUMPRODUCT(($C$14:$C$498=DATE($A$1,9,1)*1)*($C$14:$C$498&lt;=DATE($A$1,9,31)*1),(T14:T498))</f>
        <v>0</v>
      </c>
      <c r="U510" s="282"/>
      <c r="V510" s="281">
        <f t="shared" ref="V510:Y510" si="342">SUMPRODUCT(($C$14:$C$498=DATE($A$1,9,1)*1)*($C$14:$C$498&lt;=DATE($A$1,9,31)*1),(V14:V498))</f>
        <v>0</v>
      </c>
      <c r="W510" s="282"/>
      <c r="X510" s="281">
        <f t="shared" ref="X510:Y510" si="343">SUMPRODUCT(($C$14:$C$498=DATE($A$1,9,1)*1)*($C$14:$C$498&lt;=DATE($A$1,9,31)*1),(X14:X498))</f>
        <v>0</v>
      </c>
      <c r="Y510" s="282"/>
      <c r="Z510" s="142">
        <f>SUMPRODUCT(($C$14:$C$498&gt;="1/09/2017"*1)*($C$14:$C$498&lt;="30/09/2017"*1),(Z14:Z498))</f>
        <v>0</v>
      </c>
      <c r="AA510" s="142">
        <f>SUMPRODUCT(($C$14:$C$498&gt;="1/09/2017"*1)*($C$14:$C$498&lt;="30/09/2017"*1),(AA14:AA498))</f>
        <v>0</v>
      </c>
      <c r="AB510" s="142">
        <f>SUMPRODUCT(($C$14:$C$498&gt;="1/09/2017"*1)*($C$14:$C$498&lt;="30/09/2017"*1),(AB14:AB498))</f>
        <v>0</v>
      </c>
    </row>
    <row r="511" spans="1:28" s="148" customFormat="1" ht="18" customHeight="1">
      <c r="A511" s="146"/>
      <c r="B511" s="276" t="s">
        <v>131</v>
      </c>
      <c r="C511" s="276"/>
      <c r="D511" s="283">
        <f>SUMPRODUCT(($C$14:$C$498&gt;=DATE($A$1,10,1)*1)*($C$14:$C$498&lt;=DATE($A$1,10,31)*1),(D14:D498))</f>
        <v>0</v>
      </c>
      <c r="E511" s="284"/>
      <c r="F511" s="283">
        <f t="shared" ref="F511:Y511" si="344">SUMPRODUCT(($C$14:$C$498&gt;=DATE($A$1,10,1)*1)*($C$14:$C$498&lt;=DATE($A$1,10,31)*1),(F14:F498))</f>
        <v>0</v>
      </c>
      <c r="G511" s="284"/>
      <c r="H511" s="283">
        <f t="shared" ref="H511:Y511" si="345">SUMPRODUCT(($C$14:$C$498&gt;=DATE($A$1,10,1)*1)*($C$14:$C$498&lt;=DATE($A$1,10,31)*1),(H14:H498))</f>
        <v>0</v>
      </c>
      <c r="I511" s="284"/>
      <c r="J511" s="283">
        <f t="shared" ref="J511:Y511" si="346">SUMPRODUCT(($C$14:$C$498&gt;=DATE($A$1,10,1)*1)*($C$14:$C$498&lt;=DATE($A$1,10,31)*1),(J14:J498))</f>
        <v>0</v>
      </c>
      <c r="K511" s="284"/>
      <c r="L511" s="283">
        <f t="shared" ref="L511:Y511" si="347">SUMPRODUCT(($C$14:$C$498&gt;=DATE($A$1,10,1)*1)*($C$14:$C$498&lt;=DATE($A$1,10,31)*1),(L14:L498))</f>
        <v>0</v>
      </c>
      <c r="M511" s="284"/>
      <c r="N511" s="283">
        <f t="shared" ref="N511:Y511" si="348">SUMPRODUCT(($C$14:$C$498&gt;=DATE($A$1,10,1)*1)*($C$14:$C$498&lt;=DATE($A$1,10,31)*1),(N14:N498))</f>
        <v>0</v>
      </c>
      <c r="O511" s="284"/>
      <c r="P511" s="283">
        <f t="shared" ref="P511:Y511" si="349">SUMPRODUCT(($C$14:$C$498&gt;=DATE($A$1,10,1)*1)*($C$14:$C$498&lt;=DATE($A$1,10,31)*1),(P14:P498))</f>
        <v>0</v>
      </c>
      <c r="Q511" s="284"/>
      <c r="R511" s="283">
        <f t="shared" ref="R511:Y511" si="350">SUMPRODUCT(($C$14:$C$498&gt;=DATE($A$1,10,1)*1)*($C$14:$C$498&lt;=DATE($A$1,10,31)*1),(R14:R498))</f>
        <v>0</v>
      </c>
      <c r="S511" s="284"/>
      <c r="T511" s="283">
        <f t="shared" ref="T511:Y511" si="351">SUMPRODUCT(($C$14:$C$498&gt;=DATE($A$1,10,1)*1)*($C$14:$C$498&lt;=DATE($A$1,10,31)*1),(T14:T498))</f>
        <v>0</v>
      </c>
      <c r="U511" s="284"/>
      <c r="V511" s="283">
        <f t="shared" ref="V511:Y511" si="352">SUMPRODUCT(($C$14:$C$498&gt;=DATE($A$1,10,1)*1)*($C$14:$C$498&lt;=DATE($A$1,10,31)*1),(V14:V498))</f>
        <v>0</v>
      </c>
      <c r="W511" s="284"/>
      <c r="X511" s="283">
        <f t="shared" ref="X511:Y511" si="353">SUMPRODUCT(($C$14:$C$498&gt;=DATE($A$1,10,1)*1)*($C$14:$C$498&lt;=DATE($A$1,10,31)*1),(X14:X498))</f>
        <v>0</v>
      </c>
      <c r="Y511" s="284"/>
      <c r="Z511" s="147">
        <f>SUMPRODUCT(($C$14:$C$498&gt;="1/10/2017"*1)*($C$14:$C$498&lt;="31/10/2017"*1),(Z14:Z498))</f>
        <v>0</v>
      </c>
      <c r="AA511" s="147">
        <f>SUMPRODUCT(($C$14:$C$498&gt;="1/10/2017"*1)*($C$14:$C$498&lt;="31/10/2017"*1),(AA14:AA498))</f>
        <v>0</v>
      </c>
      <c r="AB511" s="147">
        <f>SUMPRODUCT(($C$14:$C$498&gt;="1/10/2017"*1)*($C$14:$C$498&lt;="31/10/2017"*1),(AB14:AB498))</f>
        <v>0</v>
      </c>
    </row>
    <row r="512" spans="1:28" s="143" customFormat="1" ht="18" customHeight="1">
      <c r="A512" s="141"/>
      <c r="B512" s="275" t="s">
        <v>132</v>
      </c>
      <c r="C512" s="275"/>
      <c r="D512" s="281">
        <f>SUMPRODUCT(($C$14:$C$498&gt;=DATE($A$1,11,1)*1)*($C$14:$C$498&lt;=DATE($A$1,11,31)*1),(D14:D498))</f>
        <v>0</v>
      </c>
      <c r="E512" s="282"/>
      <c r="F512" s="281">
        <f t="shared" ref="F512:Y512" si="354">SUMPRODUCT(($C$14:$C$498&gt;=DATE($A$1,11,1)*1)*($C$14:$C$498&lt;=DATE($A$1,11,31)*1),(F14:F498))</f>
        <v>0</v>
      </c>
      <c r="G512" s="282"/>
      <c r="H512" s="281">
        <f t="shared" ref="H512:Y512" si="355">SUMPRODUCT(($C$14:$C$498&gt;=DATE($A$1,11,1)*1)*($C$14:$C$498&lt;=DATE($A$1,11,31)*1),(H14:H498))</f>
        <v>0</v>
      </c>
      <c r="I512" s="282"/>
      <c r="J512" s="281">
        <f t="shared" ref="J512:Y512" si="356">SUMPRODUCT(($C$14:$C$498&gt;=DATE($A$1,11,1)*1)*($C$14:$C$498&lt;=DATE($A$1,11,31)*1),(J14:J498))</f>
        <v>0</v>
      </c>
      <c r="K512" s="282"/>
      <c r="L512" s="281">
        <f t="shared" ref="L512:Y512" si="357">SUMPRODUCT(($C$14:$C$498&gt;=DATE($A$1,11,1)*1)*($C$14:$C$498&lt;=DATE($A$1,11,31)*1),(L14:L498))</f>
        <v>0</v>
      </c>
      <c r="M512" s="282"/>
      <c r="N512" s="281">
        <f t="shared" ref="N512:Y512" si="358">SUMPRODUCT(($C$14:$C$498&gt;=DATE($A$1,11,1)*1)*($C$14:$C$498&lt;=DATE($A$1,11,31)*1),(N14:N498))</f>
        <v>0</v>
      </c>
      <c r="O512" s="282"/>
      <c r="P512" s="281">
        <f t="shared" ref="P512:Y512" si="359">SUMPRODUCT(($C$14:$C$498&gt;=DATE($A$1,11,1)*1)*($C$14:$C$498&lt;=DATE($A$1,11,31)*1),(P14:P498))</f>
        <v>0</v>
      </c>
      <c r="Q512" s="282"/>
      <c r="R512" s="281">
        <f t="shared" ref="R512:Y512" si="360">SUMPRODUCT(($C$14:$C$498&gt;=DATE($A$1,11,1)*1)*($C$14:$C$498&lt;=DATE($A$1,11,31)*1),(R14:R498))</f>
        <v>0</v>
      </c>
      <c r="S512" s="282"/>
      <c r="T512" s="281">
        <f t="shared" ref="T512:Y512" si="361">SUMPRODUCT(($C$14:$C$498&gt;=DATE($A$1,11,1)*1)*($C$14:$C$498&lt;=DATE($A$1,11,31)*1),(T14:T498))</f>
        <v>0</v>
      </c>
      <c r="U512" s="282"/>
      <c r="V512" s="281">
        <f t="shared" ref="V512:Y512" si="362">SUMPRODUCT(($C$14:$C$498&gt;=DATE($A$1,11,1)*1)*($C$14:$C$498&lt;=DATE($A$1,11,31)*1),(V14:V498))</f>
        <v>0</v>
      </c>
      <c r="W512" s="282"/>
      <c r="X512" s="281">
        <f t="shared" ref="X512:Y512" si="363">SUMPRODUCT(($C$14:$C$498&gt;=DATE($A$1,11,1)*1)*($C$14:$C$498&lt;=DATE($A$1,11,31)*1),(X14:X498))</f>
        <v>0</v>
      </c>
      <c r="Y512" s="282"/>
      <c r="Z512" s="142">
        <f>SUMPRODUCT(($C$14:$C$498&gt;="1/11/2017"*1)*($C$14:$C$498&lt;="30/11/2017"*1),(Z14:Z498))</f>
        <v>0</v>
      </c>
      <c r="AA512" s="142">
        <f>SUMPRODUCT(($C$14:$C$498&gt;="1/11/2017"*1)*($C$14:$C$498&lt;="30/11/2017"*1),(AA14:AA498))</f>
        <v>0</v>
      </c>
      <c r="AB512" s="142">
        <f>SUMPRODUCT(($C$14:$C$498&gt;="1/11/2017"*1)*($C$14:$C$498&lt;="30/11/2017"*1),(AB14:AB498))</f>
        <v>0</v>
      </c>
    </row>
    <row r="513" spans="1:28" s="150" customFormat="1" ht="18" customHeight="1" thickBot="1">
      <c r="A513" s="146"/>
      <c r="B513" s="276" t="s">
        <v>133</v>
      </c>
      <c r="C513" s="276"/>
      <c r="D513" s="285">
        <f>SUMPRODUCT(($C$14:$C$498&gt;=DATE($A$1,12,1)*1)*($C$14:$C$498&lt;=DATE($A$1,12,31)*1),(D14:D498))</f>
        <v>0</v>
      </c>
      <c r="E513" s="285"/>
      <c r="F513" s="285">
        <f>SUMPRODUCT(($C$14:$C$498&gt;=DATE($A$1,12,1)*1)*($C$14:$C$498&lt;=DATE($A$1,12,31)*1),(F14:F498))</f>
        <v>0</v>
      </c>
      <c r="G513" s="285"/>
      <c r="H513" s="285">
        <f t="shared" ref="H513" si="364">SUMPRODUCT(($C$14:$C$498&gt;=DATE($A$1,12,1)*1)*($C$14:$C$498&lt;=DATE($A$1,12,31)*1),(H14:H498))</f>
        <v>0</v>
      </c>
      <c r="I513" s="285"/>
      <c r="J513" s="285">
        <f t="shared" ref="J513" si="365">SUMPRODUCT(($C$14:$C$498&gt;=DATE($A$1,12,1)*1)*($C$14:$C$498&lt;=DATE($A$1,12,31)*1),(J14:J498))</f>
        <v>0</v>
      </c>
      <c r="K513" s="285"/>
      <c r="L513" s="285">
        <f t="shared" ref="L513" si="366">SUMPRODUCT(($C$14:$C$498&gt;=DATE($A$1,12,1)*1)*($C$14:$C$498&lt;=DATE($A$1,12,31)*1),(L14:L498))</f>
        <v>0</v>
      </c>
      <c r="M513" s="285"/>
      <c r="N513" s="285">
        <f t="shared" ref="N513" si="367">SUMPRODUCT(($C$14:$C$498&gt;=DATE($A$1,12,1)*1)*($C$14:$C$498&lt;=DATE($A$1,12,31)*1),(N14:N498))</f>
        <v>0</v>
      </c>
      <c r="O513" s="285"/>
      <c r="P513" s="285">
        <f t="shared" ref="P513" si="368">SUMPRODUCT(($C$14:$C$498&gt;=DATE($A$1,12,1)*1)*($C$14:$C$498&lt;=DATE($A$1,12,31)*1),(P14:P498))</f>
        <v>0</v>
      </c>
      <c r="Q513" s="285"/>
      <c r="R513" s="285">
        <f t="shared" ref="R513" si="369">SUMPRODUCT(($C$14:$C$498&gt;=DATE($A$1,12,1)*1)*($C$14:$C$498&lt;=DATE($A$1,12,31)*1),(R14:R498))</f>
        <v>0</v>
      </c>
      <c r="S513" s="285"/>
      <c r="T513" s="285">
        <f t="shared" ref="T513" si="370">SUMPRODUCT(($C$14:$C$498&gt;=DATE($A$1,12,1)*1)*($C$14:$C$498&lt;=DATE($A$1,12,31)*1),(T14:T498))</f>
        <v>0</v>
      </c>
      <c r="U513" s="285"/>
      <c r="V513" s="285">
        <f t="shared" ref="V513" si="371">SUMPRODUCT(($C$14:$C$498&gt;=DATE($A$1,12,1)*1)*($C$14:$C$498&lt;=DATE($A$1,12,31)*1),(V14:V498))</f>
        <v>0</v>
      </c>
      <c r="W513" s="285"/>
      <c r="X513" s="285">
        <f t="shared" ref="X513" si="372">SUMPRODUCT(($C$14:$C$498&gt;=DATE($A$1,12,1)*1)*($C$14:$C$498&lt;=DATE($A$1,12,31)*1),(X14:X498))</f>
        <v>0</v>
      </c>
      <c r="Y513" s="285"/>
      <c r="Z513" s="147">
        <f>SUMPRODUCT(($C$14:$C$498&gt;="1/12/2017"*1)*($C$14:$C$498&lt;="31/12/2017"*1),(Z14:Z498))</f>
        <v>0</v>
      </c>
      <c r="AA513" s="147">
        <f>SUMPRODUCT(($C$14:$C$498&gt;="1/12/2017"*1)*($C$14:$C$498&lt;="31/12/2017"*1),(AA14:AA498))</f>
        <v>0</v>
      </c>
      <c r="AB513" s="149">
        <f>SUMPRODUCT(($C$14:$C$498&gt;="1/12/2017"*1)*($C$14:$C$498&lt;="31/12/2017"*1),(AB14:AB498))</f>
        <v>0</v>
      </c>
    </row>
    <row r="514" spans="1:28" s="155" customFormat="1" ht="30" customHeight="1" thickTop="1" thickBot="1">
      <c r="A514" s="151"/>
      <c r="B514" s="326" t="str">
        <f>"TOTAL "&amp;A1</f>
        <v>TOTAL 2020</v>
      </c>
      <c r="C514" s="327"/>
      <c r="D514" s="288">
        <f>SUM(D500,D503:E513)</f>
        <v>0</v>
      </c>
      <c r="E514" s="288"/>
      <c r="F514" s="288">
        <f>SUM(F500,F503:G513)</f>
        <v>0</v>
      </c>
      <c r="G514" s="288"/>
      <c r="H514" s="288">
        <f t="shared" ref="H514" si="373">SUM(H500,H503:I513)</f>
        <v>0</v>
      </c>
      <c r="I514" s="288"/>
      <c r="J514" s="288">
        <f t="shared" ref="J514" si="374">SUM(J500,J503:K513)</f>
        <v>0</v>
      </c>
      <c r="K514" s="288"/>
      <c r="L514" s="288">
        <f t="shared" ref="L514" si="375">SUM(L500,L503:M513)</f>
        <v>0</v>
      </c>
      <c r="M514" s="288"/>
      <c r="N514" s="288">
        <f t="shared" ref="N514" si="376">SUM(N500,N503:O513)</f>
        <v>0</v>
      </c>
      <c r="O514" s="288"/>
      <c r="P514" s="288">
        <f t="shared" ref="P514" si="377">SUM(P500,P503:Q513)</f>
        <v>0</v>
      </c>
      <c r="Q514" s="288"/>
      <c r="R514" s="288">
        <f t="shared" ref="R514" si="378">SUM(R500,R503:S513)</f>
        <v>0</v>
      </c>
      <c r="S514" s="288"/>
      <c r="T514" s="288">
        <f t="shared" ref="T514" si="379">SUM(T500,T503:U513)</f>
        <v>0</v>
      </c>
      <c r="U514" s="288"/>
      <c r="V514" s="288">
        <f t="shared" ref="V514" si="380">SUM(V500,V503:W513)</f>
        <v>0</v>
      </c>
      <c r="W514" s="288"/>
      <c r="X514" s="288">
        <f>SUM(X500,X503:Y513)</f>
        <v>0</v>
      </c>
      <c r="Y514" s="288"/>
      <c r="Z514" s="152">
        <f>SUM(Z500,Z503:Z513)</f>
        <v>0</v>
      </c>
      <c r="AA514" s="153">
        <f t="shared" ref="AA514:AB514" si="381">SUM(AA500,AA503:AA513)</f>
        <v>0</v>
      </c>
      <c r="AB514" s="154">
        <f t="shared" si="381"/>
        <v>0</v>
      </c>
    </row>
    <row r="515" spans="1:28" ht="61.5" customHeight="1" thickTop="1">
      <c r="A515" s="71"/>
      <c r="B515" s="207"/>
      <c r="C515" s="218"/>
      <c r="D515" s="208"/>
      <c r="E515" s="208"/>
      <c r="F515" s="208"/>
      <c r="G515" s="208"/>
      <c r="H515" s="208"/>
      <c r="I515" s="208"/>
      <c r="J515" s="208"/>
      <c r="K515" s="208"/>
      <c r="L515" s="208"/>
      <c r="M515" s="208"/>
      <c r="N515" s="208"/>
      <c r="O515" s="208"/>
      <c r="P515" s="208"/>
      <c r="Q515" s="208"/>
      <c r="R515" s="208"/>
      <c r="S515" s="208"/>
      <c r="T515" s="208"/>
      <c r="U515" s="208"/>
      <c r="V515" s="208"/>
      <c r="W515" s="208"/>
      <c r="X515" s="208"/>
      <c r="Y515" s="208"/>
      <c r="Z515" s="208"/>
      <c r="AA515" s="208"/>
      <c r="AB515" s="209"/>
    </row>
    <row r="516" spans="1:28" ht="43.5" customHeight="1">
      <c r="A516" s="71"/>
      <c r="B516" s="207"/>
      <c r="C516" s="218"/>
      <c r="D516" s="208"/>
      <c r="E516" s="208"/>
      <c r="F516" s="208"/>
      <c r="G516" s="208"/>
      <c r="H516" s="208"/>
      <c r="I516" s="208"/>
      <c r="J516" s="208"/>
      <c r="K516" s="208"/>
      <c r="L516" s="208"/>
      <c r="M516" s="208"/>
      <c r="N516" s="208"/>
      <c r="O516" s="208"/>
      <c r="P516" s="208"/>
      <c r="Q516" s="208"/>
      <c r="R516" s="208"/>
      <c r="S516" s="208"/>
      <c r="T516" s="208"/>
      <c r="U516" s="208"/>
      <c r="V516" s="208"/>
      <c r="W516" s="208"/>
      <c r="X516" s="210"/>
      <c r="Y516" s="210"/>
      <c r="Z516" s="210"/>
      <c r="AA516" s="208"/>
      <c r="AB516" s="211" t="s">
        <v>137</v>
      </c>
    </row>
    <row r="517" spans="1:28" ht="14.25" customHeight="1">
      <c r="A517" s="71"/>
      <c r="B517" s="72"/>
      <c r="X517" s="67"/>
      <c r="Y517" s="67"/>
      <c r="Z517" s="67"/>
    </row>
    <row r="518" spans="1:28" ht="14.25" customHeight="1">
      <c r="A518" s="71"/>
      <c r="B518" s="72"/>
      <c r="X518" s="67"/>
      <c r="Y518" s="67"/>
      <c r="Z518" s="67"/>
    </row>
    <row r="519" spans="1:28" ht="14.25" customHeight="1">
      <c r="A519" s="71"/>
      <c r="B519" s="72"/>
      <c r="X519" s="67"/>
      <c r="Y519" s="67"/>
      <c r="Z519" s="67"/>
    </row>
    <row r="520" spans="1:28" ht="14.25" customHeight="1">
      <c r="A520" s="71"/>
      <c r="B520" s="72"/>
      <c r="X520" s="67"/>
      <c r="Y520" s="67"/>
      <c r="Z520" s="67"/>
    </row>
    <row r="521" spans="1:28" ht="14.25" customHeight="1">
      <c r="A521" s="71"/>
      <c r="B521" s="72"/>
      <c r="X521" s="67"/>
      <c r="Y521" s="67"/>
      <c r="Z521" s="67"/>
    </row>
    <row r="522" spans="1:28" ht="14.25" customHeight="1">
      <c r="A522" s="71"/>
      <c r="B522" s="72"/>
      <c r="X522" s="67"/>
      <c r="Y522" s="67"/>
      <c r="Z522" s="67"/>
    </row>
    <row r="523" spans="1:28" ht="14.25" customHeight="1">
      <c r="A523" s="71"/>
      <c r="B523" s="72"/>
      <c r="X523" s="67"/>
      <c r="Y523" s="67"/>
      <c r="Z523" s="67"/>
    </row>
    <row r="524" spans="1:28" ht="14.25" customHeight="1">
      <c r="A524" s="71"/>
      <c r="B524" s="72"/>
      <c r="X524" s="67"/>
      <c r="Y524" s="67"/>
      <c r="Z524" s="67"/>
    </row>
    <row r="525" spans="1:28" ht="14.25" customHeight="1">
      <c r="X525" s="67"/>
      <c r="Y525" s="67"/>
      <c r="Z525" s="67"/>
    </row>
    <row r="526" spans="1:28" ht="14.25" customHeight="1">
      <c r="X526" s="67"/>
      <c r="Y526" s="67"/>
      <c r="Z526" s="67"/>
    </row>
  </sheetData>
  <sortState ref="A1:AC504">
    <sortCondition ref="B17:B23" customList="Lun.,Mar.,Mer.,Jeu.,Ven.,Sam.,Dim."/>
  </sortState>
  <mergeCells count="926">
    <mergeCell ref="A14:A19"/>
    <mergeCell ref="C1:AB4"/>
    <mergeCell ref="B1:B4"/>
    <mergeCell ref="A490:A499"/>
    <mergeCell ref="T514:U514"/>
    <mergeCell ref="X514:Y514"/>
    <mergeCell ref="B499:C499"/>
    <mergeCell ref="D499:E499"/>
    <mergeCell ref="F499:G499"/>
    <mergeCell ref="H499:I499"/>
    <mergeCell ref="J499:K499"/>
    <mergeCell ref="L499:M499"/>
    <mergeCell ref="N499:O499"/>
    <mergeCell ref="P499:Q499"/>
    <mergeCell ref="R499:S499"/>
    <mergeCell ref="T499:U499"/>
    <mergeCell ref="V499:W499"/>
    <mergeCell ref="X499:Y499"/>
    <mergeCell ref="B514:C514"/>
    <mergeCell ref="D514:E514"/>
    <mergeCell ref="F514:G514"/>
    <mergeCell ref="H514:I514"/>
    <mergeCell ref="J514:K514"/>
    <mergeCell ref="L514:M514"/>
    <mergeCell ref="N514:O514"/>
    <mergeCell ref="P514:Q514"/>
    <mergeCell ref="R514:S514"/>
    <mergeCell ref="D502:E502"/>
    <mergeCell ref="B503:C503"/>
    <mergeCell ref="F502:G502"/>
    <mergeCell ref="V500:W500"/>
    <mergeCell ref="D503:E503"/>
    <mergeCell ref="H502:I502"/>
    <mergeCell ref="F503:G503"/>
    <mergeCell ref="H503:I503"/>
    <mergeCell ref="J503:K503"/>
    <mergeCell ref="J502:K502"/>
    <mergeCell ref="L502:M502"/>
    <mergeCell ref="L503:M503"/>
    <mergeCell ref="N502:O502"/>
    <mergeCell ref="N503:O503"/>
    <mergeCell ref="P502:Q502"/>
    <mergeCell ref="P503:Q503"/>
    <mergeCell ref="R502:S502"/>
    <mergeCell ref="R503:S503"/>
    <mergeCell ref="T502:U502"/>
    <mergeCell ref="T503:U503"/>
    <mergeCell ref="V502:W502"/>
    <mergeCell ref="V514:W514"/>
    <mergeCell ref="X500:Y500"/>
    <mergeCell ref="X501:Y501"/>
    <mergeCell ref="X504:Y504"/>
    <mergeCell ref="X505:Y505"/>
    <mergeCell ref="X506:Y506"/>
    <mergeCell ref="X507:Y507"/>
    <mergeCell ref="X508:Y508"/>
    <mergeCell ref="X509:Y509"/>
    <mergeCell ref="X510:Y510"/>
    <mergeCell ref="X511:Y511"/>
    <mergeCell ref="X512:Y512"/>
    <mergeCell ref="X513:Y513"/>
    <mergeCell ref="X502:Y502"/>
    <mergeCell ref="X503:Y503"/>
    <mergeCell ref="T511:U511"/>
    <mergeCell ref="T512:U512"/>
    <mergeCell ref="T513:U513"/>
    <mergeCell ref="V501:W501"/>
    <mergeCell ref="V504:W504"/>
    <mergeCell ref="V505:W505"/>
    <mergeCell ref="V506:W506"/>
    <mergeCell ref="V507:W507"/>
    <mergeCell ref="V508:W508"/>
    <mergeCell ref="V509:W509"/>
    <mergeCell ref="V510:W510"/>
    <mergeCell ref="V511:W511"/>
    <mergeCell ref="V512:W512"/>
    <mergeCell ref="V513:W513"/>
    <mergeCell ref="V503:W503"/>
    <mergeCell ref="T500:U500"/>
    <mergeCell ref="T501:U501"/>
    <mergeCell ref="T504:U504"/>
    <mergeCell ref="T505:U505"/>
    <mergeCell ref="T506:U506"/>
    <mergeCell ref="T507:U507"/>
    <mergeCell ref="T508:U508"/>
    <mergeCell ref="T509:U509"/>
    <mergeCell ref="T510:U510"/>
    <mergeCell ref="P511:Q511"/>
    <mergeCell ref="P512:Q512"/>
    <mergeCell ref="P513:Q513"/>
    <mergeCell ref="R500:S500"/>
    <mergeCell ref="R501:S501"/>
    <mergeCell ref="R504:S504"/>
    <mergeCell ref="R505:S505"/>
    <mergeCell ref="R506:S506"/>
    <mergeCell ref="R507:S507"/>
    <mergeCell ref="R508:S508"/>
    <mergeCell ref="R509:S509"/>
    <mergeCell ref="R510:S510"/>
    <mergeCell ref="R511:S511"/>
    <mergeCell ref="R512:S512"/>
    <mergeCell ref="R513:S513"/>
    <mergeCell ref="P500:Q500"/>
    <mergeCell ref="P501:Q501"/>
    <mergeCell ref="P504:Q504"/>
    <mergeCell ref="P505:Q505"/>
    <mergeCell ref="P506:Q506"/>
    <mergeCell ref="P507:Q507"/>
    <mergeCell ref="P508:Q508"/>
    <mergeCell ref="P509:Q509"/>
    <mergeCell ref="P510:Q510"/>
    <mergeCell ref="J513:K513"/>
    <mergeCell ref="L513:M513"/>
    <mergeCell ref="J512:K512"/>
    <mergeCell ref="L512:M512"/>
    <mergeCell ref="J500:K500"/>
    <mergeCell ref="L500:M500"/>
    <mergeCell ref="N500:O500"/>
    <mergeCell ref="N501:O501"/>
    <mergeCell ref="N504:O504"/>
    <mergeCell ref="N505:O505"/>
    <mergeCell ref="N506:O506"/>
    <mergeCell ref="N507:O507"/>
    <mergeCell ref="N508:O508"/>
    <mergeCell ref="N509:O509"/>
    <mergeCell ref="N510:O510"/>
    <mergeCell ref="N511:O511"/>
    <mergeCell ref="N512:O512"/>
    <mergeCell ref="N513:O513"/>
    <mergeCell ref="J508:K508"/>
    <mergeCell ref="L508:M508"/>
    <mergeCell ref="J509:K509"/>
    <mergeCell ref="L509:M509"/>
    <mergeCell ref="J510:K510"/>
    <mergeCell ref="L510:M510"/>
    <mergeCell ref="J511:K511"/>
    <mergeCell ref="L511:M511"/>
    <mergeCell ref="J501:K501"/>
    <mergeCell ref="L501:M501"/>
    <mergeCell ref="J504:K504"/>
    <mergeCell ref="L504:M504"/>
    <mergeCell ref="J505:K505"/>
    <mergeCell ref="L505:M505"/>
    <mergeCell ref="J506:K506"/>
    <mergeCell ref="L506:M506"/>
    <mergeCell ref="J507:K507"/>
    <mergeCell ref="L507:M507"/>
    <mergeCell ref="F510:G510"/>
    <mergeCell ref="F511:G511"/>
    <mergeCell ref="F512:G512"/>
    <mergeCell ref="F513:G513"/>
    <mergeCell ref="H501:I501"/>
    <mergeCell ref="H504:I504"/>
    <mergeCell ref="H505:I505"/>
    <mergeCell ref="H506:I506"/>
    <mergeCell ref="H507:I507"/>
    <mergeCell ref="H508:I508"/>
    <mergeCell ref="H509:I509"/>
    <mergeCell ref="H510:I510"/>
    <mergeCell ref="H511:I511"/>
    <mergeCell ref="H512:I512"/>
    <mergeCell ref="H513:I513"/>
    <mergeCell ref="B511:C511"/>
    <mergeCell ref="B512:C512"/>
    <mergeCell ref="B513:C513"/>
    <mergeCell ref="D500:E500"/>
    <mergeCell ref="F500:G500"/>
    <mergeCell ref="H500:I500"/>
    <mergeCell ref="D501:E501"/>
    <mergeCell ref="D504:E504"/>
    <mergeCell ref="D505:E505"/>
    <mergeCell ref="D506:E506"/>
    <mergeCell ref="D507:E507"/>
    <mergeCell ref="D508:E508"/>
    <mergeCell ref="D509:E509"/>
    <mergeCell ref="D510:E510"/>
    <mergeCell ref="D511:E511"/>
    <mergeCell ref="D512:E512"/>
    <mergeCell ref="D513:E513"/>
    <mergeCell ref="F501:G501"/>
    <mergeCell ref="F504:G504"/>
    <mergeCell ref="F505:G505"/>
    <mergeCell ref="F506:G506"/>
    <mergeCell ref="F507:G507"/>
    <mergeCell ref="F508:G508"/>
    <mergeCell ref="F509:G509"/>
    <mergeCell ref="B500:C500"/>
    <mergeCell ref="B501:C501"/>
    <mergeCell ref="B504:C504"/>
    <mergeCell ref="B505:C505"/>
    <mergeCell ref="B506:C506"/>
    <mergeCell ref="B507:C507"/>
    <mergeCell ref="B508:C508"/>
    <mergeCell ref="B509:C509"/>
    <mergeCell ref="B510:C510"/>
    <mergeCell ref="B502:C502"/>
    <mergeCell ref="P498:Q498"/>
    <mergeCell ref="R498:S498"/>
    <mergeCell ref="T498:U498"/>
    <mergeCell ref="V498:W498"/>
    <mergeCell ref="X498:Y498"/>
    <mergeCell ref="B490:C490"/>
    <mergeCell ref="B498:C498"/>
    <mergeCell ref="D498:E498"/>
    <mergeCell ref="F498:G498"/>
    <mergeCell ref="H498:I498"/>
    <mergeCell ref="J498:K498"/>
    <mergeCell ref="L498:M498"/>
    <mergeCell ref="N498:O498"/>
    <mergeCell ref="X480:Y480"/>
    <mergeCell ref="D489:E489"/>
    <mergeCell ref="F489:G489"/>
    <mergeCell ref="H489:I489"/>
    <mergeCell ref="J489:K489"/>
    <mergeCell ref="L489:M489"/>
    <mergeCell ref="N489:O489"/>
    <mergeCell ref="P489:Q489"/>
    <mergeCell ref="R489:S489"/>
    <mergeCell ref="T489:U489"/>
    <mergeCell ref="V489:W489"/>
    <mergeCell ref="X489:Y489"/>
    <mergeCell ref="D480:E480"/>
    <mergeCell ref="F480:G480"/>
    <mergeCell ref="H480:I480"/>
    <mergeCell ref="J480:K480"/>
    <mergeCell ref="L480:M480"/>
    <mergeCell ref="N480:O480"/>
    <mergeCell ref="P480:Q480"/>
    <mergeCell ref="R480:S480"/>
    <mergeCell ref="T480:U480"/>
    <mergeCell ref="V480:W480"/>
    <mergeCell ref="P471:Q471"/>
    <mergeCell ref="R471:S471"/>
    <mergeCell ref="T471:U471"/>
    <mergeCell ref="V471:W471"/>
    <mergeCell ref="X471:Y471"/>
    <mergeCell ref="D462:E462"/>
    <mergeCell ref="F462:G462"/>
    <mergeCell ref="H462:I462"/>
    <mergeCell ref="J462:K462"/>
    <mergeCell ref="L462:M462"/>
    <mergeCell ref="N462:O462"/>
    <mergeCell ref="P462:Q462"/>
    <mergeCell ref="R462:S462"/>
    <mergeCell ref="T462:U462"/>
    <mergeCell ref="V462:W462"/>
    <mergeCell ref="X462:Y462"/>
    <mergeCell ref="D471:E471"/>
    <mergeCell ref="F471:G471"/>
    <mergeCell ref="H471:I471"/>
    <mergeCell ref="J471:K471"/>
    <mergeCell ref="L471:M471"/>
    <mergeCell ref="N471:O471"/>
    <mergeCell ref="V444:W444"/>
    <mergeCell ref="X444:Y444"/>
    <mergeCell ref="D453:E453"/>
    <mergeCell ref="F453:G453"/>
    <mergeCell ref="H453:I453"/>
    <mergeCell ref="J453:K453"/>
    <mergeCell ref="L453:M453"/>
    <mergeCell ref="N453:O453"/>
    <mergeCell ref="P453:Q453"/>
    <mergeCell ref="R453:S453"/>
    <mergeCell ref="T453:U453"/>
    <mergeCell ref="V453:W453"/>
    <mergeCell ref="X453:Y453"/>
    <mergeCell ref="D444:E444"/>
    <mergeCell ref="F444:G444"/>
    <mergeCell ref="H444:I444"/>
    <mergeCell ref="J444:K444"/>
    <mergeCell ref="L444:M444"/>
    <mergeCell ref="N444:O444"/>
    <mergeCell ref="P444:Q444"/>
    <mergeCell ref="R444:S444"/>
    <mergeCell ref="T444:U444"/>
    <mergeCell ref="V426:W426"/>
    <mergeCell ref="X426:Y426"/>
    <mergeCell ref="D435:E435"/>
    <mergeCell ref="F435:G435"/>
    <mergeCell ref="H435:I435"/>
    <mergeCell ref="J435:K435"/>
    <mergeCell ref="L435:M435"/>
    <mergeCell ref="N435:O435"/>
    <mergeCell ref="P435:Q435"/>
    <mergeCell ref="R435:S435"/>
    <mergeCell ref="T435:U435"/>
    <mergeCell ref="V435:W435"/>
    <mergeCell ref="X435:Y435"/>
    <mergeCell ref="D426:E426"/>
    <mergeCell ref="F426:G426"/>
    <mergeCell ref="H426:I426"/>
    <mergeCell ref="J426:K426"/>
    <mergeCell ref="L426:M426"/>
    <mergeCell ref="N426:O426"/>
    <mergeCell ref="P426:Q426"/>
    <mergeCell ref="R426:S426"/>
    <mergeCell ref="T426:U426"/>
    <mergeCell ref="V408:W408"/>
    <mergeCell ref="X408:Y408"/>
    <mergeCell ref="D417:E417"/>
    <mergeCell ref="F417:G417"/>
    <mergeCell ref="H417:I417"/>
    <mergeCell ref="J417:K417"/>
    <mergeCell ref="L417:M417"/>
    <mergeCell ref="N417:O417"/>
    <mergeCell ref="P417:Q417"/>
    <mergeCell ref="R417:S417"/>
    <mergeCell ref="T417:U417"/>
    <mergeCell ref="V417:W417"/>
    <mergeCell ref="X417:Y417"/>
    <mergeCell ref="D408:E408"/>
    <mergeCell ref="F408:G408"/>
    <mergeCell ref="H408:I408"/>
    <mergeCell ref="J408:K408"/>
    <mergeCell ref="L408:M408"/>
    <mergeCell ref="N408:O408"/>
    <mergeCell ref="P408:Q408"/>
    <mergeCell ref="R408:S408"/>
    <mergeCell ref="T408:U408"/>
    <mergeCell ref="V390:W390"/>
    <mergeCell ref="X390:Y390"/>
    <mergeCell ref="D399:E399"/>
    <mergeCell ref="F399:G399"/>
    <mergeCell ref="H399:I399"/>
    <mergeCell ref="J399:K399"/>
    <mergeCell ref="L399:M399"/>
    <mergeCell ref="N399:O399"/>
    <mergeCell ref="P399:Q399"/>
    <mergeCell ref="R399:S399"/>
    <mergeCell ref="T399:U399"/>
    <mergeCell ref="V399:W399"/>
    <mergeCell ref="X399:Y399"/>
    <mergeCell ref="D390:E390"/>
    <mergeCell ref="F390:G390"/>
    <mergeCell ref="H390:I390"/>
    <mergeCell ref="J390:K390"/>
    <mergeCell ref="L390:M390"/>
    <mergeCell ref="N390:O390"/>
    <mergeCell ref="P390:Q390"/>
    <mergeCell ref="R390:S390"/>
    <mergeCell ref="T390:U390"/>
    <mergeCell ref="V372:W372"/>
    <mergeCell ref="X372:Y372"/>
    <mergeCell ref="D381:E381"/>
    <mergeCell ref="F381:G381"/>
    <mergeCell ref="H381:I381"/>
    <mergeCell ref="J381:K381"/>
    <mergeCell ref="L381:M381"/>
    <mergeCell ref="N381:O381"/>
    <mergeCell ref="P381:Q381"/>
    <mergeCell ref="R381:S381"/>
    <mergeCell ref="T381:U381"/>
    <mergeCell ref="V381:W381"/>
    <mergeCell ref="X381:Y381"/>
    <mergeCell ref="D372:E372"/>
    <mergeCell ref="F372:G372"/>
    <mergeCell ref="H372:I372"/>
    <mergeCell ref="J372:K372"/>
    <mergeCell ref="L372:M372"/>
    <mergeCell ref="N372:O372"/>
    <mergeCell ref="P372:Q372"/>
    <mergeCell ref="R372:S372"/>
    <mergeCell ref="T372:U372"/>
    <mergeCell ref="V354:W354"/>
    <mergeCell ref="X354:Y354"/>
    <mergeCell ref="D363:E363"/>
    <mergeCell ref="F363:G363"/>
    <mergeCell ref="H363:I363"/>
    <mergeCell ref="J363:K363"/>
    <mergeCell ref="L363:M363"/>
    <mergeCell ref="N363:O363"/>
    <mergeCell ref="P363:Q363"/>
    <mergeCell ref="R363:S363"/>
    <mergeCell ref="T363:U363"/>
    <mergeCell ref="V363:W363"/>
    <mergeCell ref="X363:Y363"/>
    <mergeCell ref="D354:E354"/>
    <mergeCell ref="F354:G354"/>
    <mergeCell ref="H354:I354"/>
    <mergeCell ref="J354:K354"/>
    <mergeCell ref="L354:M354"/>
    <mergeCell ref="N354:O354"/>
    <mergeCell ref="P354:Q354"/>
    <mergeCell ref="R354:S354"/>
    <mergeCell ref="T354:U354"/>
    <mergeCell ref="V327:W327"/>
    <mergeCell ref="X327:Y327"/>
    <mergeCell ref="D345:E345"/>
    <mergeCell ref="F345:G345"/>
    <mergeCell ref="H345:I345"/>
    <mergeCell ref="J345:K345"/>
    <mergeCell ref="L345:M345"/>
    <mergeCell ref="N345:O345"/>
    <mergeCell ref="P345:Q345"/>
    <mergeCell ref="R345:S345"/>
    <mergeCell ref="T345:U345"/>
    <mergeCell ref="V345:W345"/>
    <mergeCell ref="X345:Y345"/>
    <mergeCell ref="D336:E336"/>
    <mergeCell ref="F336:G336"/>
    <mergeCell ref="H336:I336"/>
    <mergeCell ref="J336:K336"/>
    <mergeCell ref="L336:M336"/>
    <mergeCell ref="N336:O336"/>
    <mergeCell ref="P336:Q336"/>
    <mergeCell ref="R336:S336"/>
    <mergeCell ref="T336:U336"/>
    <mergeCell ref="V336:W336"/>
    <mergeCell ref="X336:Y336"/>
    <mergeCell ref="D327:E327"/>
    <mergeCell ref="F327:G327"/>
    <mergeCell ref="H327:I327"/>
    <mergeCell ref="J327:K327"/>
    <mergeCell ref="L327:M327"/>
    <mergeCell ref="N327:O327"/>
    <mergeCell ref="P327:Q327"/>
    <mergeCell ref="R327:S327"/>
    <mergeCell ref="T327:U327"/>
    <mergeCell ref="V309:W309"/>
    <mergeCell ref="X309:Y309"/>
    <mergeCell ref="D318:E318"/>
    <mergeCell ref="F318:G318"/>
    <mergeCell ref="H318:I318"/>
    <mergeCell ref="J318:K318"/>
    <mergeCell ref="L318:M318"/>
    <mergeCell ref="N318:O318"/>
    <mergeCell ref="P318:Q318"/>
    <mergeCell ref="R318:S318"/>
    <mergeCell ref="T318:U318"/>
    <mergeCell ref="V318:W318"/>
    <mergeCell ref="X318:Y318"/>
    <mergeCell ref="D309:E309"/>
    <mergeCell ref="F309:G309"/>
    <mergeCell ref="H309:I309"/>
    <mergeCell ref="J309:K309"/>
    <mergeCell ref="L309:M309"/>
    <mergeCell ref="N309:O309"/>
    <mergeCell ref="P309:Q309"/>
    <mergeCell ref="R309:S309"/>
    <mergeCell ref="T309:U309"/>
    <mergeCell ref="V291:W291"/>
    <mergeCell ref="X291:Y291"/>
    <mergeCell ref="D300:E300"/>
    <mergeCell ref="F300:G300"/>
    <mergeCell ref="H300:I300"/>
    <mergeCell ref="J300:K300"/>
    <mergeCell ref="L300:M300"/>
    <mergeCell ref="N300:O300"/>
    <mergeCell ref="P300:Q300"/>
    <mergeCell ref="R300:S300"/>
    <mergeCell ref="T300:U300"/>
    <mergeCell ref="V300:W300"/>
    <mergeCell ref="X300:Y300"/>
    <mergeCell ref="D291:E291"/>
    <mergeCell ref="F291:G291"/>
    <mergeCell ref="H291:I291"/>
    <mergeCell ref="J291:K291"/>
    <mergeCell ref="L291:M291"/>
    <mergeCell ref="N291:O291"/>
    <mergeCell ref="P291:Q291"/>
    <mergeCell ref="R291:S291"/>
    <mergeCell ref="T291:U291"/>
    <mergeCell ref="V273:W273"/>
    <mergeCell ref="X273:Y273"/>
    <mergeCell ref="D282:E282"/>
    <mergeCell ref="F282:G282"/>
    <mergeCell ref="H282:I282"/>
    <mergeCell ref="J282:K282"/>
    <mergeCell ref="L282:M282"/>
    <mergeCell ref="N282:O282"/>
    <mergeCell ref="P282:Q282"/>
    <mergeCell ref="R282:S282"/>
    <mergeCell ref="T282:U282"/>
    <mergeCell ref="V282:W282"/>
    <mergeCell ref="X282:Y282"/>
    <mergeCell ref="D273:E273"/>
    <mergeCell ref="F273:G273"/>
    <mergeCell ref="H273:I273"/>
    <mergeCell ref="J273:K273"/>
    <mergeCell ref="L273:M273"/>
    <mergeCell ref="N273:O273"/>
    <mergeCell ref="P273:Q273"/>
    <mergeCell ref="R273:S273"/>
    <mergeCell ref="T273:U273"/>
    <mergeCell ref="V255:W255"/>
    <mergeCell ref="X255:Y255"/>
    <mergeCell ref="D264:E264"/>
    <mergeCell ref="F264:G264"/>
    <mergeCell ref="H264:I264"/>
    <mergeCell ref="J264:K264"/>
    <mergeCell ref="L264:M264"/>
    <mergeCell ref="N264:O264"/>
    <mergeCell ref="P264:Q264"/>
    <mergeCell ref="R264:S264"/>
    <mergeCell ref="T264:U264"/>
    <mergeCell ref="V264:W264"/>
    <mergeCell ref="X264:Y264"/>
    <mergeCell ref="D255:E255"/>
    <mergeCell ref="F255:G255"/>
    <mergeCell ref="H255:I255"/>
    <mergeCell ref="J255:K255"/>
    <mergeCell ref="L255:M255"/>
    <mergeCell ref="N255:O255"/>
    <mergeCell ref="P255:Q255"/>
    <mergeCell ref="R255:S255"/>
    <mergeCell ref="T255:U255"/>
    <mergeCell ref="V237:W237"/>
    <mergeCell ref="X237:Y237"/>
    <mergeCell ref="D246:E246"/>
    <mergeCell ref="F246:G246"/>
    <mergeCell ref="H246:I246"/>
    <mergeCell ref="J246:K246"/>
    <mergeCell ref="L246:M246"/>
    <mergeCell ref="N246:O246"/>
    <mergeCell ref="P246:Q246"/>
    <mergeCell ref="R246:S246"/>
    <mergeCell ref="T246:U246"/>
    <mergeCell ref="V246:W246"/>
    <mergeCell ref="X246:Y246"/>
    <mergeCell ref="D237:E237"/>
    <mergeCell ref="F237:G237"/>
    <mergeCell ref="H237:I237"/>
    <mergeCell ref="J237:K237"/>
    <mergeCell ref="L237:M237"/>
    <mergeCell ref="N237:O237"/>
    <mergeCell ref="P237:Q237"/>
    <mergeCell ref="R237:S237"/>
    <mergeCell ref="T237:U237"/>
    <mergeCell ref="V219:W219"/>
    <mergeCell ref="X219:Y219"/>
    <mergeCell ref="D228:E228"/>
    <mergeCell ref="F228:G228"/>
    <mergeCell ref="H228:I228"/>
    <mergeCell ref="J228:K228"/>
    <mergeCell ref="L228:M228"/>
    <mergeCell ref="N228:O228"/>
    <mergeCell ref="P228:Q228"/>
    <mergeCell ref="R228:S228"/>
    <mergeCell ref="T228:U228"/>
    <mergeCell ref="V228:W228"/>
    <mergeCell ref="X228:Y228"/>
    <mergeCell ref="D219:E219"/>
    <mergeCell ref="F219:G219"/>
    <mergeCell ref="H219:I219"/>
    <mergeCell ref="J219:K219"/>
    <mergeCell ref="L219:M219"/>
    <mergeCell ref="N219:O219"/>
    <mergeCell ref="P219:Q219"/>
    <mergeCell ref="R219:S219"/>
    <mergeCell ref="T219:U219"/>
    <mergeCell ref="V201:W201"/>
    <mergeCell ref="X201:Y201"/>
    <mergeCell ref="D210:E210"/>
    <mergeCell ref="F210:G210"/>
    <mergeCell ref="H210:I210"/>
    <mergeCell ref="J210:K210"/>
    <mergeCell ref="L210:M210"/>
    <mergeCell ref="N210:O210"/>
    <mergeCell ref="P210:Q210"/>
    <mergeCell ref="R210:S210"/>
    <mergeCell ref="T210:U210"/>
    <mergeCell ref="V210:W210"/>
    <mergeCell ref="X210:Y210"/>
    <mergeCell ref="D201:E201"/>
    <mergeCell ref="F201:G201"/>
    <mergeCell ref="H201:I201"/>
    <mergeCell ref="J201:K201"/>
    <mergeCell ref="L201:M201"/>
    <mergeCell ref="N201:O201"/>
    <mergeCell ref="P201:Q201"/>
    <mergeCell ref="R201:S201"/>
    <mergeCell ref="T201:U201"/>
    <mergeCell ref="V183:W183"/>
    <mergeCell ref="X183:Y183"/>
    <mergeCell ref="D192:E192"/>
    <mergeCell ref="F192:G192"/>
    <mergeCell ref="H192:I192"/>
    <mergeCell ref="J192:K192"/>
    <mergeCell ref="L192:M192"/>
    <mergeCell ref="N192:O192"/>
    <mergeCell ref="P192:Q192"/>
    <mergeCell ref="R192:S192"/>
    <mergeCell ref="T192:U192"/>
    <mergeCell ref="V192:W192"/>
    <mergeCell ref="X192:Y192"/>
    <mergeCell ref="D183:E183"/>
    <mergeCell ref="F183:G183"/>
    <mergeCell ref="H183:I183"/>
    <mergeCell ref="J183:K183"/>
    <mergeCell ref="L183:M183"/>
    <mergeCell ref="N183:O183"/>
    <mergeCell ref="P183:Q183"/>
    <mergeCell ref="R183:S183"/>
    <mergeCell ref="T183:U183"/>
    <mergeCell ref="V165:W165"/>
    <mergeCell ref="X165:Y165"/>
    <mergeCell ref="D174:E174"/>
    <mergeCell ref="F174:G174"/>
    <mergeCell ref="H174:I174"/>
    <mergeCell ref="J174:K174"/>
    <mergeCell ref="L174:M174"/>
    <mergeCell ref="N174:O174"/>
    <mergeCell ref="P174:Q174"/>
    <mergeCell ref="R174:S174"/>
    <mergeCell ref="T174:U174"/>
    <mergeCell ref="V174:W174"/>
    <mergeCell ref="X174:Y174"/>
    <mergeCell ref="D165:E165"/>
    <mergeCell ref="F165:G165"/>
    <mergeCell ref="H165:I165"/>
    <mergeCell ref="J165:K165"/>
    <mergeCell ref="L165:M165"/>
    <mergeCell ref="N165:O165"/>
    <mergeCell ref="P165:Q165"/>
    <mergeCell ref="R165:S165"/>
    <mergeCell ref="T165:U165"/>
    <mergeCell ref="X156:Y156"/>
    <mergeCell ref="D147:E147"/>
    <mergeCell ref="F147:G147"/>
    <mergeCell ref="H147:I147"/>
    <mergeCell ref="J147:K147"/>
    <mergeCell ref="L147:M147"/>
    <mergeCell ref="N147:O147"/>
    <mergeCell ref="P147:Q147"/>
    <mergeCell ref="R147:S147"/>
    <mergeCell ref="T147:U147"/>
    <mergeCell ref="F156:G156"/>
    <mergeCell ref="H156:I156"/>
    <mergeCell ref="J156:K156"/>
    <mergeCell ref="L156:M156"/>
    <mergeCell ref="N156:O156"/>
    <mergeCell ref="P156:Q156"/>
    <mergeCell ref="R156:S156"/>
    <mergeCell ref="T156:U156"/>
    <mergeCell ref="V156:W156"/>
    <mergeCell ref="V147:W147"/>
    <mergeCell ref="X147:Y147"/>
    <mergeCell ref="X93:Y93"/>
    <mergeCell ref="D102:E102"/>
    <mergeCell ref="F102:G102"/>
    <mergeCell ref="H102:I102"/>
    <mergeCell ref="J102:K102"/>
    <mergeCell ref="L102:M102"/>
    <mergeCell ref="N102:O102"/>
    <mergeCell ref="P102:Q102"/>
    <mergeCell ref="R102:S102"/>
    <mergeCell ref="T102:U102"/>
    <mergeCell ref="V102:W102"/>
    <mergeCell ref="X102:Y102"/>
    <mergeCell ref="D93:E93"/>
    <mergeCell ref="F93:G93"/>
    <mergeCell ref="H93:I93"/>
    <mergeCell ref="J93:K93"/>
    <mergeCell ref="L93:M93"/>
    <mergeCell ref="N93:O93"/>
    <mergeCell ref="P93:Q93"/>
    <mergeCell ref="R93:S93"/>
    <mergeCell ref="T93:U93"/>
    <mergeCell ref="R21:S21"/>
    <mergeCell ref="T21:U21"/>
    <mergeCell ref="V21:W21"/>
    <mergeCell ref="X21:Y21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X39:Y39"/>
    <mergeCell ref="F21:G21"/>
    <mergeCell ref="H21:I21"/>
    <mergeCell ref="J21:K21"/>
    <mergeCell ref="L21:M21"/>
    <mergeCell ref="N21:O21"/>
    <mergeCell ref="P21:Q21"/>
    <mergeCell ref="A1:A4"/>
    <mergeCell ref="B13:C13"/>
    <mergeCell ref="A5:B11"/>
    <mergeCell ref="B67:C67"/>
    <mergeCell ref="B39:C39"/>
    <mergeCell ref="B22:C22"/>
    <mergeCell ref="B40:C40"/>
    <mergeCell ref="B31:C31"/>
    <mergeCell ref="B30:C30"/>
    <mergeCell ref="C5:AB11"/>
    <mergeCell ref="D12:AB12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X30:Y30"/>
    <mergeCell ref="D21:E21"/>
    <mergeCell ref="B12:C12"/>
    <mergeCell ref="B57:C57"/>
    <mergeCell ref="B391:C391"/>
    <mergeCell ref="R40:S40"/>
    <mergeCell ref="B76:C76"/>
    <mergeCell ref="B273:C273"/>
    <mergeCell ref="B85:C85"/>
    <mergeCell ref="B282:C282"/>
    <mergeCell ref="B291:C291"/>
    <mergeCell ref="B94:C94"/>
    <mergeCell ref="B300:C300"/>
    <mergeCell ref="B103:C103"/>
    <mergeCell ref="B49:C49"/>
    <mergeCell ref="B175:C175"/>
    <mergeCell ref="B166:C166"/>
    <mergeCell ref="B238:C238"/>
    <mergeCell ref="B220:C220"/>
    <mergeCell ref="B372:C372"/>
    <mergeCell ref="B364:C364"/>
    <mergeCell ref="B363:C363"/>
    <mergeCell ref="B355:C355"/>
    <mergeCell ref="B354:C354"/>
    <mergeCell ref="B346:C346"/>
    <mergeCell ref="B345:C345"/>
    <mergeCell ref="D156:E156"/>
    <mergeCell ref="A412:A449"/>
    <mergeCell ref="A215:A252"/>
    <mergeCell ref="A333:A370"/>
    <mergeCell ref="A371:A411"/>
    <mergeCell ref="A450:A488"/>
    <mergeCell ref="A253:A293"/>
    <mergeCell ref="V40:W40"/>
    <mergeCell ref="B120:C120"/>
    <mergeCell ref="B111:C111"/>
    <mergeCell ref="B102:C102"/>
    <mergeCell ref="B84:C84"/>
    <mergeCell ref="A176:A214"/>
    <mergeCell ref="B75:C75"/>
    <mergeCell ref="B66:C66"/>
    <mergeCell ref="B436:C436"/>
    <mergeCell ref="D40:E40"/>
    <mergeCell ref="B48:C48"/>
    <mergeCell ref="B427:C427"/>
    <mergeCell ref="A294:A332"/>
    <mergeCell ref="A97:A135"/>
    <mergeCell ref="A61:A96"/>
    <mergeCell ref="B480:C480"/>
    <mergeCell ref="B246:C246"/>
    <mergeCell ref="B58:C58"/>
    <mergeCell ref="A136:A173"/>
    <mergeCell ref="P40:Q40"/>
    <mergeCell ref="B139:C139"/>
    <mergeCell ref="B148:C148"/>
    <mergeCell ref="B130:C130"/>
    <mergeCell ref="B121:C121"/>
    <mergeCell ref="D48:E48"/>
    <mergeCell ref="F48:G48"/>
    <mergeCell ref="H48:I48"/>
    <mergeCell ref="J48:K48"/>
    <mergeCell ref="L48:M48"/>
    <mergeCell ref="N48:O48"/>
    <mergeCell ref="A20:A60"/>
    <mergeCell ref="B21:C21"/>
    <mergeCell ref="B112:C112"/>
    <mergeCell ref="D75:E75"/>
    <mergeCell ref="F75:G75"/>
    <mergeCell ref="H75:I75"/>
    <mergeCell ref="J75:K75"/>
    <mergeCell ref="L75:M75"/>
    <mergeCell ref="N75:O75"/>
    <mergeCell ref="P75:Q75"/>
    <mergeCell ref="D66:E66"/>
    <mergeCell ref="F66:G66"/>
    <mergeCell ref="X40:Y40"/>
    <mergeCell ref="N40:O40"/>
    <mergeCell ref="L40:M40"/>
    <mergeCell ref="J40:K40"/>
    <mergeCell ref="H40:I40"/>
    <mergeCell ref="F40:G40"/>
    <mergeCell ref="B255:C255"/>
    <mergeCell ref="B183:C183"/>
    <mergeCell ref="B210:C210"/>
    <mergeCell ref="T40:U40"/>
    <mergeCell ref="V66:W66"/>
    <mergeCell ref="X66:Y66"/>
    <mergeCell ref="R75:S75"/>
    <mergeCell ref="T75:U75"/>
    <mergeCell ref="V75:W75"/>
    <mergeCell ref="X75:Y75"/>
    <mergeCell ref="H66:I66"/>
    <mergeCell ref="J66:K66"/>
    <mergeCell ref="L66:M66"/>
    <mergeCell ref="P66:Q66"/>
    <mergeCell ref="R66:S66"/>
    <mergeCell ref="T66:U66"/>
    <mergeCell ref="V84:W84"/>
    <mergeCell ref="X84:Y84"/>
    <mergeCell ref="B337:C337"/>
    <mergeCell ref="P48:Q48"/>
    <mergeCell ref="B309:C309"/>
    <mergeCell ref="D84:E84"/>
    <mergeCell ref="F84:G84"/>
    <mergeCell ref="H84:I84"/>
    <mergeCell ref="J84:K84"/>
    <mergeCell ref="L84:M84"/>
    <mergeCell ref="N84:O84"/>
    <mergeCell ref="P84:Q84"/>
    <mergeCell ref="D129:E129"/>
    <mergeCell ref="F129:G129"/>
    <mergeCell ref="H129:I129"/>
    <mergeCell ref="J129:K129"/>
    <mergeCell ref="L129:M129"/>
    <mergeCell ref="N129:O129"/>
    <mergeCell ref="P129:Q129"/>
    <mergeCell ref="B327:C327"/>
    <mergeCell ref="B319:C319"/>
    <mergeCell ref="B318:C318"/>
    <mergeCell ref="B310:C310"/>
    <mergeCell ref="B301:C301"/>
    <mergeCell ref="B292:C292"/>
    <mergeCell ref="B283:C283"/>
    <mergeCell ref="R48:S48"/>
    <mergeCell ref="T48:U48"/>
    <mergeCell ref="V48:W48"/>
    <mergeCell ref="X48:Y48"/>
    <mergeCell ref="D57:E57"/>
    <mergeCell ref="F57:G57"/>
    <mergeCell ref="H57:I57"/>
    <mergeCell ref="J57:K57"/>
    <mergeCell ref="L57:M57"/>
    <mergeCell ref="N57:O57"/>
    <mergeCell ref="P57:Q57"/>
    <mergeCell ref="R57:S57"/>
    <mergeCell ref="T57:U57"/>
    <mergeCell ref="V57:W57"/>
    <mergeCell ref="X57:Y57"/>
    <mergeCell ref="B489:C489"/>
    <mergeCell ref="B481:C481"/>
    <mergeCell ref="B472:C472"/>
    <mergeCell ref="B471:C471"/>
    <mergeCell ref="B462:C462"/>
    <mergeCell ref="B454:C454"/>
    <mergeCell ref="B453:C453"/>
    <mergeCell ref="B336:C336"/>
    <mergeCell ref="B328:C328"/>
    <mergeCell ref="B445:C445"/>
    <mergeCell ref="B444:C444"/>
    <mergeCell ref="B435:C435"/>
    <mergeCell ref="B426:C426"/>
    <mergeCell ref="B418:C418"/>
    <mergeCell ref="B417:C417"/>
    <mergeCell ref="B408:C408"/>
    <mergeCell ref="B399:C399"/>
    <mergeCell ref="B390:C390"/>
    <mergeCell ref="B409:C409"/>
    <mergeCell ref="B400:C400"/>
    <mergeCell ref="B382:C382"/>
    <mergeCell ref="B381:C381"/>
    <mergeCell ref="B373:C373"/>
    <mergeCell ref="B463:C463"/>
    <mergeCell ref="B274:C274"/>
    <mergeCell ref="B265:C265"/>
    <mergeCell ref="B264:C264"/>
    <mergeCell ref="B256:C256"/>
    <mergeCell ref="B247:C247"/>
    <mergeCell ref="B237:C237"/>
    <mergeCell ref="B229:C229"/>
    <mergeCell ref="B228:C228"/>
    <mergeCell ref="B219:C219"/>
    <mergeCell ref="B211:C211"/>
    <mergeCell ref="B202:C202"/>
    <mergeCell ref="X129:Y129"/>
    <mergeCell ref="D138:E138"/>
    <mergeCell ref="B201:C201"/>
    <mergeCell ref="B193:C193"/>
    <mergeCell ref="B192:C192"/>
    <mergeCell ref="B184:C184"/>
    <mergeCell ref="B174:C174"/>
    <mergeCell ref="B165:C165"/>
    <mergeCell ref="B157:C157"/>
    <mergeCell ref="B156:C156"/>
    <mergeCell ref="B147:C147"/>
    <mergeCell ref="X138:Y138"/>
    <mergeCell ref="R129:S129"/>
    <mergeCell ref="T129:U129"/>
    <mergeCell ref="F138:G138"/>
    <mergeCell ref="H138:I138"/>
    <mergeCell ref="J138:K138"/>
    <mergeCell ref="L138:M138"/>
    <mergeCell ref="N138:O138"/>
    <mergeCell ref="P138:Q138"/>
    <mergeCell ref="R138:S138"/>
    <mergeCell ref="T138:U138"/>
    <mergeCell ref="X111:Y111"/>
    <mergeCell ref="D120:E120"/>
    <mergeCell ref="F120:G120"/>
    <mergeCell ref="H120:I120"/>
    <mergeCell ref="J120:K120"/>
    <mergeCell ref="L120:M120"/>
    <mergeCell ref="N120:O120"/>
    <mergeCell ref="P120:Q120"/>
    <mergeCell ref="R120:S120"/>
    <mergeCell ref="T120:U120"/>
    <mergeCell ref="V120:W120"/>
    <mergeCell ref="X120:Y120"/>
    <mergeCell ref="D111:E111"/>
    <mergeCell ref="P111:Q111"/>
    <mergeCell ref="R111:S111"/>
    <mergeCell ref="T111:U111"/>
    <mergeCell ref="N66:O66"/>
    <mergeCell ref="F111:G111"/>
    <mergeCell ref="H111:I111"/>
    <mergeCell ref="J111:K111"/>
    <mergeCell ref="L111:M111"/>
    <mergeCell ref="N111:O111"/>
    <mergeCell ref="B138:C138"/>
    <mergeCell ref="B129:C129"/>
    <mergeCell ref="V111:W111"/>
    <mergeCell ref="V129:W129"/>
    <mergeCell ref="R84:S84"/>
    <mergeCell ref="T84:U84"/>
    <mergeCell ref="V93:W93"/>
    <mergeCell ref="V138:W138"/>
    <mergeCell ref="B93:C93"/>
  </mergeCells>
  <conditionalFormatting sqref="F139:U139 F148:U148 F157:U157 F166:U166 F175:U175 F184:U184 F193:U193 F202:U202 F211:U211 F220:U220 F229:U229 F238:U238 F247:U247 F256:U256 F265:U265 F274:U274 F283:U283 F292:U292 F301:U301 F310:U310 F319:U319 F328:U328 F337:U337 F346:U346 F355:U355 F364:U364 F373:U373 F382:U382 F391:U391 F400:U400 F409:U409 F418:U418 F427:U427 F436:U436 F445:U445 F454:U454 F463:U463 F472:U472 F481:U481 F103:U103 F112:U112 F121:U121 F130:U130 F67:U67 F76:U76 F85:U85 F94:U94 F490:U490 F13:U13 F22:U22 F31:U31 F49:U49 F58:U58 F499:U499">
    <cfRule type="cellIs" dxfId="560" priority="1490" stopIfTrue="1" operator="equal">
      <formula>"Divers"</formula>
    </cfRule>
    <cfRule type="cellIs" dxfId="559" priority="1491" stopIfTrue="1" operator="equal">
      <formula>"FORM"</formula>
    </cfRule>
    <cfRule type="cellIs" dxfId="558" priority="1492" stopIfTrue="1" operator="equal">
      <formula>"RTT"</formula>
    </cfRule>
    <cfRule type="cellIs" dxfId="557" priority="1493" stopIfTrue="1" operator="equal">
      <formula>"M"</formula>
    </cfRule>
    <cfRule type="containsText" dxfId="556" priority="1494" stopIfTrue="1" operator="containsText" text="CA">
      <formula>NOT(ISERROR(FIND(UPPER("CA"),UPPER(F13))))</formula>
      <formula>"CA"</formula>
    </cfRule>
    <cfRule type="cellIs" dxfId="555" priority="1495" stopIfTrue="1" operator="equal">
      <formula>"Divers"</formula>
    </cfRule>
    <cfRule type="cellIs" dxfId="554" priority="1496" stopIfTrue="1" operator="equal">
      <formula>"FORM"</formula>
    </cfRule>
    <cfRule type="cellIs" dxfId="553" priority="1497" stopIfTrue="1" operator="equal">
      <formula>"RTT"</formula>
    </cfRule>
    <cfRule type="cellIs" dxfId="552" priority="1498" stopIfTrue="1" operator="equal">
      <formula>"M"</formula>
    </cfRule>
    <cfRule type="containsText" dxfId="551" priority="1499" stopIfTrue="1" operator="containsText" text="CA">
      <formula>NOT(ISERROR(FIND(UPPER("CA"),UPPER(F13))))</formula>
      <formula>"CA"</formula>
    </cfRule>
    <cfRule type="cellIs" dxfId="550" priority="1500" stopIfTrue="1" operator="equal">
      <formula>"Divers"</formula>
    </cfRule>
    <cfRule type="cellIs" dxfId="549" priority="1501" stopIfTrue="1" operator="equal">
      <formula>"FORM"</formula>
    </cfRule>
    <cfRule type="cellIs" dxfId="548" priority="1502" stopIfTrue="1" operator="equal">
      <formula>"RTT"</formula>
    </cfRule>
    <cfRule type="cellIs" dxfId="547" priority="1503" stopIfTrue="1" operator="equal">
      <formula>"M"</formula>
    </cfRule>
    <cfRule type="containsText" dxfId="546" priority="1504" stopIfTrue="1" operator="containsText" text="CA">
      <formula>NOT(ISERROR(FIND(UPPER("CA"),UPPER(F13))))</formula>
      <formula>"CA"</formula>
    </cfRule>
    <cfRule type="cellIs" dxfId="545" priority="1505" stopIfTrue="1" operator="equal">
      <formula>"Divers"</formula>
    </cfRule>
    <cfRule type="cellIs" dxfId="544" priority="1506" stopIfTrue="1" operator="equal">
      <formula>"FORM"</formula>
    </cfRule>
    <cfRule type="cellIs" dxfId="543" priority="1507" stopIfTrue="1" operator="equal">
      <formula>"RTT"</formula>
    </cfRule>
    <cfRule type="cellIs" dxfId="542" priority="1508" stopIfTrue="1" operator="equal">
      <formula>"M"</formula>
    </cfRule>
    <cfRule type="containsText" dxfId="541" priority="1509" stopIfTrue="1" operator="containsText" text="CA">
      <formula>NOT(ISERROR(FIND(UPPER("CA"),UPPER(F13))))</formula>
      <formula>"CA"</formula>
    </cfRule>
  </conditionalFormatting>
  <conditionalFormatting sqref="F40 D337:D339 F23:F30 E23:E29 D20:F21 F95 D75:F75 D455:F462 D98:F102 D95:E97 D41:F48 D32:F39 D23:D30 E59 F59:F60 D61:F66 D59:D65 D77:F84 D86:F93 D95:D101 D14:D20 D50:F57 D104:F111 D113:F120 D122:F129 D131:F138 D140:F147 D149:F156 D158:F165 D167:F174 D176:F183 D185:F192 D194:F201 D203:F210 D212:F219 D221:F228 D230:F237 D239:F246 D248:F255 D257:F264 D266:F273 D275:F282 D284:F291 D293:F300 D302:F309 D311:F318 D320:F327 D329:F336 D338:F345 D347:F354 D356:F363 D365:F372 D374:F381 D383:F390 D392:F399 D401:F408 D410:F417 D419:F426 D428:F435 D437:F444 D446:F453 D464:D471 F464:F471 D464:E470 D473:F480 D482:F489 F14:F20">
    <cfRule type="cellIs" dxfId="540" priority="1510" stopIfTrue="1" operator="equal">
      <formula>"Divers"</formula>
    </cfRule>
    <cfRule type="cellIs" dxfId="539" priority="1510" stopIfTrue="1" operator="equal">
      <formula>"FORM"</formula>
    </cfRule>
    <cfRule type="cellIs" dxfId="538" priority="1510" stopIfTrue="1" operator="equal">
      <formula>"RTT"</formula>
    </cfRule>
    <cfRule type="cellIs" dxfId="537" priority="1510" stopIfTrue="1" operator="equal">
      <formula>"M"</formula>
    </cfRule>
    <cfRule type="containsText" dxfId="536" priority="1510" stopIfTrue="1" operator="containsText" text="CA">
      <formula>NOT(ISERROR(FIND(UPPER("CA"),UPPER(Z14))))</formula>
      <formula>"CA"</formula>
    </cfRule>
  </conditionalFormatting>
  <conditionalFormatting sqref="E76:T76 E85:T85 S94:T94 E103:T103 E112:T112 E121:T121 E130:T130 E139:T139 E148:T148 E157:T157 D238 D391 W391:X391 E166:T166 E175:T175 E184:T184 E193:T193 E202:T202 E211:T211 E220:T220 E229:T229 E247:T247 E256:T256 E265:T265 E274:T274 E283:T283 E292:T292 E301:T301 E310:T310 E319:T319 E328:T328 E337:T337 E355:T355 E364:T364 E373:T373 E382:T382 E400:T400 E409:T409 E418:T418 E427:T427 E436:T436 E445:T445 E454:T454 E463:T463 E472:T472 E481:T481 Y238:AA238">
    <cfRule type="cellIs" dxfId="535" priority="1511" stopIfTrue="1" operator="equal">
      <formula>"Divers"</formula>
    </cfRule>
    <cfRule type="cellIs" dxfId="534" priority="1511" stopIfTrue="1" operator="equal">
      <formula>"FORM"</formula>
    </cfRule>
    <cfRule type="cellIs" dxfId="533" priority="1511" stopIfTrue="1" operator="equal">
      <formula>"RTT"</formula>
    </cfRule>
    <cfRule type="cellIs" dxfId="532" priority="1511" stopIfTrue="1" operator="equal">
      <formula>"M"</formula>
    </cfRule>
    <cfRule type="containsText" dxfId="531" priority="1511" stopIfTrue="1" operator="containsText" text="CA">
      <formula>NOT(ISERROR(FIND(UPPER("CA"),UPPER(E76))))</formula>
      <formula>"CA"</formula>
    </cfRule>
    <cfRule type="cellIs" dxfId="530" priority="1511" stopIfTrue="1" operator="equal">
      <formula>"Divers"</formula>
    </cfRule>
    <cfRule type="cellIs" dxfId="529" priority="1511" stopIfTrue="1" operator="equal">
      <formula>"FORM"</formula>
    </cfRule>
    <cfRule type="cellIs" dxfId="528" priority="1511" stopIfTrue="1" operator="equal">
      <formula>"RTT"</formula>
    </cfRule>
    <cfRule type="cellIs" dxfId="527" priority="1511" stopIfTrue="1" operator="equal">
      <formula>"M"</formula>
    </cfRule>
    <cfRule type="containsText" dxfId="526" priority="1511" stopIfTrue="1" operator="containsText" text="CA">
      <formula>NOT(ISERROR(FIND(UPPER("CA"),UPPER(E76))))</formula>
      <formula>"CA"</formula>
    </cfRule>
  </conditionalFormatting>
  <conditionalFormatting sqref="E337:R337 E346:T346 U391:V391 E94:R94">
    <cfRule type="cellIs" dxfId="525" priority="1512" stopIfTrue="1" operator="equal">
      <formula>"Divers"</formula>
    </cfRule>
    <cfRule type="cellIs" dxfId="524" priority="1512" stopIfTrue="1" operator="equal">
      <formula>"FORM"</formula>
    </cfRule>
    <cfRule type="cellIs" dxfId="523" priority="1512" stopIfTrue="1" operator="equal">
      <formula>"RTT"</formula>
    </cfRule>
    <cfRule type="cellIs" dxfId="522" priority="1512" stopIfTrue="1" operator="equal">
      <formula>"M"</formula>
    </cfRule>
    <cfRule type="containsText" dxfId="521" priority="1512" stopIfTrue="1" operator="containsText" text="CA">
      <formula>NOT(ISERROR(FIND(UPPER("CA"),UPPER(E94))))</formula>
      <formula>"CA"</formula>
    </cfRule>
    <cfRule type="cellIs" dxfId="520" priority="1512" stopIfTrue="1" operator="equal">
      <formula>"Divers"</formula>
    </cfRule>
    <cfRule type="cellIs" dxfId="519" priority="1512" stopIfTrue="1" operator="equal">
      <formula>"FORM"</formula>
    </cfRule>
    <cfRule type="cellIs" dxfId="518" priority="1512" stopIfTrue="1" operator="equal">
      <formula>"RTT"</formula>
    </cfRule>
    <cfRule type="cellIs" dxfId="517" priority="1512" stopIfTrue="1" operator="equal">
      <formula>"M"</formula>
    </cfRule>
    <cfRule type="containsText" dxfId="516" priority="1512" stopIfTrue="1" operator="containsText" text="CA">
      <formula>NOT(ISERROR(FIND(UPPER("CA"),UPPER(E94))))</formula>
      <formula>"CA"</formula>
    </cfRule>
    <cfRule type="cellIs" dxfId="515" priority="1512" stopIfTrue="1" operator="equal">
      <formula>"Divers"</formula>
    </cfRule>
    <cfRule type="cellIs" dxfId="514" priority="1512" stopIfTrue="1" operator="equal">
      <formula>"FORM"</formula>
    </cfRule>
    <cfRule type="cellIs" dxfId="513" priority="1512" stopIfTrue="1" operator="equal">
      <formula>"RTT"</formula>
    </cfRule>
    <cfRule type="cellIs" dxfId="512" priority="1512" stopIfTrue="1" operator="equal">
      <formula>"M"</formula>
    </cfRule>
    <cfRule type="containsText" dxfId="511" priority="1512" stopIfTrue="1" operator="containsText" text="CA">
      <formula>NOT(ISERROR(FIND(UPPER("CA"),UPPER(E94))))</formula>
      <formula>"CA"</formula>
    </cfRule>
  </conditionalFormatting>
  <conditionalFormatting sqref="E238:R238">
    <cfRule type="cellIs" dxfId="510" priority="1513" stopIfTrue="1" operator="equal">
      <formula>"Divers"</formula>
    </cfRule>
    <cfRule type="cellIs" dxfId="509" priority="1513" stopIfTrue="1" operator="equal">
      <formula>"FORM"</formula>
    </cfRule>
    <cfRule type="cellIs" dxfId="508" priority="1513" stopIfTrue="1" operator="equal">
      <formula>"RTT"</formula>
    </cfRule>
    <cfRule type="cellIs" dxfId="507" priority="1513" stopIfTrue="1" operator="equal">
      <formula>"M"</formula>
    </cfRule>
    <cfRule type="containsText" dxfId="506" priority="1513" stopIfTrue="1" operator="containsText" text="CA">
      <formula>NOT(ISERROR(FIND(UPPER("CA"),UPPER(E238))))</formula>
      <formula>"CA"</formula>
    </cfRule>
    <cfRule type="cellIs" dxfId="505" priority="1513" stopIfTrue="1" operator="equal">
      <formula>"Divers"</formula>
    </cfRule>
    <cfRule type="cellIs" dxfId="504" priority="1513" stopIfTrue="1" operator="equal">
      <formula>"FORM"</formula>
    </cfRule>
    <cfRule type="cellIs" dxfId="503" priority="1513" stopIfTrue="1" operator="equal">
      <formula>"RTT"</formula>
    </cfRule>
    <cfRule type="cellIs" dxfId="502" priority="1513" stopIfTrue="1" operator="equal">
      <formula>"M"</formula>
    </cfRule>
    <cfRule type="containsText" dxfId="501" priority="1513" stopIfTrue="1" operator="containsText" text="CA">
      <formula>NOT(ISERROR(FIND(UPPER("CA"),UPPER(E238))))</formula>
      <formula>"CA"</formula>
    </cfRule>
    <cfRule type="cellIs" dxfId="500" priority="1513" stopIfTrue="1" operator="equal">
      <formula>"Divers"</formula>
    </cfRule>
    <cfRule type="cellIs" dxfId="499" priority="1513" stopIfTrue="1" operator="equal">
      <formula>"FORM"</formula>
    </cfRule>
    <cfRule type="cellIs" dxfId="498" priority="1513" stopIfTrue="1" operator="equal">
      <formula>"RTT"</formula>
    </cfRule>
    <cfRule type="cellIs" dxfId="497" priority="1513" stopIfTrue="1" operator="equal">
      <formula>"M"</formula>
    </cfRule>
    <cfRule type="containsText" dxfId="496" priority="1513" stopIfTrue="1" operator="containsText" text="CA">
      <formula>NOT(ISERROR(FIND(UPPER("CA"),UPPER(E238))))</formula>
      <formula>"CA"</formula>
    </cfRule>
    <cfRule type="cellIs" dxfId="495" priority="1513" stopIfTrue="1" operator="equal">
      <formula>"Divers"</formula>
    </cfRule>
    <cfRule type="cellIs" dxfId="494" priority="1513" stopIfTrue="1" operator="equal">
      <formula>"FORM"</formula>
    </cfRule>
    <cfRule type="cellIs" dxfId="493" priority="1513" stopIfTrue="1" operator="equal">
      <formula>"RTT"</formula>
    </cfRule>
    <cfRule type="cellIs" dxfId="492" priority="1513" stopIfTrue="1" operator="equal">
      <formula>"M"</formula>
    </cfRule>
    <cfRule type="containsText" dxfId="491" priority="1513" stopIfTrue="1" operator="containsText" text="CA">
      <formula>NOT(ISERROR(FIND(UPPER("CA"),UPPER(E238))))</formula>
      <formula>"CA"</formula>
    </cfRule>
    <cfRule type="cellIs" dxfId="490" priority="1513" stopIfTrue="1" operator="equal">
      <formula>"Divers"</formula>
    </cfRule>
    <cfRule type="cellIs" dxfId="489" priority="1513" stopIfTrue="1" operator="equal">
      <formula>"FORM"</formula>
    </cfRule>
    <cfRule type="cellIs" dxfId="488" priority="1513" stopIfTrue="1" operator="equal">
      <formula>"RTT"</formula>
    </cfRule>
    <cfRule type="cellIs" dxfId="487" priority="1513" stopIfTrue="1" operator="equal">
      <formula>"M"</formula>
    </cfRule>
    <cfRule type="containsText" dxfId="486" priority="1514" stopIfTrue="1" operator="containsText" text="CA">
      <formula>NOT(ISERROR(FIND(UPPER("CA"),UPPER(E238))))</formula>
      <formula>"CA"</formula>
    </cfRule>
    <cfRule type="cellIs" dxfId="485" priority="1515" stopIfTrue="1" operator="equal">
      <formula>"Divers"</formula>
    </cfRule>
    <cfRule type="cellIs" dxfId="484" priority="1516" stopIfTrue="1" operator="equal">
      <formula>"FORM"</formula>
    </cfRule>
    <cfRule type="cellIs" dxfId="483" priority="1517" stopIfTrue="1" operator="equal">
      <formula>"RTT"</formula>
    </cfRule>
    <cfRule type="cellIs" dxfId="482" priority="1518" stopIfTrue="1" operator="equal">
      <formula>"M"</formula>
    </cfRule>
    <cfRule type="containsText" dxfId="481" priority="1519" stopIfTrue="1" operator="containsText" text="CA">
      <formula>NOT(ISERROR(FIND(UPPER("CA"),UPPER(E238))))</formula>
      <formula>"CA"</formula>
    </cfRule>
  </conditionalFormatting>
  <conditionalFormatting sqref="E391:R391">
    <cfRule type="cellIs" dxfId="480" priority="1520" stopIfTrue="1" operator="equal">
      <formula>"Divers"</formula>
    </cfRule>
    <cfRule type="cellIs" dxfId="479" priority="1520" stopIfTrue="1" operator="equal">
      <formula>"FORM"</formula>
    </cfRule>
    <cfRule type="cellIs" dxfId="478" priority="1520" stopIfTrue="1" operator="equal">
      <formula>"RTT"</formula>
    </cfRule>
    <cfRule type="cellIs" dxfId="477" priority="1520" stopIfTrue="1" operator="equal">
      <formula>"M"</formula>
    </cfRule>
    <cfRule type="containsText" dxfId="476" priority="1520" stopIfTrue="1" operator="containsText" text="CA">
      <formula>NOT(ISERROR(FIND(UPPER("CA"),UPPER(E391))))</formula>
      <formula>"CA"</formula>
    </cfRule>
    <cfRule type="cellIs" dxfId="475" priority="1520" stopIfTrue="1" operator="equal">
      <formula>"Divers"</formula>
    </cfRule>
    <cfRule type="cellIs" dxfId="474" priority="1520" stopIfTrue="1" operator="equal">
      <formula>"FORM"</formula>
    </cfRule>
    <cfRule type="cellIs" dxfId="473" priority="1520" stopIfTrue="1" operator="equal">
      <formula>"RTT"</formula>
    </cfRule>
    <cfRule type="cellIs" dxfId="472" priority="1520" stopIfTrue="1" operator="equal">
      <formula>"M"</formula>
    </cfRule>
    <cfRule type="containsText" dxfId="471" priority="1520" stopIfTrue="1" operator="containsText" text="CA">
      <formula>NOT(ISERROR(FIND(UPPER("CA"),UPPER(E391))))</formula>
      <formula>"CA"</formula>
    </cfRule>
    <cfRule type="cellIs" dxfId="470" priority="1520" stopIfTrue="1" operator="equal">
      <formula>"Divers"</formula>
    </cfRule>
    <cfRule type="cellIs" dxfId="469" priority="1520" stopIfTrue="1" operator="equal">
      <formula>"FORM"</formula>
    </cfRule>
    <cfRule type="cellIs" dxfId="468" priority="1520" stopIfTrue="1" operator="equal">
      <formula>"RTT"</formula>
    </cfRule>
    <cfRule type="cellIs" dxfId="467" priority="1520" stopIfTrue="1" operator="equal">
      <formula>"M"</formula>
    </cfRule>
    <cfRule type="containsText" dxfId="466" priority="1520" stopIfTrue="1" operator="containsText" text="CA">
      <formula>NOT(ISERROR(FIND(UPPER("CA"),UPPER(E391))))</formula>
      <formula>"CA"</formula>
    </cfRule>
    <cfRule type="cellIs" dxfId="465" priority="1520" stopIfTrue="1" operator="equal">
      <formula>"Divers"</formula>
    </cfRule>
    <cfRule type="cellIs" dxfId="464" priority="1520" stopIfTrue="1" operator="equal">
      <formula>"FORM"</formula>
    </cfRule>
    <cfRule type="cellIs" dxfId="463" priority="1520" stopIfTrue="1" operator="equal">
      <formula>"RTT"</formula>
    </cfRule>
    <cfRule type="cellIs" dxfId="462" priority="1520" stopIfTrue="1" operator="equal">
      <formula>"M"</formula>
    </cfRule>
    <cfRule type="containsText" dxfId="461" priority="1520" stopIfTrue="1" operator="containsText" text="CA">
      <formula>NOT(ISERROR(FIND(UPPER("CA"),UPPER(E391))))</formula>
      <formula>"CA"</formula>
    </cfRule>
    <cfRule type="cellIs" dxfId="460" priority="1520" stopIfTrue="1" operator="equal">
      <formula>"Divers"</formula>
    </cfRule>
    <cfRule type="cellIs" dxfId="459" priority="1520" stopIfTrue="1" operator="equal">
      <formula>"FORM"</formula>
    </cfRule>
    <cfRule type="cellIs" dxfId="458" priority="1520" stopIfTrue="1" operator="equal">
      <formula>"RTT"</formula>
    </cfRule>
    <cfRule type="cellIs" dxfId="457" priority="1520" stopIfTrue="1" operator="equal">
      <formula>"M"</formula>
    </cfRule>
    <cfRule type="containsText" dxfId="456" priority="1520" stopIfTrue="1" operator="containsText" text="CA">
      <formula>NOT(ISERROR(FIND(UPPER("CA"),UPPER(E391))))</formula>
      <formula>"CA"</formula>
    </cfRule>
  </conditionalFormatting>
  <conditionalFormatting sqref="S391:T391">
    <cfRule type="cellIs" dxfId="455" priority="1521" stopIfTrue="1" operator="equal">
      <formula>"Divers"</formula>
    </cfRule>
    <cfRule type="cellIs" dxfId="454" priority="1521" stopIfTrue="1" operator="equal">
      <formula>"FORM"</formula>
    </cfRule>
    <cfRule type="cellIs" dxfId="453" priority="1521" stopIfTrue="1" operator="equal">
      <formula>"RTT"</formula>
    </cfRule>
    <cfRule type="cellIs" dxfId="452" priority="1521" stopIfTrue="1" operator="equal">
      <formula>"M"</formula>
    </cfRule>
    <cfRule type="containsText" dxfId="451" priority="1521" stopIfTrue="1" operator="containsText" text="CA">
      <formula>NOT(ISERROR(FIND(UPPER("CA"),UPPER(S391))))</formula>
      <formula>"CA"</formula>
    </cfRule>
    <cfRule type="cellIs" dxfId="450" priority="1521" stopIfTrue="1" operator="equal">
      <formula>"Divers"</formula>
    </cfRule>
    <cfRule type="cellIs" dxfId="449" priority="1521" stopIfTrue="1" operator="equal">
      <formula>"FORM"</formula>
    </cfRule>
    <cfRule type="cellIs" dxfId="448" priority="1521" stopIfTrue="1" operator="equal">
      <formula>"RTT"</formula>
    </cfRule>
    <cfRule type="cellIs" dxfId="447" priority="1521" stopIfTrue="1" operator="equal">
      <formula>"M"</formula>
    </cfRule>
    <cfRule type="containsText" dxfId="446" priority="1521" stopIfTrue="1" operator="containsText" text="CA">
      <formula>NOT(ISERROR(FIND(UPPER("CA"),UPPER(S391))))</formula>
      <formula>"CA"</formula>
    </cfRule>
    <cfRule type="cellIs" dxfId="445" priority="1521" stopIfTrue="1" operator="equal">
      <formula>"Divers"</formula>
    </cfRule>
    <cfRule type="cellIs" dxfId="444" priority="1521" stopIfTrue="1" operator="equal">
      <formula>"FORM"</formula>
    </cfRule>
    <cfRule type="cellIs" dxfId="443" priority="1521" stopIfTrue="1" operator="equal">
      <formula>"RTT"</formula>
    </cfRule>
    <cfRule type="cellIs" dxfId="442" priority="1521" stopIfTrue="1" operator="equal">
      <formula>"M"</formula>
    </cfRule>
    <cfRule type="containsText" dxfId="441" priority="1521" stopIfTrue="1" operator="containsText" text="CA">
      <formula>NOT(ISERROR(FIND(UPPER("CA"),UPPER(S391))))</formula>
      <formula>"CA"</formula>
    </cfRule>
    <cfRule type="cellIs" dxfId="440" priority="1521" stopIfTrue="1" operator="equal">
      <formula>"Divers"</formula>
    </cfRule>
    <cfRule type="cellIs" dxfId="439" priority="1521" stopIfTrue="1" operator="equal">
      <formula>"Divers"</formula>
    </cfRule>
    <cfRule type="cellIs" dxfId="438" priority="1521" stopIfTrue="1" operator="equal">
      <formula>"FORM"</formula>
    </cfRule>
    <cfRule type="cellIs" dxfId="437" priority="1521" stopIfTrue="1" operator="equal">
      <formula>"FORM"</formula>
    </cfRule>
    <cfRule type="cellIs" dxfId="436" priority="1521" stopIfTrue="1" operator="equal">
      <formula>"RTT"</formula>
    </cfRule>
    <cfRule type="cellIs" dxfId="435" priority="1521" stopIfTrue="1" operator="equal">
      <formula>"RTT"</formula>
    </cfRule>
    <cfRule type="cellIs" dxfId="434" priority="1521" stopIfTrue="1" operator="equal">
      <formula>"M"</formula>
    </cfRule>
    <cfRule type="cellIs" dxfId="433" priority="1521" stopIfTrue="1" operator="equal">
      <formula>"M"</formula>
    </cfRule>
    <cfRule type="containsText" dxfId="432" priority="1521" stopIfTrue="1" operator="containsText" text="CA">
      <formula>NOT(ISERROR(FIND(UPPER("CA"),UPPER(S391))))</formula>
      <formula>"CA"</formula>
    </cfRule>
    <cfRule type="containsText" dxfId="431" priority="1521" stopIfTrue="1" operator="containsText" text="CA">
      <formula>NOT(ISERROR(FIND(UPPER("CA"),UPPER(S391))))</formula>
      <formula>"CA"</formula>
    </cfRule>
  </conditionalFormatting>
  <conditionalFormatting sqref="Y391:AB391">
    <cfRule type="cellIs" dxfId="430" priority="1522" stopIfTrue="1" operator="equal">
      <formula>"Divers"</formula>
    </cfRule>
    <cfRule type="cellIs" dxfId="429" priority="1522" stopIfTrue="1" operator="equal">
      <formula>"FORM"</formula>
    </cfRule>
    <cfRule type="cellIs" dxfId="428" priority="1522" stopIfTrue="1" operator="equal">
      <formula>"RTT"</formula>
    </cfRule>
    <cfRule type="cellIs" dxfId="427" priority="1522" stopIfTrue="1" operator="equal">
      <formula>"M"</formula>
    </cfRule>
    <cfRule type="containsText" dxfId="426" priority="1522" stopIfTrue="1" operator="containsText" text="CA">
      <formula>NOT(ISERROR(FIND(UPPER("CA"),UPPER(Y391))))</formula>
      <formula>"CA"</formula>
    </cfRule>
    <cfRule type="cellIs" dxfId="425" priority="1522" stopIfTrue="1" operator="equal">
      <formula>"Divers"</formula>
    </cfRule>
    <cfRule type="cellIs" dxfId="424" priority="1522" stopIfTrue="1" operator="equal">
      <formula>"Divers"</formula>
    </cfRule>
    <cfRule type="cellIs" dxfId="423" priority="1522" stopIfTrue="1" operator="equal">
      <formula>"FORM"</formula>
    </cfRule>
    <cfRule type="cellIs" dxfId="422" priority="1522" stopIfTrue="1" operator="equal">
      <formula>"FORM"</formula>
    </cfRule>
    <cfRule type="cellIs" dxfId="421" priority="1522" stopIfTrue="1" operator="equal">
      <formula>"RTT"</formula>
    </cfRule>
    <cfRule type="cellIs" dxfId="420" priority="1522" stopIfTrue="1" operator="equal">
      <formula>"RTT"</formula>
    </cfRule>
    <cfRule type="cellIs" dxfId="419" priority="1522" stopIfTrue="1" operator="equal">
      <formula>"M"</formula>
    </cfRule>
    <cfRule type="cellIs" dxfId="418" priority="1522" stopIfTrue="1" operator="equal">
      <formula>"M"</formula>
    </cfRule>
    <cfRule type="containsText" dxfId="417" priority="1522" stopIfTrue="1" operator="containsText" text="CA">
      <formula>NOT(ISERROR(FIND(UPPER("CA"),UPPER(Y391))))</formula>
      <formula>"CA"</formula>
    </cfRule>
    <cfRule type="containsText" dxfId="416" priority="1522" stopIfTrue="1" operator="containsText" text="CA">
      <formula>NOT(ISERROR(FIND(UPPER("CA"),UPPER(Y391))))</formula>
      <formula>"CA"</formula>
    </cfRule>
  </conditionalFormatting>
  <conditionalFormatting sqref="E238:T238">
    <cfRule type="cellIs" dxfId="415" priority="1315" stopIfTrue="1" operator="equal">
      <formula>"Divers"</formula>
    </cfRule>
    <cfRule type="cellIs" dxfId="414" priority="1316" stopIfTrue="1" operator="equal">
      <formula>"FORM"</formula>
    </cfRule>
    <cfRule type="cellIs" dxfId="413" priority="1317" stopIfTrue="1" operator="equal">
      <formula>"RTT"</formula>
    </cfRule>
    <cfRule type="cellIs" dxfId="412" priority="1318" stopIfTrue="1" operator="equal">
      <formula>"M"</formula>
    </cfRule>
    <cfRule type="containsText" dxfId="411" priority="1319" stopIfTrue="1" operator="containsText" text="CA">
      <formula>NOT(ISERROR(FIND(UPPER("CA"),UPPER(F238))))</formula>
      <formula>"CA"</formula>
    </cfRule>
    <cfRule type="cellIs" dxfId="410" priority="1320" stopIfTrue="1" operator="equal">
      <formula>"Divers"</formula>
    </cfRule>
    <cfRule type="cellIs" dxfId="409" priority="1321" stopIfTrue="1" operator="equal">
      <formula>"FORM"</formula>
    </cfRule>
    <cfRule type="cellIs" dxfId="408" priority="1322" stopIfTrue="1" operator="equal">
      <formula>"RTT"</formula>
    </cfRule>
    <cfRule type="cellIs" dxfId="407" priority="1323" stopIfTrue="1" operator="equal">
      <formula>"M"</formula>
    </cfRule>
    <cfRule type="containsText" dxfId="406" priority="1324" stopIfTrue="1" operator="containsText" text="CA">
      <formula>NOT(ISERROR(FIND(UPPER("CA"),UPPER(F238))))</formula>
      <formula>"CA"</formula>
    </cfRule>
  </conditionalFormatting>
  <conditionalFormatting sqref="E346:T346">
    <cfRule type="cellIs" dxfId="405" priority="1265" stopIfTrue="1" operator="equal">
      <formula>"Divers"</formula>
    </cfRule>
    <cfRule type="cellIs" dxfId="404" priority="1266" stopIfTrue="1" operator="equal">
      <formula>"FORM"</formula>
    </cfRule>
    <cfRule type="cellIs" dxfId="403" priority="1267" stopIfTrue="1" operator="equal">
      <formula>"RTT"</formula>
    </cfRule>
    <cfRule type="cellIs" dxfId="402" priority="1268" stopIfTrue="1" operator="equal">
      <formula>"M"</formula>
    </cfRule>
    <cfRule type="containsText" dxfId="401" priority="1269" stopIfTrue="1" operator="containsText" text="CA">
      <formula>NOT(ISERROR(FIND(UPPER("CA"),UPPER(F346))))</formula>
      <formula>"CA"</formula>
    </cfRule>
    <cfRule type="cellIs" dxfId="400" priority="1270" stopIfTrue="1" operator="equal">
      <formula>"Divers"</formula>
    </cfRule>
    <cfRule type="cellIs" dxfId="399" priority="1271" stopIfTrue="1" operator="equal">
      <formula>"FORM"</formula>
    </cfRule>
    <cfRule type="cellIs" dxfId="398" priority="1272" stopIfTrue="1" operator="equal">
      <formula>"RTT"</formula>
    </cfRule>
    <cfRule type="cellIs" dxfId="397" priority="1273" stopIfTrue="1" operator="equal">
      <formula>"M"</formula>
    </cfRule>
    <cfRule type="containsText" dxfId="396" priority="1274" stopIfTrue="1" operator="containsText" text="CA">
      <formula>NOT(ISERROR(FIND(UPPER("CA"),UPPER(F346))))</formula>
      <formula>"CA"</formula>
    </cfRule>
  </conditionalFormatting>
  <conditionalFormatting sqref="E391:T391">
    <cfRule type="cellIs" dxfId="395" priority="1170" stopIfTrue="1" operator="equal">
      <formula>"Divers"</formula>
    </cfRule>
    <cfRule type="cellIs" dxfId="394" priority="1171" stopIfTrue="1" operator="equal">
      <formula>"FORM"</formula>
    </cfRule>
    <cfRule type="cellIs" dxfId="393" priority="1172" stopIfTrue="1" operator="equal">
      <formula>"RTT"</formula>
    </cfRule>
    <cfRule type="cellIs" dxfId="392" priority="1173" stopIfTrue="1" operator="equal">
      <formula>"M"</formula>
    </cfRule>
    <cfRule type="containsText" dxfId="391" priority="1174" stopIfTrue="1" operator="containsText" text="CA">
      <formula>NOT(ISERROR(FIND(UPPER("CA"),UPPER(F391))))</formula>
      <formula>"CA"</formula>
    </cfRule>
    <cfRule type="cellIs" dxfId="390" priority="1175" stopIfTrue="1" operator="equal">
      <formula>"Divers"</formula>
    </cfRule>
    <cfRule type="cellIs" dxfId="389" priority="1176" stopIfTrue="1" operator="equal">
      <formula>"FORM"</formula>
    </cfRule>
    <cfRule type="cellIs" dxfId="388" priority="1177" stopIfTrue="1" operator="equal">
      <formula>"RTT"</formula>
    </cfRule>
    <cfRule type="cellIs" dxfId="387" priority="1178" stopIfTrue="1" operator="equal">
      <formula>"M"</formula>
    </cfRule>
    <cfRule type="containsText" dxfId="386" priority="1179" stopIfTrue="1" operator="containsText" text="CA">
      <formula>NOT(ISERROR(FIND(UPPER("CA"),UPPER(F391))))</formula>
      <formula>"CA"</formula>
    </cfRule>
  </conditionalFormatting>
  <conditionalFormatting sqref="Y139:AB139 Y148:AB148 Y157:AB157 Y166:AB166 Y175:AB175 Y184:AB184 Y193:AB193 Y202:AB202 Y211:AB211 Y220:AB220 Y229:AB229 Y247:AB247 Y256:AB256 Y265:AB265 Y274:AB274 Y283:AB283 Y292:AB292 Y301:AB301 Y310:AB310 Y319:AB319 Y328:AB328 Y337:AB337 Y346:AB346 Y355:AB355 Y364:AB364 Y373:AB373 Y382:AB382 Y400:AB400 Y409:AB409 Y418:AB418 Y427:AB427 Y436:AB436 Y445:AB445 Y454:AB454 Y463:AB463 Y472:AB472 Y481:AB481 U238:AB238 Y391:AB391 G140:AB140 G141:R147 U141:AB141 S142:AB147 G149:AB149 G150:R156 U150:AB150 S151:AB156 G158:AB158 G159:R165 U159:AB159 S160:AB165 G167:AB167 G168:R174 U168:AB168 S169:AB174 G176:AB176 G177:R183 U177:AB177 S178:AB183 G185:AB185 G186:R192 U186:AB186 S187:AB192 G194:AB194 G195:R201 U195:AB195 S196:AB201 G203:AB203 G204:R210 U204:AB204 S205:AB210 G212:AB212 G213:R219 U213:AB213 S214:AB219 G221:AB221 G222:R228 U222:AB222 S223:AB228 G230:AB230 G231:R237 U231:AB231 S232:AB237 G239:AB239 G240:R246 U240:AB240 S241:AB246 G248:AB248 G249:R255 U249:AB249 S250:AB255 G257:AB257 G258:R264 U258:AB258 S259:AB264 G266:AB266 G267:R273 U267:AB267 S268:AB273 G275:AB275 G276:R282 U276:AB276 S277:AB282 G284:AB284 G285:R291 U285:AB285 S286:AB291 G293:AB293 G294:R300 U294:AB294 S295:AB300 G302:AB302 G303:R309 U303:AB303 S304:AB309 G311:AB311 G312:R318 U312:AB312 S313:AB318 G320:AB320 G321:R327 U321:AB321 S322:AB327 G329:AB329 G330:R336 U330:AB330 S331:AB336 G338:AB338 G339:R344 U339:AB339 G347:AB347 G348:R354 U348:AB348 S349:AB354 G356:AB356 G357:R363 U357:AB357 S358:AB363 G365:AB365 G366:R372 U366:AB366 S367:AB372 G374:AB374 G375:R381 U375:AB375 S376:AB381 G383:AB383 G384:R390 U384:AB384 S385:AB390 G392:AB392 G393:R399 U393:AB393 S394:AB399 G401:AB401 G402:R408 U402:AB402 S403:AB408 G410:AB410 G411:R417 U411:AB411 S412:AB417 G419:AB419 G420:R426 U420:AB420 S421:AB426 G428:AB428 G429:R435 U429:AB429 S430:AB435 G437:AB437 G438:R444 U438:AB438 S439:AB444 G446:AB446 G447:R453 U447:AB447 S448:AB453 G455:AB455 G456:R462 U456:AB456 S457:AB462 G464:AB464 G465:R471 U465:AB465 S466:AB471 G473:AB473 G474:R480 U474:AB474 S475:AB480 G482:AB482 G483:R489 U483:AB483 S484:AB489 G147:AB147 G156:AB156 G165:AB165 G174:AB174 G183:AB183 G192:AB192 G201:AB201 G210:AB210 G219:AB219 G228:AB228 G237:AB237 G246:AB246 G255:AB255 G264:AB264 G273:AB273 G282:AB282 G291:AB291 G300:AB300 G309:AB309 G318:AB318 G327:AB327 G340:AB345 G336:AB336 G354:AB354 G363:AB363 G372:AB372 G381:AB381 G390:AB390 G399:AB399 G408:AB408 G417:AB417 G426:AB426 G435:AB435 G444:AB444 G453:AB453 G462:AB462 G471:AB471 G480:AB480 G489:AB489 G136:AB138 Y103:AB103 Y112:AB112 Y121:AB121 Y130:AB130 G104:AB104 G105:R111 U105:AB105 S106:AB111 G113:AB113 G114:R120 U114:AB114 S115:AB120 G122:AB122 G123:R129 U123:AB123 S124:AB129 G131:AB131 U132:AB132 G111:AB111 G120:AB120 G129:AB129 G132:R135 S133:AB135 G97:AB102 Z67:AB67 Y76:AB76 Y85:AB85 Y94:AB94 G77:AB77 G78:R84 U78:AB78 S79:AB84 G86:AB86 G87:R93 U87:AB87 S88:AB93 G95:AB95 U96:AB96 G84:AB84 G93:AB93 G61:AB66 G96:R96 G68:AB68 U69:AB69 G69:R69 G70:AB75 Y490:AB490 G491:AB491 U492:AB492 Z13:AB13 Z22:AB22 G23:AB23 I24:I29 U24:AB24 H40 J40 L40 N40 P40 R40 T40 Z49:AB49 Z58:AB58 G39:AB39 G48:AB48 G57:AB57 G32:AB32 U33:AB33 G41:AB41 U42:AB42 G50:AB50 U51:AB51 G59:AB59 G24:G29 M24:M29 H25:H30 D27 J24:J30 K24:K29 Q24:Q29 L24:L30 N24:N30 O24:O29 P24:P30 R24:R30 S25:S29 T25:T30 U25:U29 V25:V30 W25:W29 X25:X30 Z25:AB31 Y25:Y29 G20:AB21 G33:R39 S34:AB39 G42:R48 S43:AB48 G51:R57 S52:AB57 U60:AB60 G60:R60 G14:AB14 U15:AB15 G15:G19 D18 I15:R19 S16:AB19 W493:W498 Y493:Y498 Z493:AB499 X493:X499 S493:S498 U493:U498 V493:V499 T493:T499 Q492:Q498 R492:R499 O492:O498 P492:P499 M492:M498 N492:N499 K492:K498 L492:L499 I492:I498 J492:J499 H492:H499 G492:G498 Y499:AB499 H16:H19 F18">
    <cfRule type="cellIs" dxfId="385" priority="1660" stopIfTrue="1" operator="equal">
      <formula>"Divers"</formula>
    </cfRule>
    <cfRule type="cellIs" dxfId="384" priority="1661" stopIfTrue="1" operator="equal">
      <formula>"FORM"</formula>
    </cfRule>
    <cfRule type="cellIs" dxfId="383" priority="1662" stopIfTrue="1" operator="equal">
      <formula>"RTT"</formula>
    </cfRule>
    <cfRule type="cellIs" dxfId="382" priority="1663" stopIfTrue="1" operator="equal">
      <formula>"M"</formula>
    </cfRule>
    <cfRule type="containsText" dxfId="381" priority="1664" stopIfTrue="1" operator="containsText" text="CA">
      <formula>NOT(ISERROR(FIND(UPPER("CA"),UPPER(#REF!))))</formula>
      <formula>"CA"</formula>
    </cfRule>
  </conditionalFormatting>
  <conditionalFormatting sqref="AB238">
    <cfRule type="cellIs" dxfId="380" priority="4060" stopIfTrue="1" operator="equal">
      <formula>"Divers"</formula>
    </cfRule>
    <cfRule type="cellIs" dxfId="379" priority="4061" stopIfTrue="1" operator="equal">
      <formula>"FORM"</formula>
    </cfRule>
    <cfRule type="cellIs" dxfId="378" priority="4062" stopIfTrue="1" operator="equal">
      <formula>"RTT"</formula>
    </cfRule>
    <cfRule type="cellIs" dxfId="377" priority="4063" stopIfTrue="1" operator="equal">
      <formula>"M"</formula>
    </cfRule>
    <cfRule type="containsText" dxfId="376" priority="4064" stopIfTrue="1" operator="containsText" text="CA">
      <formula>NOT(ISERROR(FIND(UPPER("CA"),UPPER(#REF!))))</formula>
      <formula>"CA"</formula>
    </cfRule>
    <cfRule type="cellIs" dxfId="375" priority="4065" stopIfTrue="1" operator="equal">
      <formula>"Divers"</formula>
    </cfRule>
    <cfRule type="cellIs" dxfId="374" priority="4066" stopIfTrue="1" operator="equal">
      <formula>"FORM"</formula>
    </cfRule>
    <cfRule type="cellIs" dxfId="373" priority="4067" stopIfTrue="1" operator="equal">
      <formula>"RTT"</formula>
    </cfRule>
    <cfRule type="cellIs" dxfId="372" priority="4068" stopIfTrue="1" operator="equal">
      <formula>"M"</formula>
    </cfRule>
    <cfRule type="containsText" dxfId="371" priority="4069" stopIfTrue="1" operator="containsText" text="CA">
      <formula>NOT(ISERROR(FIND(UPPER("CA"),UPPER(#REF!))))</formula>
      <formula>"CA"</formula>
    </cfRule>
  </conditionalFormatting>
  <conditionalFormatting sqref="F97">
    <cfRule type="cellIs" dxfId="370" priority="5135" stopIfTrue="1" operator="equal">
      <formula>"Divers"</formula>
    </cfRule>
    <cfRule type="cellIs" dxfId="369" priority="5136" stopIfTrue="1" operator="equal">
      <formula>"FORM"</formula>
    </cfRule>
    <cfRule type="cellIs" dxfId="368" priority="5137" stopIfTrue="1" operator="equal">
      <formula>"RTT"</formula>
    </cfRule>
    <cfRule type="cellIs" dxfId="367" priority="5138" stopIfTrue="1" operator="equal">
      <formula>"M"</formula>
    </cfRule>
    <cfRule type="containsText" dxfId="366" priority="5139" stopIfTrue="1" operator="containsText" text="CA">
      <formula>NOT(ISERROR(FIND(UPPER("CA"),UPPER(AB96))))</formula>
      <formula>"CA"</formula>
    </cfRule>
  </conditionalFormatting>
  <conditionalFormatting sqref="E14:F19 D14:D20 F14:F20">
    <cfRule type="cellIs" dxfId="365" priority="-1" stopIfTrue="1" operator="equal">
      <formula>"FORM"</formula>
    </cfRule>
    <cfRule type="cellIs" dxfId="364" priority="-1" stopIfTrue="1" operator="equal">
      <formula>"RTT"</formula>
    </cfRule>
    <cfRule type="cellIs" dxfId="363" priority="-1" stopIfTrue="1" operator="equal">
      <formula>"M"</formula>
    </cfRule>
    <cfRule type="containsText" dxfId="362" priority="-1" stopIfTrue="1" operator="containsText" text="CA">
      <formula>NOT(ISERROR(FIND(UPPER("CA"),UPPER(Z14))))</formula>
      <formula>"CA"</formula>
    </cfRule>
    <cfRule type="cellIs" dxfId="361" priority="646" stopIfTrue="1" operator="equal">
      <formula>"Divers"</formula>
    </cfRule>
  </conditionalFormatting>
  <conditionalFormatting sqref="D68:F74">
    <cfRule type="cellIs" dxfId="360" priority="-1" stopIfTrue="1" operator="equal">
      <formula>"FORM"</formula>
    </cfRule>
    <cfRule type="cellIs" dxfId="359" priority="-1" stopIfTrue="1" operator="equal">
      <formula>"RTT"</formula>
    </cfRule>
    <cfRule type="cellIs" dxfId="358" priority="-1" stopIfTrue="1" operator="equal">
      <formula>"M"</formula>
    </cfRule>
    <cfRule type="containsText" dxfId="357" priority="-1" stopIfTrue="1" operator="containsText" text="CA">
      <formula>NOT(ISERROR(FIND(UPPER("CA"),UPPER(Z68))))</formula>
      <formula>"CA"</formula>
    </cfRule>
    <cfRule type="cellIs" dxfId="356" priority="581" stopIfTrue="1" operator="equal">
      <formula>"Divers"</formula>
    </cfRule>
  </conditionalFormatting>
  <conditionalFormatting sqref="D491:D499 F491:F499 E491:E498">
    <cfRule type="cellIs" dxfId="355" priority="-1" stopIfTrue="1" operator="equal">
      <formula>"FORM"</formula>
    </cfRule>
    <cfRule type="cellIs" dxfId="354" priority="-1" stopIfTrue="1" operator="equal">
      <formula>"RTT"</formula>
    </cfRule>
    <cfRule type="cellIs" dxfId="353" priority="-1" stopIfTrue="1" operator="equal">
      <formula>"M"</formula>
    </cfRule>
    <cfRule type="containsText" dxfId="352" priority="-1" stopIfTrue="1" operator="containsText" text="CA">
      <formula>NOT(ISERROR(FIND(UPPER("CA"),UPPER(Z491))))</formula>
      <formula>"CA"</formula>
    </cfRule>
    <cfRule type="cellIs" dxfId="351" priority="331" stopIfTrue="1" operator="equal">
      <formula>"Divers"</formula>
    </cfRule>
  </conditionalFormatting>
  <conditionalFormatting sqref="E490:T490">
    <cfRule type="cellIs" dxfId="350" priority="-1" stopIfTrue="1" operator="equal">
      <formula>"FORM"</formula>
    </cfRule>
    <cfRule type="cellIs" dxfId="349" priority="-1" stopIfTrue="1" operator="equal">
      <formula>"RTT"</formula>
    </cfRule>
    <cfRule type="cellIs" dxfId="348" priority="-1" stopIfTrue="1" operator="equal">
      <formula>"M"</formula>
    </cfRule>
    <cfRule type="containsText" dxfId="347" priority="-1" stopIfTrue="1" operator="containsText" text="CA">
      <formula>NOT(ISERROR(FIND(UPPER("CA"),UPPER(F490))))</formula>
      <formula>"CA"</formula>
    </cfRule>
    <cfRule type="cellIs" dxfId="346" priority="-1" stopIfTrue="1" operator="equal">
      <formula>"Divers"</formula>
    </cfRule>
    <cfRule type="cellIs" dxfId="345" priority="-1" stopIfTrue="1" operator="equal">
      <formula>"FORM"</formula>
    </cfRule>
    <cfRule type="cellIs" dxfId="344" priority="-1" stopIfTrue="1" operator="equal">
      <formula>"RTT"</formula>
    </cfRule>
    <cfRule type="cellIs" dxfId="343" priority="-1" stopIfTrue="1" operator="equal">
      <formula>"M"</formula>
    </cfRule>
    <cfRule type="containsText" dxfId="342" priority="-1" stopIfTrue="1" operator="containsText" text="CA">
      <formula>NOT(ISERROR(FIND(UPPER("CA"),UPPER(F490))))</formula>
      <formula>"CA"</formula>
    </cfRule>
    <cfRule type="cellIs" dxfId="341" priority="332" stopIfTrue="1" operator="equal">
      <formula>"Divers"</formula>
    </cfRule>
  </conditionalFormatting>
  <conditionalFormatting sqref="E60">
    <cfRule type="cellIs" dxfId="340" priority="6185" stopIfTrue="1" operator="equal">
      <formula>"Divers"</formula>
    </cfRule>
    <cfRule type="cellIs" dxfId="339" priority="6186" stopIfTrue="1" operator="equal">
      <formula>"FORM"</formula>
    </cfRule>
    <cfRule type="cellIs" dxfId="338" priority="6187" stopIfTrue="1" operator="equal">
      <formula>"RTT"</formula>
    </cfRule>
    <cfRule type="cellIs" dxfId="337" priority="6188" stopIfTrue="1" operator="equal">
      <formula>"M"</formula>
    </cfRule>
    <cfRule type="containsText" dxfId="336" priority="6189" stopIfTrue="1" operator="containsText" text="CA">
      <formula>NOT(ISERROR(FIND(UPPER("CA"),UPPER(AA60))))</formula>
      <formula>"CA"</formula>
    </cfRule>
  </conditionalFormatting>
  <conditionalFormatting sqref="F23:F29">
    <cfRule type="cellIs" dxfId="335" priority="306" stopIfTrue="1" operator="equal">
      <formula>"FORM"</formula>
    </cfRule>
    <cfRule type="cellIs" dxfId="334" priority="307" stopIfTrue="1" operator="equal">
      <formula>"RTT"</formula>
    </cfRule>
    <cfRule type="cellIs" dxfId="333" priority="308" stopIfTrue="1" operator="equal">
      <formula>"M"</formula>
    </cfRule>
    <cfRule type="containsText" dxfId="332" priority="309" stopIfTrue="1" operator="containsText" text="CA">
      <formula>NOT(ISERROR(FIND(UPPER("CA"),UPPER(AB23))))</formula>
      <formula>"CA"</formula>
    </cfRule>
    <cfRule type="cellIs" dxfId="331" priority="310" stopIfTrue="1" operator="equal">
      <formula>"Divers"</formula>
    </cfRule>
  </conditionalFormatting>
  <conditionalFormatting sqref="F32:F38">
    <cfRule type="cellIs" dxfId="330" priority="301" stopIfTrue="1" operator="equal">
      <formula>"FORM"</formula>
    </cfRule>
    <cfRule type="cellIs" dxfId="329" priority="302" stopIfTrue="1" operator="equal">
      <formula>"RTT"</formula>
    </cfRule>
    <cfRule type="cellIs" dxfId="328" priority="303" stopIfTrue="1" operator="equal">
      <formula>"M"</formula>
    </cfRule>
    <cfRule type="containsText" dxfId="327" priority="304" stopIfTrue="1" operator="containsText" text="CA">
      <formula>NOT(ISERROR(FIND(UPPER("CA"),UPPER(AB32))))</formula>
      <formula>"CA"</formula>
    </cfRule>
    <cfRule type="cellIs" dxfId="326" priority="305" stopIfTrue="1" operator="equal">
      <formula>"Divers"</formula>
    </cfRule>
  </conditionalFormatting>
  <conditionalFormatting sqref="F41:F47">
    <cfRule type="cellIs" dxfId="325" priority="296" stopIfTrue="1" operator="equal">
      <formula>"FORM"</formula>
    </cfRule>
    <cfRule type="cellIs" dxfId="324" priority="297" stopIfTrue="1" operator="equal">
      <formula>"RTT"</formula>
    </cfRule>
    <cfRule type="cellIs" dxfId="323" priority="298" stopIfTrue="1" operator="equal">
      <formula>"M"</formula>
    </cfRule>
    <cfRule type="containsText" dxfId="322" priority="299" stopIfTrue="1" operator="containsText" text="CA">
      <formula>NOT(ISERROR(FIND(UPPER("CA"),UPPER(AB41))))</formula>
      <formula>"CA"</formula>
    </cfRule>
    <cfRule type="cellIs" dxfId="321" priority="300" stopIfTrue="1" operator="equal">
      <formula>"Divers"</formula>
    </cfRule>
  </conditionalFormatting>
  <conditionalFormatting sqref="F50:F56">
    <cfRule type="cellIs" dxfId="320" priority="291" stopIfTrue="1" operator="equal">
      <formula>"FORM"</formula>
    </cfRule>
    <cfRule type="cellIs" dxfId="319" priority="292" stopIfTrue="1" operator="equal">
      <formula>"RTT"</formula>
    </cfRule>
    <cfRule type="cellIs" dxfId="318" priority="293" stopIfTrue="1" operator="equal">
      <formula>"M"</formula>
    </cfRule>
    <cfRule type="containsText" dxfId="317" priority="294" stopIfTrue="1" operator="containsText" text="CA">
      <formula>NOT(ISERROR(FIND(UPPER("CA"),UPPER(AB50))))</formula>
      <formula>"CA"</formula>
    </cfRule>
    <cfRule type="cellIs" dxfId="316" priority="295" stopIfTrue="1" operator="equal">
      <formula>"Divers"</formula>
    </cfRule>
  </conditionalFormatting>
  <conditionalFormatting sqref="F59:F61">
    <cfRule type="cellIs" dxfId="315" priority="286" stopIfTrue="1" operator="equal">
      <formula>"FORM"</formula>
    </cfRule>
    <cfRule type="cellIs" dxfId="314" priority="287" stopIfTrue="1" operator="equal">
      <formula>"RTT"</formula>
    </cfRule>
    <cfRule type="cellIs" dxfId="313" priority="288" stopIfTrue="1" operator="equal">
      <formula>"M"</formula>
    </cfRule>
    <cfRule type="containsText" dxfId="312" priority="289" stopIfTrue="1" operator="containsText" text="CA">
      <formula>NOT(ISERROR(FIND(UPPER("CA"),UPPER(AB59))))</formula>
      <formula>"CA"</formula>
    </cfRule>
    <cfRule type="cellIs" dxfId="311" priority="290" stopIfTrue="1" operator="equal">
      <formula>"Divers"</formula>
    </cfRule>
  </conditionalFormatting>
  <conditionalFormatting sqref="D68:D74">
    <cfRule type="cellIs" dxfId="310" priority="281" stopIfTrue="1" operator="equal">
      <formula>"Divers"</formula>
    </cfRule>
    <cfRule type="cellIs" dxfId="309" priority="282" stopIfTrue="1" operator="equal">
      <formula>"FORM"</formula>
    </cfRule>
    <cfRule type="cellIs" dxfId="308" priority="283" stopIfTrue="1" operator="equal">
      <formula>"RTT"</formula>
    </cfRule>
    <cfRule type="cellIs" dxfId="307" priority="284" stopIfTrue="1" operator="equal">
      <formula>"M"</formula>
    </cfRule>
    <cfRule type="containsText" dxfId="306" priority="285" stopIfTrue="1" operator="containsText" text="CA">
      <formula>NOT(ISERROR(FIND(UPPER("CA"),UPPER(Z68))))</formula>
      <formula>"CA"</formula>
    </cfRule>
  </conditionalFormatting>
  <conditionalFormatting sqref="D55">
    <cfRule type="cellIs" dxfId="305" priority="276" stopIfTrue="1" operator="equal">
      <formula>"FORM"</formula>
    </cfRule>
    <cfRule type="cellIs" dxfId="304" priority="277" stopIfTrue="1" operator="equal">
      <formula>"RTT"</formula>
    </cfRule>
    <cfRule type="cellIs" dxfId="303" priority="278" stopIfTrue="1" operator="equal">
      <formula>"M"</formula>
    </cfRule>
    <cfRule type="containsText" dxfId="302" priority="279" stopIfTrue="1" operator="containsText" text="CA">
      <formula>NOT(ISERROR(FIND(UPPER("CA"),UPPER(Z55))))</formula>
      <formula>"CA"</formula>
    </cfRule>
    <cfRule type="cellIs" dxfId="301" priority="280" stopIfTrue="1" operator="equal">
      <formula>"Divers"</formula>
    </cfRule>
  </conditionalFormatting>
  <conditionalFormatting sqref="D104:D110">
    <cfRule type="cellIs" dxfId="300" priority="271" stopIfTrue="1" operator="equal">
      <formula>"FORM"</formula>
    </cfRule>
    <cfRule type="cellIs" dxfId="299" priority="272" stopIfTrue="1" operator="equal">
      <formula>"RTT"</formula>
    </cfRule>
    <cfRule type="cellIs" dxfId="298" priority="273" stopIfTrue="1" operator="equal">
      <formula>"M"</formula>
    </cfRule>
    <cfRule type="containsText" dxfId="297" priority="274" stopIfTrue="1" operator="containsText" text="CA">
      <formula>NOT(ISERROR(FIND(UPPER("CA"),UPPER(Z104))))</formula>
      <formula>"CA"</formula>
    </cfRule>
    <cfRule type="cellIs" dxfId="296" priority="275" stopIfTrue="1" operator="equal">
      <formula>"Divers"</formula>
    </cfRule>
  </conditionalFormatting>
  <conditionalFormatting sqref="D113:D119">
    <cfRule type="cellIs" dxfId="295" priority="266" stopIfTrue="1" operator="equal">
      <formula>"FORM"</formula>
    </cfRule>
    <cfRule type="cellIs" dxfId="294" priority="267" stopIfTrue="1" operator="equal">
      <formula>"RTT"</formula>
    </cfRule>
    <cfRule type="cellIs" dxfId="293" priority="268" stopIfTrue="1" operator="equal">
      <formula>"M"</formula>
    </cfRule>
    <cfRule type="containsText" dxfId="292" priority="269" stopIfTrue="1" operator="containsText" text="CA">
      <formula>NOT(ISERROR(FIND(UPPER("CA"),UPPER(Z113))))</formula>
      <formula>"CA"</formula>
    </cfRule>
    <cfRule type="cellIs" dxfId="291" priority="270" stopIfTrue="1" operator="equal">
      <formula>"Divers"</formula>
    </cfRule>
  </conditionalFormatting>
  <conditionalFormatting sqref="D122:D128">
    <cfRule type="cellIs" dxfId="290" priority="261" stopIfTrue="1" operator="equal">
      <formula>"FORM"</formula>
    </cfRule>
    <cfRule type="cellIs" dxfId="289" priority="262" stopIfTrue="1" operator="equal">
      <formula>"RTT"</formula>
    </cfRule>
    <cfRule type="cellIs" dxfId="288" priority="263" stopIfTrue="1" operator="equal">
      <formula>"M"</formula>
    </cfRule>
    <cfRule type="containsText" dxfId="287" priority="264" stopIfTrue="1" operator="containsText" text="CA">
      <formula>NOT(ISERROR(FIND(UPPER("CA"),UPPER(Z122))))</formula>
      <formula>"CA"</formula>
    </cfRule>
    <cfRule type="cellIs" dxfId="286" priority="265" stopIfTrue="1" operator="equal">
      <formula>"Divers"</formula>
    </cfRule>
  </conditionalFormatting>
  <conditionalFormatting sqref="D131:D137">
    <cfRule type="cellIs" dxfId="285" priority="256" stopIfTrue="1" operator="equal">
      <formula>"FORM"</formula>
    </cfRule>
    <cfRule type="cellIs" dxfId="284" priority="257" stopIfTrue="1" operator="equal">
      <formula>"RTT"</formula>
    </cfRule>
    <cfRule type="cellIs" dxfId="283" priority="258" stopIfTrue="1" operator="equal">
      <formula>"M"</formula>
    </cfRule>
    <cfRule type="containsText" dxfId="282" priority="259" stopIfTrue="1" operator="containsText" text="CA">
      <formula>NOT(ISERROR(FIND(UPPER("CA"),UPPER(Z131))))</formula>
      <formula>"CA"</formula>
    </cfRule>
    <cfRule type="cellIs" dxfId="281" priority="260" stopIfTrue="1" operator="equal">
      <formula>"Divers"</formula>
    </cfRule>
  </conditionalFormatting>
  <conditionalFormatting sqref="D140:D146">
    <cfRule type="cellIs" dxfId="280" priority="251" stopIfTrue="1" operator="equal">
      <formula>"FORM"</formula>
    </cfRule>
    <cfRule type="cellIs" dxfId="279" priority="252" stopIfTrue="1" operator="equal">
      <formula>"RTT"</formula>
    </cfRule>
    <cfRule type="cellIs" dxfId="278" priority="253" stopIfTrue="1" operator="equal">
      <formula>"M"</formula>
    </cfRule>
    <cfRule type="containsText" dxfId="277" priority="254" stopIfTrue="1" operator="containsText" text="CA">
      <formula>NOT(ISERROR(FIND(UPPER("CA"),UPPER(Z140))))</formula>
      <formula>"CA"</formula>
    </cfRule>
    <cfRule type="cellIs" dxfId="276" priority="255" stopIfTrue="1" operator="equal">
      <formula>"Divers"</formula>
    </cfRule>
  </conditionalFormatting>
  <conditionalFormatting sqref="D149:D155">
    <cfRule type="cellIs" dxfId="275" priority="246" stopIfTrue="1" operator="equal">
      <formula>"FORM"</formula>
    </cfRule>
    <cfRule type="cellIs" dxfId="274" priority="247" stopIfTrue="1" operator="equal">
      <formula>"RTT"</formula>
    </cfRule>
    <cfRule type="cellIs" dxfId="273" priority="248" stopIfTrue="1" operator="equal">
      <formula>"M"</formula>
    </cfRule>
    <cfRule type="containsText" dxfId="272" priority="249" stopIfTrue="1" operator="containsText" text="CA">
      <formula>NOT(ISERROR(FIND(UPPER("CA"),UPPER(Z149))))</formula>
      <formula>"CA"</formula>
    </cfRule>
    <cfRule type="cellIs" dxfId="271" priority="250" stopIfTrue="1" operator="equal">
      <formula>"Divers"</formula>
    </cfRule>
  </conditionalFormatting>
  <conditionalFormatting sqref="D158:D164">
    <cfRule type="cellIs" dxfId="270" priority="241" stopIfTrue="1" operator="equal">
      <formula>"FORM"</formula>
    </cfRule>
    <cfRule type="cellIs" dxfId="269" priority="242" stopIfTrue="1" operator="equal">
      <formula>"RTT"</formula>
    </cfRule>
    <cfRule type="cellIs" dxfId="268" priority="243" stopIfTrue="1" operator="equal">
      <formula>"M"</formula>
    </cfRule>
    <cfRule type="containsText" dxfId="267" priority="244" stopIfTrue="1" operator="containsText" text="CA">
      <formula>NOT(ISERROR(FIND(UPPER("CA"),UPPER(Z158))))</formula>
      <formula>"CA"</formula>
    </cfRule>
    <cfRule type="cellIs" dxfId="266" priority="245" stopIfTrue="1" operator="equal">
      <formula>"Divers"</formula>
    </cfRule>
  </conditionalFormatting>
  <conditionalFormatting sqref="D167:D173">
    <cfRule type="cellIs" dxfId="265" priority="236" stopIfTrue="1" operator="equal">
      <formula>"FORM"</formula>
    </cfRule>
    <cfRule type="cellIs" dxfId="264" priority="237" stopIfTrue="1" operator="equal">
      <formula>"RTT"</formula>
    </cfRule>
    <cfRule type="cellIs" dxfId="263" priority="238" stopIfTrue="1" operator="equal">
      <formula>"M"</formula>
    </cfRule>
    <cfRule type="containsText" dxfId="262" priority="239" stopIfTrue="1" operator="containsText" text="CA">
      <formula>NOT(ISERROR(FIND(UPPER("CA"),UPPER(Z167))))</formula>
      <formula>"CA"</formula>
    </cfRule>
    <cfRule type="cellIs" dxfId="261" priority="240" stopIfTrue="1" operator="equal">
      <formula>"Divers"</formula>
    </cfRule>
  </conditionalFormatting>
  <conditionalFormatting sqref="D176:D182">
    <cfRule type="cellIs" dxfId="260" priority="231" stopIfTrue="1" operator="equal">
      <formula>"FORM"</formula>
    </cfRule>
    <cfRule type="cellIs" dxfId="259" priority="232" stopIfTrue="1" operator="equal">
      <formula>"RTT"</formula>
    </cfRule>
    <cfRule type="cellIs" dxfId="258" priority="233" stopIfTrue="1" operator="equal">
      <formula>"M"</formula>
    </cfRule>
    <cfRule type="containsText" dxfId="257" priority="234" stopIfTrue="1" operator="containsText" text="CA">
      <formula>NOT(ISERROR(FIND(UPPER("CA"),UPPER(Z176))))</formula>
      <formula>"CA"</formula>
    </cfRule>
    <cfRule type="cellIs" dxfId="256" priority="235" stopIfTrue="1" operator="equal">
      <formula>"Divers"</formula>
    </cfRule>
  </conditionalFormatting>
  <conditionalFormatting sqref="D185:D191">
    <cfRule type="cellIs" dxfId="255" priority="226" stopIfTrue="1" operator="equal">
      <formula>"FORM"</formula>
    </cfRule>
    <cfRule type="cellIs" dxfId="254" priority="227" stopIfTrue="1" operator="equal">
      <formula>"RTT"</formula>
    </cfRule>
    <cfRule type="cellIs" dxfId="253" priority="228" stopIfTrue="1" operator="equal">
      <formula>"M"</formula>
    </cfRule>
    <cfRule type="containsText" dxfId="252" priority="229" stopIfTrue="1" operator="containsText" text="CA">
      <formula>NOT(ISERROR(FIND(UPPER("CA"),UPPER(Z185))))</formula>
      <formula>"CA"</formula>
    </cfRule>
    <cfRule type="cellIs" dxfId="251" priority="230" stopIfTrue="1" operator="equal">
      <formula>"Divers"</formula>
    </cfRule>
  </conditionalFormatting>
  <conditionalFormatting sqref="D194:D200">
    <cfRule type="cellIs" dxfId="250" priority="221" stopIfTrue="1" operator="equal">
      <formula>"FORM"</formula>
    </cfRule>
    <cfRule type="cellIs" dxfId="249" priority="222" stopIfTrue="1" operator="equal">
      <formula>"RTT"</formula>
    </cfRule>
    <cfRule type="cellIs" dxfId="248" priority="223" stopIfTrue="1" operator="equal">
      <formula>"M"</formula>
    </cfRule>
    <cfRule type="containsText" dxfId="247" priority="224" stopIfTrue="1" operator="containsText" text="CA">
      <formula>NOT(ISERROR(FIND(UPPER("CA"),UPPER(Z194))))</formula>
      <formula>"CA"</formula>
    </cfRule>
    <cfRule type="cellIs" dxfId="246" priority="225" stopIfTrue="1" operator="equal">
      <formula>"Divers"</formula>
    </cfRule>
  </conditionalFormatting>
  <conditionalFormatting sqref="D203:D209">
    <cfRule type="cellIs" dxfId="245" priority="216" stopIfTrue="1" operator="equal">
      <formula>"FORM"</formula>
    </cfRule>
    <cfRule type="cellIs" dxfId="244" priority="217" stopIfTrue="1" operator="equal">
      <formula>"RTT"</formula>
    </cfRule>
    <cfRule type="cellIs" dxfId="243" priority="218" stopIfTrue="1" operator="equal">
      <formula>"M"</formula>
    </cfRule>
    <cfRule type="containsText" dxfId="242" priority="219" stopIfTrue="1" operator="containsText" text="CA">
      <formula>NOT(ISERROR(FIND(UPPER("CA"),UPPER(Z203))))</formula>
      <formula>"CA"</formula>
    </cfRule>
    <cfRule type="cellIs" dxfId="241" priority="220" stopIfTrue="1" operator="equal">
      <formula>"Divers"</formula>
    </cfRule>
  </conditionalFormatting>
  <conditionalFormatting sqref="D212:D218">
    <cfRule type="cellIs" dxfId="240" priority="211" stopIfTrue="1" operator="equal">
      <formula>"FORM"</formula>
    </cfRule>
    <cfRule type="cellIs" dxfId="239" priority="212" stopIfTrue="1" operator="equal">
      <formula>"RTT"</formula>
    </cfRule>
    <cfRule type="cellIs" dxfId="238" priority="213" stopIfTrue="1" operator="equal">
      <formula>"M"</formula>
    </cfRule>
    <cfRule type="containsText" dxfId="237" priority="214" stopIfTrue="1" operator="containsText" text="CA">
      <formula>NOT(ISERROR(FIND(UPPER("CA"),UPPER(Z212))))</formula>
      <formula>"CA"</formula>
    </cfRule>
    <cfRule type="cellIs" dxfId="236" priority="215" stopIfTrue="1" operator="equal">
      <formula>"Divers"</formula>
    </cfRule>
  </conditionalFormatting>
  <conditionalFormatting sqref="D212:D218 D221:D227">
    <cfRule type="cellIs" dxfId="235" priority="206" stopIfTrue="1" operator="equal">
      <formula>"FORM"</formula>
    </cfRule>
    <cfRule type="cellIs" dxfId="234" priority="207" stopIfTrue="1" operator="equal">
      <formula>"RTT"</formula>
    </cfRule>
    <cfRule type="cellIs" dxfId="233" priority="208" stopIfTrue="1" operator="equal">
      <formula>"M"</formula>
    </cfRule>
    <cfRule type="containsText" dxfId="232" priority="209" stopIfTrue="1" operator="containsText" text="CA">
      <formula>NOT(ISERROR(FIND(UPPER("CA"),UPPER(Z212))))</formula>
      <formula>"CA"</formula>
    </cfRule>
    <cfRule type="cellIs" dxfId="231" priority="210" stopIfTrue="1" operator="equal">
      <formula>"Divers"</formula>
    </cfRule>
  </conditionalFormatting>
  <conditionalFormatting sqref="D230:D236">
    <cfRule type="cellIs" dxfId="230" priority="201" stopIfTrue="1" operator="equal">
      <formula>"FORM"</formula>
    </cfRule>
    <cfRule type="cellIs" dxfId="229" priority="202" stopIfTrue="1" operator="equal">
      <formula>"RTT"</formula>
    </cfRule>
    <cfRule type="cellIs" dxfId="228" priority="203" stopIfTrue="1" operator="equal">
      <formula>"M"</formula>
    </cfRule>
    <cfRule type="containsText" dxfId="227" priority="204" stopIfTrue="1" operator="containsText" text="CA">
      <formula>NOT(ISERROR(FIND(UPPER("CA"),UPPER(Z230))))</formula>
      <formula>"CA"</formula>
    </cfRule>
    <cfRule type="cellIs" dxfId="226" priority="205" stopIfTrue="1" operator="equal">
      <formula>"Divers"</formula>
    </cfRule>
  </conditionalFormatting>
  <conditionalFormatting sqref="D239:D245">
    <cfRule type="cellIs" dxfId="225" priority="196" stopIfTrue="1" operator="equal">
      <formula>"FORM"</formula>
    </cfRule>
    <cfRule type="cellIs" dxfId="224" priority="197" stopIfTrue="1" operator="equal">
      <formula>"RTT"</formula>
    </cfRule>
    <cfRule type="cellIs" dxfId="223" priority="198" stopIfTrue="1" operator="equal">
      <formula>"M"</formula>
    </cfRule>
    <cfRule type="containsText" dxfId="222" priority="199" stopIfTrue="1" operator="containsText" text="CA">
      <formula>NOT(ISERROR(FIND(UPPER("CA"),UPPER(Z239))))</formula>
      <formula>"CA"</formula>
    </cfRule>
    <cfRule type="cellIs" dxfId="221" priority="200" stopIfTrue="1" operator="equal">
      <formula>"Divers"</formula>
    </cfRule>
  </conditionalFormatting>
  <conditionalFormatting sqref="D248:D254">
    <cfRule type="cellIs" dxfId="220" priority="191" stopIfTrue="1" operator="equal">
      <formula>"FORM"</formula>
    </cfRule>
    <cfRule type="cellIs" dxfId="219" priority="192" stopIfTrue="1" operator="equal">
      <formula>"RTT"</formula>
    </cfRule>
    <cfRule type="cellIs" dxfId="218" priority="193" stopIfTrue="1" operator="equal">
      <formula>"M"</formula>
    </cfRule>
    <cfRule type="containsText" dxfId="217" priority="194" stopIfTrue="1" operator="containsText" text="CA">
      <formula>NOT(ISERROR(FIND(UPPER("CA"),UPPER(Z248))))</formula>
      <formula>"CA"</formula>
    </cfRule>
    <cfRule type="cellIs" dxfId="216" priority="195" stopIfTrue="1" operator="equal">
      <formula>"Divers"</formula>
    </cfRule>
  </conditionalFormatting>
  <conditionalFormatting sqref="D257:D263">
    <cfRule type="cellIs" dxfId="215" priority="186" stopIfTrue="1" operator="equal">
      <formula>"FORM"</formula>
    </cfRule>
    <cfRule type="cellIs" dxfId="214" priority="187" stopIfTrue="1" operator="equal">
      <formula>"RTT"</formula>
    </cfRule>
    <cfRule type="cellIs" dxfId="213" priority="188" stopIfTrue="1" operator="equal">
      <formula>"M"</formula>
    </cfRule>
    <cfRule type="containsText" dxfId="212" priority="189" stopIfTrue="1" operator="containsText" text="CA">
      <formula>NOT(ISERROR(FIND(UPPER("CA"),UPPER(Z257))))</formula>
      <formula>"CA"</formula>
    </cfRule>
    <cfRule type="cellIs" dxfId="211" priority="190" stopIfTrue="1" operator="equal">
      <formula>"Divers"</formula>
    </cfRule>
  </conditionalFormatting>
  <conditionalFormatting sqref="D266:D272">
    <cfRule type="cellIs" dxfId="210" priority="181" stopIfTrue="1" operator="equal">
      <formula>"FORM"</formula>
    </cfRule>
    <cfRule type="cellIs" dxfId="209" priority="182" stopIfTrue="1" operator="equal">
      <formula>"RTT"</formula>
    </cfRule>
    <cfRule type="cellIs" dxfId="208" priority="183" stopIfTrue="1" operator="equal">
      <formula>"M"</formula>
    </cfRule>
    <cfRule type="containsText" dxfId="207" priority="184" stopIfTrue="1" operator="containsText" text="CA">
      <formula>NOT(ISERROR(FIND(UPPER("CA"),UPPER(Z266))))</formula>
      <formula>"CA"</formula>
    </cfRule>
    <cfRule type="cellIs" dxfId="206" priority="185" stopIfTrue="1" operator="equal">
      <formula>"Divers"</formula>
    </cfRule>
  </conditionalFormatting>
  <conditionalFormatting sqref="D275:D281">
    <cfRule type="cellIs" dxfId="205" priority="176" stopIfTrue="1" operator="equal">
      <formula>"FORM"</formula>
    </cfRule>
    <cfRule type="cellIs" dxfId="204" priority="177" stopIfTrue="1" operator="equal">
      <formula>"RTT"</formula>
    </cfRule>
    <cfRule type="cellIs" dxfId="203" priority="178" stopIfTrue="1" operator="equal">
      <formula>"M"</formula>
    </cfRule>
    <cfRule type="containsText" dxfId="202" priority="179" stopIfTrue="1" operator="containsText" text="CA">
      <formula>NOT(ISERROR(FIND(UPPER("CA"),UPPER(Z275))))</formula>
      <formula>"CA"</formula>
    </cfRule>
    <cfRule type="cellIs" dxfId="201" priority="180" stopIfTrue="1" operator="equal">
      <formula>"Divers"</formula>
    </cfRule>
  </conditionalFormatting>
  <conditionalFormatting sqref="D284:D290">
    <cfRule type="cellIs" dxfId="200" priority="171" stopIfTrue="1" operator="equal">
      <formula>"FORM"</formula>
    </cfRule>
    <cfRule type="cellIs" dxfId="199" priority="172" stopIfTrue="1" operator="equal">
      <formula>"RTT"</formula>
    </cfRule>
    <cfRule type="cellIs" dxfId="198" priority="173" stopIfTrue="1" operator="equal">
      <formula>"M"</formula>
    </cfRule>
    <cfRule type="containsText" dxfId="197" priority="174" stopIfTrue="1" operator="containsText" text="CA">
      <formula>NOT(ISERROR(FIND(UPPER("CA"),UPPER(Z284))))</formula>
      <formula>"CA"</formula>
    </cfRule>
    <cfRule type="cellIs" dxfId="196" priority="175" stopIfTrue="1" operator="equal">
      <formula>"Divers"</formula>
    </cfRule>
  </conditionalFormatting>
  <conditionalFormatting sqref="D293:D299">
    <cfRule type="cellIs" dxfId="195" priority="166" stopIfTrue="1" operator="equal">
      <formula>"FORM"</formula>
    </cfRule>
    <cfRule type="cellIs" dxfId="194" priority="167" stopIfTrue="1" operator="equal">
      <formula>"RTT"</formula>
    </cfRule>
    <cfRule type="cellIs" dxfId="193" priority="168" stopIfTrue="1" operator="equal">
      <formula>"M"</formula>
    </cfRule>
    <cfRule type="containsText" dxfId="192" priority="169" stopIfTrue="1" operator="containsText" text="CA">
      <formula>NOT(ISERROR(FIND(UPPER("CA"),UPPER(Z293))))</formula>
      <formula>"CA"</formula>
    </cfRule>
    <cfRule type="cellIs" dxfId="191" priority="170" stopIfTrue="1" operator="equal">
      <formula>"Divers"</formula>
    </cfRule>
  </conditionalFormatting>
  <conditionalFormatting sqref="D302:D308">
    <cfRule type="cellIs" dxfId="190" priority="161" stopIfTrue="1" operator="equal">
      <formula>"FORM"</formula>
    </cfRule>
    <cfRule type="cellIs" dxfId="189" priority="162" stopIfTrue="1" operator="equal">
      <formula>"RTT"</formula>
    </cfRule>
    <cfRule type="cellIs" dxfId="188" priority="163" stopIfTrue="1" operator="equal">
      <formula>"M"</formula>
    </cfRule>
    <cfRule type="containsText" dxfId="187" priority="164" stopIfTrue="1" operator="containsText" text="CA">
      <formula>NOT(ISERROR(FIND(UPPER("CA"),UPPER(Z302))))</formula>
      <formula>"CA"</formula>
    </cfRule>
    <cfRule type="cellIs" dxfId="186" priority="165" stopIfTrue="1" operator="equal">
      <formula>"Divers"</formula>
    </cfRule>
  </conditionalFormatting>
  <conditionalFormatting sqref="D311:D317">
    <cfRule type="cellIs" dxfId="185" priority="156" stopIfTrue="1" operator="equal">
      <formula>"FORM"</formula>
    </cfRule>
    <cfRule type="cellIs" dxfId="184" priority="157" stopIfTrue="1" operator="equal">
      <formula>"RTT"</formula>
    </cfRule>
    <cfRule type="cellIs" dxfId="183" priority="158" stopIfTrue="1" operator="equal">
      <formula>"M"</formula>
    </cfRule>
    <cfRule type="containsText" dxfId="182" priority="159" stopIfTrue="1" operator="containsText" text="CA">
      <formula>NOT(ISERROR(FIND(UPPER("CA"),UPPER(Z311))))</formula>
      <formula>"CA"</formula>
    </cfRule>
    <cfRule type="cellIs" dxfId="181" priority="160" stopIfTrue="1" operator="equal">
      <formula>"Divers"</formula>
    </cfRule>
  </conditionalFormatting>
  <conditionalFormatting sqref="D320:D326">
    <cfRule type="cellIs" dxfId="180" priority="151" stopIfTrue="1" operator="equal">
      <formula>"FORM"</formula>
    </cfRule>
    <cfRule type="cellIs" dxfId="179" priority="152" stopIfTrue="1" operator="equal">
      <formula>"RTT"</formula>
    </cfRule>
    <cfRule type="cellIs" dxfId="178" priority="153" stopIfTrue="1" operator="equal">
      <formula>"M"</formula>
    </cfRule>
    <cfRule type="containsText" dxfId="177" priority="154" stopIfTrue="1" operator="containsText" text="CA">
      <formula>NOT(ISERROR(FIND(UPPER("CA"),UPPER(Z320))))</formula>
      <formula>"CA"</formula>
    </cfRule>
    <cfRule type="cellIs" dxfId="176" priority="155" stopIfTrue="1" operator="equal">
      <formula>"Divers"</formula>
    </cfRule>
  </conditionalFormatting>
  <conditionalFormatting sqref="D329:D335">
    <cfRule type="cellIs" dxfId="175" priority="146" stopIfTrue="1" operator="equal">
      <formula>"FORM"</formula>
    </cfRule>
    <cfRule type="cellIs" dxfId="174" priority="147" stopIfTrue="1" operator="equal">
      <formula>"RTT"</formula>
    </cfRule>
    <cfRule type="cellIs" dxfId="173" priority="148" stopIfTrue="1" operator="equal">
      <formula>"M"</formula>
    </cfRule>
    <cfRule type="containsText" dxfId="172" priority="149" stopIfTrue="1" operator="containsText" text="CA">
      <formula>NOT(ISERROR(FIND(UPPER("CA"),UPPER(Z329))))</formula>
      <formula>"CA"</formula>
    </cfRule>
    <cfRule type="cellIs" dxfId="171" priority="150" stopIfTrue="1" operator="equal">
      <formula>"Divers"</formula>
    </cfRule>
  </conditionalFormatting>
  <conditionalFormatting sqref="D338:D344">
    <cfRule type="cellIs" dxfId="170" priority="141" stopIfTrue="1" operator="equal">
      <formula>"FORM"</formula>
    </cfRule>
    <cfRule type="cellIs" dxfId="169" priority="142" stopIfTrue="1" operator="equal">
      <formula>"RTT"</formula>
    </cfRule>
    <cfRule type="cellIs" dxfId="168" priority="143" stopIfTrue="1" operator="equal">
      <formula>"M"</formula>
    </cfRule>
    <cfRule type="containsText" dxfId="167" priority="144" stopIfTrue="1" operator="containsText" text="CA">
      <formula>NOT(ISERROR(FIND(UPPER("CA"),UPPER(Z338))))</formula>
      <formula>"CA"</formula>
    </cfRule>
    <cfRule type="cellIs" dxfId="166" priority="145" stopIfTrue="1" operator="equal">
      <formula>"Divers"</formula>
    </cfRule>
  </conditionalFormatting>
  <conditionalFormatting sqref="D347:D353">
    <cfRule type="cellIs" dxfId="165" priority="136" stopIfTrue="1" operator="equal">
      <formula>"FORM"</formula>
    </cfRule>
    <cfRule type="cellIs" dxfId="164" priority="137" stopIfTrue="1" operator="equal">
      <formula>"RTT"</formula>
    </cfRule>
    <cfRule type="cellIs" dxfId="163" priority="138" stopIfTrue="1" operator="equal">
      <formula>"M"</formula>
    </cfRule>
    <cfRule type="containsText" dxfId="162" priority="139" stopIfTrue="1" operator="containsText" text="CA">
      <formula>NOT(ISERROR(FIND(UPPER("CA"),UPPER(Z347))))</formula>
      <formula>"CA"</formula>
    </cfRule>
    <cfRule type="cellIs" dxfId="161" priority="140" stopIfTrue="1" operator="equal">
      <formula>"Divers"</formula>
    </cfRule>
  </conditionalFormatting>
  <conditionalFormatting sqref="D356:D362">
    <cfRule type="cellIs" dxfId="160" priority="131" stopIfTrue="1" operator="equal">
      <formula>"FORM"</formula>
    </cfRule>
    <cfRule type="cellIs" dxfId="159" priority="132" stopIfTrue="1" operator="equal">
      <formula>"RTT"</formula>
    </cfRule>
    <cfRule type="cellIs" dxfId="158" priority="133" stopIfTrue="1" operator="equal">
      <formula>"M"</formula>
    </cfRule>
    <cfRule type="containsText" dxfId="157" priority="134" stopIfTrue="1" operator="containsText" text="CA">
      <formula>NOT(ISERROR(FIND(UPPER("CA"),UPPER(Z356))))</formula>
      <formula>"CA"</formula>
    </cfRule>
    <cfRule type="cellIs" dxfId="156" priority="135" stopIfTrue="1" operator="equal">
      <formula>"Divers"</formula>
    </cfRule>
  </conditionalFormatting>
  <conditionalFormatting sqref="D365:D371">
    <cfRule type="cellIs" dxfId="155" priority="126" stopIfTrue="1" operator="equal">
      <formula>"FORM"</formula>
    </cfRule>
    <cfRule type="cellIs" dxfId="154" priority="127" stopIfTrue="1" operator="equal">
      <formula>"RTT"</formula>
    </cfRule>
    <cfRule type="cellIs" dxfId="153" priority="128" stopIfTrue="1" operator="equal">
      <formula>"M"</formula>
    </cfRule>
    <cfRule type="containsText" dxfId="152" priority="129" stopIfTrue="1" operator="containsText" text="CA">
      <formula>NOT(ISERROR(FIND(UPPER("CA"),UPPER(Z365))))</formula>
      <formula>"CA"</formula>
    </cfRule>
    <cfRule type="cellIs" dxfId="151" priority="130" stopIfTrue="1" operator="equal">
      <formula>"Divers"</formula>
    </cfRule>
  </conditionalFormatting>
  <conditionalFormatting sqref="D374:D380">
    <cfRule type="cellIs" dxfId="150" priority="121" stopIfTrue="1" operator="equal">
      <formula>"FORM"</formula>
    </cfRule>
    <cfRule type="cellIs" dxfId="149" priority="122" stopIfTrue="1" operator="equal">
      <formula>"RTT"</formula>
    </cfRule>
    <cfRule type="cellIs" dxfId="148" priority="123" stopIfTrue="1" operator="equal">
      <formula>"M"</formula>
    </cfRule>
    <cfRule type="containsText" dxfId="147" priority="124" stopIfTrue="1" operator="containsText" text="CA">
      <formula>NOT(ISERROR(FIND(UPPER("CA"),UPPER(Z374))))</formula>
      <formula>"CA"</formula>
    </cfRule>
    <cfRule type="cellIs" dxfId="146" priority="125" stopIfTrue="1" operator="equal">
      <formula>"Divers"</formula>
    </cfRule>
  </conditionalFormatting>
  <conditionalFormatting sqref="D383:D389">
    <cfRule type="cellIs" dxfId="145" priority="116" stopIfTrue="1" operator="equal">
      <formula>"FORM"</formula>
    </cfRule>
    <cfRule type="cellIs" dxfId="144" priority="117" stopIfTrue="1" operator="equal">
      <formula>"RTT"</formula>
    </cfRule>
    <cfRule type="cellIs" dxfId="143" priority="118" stopIfTrue="1" operator="equal">
      <formula>"M"</formula>
    </cfRule>
    <cfRule type="containsText" dxfId="142" priority="119" stopIfTrue="1" operator="containsText" text="CA">
      <formula>NOT(ISERROR(FIND(UPPER("CA"),UPPER(Z383))))</formula>
      <formula>"CA"</formula>
    </cfRule>
    <cfRule type="cellIs" dxfId="141" priority="120" stopIfTrue="1" operator="equal">
      <formula>"Divers"</formula>
    </cfRule>
  </conditionalFormatting>
  <conditionalFormatting sqref="D392:D398">
    <cfRule type="cellIs" dxfId="140" priority="111" stopIfTrue="1" operator="equal">
      <formula>"FORM"</formula>
    </cfRule>
    <cfRule type="cellIs" dxfId="139" priority="112" stopIfTrue="1" operator="equal">
      <formula>"RTT"</formula>
    </cfRule>
    <cfRule type="cellIs" dxfId="138" priority="113" stopIfTrue="1" operator="equal">
      <formula>"M"</formula>
    </cfRule>
    <cfRule type="containsText" dxfId="137" priority="114" stopIfTrue="1" operator="containsText" text="CA">
      <formula>NOT(ISERROR(FIND(UPPER("CA"),UPPER(Z392))))</formula>
      <formula>"CA"</formula>
    </cfRule>
    <cfRule type="cellIs" dxfId="136" priority="115" stopIfTrue="1" operator="equal">
      <formula>"Divers"</formula>
    </cfRule>
  </conditionalFormatting>
  <conditionalFormatting sqref="D401:D407">
    <cfRule type="cellIs" dxfId="135" priority="106" stopIfTrue="1" operator="equal">
      <formula>"FORM"</formula>
    </cfRule>
    <cfRule type="cellIs" dxfId="134" priority="107" stopIfTrue="1" operator="equal">
      <formula>"RTT"</formula>
    </cfRule>
    <cfRule type="cellIs" dxfId="133" priority="108" stopIfTrue="1" operator="equal">
      <formula>"M"</formula>
    </cfRule>
    <cfRule type="containsText" dxfId="132" priority="109" stopIfTrue="1" operator="containsText" text="CA">
      <formula>NOT(ISERROR(FIND(UPPER("CA"),UPPER(Z401))))</formula>
      <formula>"CA"</formula>
    </cfRule>
    <cfRule type="cellIs" dxfId="131" priority="110" stopIfTrue="1" operator="equal">
      <formula>"Divers"</formula>
    </cfRule>
  </conditionalFormatting>
  <conditionalFormatting sqref="D410:D416">
    <cfRule type="cellIs" dxfId="130" priority="101" stopIfTrue="1" operator="equal">
      <formula>"FORM"</formula>
    </cfRule>
    <cfRule type="cellIs" dxfId="129" priority="102" stopIfTrue="1" operator="equal">
      <formula>"RTT"</formula>
    </cfRule>
    <cfRule type="cellIs" dxfId="128" priority="103" stopIfTrue="1" operator="equal">
      <formula>"M"</formula>
    </cfRule>
    <cfRule type="containsText" dxfId="127" priority="104" stopIfTrue="1" operator="containsText" text="CA">
      <formula>NOT(ISERROR(FIND(UPPER("CA"),UPPER(Z410))))</formula>
      <formula>"CA"</formula>
    </cfRule>
    <cfRule type="cellIs" dxfId="126" priority="105" stopIfTrue="1" operator="equal">
      <formula>"Divers"</formula>
    </cfRule>
  </conditionalFormatting>
  <conditionalFormatting sqref="D419:D425">
    <cfRule type="cellIs" dxfId="125" priority="96" stopIfTrue="1" operator="equal">
      <formula>"FORM"</formula>
    </cfRule>
    <cfRule type="cellIs" dxfId="124" priority="97" stopIfTrue="1" operator="equal">
      <formula>"RTT"</formula>
    </cfRule>
    <cfRule type="cellIs" dxfId="123" priority="98" stopIfTrue="1" operator="equal">
      <formula>"M"</formula>
    </cfRule>
    <cfRule type="containsText" dxfId="122" priority="99" stopIfTrue="1" operator="containsText" text="CA">
      <formula>NOT(ISERROR(FIND(UPPER("CA"),UPPER(Z419))))</formula>
      <formula>"CA"</formula>
    </cfRule>
    <cfRule type="cellIs" dxfId="121" priority="100" stopIfTrue="1" operator="equal">
      <formula>"Divers"</formula>
    </cfRule>
  </conditionalFormatting>
  <conditionalFormatting sqref="D428:D434">
    <cfRule type="cellIs" dxfId="120" priority="91" stopIfTrue="1" operator="equal">
      <formula>"FORM"</formula>
    </cfRule>
    <cfRule type="cellIs" dxfId="119" priority="92" stopIfTrue="1" operator="equal">
      <formula>"RTT"</formula>
    </cfRule>
    <cfRule type="cellIs" dxfId="118" priority="93" stopIfTrue="1" operator="equal">
      <formula>"M"</formula>
    </cfRule>
    <cfRule type="containsText" dxfId="117" priority="94" stopIfTrue="1" operator="containsText" text="CA">
      <formula>NOT(ISERROR(FIND(UPPER("CA"),UPPER(Z428))))</formula>
      <formula>"CA"</formula>
    </cfRule>
    <cfRule type="cellIs" dxfId="116" priority="95" stopIfTrue="1" operator="equal">
      <formula>"Divers"</formula>
    </cfRule>
  </conditionalFormatting>
  <conditionalFormatting sqref="D437:D443">
    <cfRule type="cellIs" dxfId="115" priority="86" stopIfTrue="1" operator="equal">
      <formula>"FORM"</formula>
    </cfRule>
    <cfRule type="cellIs" dxfId="114" priority="87" stopIfTrue="1" operator="equal">
      <formula>"RTT"</formula>
    </cfRule>
    <cfRule type="cellIs" dxfId="113" priority="88" stopIfTrue="1" operator="equal">
      <formula>"M"</formula>
    </cfRule>
    <cfRule type="containsText" dxfId="112" priority="89" stopIfTrue="1" operator="containsText" text="CA">
      <formula>NOT(ISERROR(FIND(UPPER("CA"),UPPER(Z437))))</formula>
      <formula>"CA"</formula>
    </cfRule>
    <cfRule type="cellIs" dxfId="111" priority="90" stopIfTrue="1" operator="equal">
      <formula>"Divers"</formula>
    </cfRule>
  </conditionalFormatting>
  <conditionalFormatting sqref="D446:D452">
    <cfRule type="cellIs" dxfId="110" priority="81" stopIfTrue="1" operator="equal">
      <formula>"FORM"</formula>
    </cfRule>
    <cfRule type="cellIs" dxfId="109" priority="82" stopIfTrue="1" operator="equal">
      <formula>"RTT"</formula>
    </cfRule>
    <cfRule type="cellIs" dxfId="108" priority="83" stopIfTrue="1" operator="equal">
      <formula>"M"</formula>
    </cfRule>
    <cfRule type="containsText" dxfId="107" priority="84" stopIfTrue="1" operator="containsText" text="CA">
      <formula>NOT(ISERROR(FIND(UPPER("CA"),UPPER(Z446))))</formula>
      <formula>"CA"</formula>
    </cfRule>
    <cfRule type="cellIs" dxfId="106" priority="85" stopIfTrue="1" operator="equal">
      <formula>"Divers"</formula>
    </cfRule>
  </conditionalFormatting>
  <conditionalFormatting sqref="D455:D461">
    <cfRule type="cellIs" dxfId="105" priority="76" stopIfTrue="1" operator="equal">
      <formula>"FORM"</formula>
    </cfRule>
    <cfRule type="cellIs" dxfId="104" priority="77" stopIfTrue="1" operator="equal">
      <formula>"RTT"</formula>
    </cfRule>
    <cfRule type="cellIs" dxfId="103" priority="78" stopIfTrue="1" operator="equal">
      <formula>"M"</formula>
    </cfRule>
    <cfRule type="containsText" dxfId="102" priority="79" stopIfTrue="1" operator="containsText" text="CA">
      <formula>NOT(ISERROR(FIND(UPPER("CA"),UPPER(Z455))))</formula>
      <formula>"CA"</formula>
    </cfRule>
    <cfRule type="cellIs" dxfId="101" priority="80" stopIfTrue="1" operator="equal">
      <formula>"Divers"</formula>
    </cfRule>
  </conditionalFormatting>
  <conditionalFormatting sqref="D491:D497">
    <cfRule type="cellIs" dxfId="100" priority="51" stopIfTrue="1" operator="equal">
      <formula>"FORM"</formula>
    </cfRule>
    <cfRule type="cellIs" dxfId="99" priority="52" stopIfTrue="1" operator="equal">
      <formula>"RTT"</formula>
    </cfRule>
    <cfRule type="cellIs" dxfId="98" priority="53" stopIfTrue="1" operator="equal">
      <formula>"M"</formula>
    </cfRule>
    <cfRule type="containsText" dxfId="97" priority="54" stopIfTrue="1" operator="containsText" text="CA">
      <formula>NOT(ISERROR(FIND(UPPER("CA"),UPPER(Z491))))</formula>
      <formula>"CA"</formula>
    </cfRule>
    <cfRule type="cellIs" dxfId="96" priority="55" stopIfTrue="1" operator="equal">
      <formula>"Divers"</formula>
    </cfRule>
  </conditionalFormatting>
  <conditionalFormatting sqref="D464:D470">
    <cfRule type="cellIs" dxfId="95" priority="71" stopIfTrue="1" operator="equal">
      <formula>"FORM"</formula>
    </cfRule>
    <cfRule type="cellIs" dxfId="94" priority="72" stopIfTrue="1" operator="equal">
      <formula>"RTT"</formula>
    </cfRule>
    <cfRule type="cellIs" dxfId="93" priority="73" stopIfTrue="1" operator="equal">
      <formula>"M"</formula>
    </cfRule>
    <cfRule type="containsText" dxfId="92" priority="74" stopIfTrue="1" operator="containsText" text="CA">
      <formula>NOT(ISERROR(FIND(UPPER("CA"),UPPER(Z464))))</formula>
      <formula>"CA"</formula>
    </cfRule>
    <cfRule type="cellIs" dxfId="91" priority="75" stopIfTrue="1" operator="equal">
      <formula>"Divers"</formula>
    </cfRule>
  </conditionalFormatting>
  <conditionalFormatting sqref="D473:D479">
    <cfRule type="cellIs" dxfId="90" priority="66" stopIfTrue="1" operator="equal">
      <formula>"FORM"</formula>
    </cfRule>
    <cfRule type="cellIs" dxfId="89" priority="67" stopIfTrue="1" operator="equal">
      <formula>"RTT"</formula>
    </cfRule>
    <cfRule type="cellIs" dxfId="88" priority="68" stopIfTrue="1" operator="equal">
      <formula>"M"</formula>
    </cfRule>
    <cfRule type="containsText" dxfId="87" priority="69" stopIfTrue="1" operator="containsText" text="CA">
      <formula>NOT(ISERROR(FIND(UPPER("CA"),UPPER(Z473))))</formula>
      <formula>"CA"</formula>
    </cfRule>
    <cfRule type="cellIs" dxfId="86" priority="70" stopIfTrue="1" operator="equal">
      <formula>"Divers"</formula>
    </cfRule>
  </conditionalFormatting>
  <conditionalFormatting sqref="D482:D488">
    <cfRule type="cellIs" dxfId="85" priority="61" stopIfTrue="1" operator="equal">
      <formula>"FORM"</formula>
    </cfRule>
    <cfRule type="cellIs" dxfId="84" priority="62" stopIfTrue="1" operator="equal">
      <formula>"RTT"</formula>
    </cfRule>
    <cfRule type="cellIs" dxfId="83" priority="63" stopIfTrue="1" operator="equal">
      <formula>"M"</formula>
    </cfRule>
    <cfRule type="containsText" dxfId="82" priority="64" stopIfTrue="1" operator="containsText" text="CA">
      <formula>NOT(ISERROR(FIND(UPPER("CA"),UPPER(Z482))))</formula>
      <formula>"CA"</formula>
    </cfRule>
    <cfRule type="cellIs" dxfId="81" priority="65" stopIfTrue="1" operator="equal">
      <formula>"Divers"</formula>
    </cfRule>
  </conditionalFormatting>
  <conditionalFormatting sqref="D491:D497">
    <cfRule type="cellIs" dxfId="80" priority="56" stopIfTrue="1" operator="equal">
      <formula>"Divers"</formula>
    </cfRule>
    <cfRule type="cellIs" dxfId="79" priority="57" stopIfTrue="1" operator="equal">
      <formula>"FORM"</formula>
    </cfRule>
    <cfRule type="cellIs" dxfId="78" priority="58" stopIfTrue="1" operator="equal">
      <formula>"RTT"</formula>
    </cfRule>
    <cfRule type="cellIs" dxfId="77" priority="59" stopIfTrue="1" operator="equal">
      <formula>"M"</formula>
    </cfRule>
    <cfRule type="containsText" dxfId="76" priority="60" stopIfTrue="1" operator="containsText" text="CA">
      <formula>NOT(ISERROR(FIND(UPPER("CA"),UPPER(Z491))))</formula>
      <formula>"CA"</formula>
    </cfRule>
  </conditionalFormatting>
  <conditionalFormatting sqref="E499:T499">
    <cfRule type="cellIs" dxfId="75" priority="21" stopIfTrue="1" operator="equal">
      <formula>"FORM"</formula>
    </cfRule>
    <cfRule type="cellIs" dxfId="74" priority="22" stopIfTrue="1" operator="equal">
      <formula>"RTT"</formula>
    </cfRule>
    <cfRule type="cellIs" dxfId="73" priority="23" stopIfTrue="1" operator="equal">
      <formula>"M"</formula>
    </cfRule>
    <cfRule type="containsText" dxfId="72" priority="24" stopIfTrue="1" operator="containsText" text="CA">
      <formula>NOT(ISERROR(FIND(UPPER("CA"),UPPER(F499))))</formula>
      <formula>"CA"</formula>
    </cfRule>
    <cfRule type="cellIs" dxfId="71" priority="25" stopIfTrue="1" operator="equal">
      <formula>"Divers"</formula>
    </cfRule>
    <cfRule type="cellIs" dxfId="70" priority="26" stopIfTrue="1" operator="equal">
      <formula>"FORM"</formula>
    </cfRule>
    <cfRule type="cellIs" dxfId="69" priority="27" stopIfTrue="1" operator="equal">
      <formula>"RTT"</formula>
    </cfRule>
    <cfRule type="cellIs" dxfId="68" priority="28" stopIfTrue="1" operator="equal">
      <formula>"M"</formula>
    </cfRule>
    <cfRule type="containsText" dxfId="67" priority="29" stopIfTrue="1" operator="containsText" text="CA">
      <formula>NOT(ISERROR(FIND(UPPER("CA"),UPPER(F499))))</formula>
      <formula>"CA"</formula>
    </cfRule>
    <cfRule type="cellIs" dxfId="66" priority="30" stopIfTrue="1" operator="equal">
      <formula>"Divers"</formula>
    </cfRule>
  </conditionalFormatting>
  <conditionalFormatting sqref="H14:H20">
    <cfRule type="cellIs" dxfId="65" priority="6" stopIfTrue="1" operator="equal">
      <formula>"Divers"</formula>
    </cfRule>
    <cfRule type="cellIs" dxfId="64" priority="7" stopIfTrue="1" operator="equal">
      <formula>"FORM"</formula>
    </cfRule>
    <cfRule type="cellIs" dxfId="63" priority="8" stopIfTrue="1" operator="equal">
      <formula>"RTT"</formula>
    </cfRule>
    <cfRule type="cellIs" dxfId="62" priority="9" stopIfTrue="1" operator="equal">
      <formula>"M"</formula>
    </cfRule>
    <cfRule type="containsText" dxfId="61" priority="10" stopIfTrue="1" operator="containsText" text="CA">
      <formula>NOT(ISERROR(FIND(UPPER("CA"),UPPER(AD14))))</formula>
      <formula>"CA"</formula>
    </cfRule>
  </conditionalFormatting>
  <conditionalFormatting sqref="H14:H20">
    <cfRule type="cellIs" dxfId="60" priority="1" stopIfTrue="1" operator="equal">
      <formula>"FORM"</formula>
    </cfRule>
    <cfRule type="cellIs" dxfId="59" priority="2" stopIfTrue="1" operator="equal">
      <formula>"RTT"</formula>
    </cfRule>
    <cfRule type="cellIs" dxfId="58" priority="3" stopIfTrue="1" operator="equal">
      <formula>"M"</formula>
    </cfRule>
    <cfRule type="containsText" dxfId="57" priority="4" stopIfTrue="1" operator="containsText" text="CA">
      <formula>NOT(ISERROR(FIND(UPPER("CA"),UPPER(AD14))))</formula>
      <formula>"CA"</formula>
    </cfRule>
    <cfRule type="cellIs" dxfId="56" priority="5" stopIfTrue="1" operator="equal">
      <formula>"Divers"</formula>
    </cfRule>
  </conditionalFormatting>
  <pageMargins left="0.19685" right="0.19685" top="0.19685" bottom="0.19685" header="0.31496099999999999" footer="0.31496099999999999"/>
  <pageSetup scale="90" orientation="landscape" r:id="rId1"/>
  <headerFooter>
    <oddFooter>&amp;C&amp;"Helvetica,Regular"&amp;12&amp;K000000&amp;P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14"/>
  <sheetViews>
    <sheetView zoomScale="70" zoomScaleNormal="70" workbookViewId="0">
      <selection activeCell="D28" sqref="D28"/>
    </sheetView>
  </sheetViews>
  <sheetFormatPr baseColWidth="10" defaultRowHeight="15"/>
  <cols>
    <col min="1" max="1" width="25.7109375" customWidth="1"/>
    <col min="2" max="13" width="15.7109375" customWidth="1"/>
    <col min="14" max="14" width="25.7109375" customWidth="1"/>
    <col min="15" max="15" width="35.5703125" customWidth="1"/>
  </cols>
  <sheetData>
    <row r="1" spans="1:15" ht="45" customHeight="1">
      <c r="A1" s="73">
        <v>2017</v>
      </c>
      <c r="B1" s="74" t="s">
        <v>8</v>
      </c>
      <c r="C1" s="75" t="s">
        <v>10</v>
      </c>
      <c r="D1" s="76" t="s">
        <v>11</v>
      </c>
      <c r="E1" s="77" t="s">
        <v>12</v>
      </c>
      <c r="F1" s="78" t="s">
        <v>13</v>
      </c>
      <c r="G1" s="79" t="s">
        <v>14</v>
      </c>
      <c r="H1" s="80" t="s">
        <v>15</v>
      </c>
      <c r="I1" s="81" t="s">
        <v>16</v>
      </c>
      <c r="J1" s="82" t="s">
        <v>17</v>
      </c>
      <c r="K1" s="83" t="s">
        <v>18</v>
      </c>
      <c r="L1" s="84" t="s">
        <v>19</v>
      </c>
      <c r="M1" s="85" t="s">
        <v>20</v>
      </c>
      <c r="N1" s="86" t="s">
        <v>21</v>
      </c>
      <c r="O1" s="87" t="s">
        <v>22</v>
      </c>
    </row>
    <row r="2" spans="1:15" ht="30" customHeight="1">
      <c r="A2" s="88" t="s">
        <v>82</v>
      </c>
      <c r="B2" s="89">
        <f>SUM('[1]Heures Supplémentaire'!D55:E55)</f>
        <v>0</v>
      </c>
      <c r="C2" s="89">
        <f>SUM('[1]Heures Supplémentaire'!F55:G55)</f>
        <v>0</v>
      </c>
      <c r="D2" s="89">
        <f>SUM('[1]Heures Supplémentaire'!H55:I55)</f>
        <v>0</v>
      </c>
      <c r="E2" s="89">
        <f>SUM('[1]Heures Supplémentaire'!J55:K55)</f>
        <v>0</v>
      </c>
      <c r="F2" s="89">
        <f>SUM('[1]Heures Supplémentaire'!L55:M55)</f>
        <v>0</v>
      </c>
      <c r="G2" s="89">
        <f>SUM('[1]Heures Supplémentaire'!N55:O55)</f>
        <v>0</v>
      </c>
      <c r="H2" s="89">
        <f>SUM('[1]Heures Supplémentaire'!P55:Q55)</f>
        <v>0</v>
      </c>
      <c r="I2" s="89">
        <f>SUM('[1]Heures Supplémentaire'!R55:S55)</f>
        <v>0</v>
      </c>
      <c r="J2" s="89">
        <f>SUM('[1]Heures Supplémentaire'!T55:U55)</f>
        <v>0</v>
      </c>
      <c r="K2" s="89">
        <f>SUM('[1]Heures Supplémentaire'!V55:W55)</f>
        <v>0</v>
      </c>
      <c r="L2" s="89">
        <f>SUM('[1]Heures Supplémentaire'!X55:Y55)</f>
        <v>0</v>
      </c>
      <c r="M2" s="90">
        <f>'[1]Heures Supplémentaire'!Z55</f>
        <v>0</v>
      </c>
      <c r="N2" s="90">
        <f>'[1]Heures Supplémentaire'!AA55</f>
        <v>0</v>
      </c>
      <c r="O2" s="90">
        <f>'[1]Heures Supplémentaire'!AB55</f>
        <v>0</v>
      </c>
    </row>
    <row r="3" spans="1:15" ht="30" customHeight="1">
      <c r="A3" s="91" t="s">
        <v>83</v>
      </c>
      <c r="B3" s="92">
        <f>SUM('[1]Heures Supplémentaire'!D93:E93)</f>
        <v>0</v>
      </c>
      <c r="C3" s="92">
        <f>SUM('[1]Heures Supplémentaire'!F93:G93)</f>
        <v>0</v>
      </c>
      <c r="D3" s="92">
        <f>SUM('[1]Heures Supplémentaire'!H93:I93)</f>
        <v>0</v>
      </c>
      <c r="E3" s="92">
        <f>SUM('[1]Heures Supplémentaire'!J93:K93)</f>
        <v>0</v>
      </c>
      <c r="F3" s="92">
        <f>SUM('[1]Heures Supplémentaire'!L93:M93)</f>
        <v>0</v>
      </c>
      <c r="G3" s="92">
        <f>SUM('[1]Heures Supplémentaire'!N93:O93)</f>
        <v>0</v>
      </c>
      <c r="H3" s="92">
        <f>SUM('[1]Heures Supplémentaire'!P93:Q93)</f>
        <v>0</v>
      </c>
      <c r="I3" s="92">
        <f>SUM('[1]Heures Supplémentaire'!R93:S93)</f>
        <v>0</v>
      </c>
      <c r="J3" s="92">
        <f>SUM('[1]Heures Supplémentaire'!T93:U93)</f>
        <v>0</v>
      </c>
      <c r="K3" s="92">
        <f>SUM('[1]Heures Supplémentaire'!V93:W93)</f>
        <v>0</v>
      </c>
      <c r="L3" s="92">
        <f>SUM('[1]Heures Supplémentaire'!X93:Y93)</f>
        <v>0</v>
      </c>
      <c r="M3" s="93">
        <f>SUM('[1]Heures Supplémentaire'!Z93)</f>
        <v>0</v>
      </c>
      <c r="N3" s="93">
        <f>SUM('[1]Heures Supplémentaire'!AA93)</f>
        <v>0</v>
      </c>
      <c r="O3" s="93">
        <f>SUM('[1]Heures Supplémentaire'!AB93)</f>
        <v>0</v>
      </c>
    </row>
    <row r="4" spans="1:15" ht="30" customHeight="1">
      <c r="A4" s="88" t="s">
        <v>84</v>
      </c>
      <c r="B4" s="89">
        <f>SUM('[1]Heures Supplémentaire'!D133:E133)</f>
        <v>0</v>
      </c>
      <c r="C4" s="89">
        <f>SUM('[1]Heures Supplémentaire'!F133:G133)</f>
        <v>0</v>
      </c>
      <c r="D4" s="89">
        <f>SUM('[1]Heures Supplémentaire'!H133:I133)</f>
        <v>0</v>
      </c>
      <c r="E4" s="89">
        <f>SUM('[1]Heures Supplémentaire'!J133:K133)</f>
        <v>0</v>
      </c>
      <c r="F4" s="89">
        <f>SUM('[1]Heures Supplémentaire'!L133:M133)</f>
        <v>0</v>
      </c>
      <c r="G4" s="89">
        <f>SUM('[1]Heures Supplémentaire'!N133:O133)</f>
        <v>0</v>
      </c>
      <c r="H4" s="89">
        <f>SUM('[1]Heures Supplémentaire'!P133:Q133)</f>
        <v>0</v>
      </c>
      <c r="I4" s="89">
        <f>SUM('[1]Heures Supplémentaire'!R133:S133)</f>
        <v>0</v>
      </c>
      <c r="J4" s="89">
        <f>SUM('[1]Heures Supplémentaire'!T133:U133)</f>
        <v>0</v>
      </c>
      <c r="K4" s="89">
        <f>SUM('[1]Heures Supplémentaire'!V133:W133)</f>
        <v>0</v>
      </c>
      <c r="L4" s="89">
        <f>SUM('[1]Heures Supplémentaire'!X133:Y133)</f>
        <v>0</v>
      </c>
      <c r="M4" s="90">
        <f>SUM('[1]Heures Supplémentaire'!Z133)</f>
        <v>0</v>
      </c>
      <c r="N4" s="90">
        <f>SUM('[1]Heures Supplémentaire'!AA133)</f>
        <v>0</v>
      </c>
      <c r="O4" s="90">
        <f>SUM('[1]Heures Supplémentaire'!AB133)</f>
        <v>0</v>
      </c>
    </row>
    <row r="5" spans="1:15" ht="30" customHeight="1">
      <c r="A5" s="91" t="s">
        <v>85</v>
      </c>
      <c r="B5" s="92">
        <f>SUM('[1]Heures Supplémentaire'!D173:E173)</f>
        <v>0</v>
      </c>
      <c r="C5" s="92">
        <f>SUM('[1]Heures Supplémentaire'!F173:G173)</f>
        <v>0</v>
      </c>
      <c r="D5" s="92">
        <f>SUM('[1]Heures Supplémentaire'!H173:I173)</f>
        <v>0</v>
      </c>
      <c r="E5" s="92">
        <f>SUM('[1]Heures Supplémentaire'!J173:K173)</f>
        <v>0</v>
      </c>
      <c r="F5" s="92">
        <f>SUM('[1]Heures Supplémentaire'!L173:M173)</f>
        <v>0</v>
      </c>
      <c r="G5" s="92">
        <f>SUM('[1]Heures Supplémentaire'!N173:O173)</f>
        <v>0</v>
      </c>
      <c r="H5" s="92">
        <f>SUM('[1]Heures Supplémentaire'!P173:Q173)</f>
        <v>0</v>
      </c>
      <c r="I5" s="92">
        <f>SUM('[1]Heures Supplémentaire'!R173:S173)</f>
        <v>0</v>
      </c>
      <c r="J5" s="92">
        <f>SUM('[1]Heures Supplémentaire'!T173:U173)</f>
        <v>0</v>
      </c>
      <c r="K5" s="92">
        <f>SUM('[1]Heures Supplémentaire'!V173:W173)</f>
        <v>0</v>
      </c>
      <c r="L5" s="92">
        <f>SUM('[1]Heures Supplémentaire'!X173:Y173)</f>
        <v>0</v>
      </c>
      <c r="M5" s="93">
        <f>SUM('[1]Heures Supplémentaire'!Z173)</f>
        <v>0</v>
      </c>
      <c r="N5" s="93">
        <f>SUM('[1]Heures Supplémentaire'!AA173)</f>
        <v>0</v>
      </c>
      <c r="O5" s="93">
        <f>SUM('[1]Heures Supplémentaire'!AB173)</f>
        <v>0</v>
      </c>
    </row>
    <row r="6" spans="1:15" ht="30" customHeight="1">
      <c r="A6" s="88" t="s">
        <v>86</v>
      </c>
      <c r="B6" s="89">
        <f>SUM('[1]Heures Supplémentaire'!D214:E214)</f>
        <v>0</v>
      </c>
      <c r="C6" s="89">
        <f>SUM('[1]Heures Supplémentaire'!F214:G214)</f>
        <v>0</v>
      </c>
      <c r="D6" s="89">
        <f>SUM('[1]Heures Supplémentaire'!H214:I214)</f>
        <v>0</v>
      </c>
      <c r="E6" s="89">
        <f>SUM('[1]Heures Supplémentaire'!J214:K214)</f>
        <v>0</v>
      </c>
      <c r="F6" s="89">
        <f>SUM('[1]Heures Supplémentaire'!L214:M214)</f>
        <v>0</v>
      </c>
      <c r="G6" s="89">
        <f>SUM('[1]Heures Supplémentaire'!N214:O214)</f>
        <v>0</v>
      </c>
      <c r="H6" s="89">
        <f>SUM('[1]Heures Supplémentaire'!P214:Q214)</f>
        <v>0</v>
      </c>
      <c r="I6" s="89">
        <f>SUM('[1]Heures Supplémentaire'!R214:S214)</f>
        <v>0</v>
      </c>
      <c r="J6" s="89">
        <f>SUM('[1]Heures Supplémentaire'!T214:U214)</f>
        <v>0</v>
      </c>
      <c r="K6" s="89">
        <f>SUM('[1]Heures Supplémentaire'!V214:W214)</f>
        <v>0</v>
      </c>
      <c r="L6" s="89">
        <f>SUM('[1]Heures Supplémentaire'!X214:Y214)</f>
        <v>0</v>
      </c>
      <c r="M6" s="90">
        <f>SUM('[1]Heures Supplémentaire'!Z214)</f>
        <v>0</v>
      </c>
      <c r="N6" s="90">
        <f>SUM('[1]Heures Supplémentaire'!AA214)</f>
        <v>0</v>
      </c>
      <c r="O6" s="90">
        <f>SUM('[1]Heures Supplémentaire'!AB214)</f>
        <v>0</v>
      </c>
    </row>
    <row r="7" spans="1:15" ht="30" customHeight="1">
      <c r="A7" s="91" t="s">
        <v>87</v>
      </c>
      <c r="B7" s="92">
        <f>SUM('[1]Heures Supplémentaire'!D253:E253)</f>
        <v>0</v>
      </c>
      <c r="C7" s="92">
        <f>SUM('[1]Heures Supplémentaire'!F253:G253)</f>
        <v>0</v>
      </c>
      <c r="D7" s="92">
        <f>SUM('[1]Heures Supplémentaire'!H253:I253)</f>
        <v>0</v>
      </c>
      <c r="E7" s="92">
        <f>SUM('[1]Heures Supplémentaire'!J253:K253)</f>
        <v>0</v>
      </c>
      <c r="F7" s="92">
        <f>SUM('[1]Heures Supplémentaire'!L253:M253)</f>
        <v>0</v>
      </c>
      <c r="G7" s="92">
        <f>SUM('[1]Heures Supplémentaire'!N253:O253)</f>
        <v>0</v>
      </c>
      <c r="H7" s="92">
        <f>SUM('[1]Heures Supplémentaire'!P253:Q253)</f>
        <v>0</v>
      </c>
      <c r="I7" s="92">
        <f>SUM('[1]Heures Supplémentaire'!R253:S253)</f>
        <v>0</v>
      </c>
      <c r="J7" s="92">
        <f>SUM('[1]Heures Supplémentaire'!T253:U253)</f>
        <v>0</v>
      </c>
      <c r="K7" s="92">
        <f>SUM('[1]Heures Supplémentaire'!V253:W253)</f>
        <v>0</v>
      </c>
      <c r="L7" s="92">
        <f>SUM('[1]Heures Supplémentaire'!X253:Y253)</f>
        <v>0</v>
      </c>
      <c r="M7" s="93">
        <f>SUM('[1]Heures Supplémentaire'!Z253)</f>
        <v>0</v>
      </c>
      <c r="N7" s="93">
        <f>SUM('[1]Heures Supplémentaire'!AA253)</f>
        <v>0</v>
      </c>
      <c r="O7" s="93">
        <f>SUM('[1]Heures Supplémentaire'!AB253)</f>
        <v>0</v>
      </c>
    </row>
    <row r="8" spans="1:15" ht="30" customHeight="1">
      <c r="A8" s="88" t="s">
        <v>88</v>
      </c>
      <c r="B8" s="89">
        <f>SUM('[1]Heures Supplémentaire'!D295:E295)</f>
        <v>0</v>
      </c>
      <c r="C8" s="89">
        <f>SUM('[1]Heures Supplémentaire'!F295:G295)</f>
        <v>0</v>
      </c>
      <c r="D8" s="89">
        <f>SUM('[1]Heures Supplémentaire'!H295:I295)</f>
        <v>0</v>
      </c>
      <c r="E8" s="89">
        <f>SUM('[1]Heures Supplémentaire'!J295:K295)</f>
        <v>0</v>
      </c>
      <c r="F8" s="89">
        <f>SUM('[1]Heures Supplémentaire'!L295:M295)</f>
        <v>0</v>
      </c>
      <c r="G8" s="89">
        <f>SUM('[1]Heures Supplémentaire'!N295:O295)</f>
        <v>0</v>
      </c>
      <c r="H8" s="89">
        <f>SUM('[1]Heures Supplémentaire'!P295:Q295)</f>
        <v>0</v>
      </c>
      <c r="I8" s="89">
        <f>SUM('[1]Heures Supplémentaire'!R295:S295)</f>
        <v>0</v>
      </c>
      <c r="J8" s="89">
        <f>SUM('[1]Heures Supplémentaire'!T295:U295)</f>
        <v>0</v>
      </c>
      <c r="K8" s="89">
        <f>SUM('[1]Heures Supplémentaire'!V295:W295)</f>
        <v>0</v>
      </c>
      <c r="L8" s="89">
        <f>SUM('[1]Heures Supplémentaire'!X295:Y295)</f>
        <v>0</v>
      </c>
      <c r="M8" s="90">
        <f>SUM('[1]Heures Supplémentaire'!Z295)</f>
        <v>0</v>
      </c>
      <c r="N8" s="90">
        <f>SUM('[1]Heures Supplémentaire'!AA295)</f>
        <v>0</v>
      </c>
      <c r="O8" s="90">
        <f>SUM('[1]Heures Supplémentaire'!AB295)</f>
        <v>0</v>
      </c>
    </row>
    <row r="9" spans="1:15" ht="30" customHeight="1">
      <c r="A9" s="91" t="s">
        <v>89</v>
      </c>
      <c r="B9" s="92">
        <f>SUM('[1]Heures Supplémentaire'!D335:E335)</f>
        <v>0</v>
      </c>
      <c r="C9" s="92">
        <f>SUM('[1]Heures Supplémentaire'!F335:G335)</f>
        <v>0</v>
      </c>
      <c r="D9" s="92">
        <f>SUM('[1]Heures Supplémentaire'!H335:I335)</f>
        <v>0</v>
      </c>
      <c r="E9" s="92">
        <f>SUM('[1]Heures Supplémentaire'!J335:K335)</f>
        <v>0</v>
      </c>
      <c r="F9" s="92">
        <f>SUM('[1]Heures Supplémentaire'!L335:M335)</f>
        <v>0</v>
      </c>
      <c r="G9" s="92">
        <f>SUM('[1]Heures Supplémentaire'!N335:O335)</f>
        <v>0</v>
      </c>
      <c r="H9" s="92">
        <f>SUM('[1]Heures Supplémentaire'!P335:Q335)</f>
        <v>0</v>
      </c>
      <c r="I9" s="92">
        <f>SUM('[1]Heures Supplémentaire'!R335:S335)</f>
        <v>0</v>
      </c>
      <c r="J9" s="92">
        <f>SUM('[1]Heures Supplémentaire'!T335:U335)</f>
        <v>0</v>
      </c>
      <c r="K9" s="92">
        <f>SUM('[1]Heures Supplémentaire'!V335:W335)</f>
        <v>0</v>
      </c>
      <c r="L9" s="92">
        <f>SUM('[1]Heures Supplémentaire'!X335:Y335)</f>
        <v>0</v>
      </c>
      <c r="M9" s="93">
        <f>SUM('[1]Heures Supplémentaire'!Z335)</f>
        <v>0</v>
      </c>
      <c r="N9" s="93">
        <f>SUM('[1]Heures Supplémentaire'!AA335)</f>
        <v>0</v>
      </c>
      <c r="O9" s="93">
        <f>SUM('[1]Heures Supplémentaire'!AB335)</f>
        <v>0</v>
      </c>
    </row>
    <row r="10" spans="1:15" ht="30" customHeight="1">
      <c r="A10" s="88" t="s">
        <v>90</v>
      </c>
      <c r="B10" s="89">
        <f>SUM('[1]Heures Supplémentaire'!D374:E374)</f>
        <v>0</v>
      </c>
      <c r="C10" s="89">
        <f>SUM('[1]Heures Supplémentaire'!F374:G374)</f>
        <v>0</v>
      </c>
      <c r="D10" s="89">
        <f>SUM('[1]Heures Supplémentaire'!H374:I374)</f>
        <v>0</v>
      </c>
      <c r="E10" s="89">
        <f>SUM('[1]Heures Supplémentaire'!J374:K374)</f>
        <v>0</v>
      </c>
      <c r="F10" s="89">
        <f>SUM('[1]Heures Supplémentaire'!L374:M374)</f>
        <v>0</v>
      </c>
      <c r="G10" s="89">
        <f>SUM('[1]Heures Supplémentaire'!N374:O374)</f>
        <v>0</v>
      </c>
      <c r="H10" s="89">
        <f>SUM('[1]Heures Supplémentaire'!P374:Q374)</f>
        <v>0</v>
      </c>
      <c r="I10" s="89">
        <f>SUM('[1]Heures Supplémentaire'!R374:S374)</f>
        <v>0</v>
      </c>
      <c r="J10" s="89">
        <f>SUM('[1]Heures Supplémentaire'!T374:U374)</f>
        <v>0</v>
      </c>
      <c r="K10" s="89">
        <f>SUM('[1]Heures Supplémentaire'!V374:W374)</f>
        <v>0</v>
      </c>
      <c r="L10" s="89">
        <f>SUM('[1]Heures Supplémentaire'!X374:Y374)</f>
        <v>0</v>
      </c>
      <c r="M10" s="90">
        <f>SUM('[1]Heures Supplémentaire'!Z374)</f>
        <v>0</v>
      </c>
      <c r="N10" s="90">
        <f>SUM('[1]Heures Supplémentaire'!AA374)</f>
        <v>0</v>
      </c>
      <c r="O10" s="90">
        <f>SUM('[1]Heures Supplémentaire'!AB374)</f>
        <v>0</v>
      </c>
    </row>
    <row r="11" spans="1:15" ht="30" customHeight="1">
      <c r="A11" s="91" t="s">
        <v>91</v>
      </c>
      <c r="B11" s="92">
        <f>SUM('[1]Heures Supplémentaire'!D416:E416)</f>
        <v>0</v>
      </c>
      <c r="C11" s="92">
        <f>SUM('[1]Heures Supplémentaire'!F416:G416)</f>
        <v>0</v>
      </c>
      <c r="D11" s="92">
        <f>SUM('[1]Heures Supplémentaire'!H416:I416)</f>
        <v>0</v>
      </c>
      <c r="E11" s="92">
        <f>SUM('[1]Heures Supplémentaire'!J416:K416)</f>
        <v>0</v>
      </c>
      <c r="F11" s="92">
        <f>SUM('[1]Heures Supplémentaire'!L416:M416)</f>
        <v>0</v>
      </c>
      <c r="G11" s="92">
        <f>SUM('[1]Heures Supplémentaire'!N416:O416)</f>
        <v>0</v>
      </c>
      <c r="H11" s="92">
        <f>SUM('[1]Heures Supplémentaire'!P416:Q416)</f>
        <v>0</v>
      </c>
      <c r="I11" s="92">
        <f>SUM('[1]Heures Supplémentaire'!R416:S416)</f>
        <v>0</v>
      </c>
      <c r="J11" s="92">
        <f>SUM('[1]Heures Supplémentaire'!T416:U416)</f>
        <v>0</v>
      </c>
      <c r="K11" s="92">
        <f>SUM('[1]Heures Supplémentaire'!V416:W416)</f>
        <v>0</v>
      </c>
      <c r="L11" s="92">
        <f>SUM('[1]Heures Supplémentaire'!X416:Y416)</f>
        <v>0</v>
      </c>
      <c r="M11" s="93">
        <f>SUM('[1]Heures Supplémentaire'!Z416)</f>
        <v>0</v>
      </c>
      <c r="N11" s="93">
        <f>SUM('[1]Heures Supplémentaire'!AA416)</f>
        <v>0</v>
      </c>
      <c r="O11" s="93">
        <f>SUM('[1]Heures Supplémentaire'!AB416)</f>
        <v>0</v>
      </c>
    </row>
    <row r="12" spans="1:15" ht="30" customHeight="1">
      <c r="A12" s="88" t="s">
        <v>92</v>
      </c>
      <c r="B12" s="89">
        <f>SUM('[1]Heures Supplémentaire'!D455:E455)</f>
        <v>0</v>
      </c>
      <c r="C12" s="89">
        <f>SUM('[1]Heures Supplémentaire'!F455:G455)</f>
        <v>0</v>
      </c>
      <c r="D12" s="89">
        <f>SUM('[1]Heures Supplémentaire'!H455:I455)</f>
        <v>0</v>
      </c>
      <c r="E12" s="89">
        <f>SUM('[1]Heures Supplémentaire'!J455:K455)</f>
        <v>0</v>
      </c>
      <c r="F12" s="89">
        <f>SUM('[1]Heures Supplémentaire'!L455:M455)</f>
        <v>0</v>
      </c>
      <c r="G12" s="89">
        <f>SUM('[1]Heures Supplémentaire'!N455:O455)</f>
        <v>0</v>
      </c>
      <c r="H12" s="89">
        <f>SUM('[1]Heures Supplémentaire'!P455:Q455)</f>
        <v>0</v>
      </c>
      <c r="I12" s="89">
        <f>SUM('[1]Heures Supplémentaire'!R455:S455)</f>
        <v>0</v>
      </c>
      <c r="J12" s="89">
        <f>SUM('[1]Heures Supplémentaire'!T455:U455)</f>
        <v>0</v>
      </c>
      <c r="K12" s="89">
        <f>SUM('[1]Heures Supplémentaire'!V455:W455)</f>
        <v>0</v>
      </c>
      <c r="L12" s="89">
        <f>SUM('[1]Heures Supplémentaire'!X455:Y455)</f>
        <v>0</v>
      </c>
      <c r="M12" s="90">
        <f>SUM('[1]Heures Supplémentaire'!Z455)</f>
        <v>0</v>
      </c>
      <c r="N12" s="90">
        <f>SUM('[1]Heures Supplémentaire'!AA455)</f>
        <v>0</v>
      </c>
      <c r="O12" s="90">
        <f>SUM('[1]Heures Supplémentaire'!AB455)</f>
        <v>0</v>
      </c>
    </row>
    <row r="13" spans="1:15" ht="30" customHeight="1">
      <c r="A13" s="94" t="s">
        <v>93</v>
      </c>
      <c r="B13" s="95">
        <f>SUM('[1]Heures Supplémentaire'!D514:E514)</f>
        <v>0</v>
      </c>
      <c r="C13" s="95">
        <f>SUM('[1]Heures Supplémentaire'!F514:G514)</f>
        <v>0</v>
      </c>
      <c r="D13" s="95">
        <f>SUM('[1]Heures Supplémentaire'!H514:I514)</f>
        <v>0</v>
      </c>
      <c r="E13" s="95">
        <f>SUM('[1]Heures Supplémentaire'!J514:K514)</f>
        <v>0</v>
      </c>
      <c r="F13" s="95">
        <f>SUM('[1]Heures Supplémentaire'!L514:M514)</f>
        <v>0</v>
      </c>
      <c r="G13" s="95">
        <f>SUM('[1]Heures Supplémentaire'!N514:O514)</f>
        <v>0</v>
      </c>
      <c r="H13" s="95">
        <f>SUM('[1]Heures Supplémentaire'!P514:Q514)</f>
        <v>0</v>
      </c>
      <c r="I13" s="95">
        <f>SUM('[1]Heures Supplémentaire'!R514:S514)</f>
        <v>0</v>
      </c>
      <c r="J13" s="95">
        <f>SUM('[1]Heures Supplémentaire'!T514:U514)</f>
        <v>0</v>
      </c>
      <c r="K13" s="95">
        <f>SUM('[1]Heures Supplémentaire'!V514:W514)</f>
        <v>0</v>
      </c>
      <c r="L13" s="95">
        <f>SUM('[1]Heures Supplémentaire'!X514:Y514)</f>
        <v>0</v>
      </c>
      <c r="M13" s="93">
        <f>SUM('[1]Heures Supplémentaire'!Z514)</f>
        <v>0</v>
      </c>
      <c r="N13" s="93">
        <f>SUM('[1]Heures Supplémentaire'!AA514)</f>
        <v>0</v>
      </c>
      <c r="O13" s="93">
        <f>SUM('[1]Heures Supplémentaire'!AB514)</f>
        <v>0</v>
      </c>
    </row>
    <row r="14" spans="1:15" ht="45" customHeight="1">
      <c r="A14" s="96" t="s">
        <v>136</v>
      </c>
      <c r="B14" s="97">
        <f t="shared" ref="B14:M14" si="0">SUM(B2:B13)</f>
        <v>0</v>
      </c>
      <c r="C14" s="97">
        <f t="shared" si="0"/>
        <v>0</v>
      </c>
      <c r="D14" s="97">
        <f t="shared" si="0"/>
        <v>0</v>
      </c>
      <c r="E14" s="97">
        <f t="shared" si="0"/>
        <v>0</v>
      </c>
      <c r="F14" s="97">
        <f t="shared" si="0"/>
        <v>0</v>
      </c>
      <c r="G14" s="97">
        <f t="shared" si="0"/>
        <v>0</v>
      </c>
      <c r="H14" s="97">
        <f t="shared" si="0"/>
        <v>0</v>
      </c>
      <c r="I14" s="97">
        <f t="shared" si="0"/>
        <v>0</v>
      </c>
      <c r="J14" s="97">
        <f t="shared" si="0"/>
        <v>0</v>
      </c>
      <c r="K14" s="97">
        <f t="shared" si="0"/>
        <v>0</v>
      </c>
      <c r="L14" s="97">
        <f t="shared" si="0"/>
        <v>0</v>
      </c>
      <c r="M14" s="98">
        <f t="shared" si="0"/>
        <v>0</v>
      </c>
      <c r="N14" s="98">
        <f t="shared" ref="N14:O14" si="1">SUM(N2:N13)</f>
        <v>0</v>
      </c>
      <c r="O14" s="98">
        <f t="shared" si="1"/>
        <v>0</v>
      </c>
    </row>
  </sheetData>
  <sheetProtection password="941C" sheet="1" formatCells="0" formatColumns="0" formatRows="0" insertColumns="0" insertRows="0" insertHyperlinks="0" deleteColumns="0" deleteRows="0" sort="0" autoFilter="0" pivotTables="0"/>
  <conditionalFormatting sqref="C1:J1">
    <cfRule type="cellIs" dxfId="55" priority="36" stopIfTrue="1" operator="equal">
      <formula>"Divers"</formula>
    </cfRule>
    <cfRule type="cellIs" dxfId="54" priority="37" stopIfTrue="1" operator="equal">
      <formula>"FORM"</formula>
    </cfRule>
    <cfRule type="cellIs" dxfId="53" priority="38" stopIfTrue="1" operator="equal">
      <formula>"RTT"</formula>
    </cfRule>
    <cfRule type="cellIs" dxfId="52" priority="39" stopIfTrue="1" operator="equal">
      <formula>"M"</formula>
    </cfRule>
    <cfRule type="containsText" dxfId="51" priority="40" stopIfTrue="1" operator="containsText" text="CA">
      <formula>NOT(ISERROR(FIND(UPPER("CA"),UPPER(C1))))</formula>
      <formula>"CA"</formula>
    </cfRule>
    <cfRule type="cellIs" dxfId="50" priority="41" stopIfTrue="1" operator="equal">
      <formula>"Divers"</formula>
    </cfRule>
    <cfRule type="cellIs" dxfId="49" priority="42" stopIfTrue="1" operator="equal">
      <formula>"FORM"</formula>
    </cfRule>
    <cfRule type="cellIs" dxfId="48" priority="43" stopIfTrue="1" operator="equal">
      <formula>"RTT"</formula>
    </cfRule>
    <cfRule type="cellIs" dxfId="47" priority="44" stopIfTrue="1" operator="equal">
      <formula>"M"</formula>
    </cfRule>
    <cfRule type="containsText" dxfId="46" priority="45" stopIfTrue="1" operator="containsText" text="CA">
      <formula>NOT(ISERROR(FIND(UPPER("CA"),UPPER(C1))))</formula>
      <formula>"CA"</formula>
    </cfRule>
    <cfRule type="cellIs" dxfId="45" priority="46" stopIfTrue="1" operator="equal">
      <formula>"Divers"</formula>
    </cfRule>
    <cfRule type="cellIs" dxfId="44" priority="47" stopIfTrue="1" operator="equal">
      <formula>"FORM"</formula>
    </cfRule>
    <cfRule type="cellIs" dxfId="43" priority="48" stopIfTrue="1" operator="equal">
      <formula>"RTT"</formula>
    </cfRule>
    <cfRule type="cellIs" dxfId="42" priority="49" stopIfTrue="1" operator="equal">
      <formula>"M"</formula>
    </cfRule>
    <cfRule type="containsText" dxfId="41" priority="50" stopIfTrue="1" operator="containsText" text="CA">
      <formula>NOT(ISERROR(FIND(UPPER("CA"),UPPER(C1))))</formula>
      <formula>"CA"</formula>
    </cfRule>
    <cfRule type="cellIs" dxfId="40" priority="51" stopIfTrue="1" operator="equal">
      <formula>"Divers"</formula>
    </cfRule>
    <cfRule type="cellIs" dxfId="39" priority="52" stopIfTrue="1" operator="equal">
      <formula>"FORM"</formula>
    </cfRule>
    <cfRule type="cellIs" dxfId="38" priority="53" stopIfTrue="1" operator="equal">
      <formula>"RTT"</formula>
    </cfRule>
    <cfRule type="cellIs" dxfId="37" priority="54" stopIfTrue="1" operator="equal">
      <formula>"M"</formula>
    </cfRule>
    <cfRule type="containsText" dxfId="36" priority="55" stopIfTrue="1" operator="containsText" text="CA">
      <formula>NOT(ISERROR(FIND(UPPER("CA"),UPPER(C1))))</formula>
      <formula>"CA"</formula>
    </cfRule>
  </conditionalFormatting>
  <conditionalFormatting sqref="D1:I1">
    <cfRule type="cellIs" dxfId="35" priority="26" stopIfTrue="1" operator="equal">
      <formula>"Divers"</formula>
    </cfRule>
    <cfRule type="cellIs" dxfId="34" priority="27" stopIfTrue="1" operator="equal">
      <formula>"FORM"</formula>
    </cfRule>
    <cfRule type="cellIs" dxfId="33" priority="28" stopIfTrue="1" operator="equal">
      <formula>"RTT"</formula>
    </cfRule>
    <cfRule type="cellIs" dxfId="32" priority="29" stopIfTrue="1" operator="equal">
      <formula>"M"</formula>
    </cfRule>
    <cfRule type="containsText" dxfId="31" priority="30" stopIfTrue="1" operator="containsText" text="CA">
      <formula>NOT(ISERROR(FIND(UPPER("CA"),UPPER(E1))))</formula>
      <formula>"CA"</formula>
    </cfRule>
    <cfRule type="cellIs" dxfId="30" priority="31" stopIfTrue="1" operator="equal">
      <formula>"Divers"</formula>
    </cfRule>
    <cfRule type="cellIs" dxfId="29" priority="32" stopIfTrue="1" operator="equal">
      <formula>"FORM"</formula>
    </cfRule>
    <cfRule type="cellIs" dxfId="28" priority="33" stopIfTrue="1" operator="equal">
      <formula>"RTT"</formula>
    </cfRule>
    <cfRule type="cellIs" dxfId="27" priority="34" stopIfTrue="1" operator="equal">
      <formula>"M"</formula>
    </cfRule>
    <cfRule type="containsText" dxfId="26" priority="35" stopIfTrue="1" operator="containsText" text="CA">
      <formula>NOT(ISERROR(FIND(UPPER("CA"),UPPER(E1))))</formula>
      <formula>"CA"</formula>
    </cfRule>
  </conditionalFormatting>
  <conditionalFormatting sqref="C1">
    <cfRule type="cellIs" dxfId="25" priority="16" stopIfTrue="1" operator="equal">
      <formula>"Divers"</formula>
    </cfRule>
    <cfRule type="cellIs" dxfId="24" priority="17" stopIfTrue="1" operator="equal">
      <formula>"FORM"</formula>
    </cfRule>
    <cfRule type="cellIs" dxfId="23" priority="18" stopIfTrue="1" operator="equal">
      <formula>"RTT"</formula>
    </cfRule>
    <cfRule type="cellIs" dxfId="22" priority="19" stopIfTrue="1" operator="equal">
      <formula>"M"</formula>
    </cfRule>
    <cfRule type="containsText" dxfId="21" priority="20" stopIfTrue="1" operator="containsText" text="CA">
      <formula>NOT(ISERROR(FIND(UPPER("CA"),UPPER(D1))))</formula>
      <formula>"CA"</formula>
    </cfRule>
    <cfRule type="cellIs" dxfId="20" priority="21" stopIfTrue="1" operator="equal">
      <formula>"Divers"</formula>
    </cfRule>
    <cfRule type="cellIs" dxfId="19" priority="22" stopIfTrue="1" operator="equal">
      <formula>"FORM"</formula>
    </cfRule>
    <cfRule type="cellIs" dxfId="18" priority="23" stopIfTrue="1" operator="equal">
      <formula>"RTT"</formula>
    </cfRule>
    <cfRule type="cellIs" dxfId="17" priority="24" stopIfTrue="1" operator="equal">
      <formula>"M"</formula>
    </cfRule>
    <cfRule type="containsText" dxfId="16" priority="25" stopIfTrue="1" operator="containsText" text="CA">
      <formula>NOT(ISERROR(FIND(UPPER("CA"),UPPER(D1))))</formula>
      <formula>"CA"</formula>
    </cfRule>
  </conditionalFormatting>
  <conditionalFormatting sqref="M1:O1">
    <cfRule type="cellIs" dxfId="15" priority="11" stopIfTrue="1" operator="equal">
      <formula>"Divers"</formula>
    </cfRule>
    <cfRule type="cellIs" dxfId="14" priority="12" stopIfTrue="1" operator="equal">
      <formula>"FORM"</formula>
    </cfRule>
    <cfRule type="cellIs" dxfId="13" priority="13" stopIfTrue="1" operator="equal">
      <formula>"RTT"</formula>
    </cfRule>
    <cfRule type="cellIs" dxfId="12" priority="14" stopIfTrue="1" operator="equal">
      <formula>"M"</formula>
    </cfRule>
    <cfRule type="containsText" dxfId="11" priority="15" stopIfTrue="1" operator="containsText" text="CA">
      <formula>NOT(ISERROR(FIND(UPPER("CA"),UPPER(#REF!))))</formula>
      <formula>"CA"</formula>
    </cfRule>
  </conditionalFormatting>
  <conditionalFormatting sqref="J1">
    <cfRule type="cellIs" dxfId="10" priority="1" stopIfTrue="1" operator="equal">
      <formula>"Divers"</formula>
    </cfRule>
    <cfRule type="cellIs" dxfId="9" priority="2" stopIfTrue="1" operator="equal">
      <formula>"FORM"</formula>
    </cfRule>
    <cfRule type="cellIs" dxfId="8" priority="3" stopIfTrue="1" operator="equal">
      <formula>"RTT"</formula>
    </cfRule>
    <cfRule type="cellIs" dxfId="7" priority="4" stopIfTrue="1" operator="equal">
      <formula>"M"</formula>
    </cfRule>
    <cfRule type="containsText" dxfId="6" priority="5" stopIfTrue="1" operator="containsText" text="CA">
      <formula>NOT(ISERROR(FIND(UPPER("CA"),UPPER(K1))))</formula>
      <formula>"CA"</formula>
    </cfRule>
    <cfRule type="cellIs" dxfId="5" priority="6" stopIfTrue="1" operator="equal">
      <formula>"Divers"</formula>
    </cfRule>
    <cfRule type="cellIs" dxfId="4" priority="7" stopIfTrue="1" operator="equal">
      <formula>"FORM"</formula>
    </cfRule>
    <cfRule type="cellIs" dxfId="3" priority="8" stopIfTrue="1" operator="equal">
      <formula>"RTT"</formula>
    </cfRule>
    <cfRule type="cellIs" dxfId="2" priority="9" stopIfTrue="1" operator="equal">
      <formula>"M"</formula>
    </cfRule>
    <cfRule type="containsText" dxfId="1" priority="10" stopIfTrue="1" operator="containsText" text="CA">
      <formula>NOT(ISERROR(FIND(UPPER("CA"),UPPER(K1))))</formula>
      <formula>"CA"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V31"/>
  <sheetViews>
    <sheetView showGridLines="0" workbookViewId="0">
      <selection activeCell="C27" sqref="C27"/>
    </sheetView>
  </sheetViews>
  <sheetFormatPr baseColWidth="10" defaultColWidth="9.140625" defaultRowHeight="14.25" customHeight="1"/>
  <cols>
    <col min="1" max="1" width="28.42578125" style="34" customWidth="1"/>
    <col min="2" max="2" width="8.42578125" style="34" customWidth="1"/>
    <col min="3" max="3" width="25.42578125" style="34" customWidth="1"/>
    <col min="4" max="4" width="9.140625" style="34" customWidth="1"/>
    <col min="5" max="5" width="11.28515625" style="34" customWidth="1"/>
    <col min="6" max="256" width="9.140625" style="34" customWidth="1"/>
  </cols>
  <sheetData>
    <row r="1" spans="1:5" ht="14.25" customHeight="1">
      <c r="A1" s="35"/>
      <c r="B1" s="35"/>
      <c r="C1" s="35"/>
      <c r="D1" s="35"/>
      <c r="E1" s="36"/>
    </row>
    <row r="2" spans="1:5" ht="15" customHeight="1">
      <c r="A2" s="37"/>
      <c r="B2" s="37"/>
      <c r="C2" s="37"/>
      <c r="D2" s="38"/>
      <c r="E2" s="39" t="s">
        <v>94</v>
      </c>
    </row>
    <row r="3" spans="1:5" ht="15" customHeight="1">
      <c r="A3" s="40" t="s">
        <v>95</v>
      </c>
      <c r="B3" s="41" t="s">
        <v>96</v>
      </c>
      <c r="C3" s="40" t="s">
        <v>97</v>
      </c>
      <c r="D3" s="42"/>
      <c r="E3" s="43" t="s">
        <v>63</v>
      </c>
    </row>
    <row r="4" spans="1:5" ht="14.25" customHeight="1">
      <c r="A4" s="44">
        <f>DATE('Heures Supplémentaire'!$B$12,1,1)</f>
        <v>43831</v>
      </c>
      <c r="B4" s="45" t="s">
        <v>98</v>
      </c>
      <c r="C4" s="45" t="s">
        <v>99</v>
      </c>
      <c r="D4" s="42"/>
      <c r="E4" s="43" t="s">
        <v>71</v>
      </c>
    </row>
    <row r="5" spans="1:5" ht="14.25" customHeight="1">
      <c r="A5" s="44">
        <f>ROUND(DATE('Heures Supplémentaire'!$B$12,4,1)/7+MOD(19*MOD('Heures Supplémentaire'!$B$12,19)-7,30)*14%,0)*7-6</f>
        <v>43933</v>
      </c>
      <c r="B5" s="45" t="s">
        <v>98</v>
      </c>
      <c r="C5" s="45" t="s">
        <v>100</v>
      </c>
      <c r="D5" s="42"/>
      <c r="E5" s="43" t="s">
        <v>72</v>
      </c>
    </row>
    <row r="6" spans="1:5" ht="14.25" customHeight="1">
      <c r="A6" s="44">
        <f>A5+1</f>
        <v>43934</v>
      </c>
      <c r="B6" s="45" t="s">
        <v>98</v>
      </c>
      <c r="C6" s="45" t="s">
        <v>101</v>
      </c>
      <c r="D6" s="42"/>
      <c r="E6" s="43" t="s">
        <v>73</v>
      </c>
    </row>
    <row r="7" spans="1:5" ht="14.25" customHeight="1">
      <c r="A7" s="44">
        <f>DATE('Heures Supplémentaire'!$B$12,5,1)</f>
        <v>43952</v>
      </c>
      <c r="B7" s="45" t="s">
        <v>98</v>
      </c>
      <c r="C7" s="45" t="s">
        <v>102</v>
      </c>
      <c r="D7" s="42"/>
      <c r="E7" s="43" t="s">
        <v>74</v>
      </c>
    </row>
    <row r="8" spans="1:5" ht="14.25" customHeight="1">
      <c r="A8" s="44">
        <f>A5+39</f>
        <v>43972</v>
      </c>
      <c r="B8" s="45" t="s">
        <v>98</v>
      </c>
      <c r="C8" s="45" t="s">
        <v>103</v>
      </c>
      <c r="D8" s="42"/>
      <c r="E8" s="43" t="s">
        <v>75</v>
      </c>
    </row>
    <row r="9" spans="1:5" ht="14.25" customHeight="1">
      <c r="A9" s="44">
        <f>DATE('Heures Supplémentaire'!$B$12,5,8)</f>
        <v>43959</v>
      </c>
      <c r="B9" s="45" t="s">
        <v>98</v>
      </c>
      <c r="C9" s="45" t="s">
        <v>104</v>
      </c>
      <c r="D9" s="42"/>
      <c r="E9" s="43" t="s">
        <v>76</v>
      </c>
    </row>
    <row r="10" spans="1:5" ht="14.25" customHeight="1">
      <c r="A10" s="44">
        <f>A5+50</f>
        <v>43983</v>
      </c>
      <c r="B10" s="45" t="s">
        <v>98</v>
      </c>
      <c r="C10" s="45" t="s">
        <v>105</v>
      </c>
      <c r="D10" s="46"/>
      <c r="E10" s="43" t="s">
        <v>77</v>
      </c>
    </row>
    <row r="11" spans="1:5" ht="14.25" customHeight="1">
      <c r="A11" s="44">
        <f>DATE('Heures Supplémentaire'!$B$12,7,14)</f>
        <v>44026</v>
      </c>
      <c r="B11" s="45" t="s">
        <v>98</v>
      </c>
      <c r="C11" s="45" t="s">
        <v>106</v>
      </c>
      <c r="D11" s="46"/>
      <c r="E11" s="43" t="s">
        <v>78</v>
      </c>
    </row>
    <row r="12" spans="1:5" ht="14.25" customHeight="1">
      <c r="A12" s="44">
        <f>DATE('Heures Supplémentaire'!$B$12,8,15)</f>
        <v>44058</v>
      </c>
      <c r="B12" s="45" t="s">
        <v>98</v>
      </c>
      <c r="C12" s="45" t="s">
        <v>107</v>
      </c>
      <c r="D12" s="46"/>
      <c r="E12" s="43" t="s">
        <v>79</v>
      </c>
    </row>
    <row r="13" spans="1:5" ht="14.25" customHeight="1">
      <c r="A13" s="44">
        <f>DATE('Heures Supplémentaire'!$B$12,11,1)</f>
        <v>44136</v>
      </c>
      <c r="B13" s="45" t="s">
        <v>98</v>
      </c>
      <c r="C13" s="45" t="s">
        <v>108</v>
      </c>
      <c r="D13" s="46"/>
      <c r="E13" s="43" t="s">
        <v>80</v>
      </c>
    </row>
    <row r="14" spans="1:5" ht="14.25" customHeight="1">
      <c r="A14" s="44">
        <f>DATE('Heures Supplémentaire'!$B$12,11,11)</f>
        <v>44146</v>
      </c>
      <c r="B14" s="45" t="s">
        <v>98</v>
      </c>
      <c r="C14" s="45" t="s">
        <v>109</v>
      </c>
      <c r="D14" s="46"/>
      <c r="E14" s="43" t="s">
        <v>81</v>
      </c>
    </row>
    <row r="15" spans="1:5" ht="14.25" customHeight="1">
      <c r="A15" s="44">
        <f>DATE('Heures Supplémentaire'!$B$12,12,25)</f>
        <v>44190</v>
      </c>
      <c r="B15" s="45" t="s">
        <v>98</v>
      </c>
      <c r="C15" s="45" t="s">
        <v>110</v>
      </c>
      <c r="D15" s="47"/>
      <c r="E15" s="48"/>
    </row>
    <row r="16" spans="1:5" ht="14.25" customHeight="1">
      <c r="A16" s="49"/>
      <c r="B16" s="50"/>
      <c r="C16" s="50"/>
      <c r="D16" s="35"/>
      <c r="E16" s="35"/>
    </row>
    <row r="17" spans="1:5" ht="15" customHeight="1">
      <c r="A17" s="51"/>
      <c r="B17" s="328" t="s">
        <v>111</v>
      </c>
      <c r="C17" s="329"/>
      <c r="D17" s="47"/>
      <c r="E17" s="35"/>
    </row>
    <row r="18" spans="1:5" ht="14.25" customHeight="1">
      <c r="A18" s="51"/>
      <c r="B18" s="52" t="s">
        <v>112</v>
      </c>
      <c r="C18" s="53" t="s">
        <v>112</v>
      </c>
      <c r="D18" s="47"/>
      <c r="E18" s="35"/>
    </row>
    <row r="19" spans="1:5" ht="14.25" customHeight="1">
      <c r="A19" s="51"/>
      <c r="B19" s="54" t="s">
        <v>1</v>
      </c>
      <c r="C19" s="53" t="s">
        <v>113</v>
      </c>
      <c r="D19" s="47"/>
      <c r="E19" s="35"/>
    </row>
    <row r="20" spans="1:5" ht="14.25" customHeight="1">
      <c r="A20" s="51"/>
      <c r="B20" s="55" t="s">
        <v>114</v>
      </c>
      <c r="C20" s="53" t="s">
        <v>115</v>
      </c>
      <c r="D20" s="47"/>
      <c r="E20" s="35"/>
    </row>
    <row r="21" spans="1:5" ht="14.25" customHeight="1">
      <c r="A21" s="51"/>
      <c r="B21" s="56" t="s">
        <v>3</v>
      </c>
      <c r="C21" s="53" t="s">
        <v>116</v>
      </c>
      <c r="D21" s="47"/>
      <c r="E21" s="35"/>
    </row>
    <row r="22" spans="1:5" ht="14.25" customHeight="1">
      <c r="A22" s="51"/>
      <c r="B22" s="57" t="s">
        <v>4</v>
      </c>
      <c r="C22" s="53" t="s">
        <v>117</v>
      </c>
      <c r="D22" s="47"/>
      <c r="E22" s="35"/>
    </row>
    <row r="23" spans="1:5" ht="14.25" customHeight="1">
      <c r="A23" s="51"/>
      <c r="B23" s="58" t="s">
        <v>2</v>
      </c>
      <c r="C23" s="53" t="s">
        <v>118</v>
      </c>
      <c r="D23" s="47"/>
      <c r="E23" s="35"/>
    </row>
    <row r="24" spans="1:5" ht="14.25" customHeight="1">
      <c r="A24" s="51"/>
      <c r="B24" s="59" t="s">
        <v>119</v>
      </c>
      <c r="C24" s="53" t="s">
        <v>120</v>
      </c>
      <c r="D24" s="47"/>
      <c r="E24" s="35"/>
    </row>
    <row r="25" spans="1:5" ht="14.25" customHeight="1">
      <c r="A25" s="51"/>
      <c r="B25" s="60"/>
      <c r="C25" s="61"/>
      <c r="D25" s="47"/>
      <c r="E25" s="35"/>
    </row>
    <row r="26" spans="1:5" ht="14.25" customHeight="1">
      <c r="A26" s="51"/>
      <c r="B26" s="62"/>
      <c r="C26" s="53" t="s">
        <v>7</v>
      </c>
      <c r="D26" s="47"/>
      <c r="E26" s="35"/>
    </row>
    <row r="27" spans="1:5" ht="14.25" customHeight="1">
      <c r="A27" s="51"/>
      <c r="B27" s="1"/>
      <c r="C27" s="53" t="s">
        <v>121</v>
      </c>
      <c r="D27" s="47"/>
      <c r="E27" s="35"/>
    </row>
    <row r="28" spans="1:5" ht="14.25" customHeight="1">
      <c r="A28" s="35"/>
      <c r="B28" s="63"/>
      <c r="C28" s="49"/>
      <c r="D28" s="35"/>
      <c r="E28" s="35"/>
    </row>
    <row r="29" spans="1:5" ht="14.25" customHeight="1">
      <c r="A29" s="35"/>
      <c r="B29" s="64"/>
      <c r="C29" s="35"/>
      <c r="D29" s="35"/>
      <c r="E29" s="35"/>
    </row>
    <row r="30" spans="1:5" ht="14.25" customHeight="1">
      <c r="A30" s="35"/>
      <c r="B30" s="65"/>
      <c r="C30" s="35"/>
      <c r="D30" s="35"/>
      <c r="E30" s="35"/>
    </row>
    <row r="31" spans="1:5" ht="14.25" customHeight="1">
      <c r="A31" s="35"/>
      <c r="B31" s="65"/>
      <c r="C31" s="35"/>
      <c r="D31" s="35"/>
      <c r="E31" s="35"/>
    </row>
  </sheetData>
  <sheetProtection password="941C" sheet="1" formatCells="0" formatColumns="0" formatRows="0" insertColumns="0" insertRows="0" insertHyperlinks="0" deleteColumns="0" deleteRows="0" sort="0" autoFilter="0" pivotTables="0"/>
  <mergeCells count="1">
    <mergeCell ref="B17:C17"/>
  </mergeCells>
  <pageMargins left="0.7" right="0.7" top="0.75" bottom="0.75" header="0.3" footer="0.3"/>
  <pageSetup orientation="portrait"/>
  <headerFooter>
    <oddFooter>&amp;C&amp;"Helvetica,Regular"&amp;12&amp;K000000&amp;P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IV372"/>
  <sheetViews>
    <sheetView showGridLines="0" topLeftCell="B1" workbookViewId="0">
      <selection activeCell="E178" sqref="A1:L371"/>
    </sheetView>
  </sheetViews>
  <sheetFormatPr baseColWidth="10" defaultColWidth="10.85546875" defaultRowHeight="15" customHeight="1"/>
  <cols>
    <col min="1" max="1" width="10.85546875" style="2" hidden="1" customWidth="1"/>
    <col min="2" max="4" width="11.42578125" style="2" customWidth="1"/>
    <col min="5" max="12" width="12.85546875" style="2" customWidth="1"/>
    <col min="13" max="34" width="10.85546875" style="2" hidden="1" customWidth="1"/>
    <col min="35" max="256" width="10.85546875" style="2" customWidth="1"/>
  </cols>
  <sheetData>
    <row r="1" spans="1:34" ht="29.25" customHeight="1">
      <c r="A1" s="3"/>
      <c r="B1" s="335"/>
      <c r="C1" s="335"/>
      <c r="D1" s="335"/>
      <c r="E1" s="331" t="s">
        <v>35</v>
      </c>
      <c r="F1" s="332"/>
      <c r="G1" s="332"/>
      <c r="H1" s="332"/>
      <c r="I1" s="332"/>
      <c r="J1" s="332"/>
      <c r="K1" s="332"/>
      <c r="L1" s="332"/>
      <c r="M1" s="4"/>
      <c r="N1" s="4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6"/>
    </row>
    <row r="2" spans="1:34" ht="9.75" customHeight="1">
      <c r="A2" s="7"/>
      <c r="B2" s="330">
        <f>'Heures Supplémentaire'!B12</f>
        <v>2020</v>
      </c>
      <c r="C2" s="330"/>
      <c r="D2" s="330"/>
      <c r="E2" s="333"/>
      <c r="F2" s="333"/>
      <c r="G2" s="333"/>
      <c r="H2" s="333"/>
      <c r="I2" s="333"/>
      <c r="J2" s="333"/>
      <c r="K2" s="333"/>
      <c r="L2" s="333"/>
      <c r="M2" s="8"/>
      <c r="N2" s="8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10"/>
    </row>
    <row r="3" spans="1:34" ht="9.75" customHeight="1">
      <c r="A3" s="7"/>
      <c r="B3" s="330"/>
      <c r="C3" s="330"/>
      <c r="D3" s="330"/>
      <c r="E3" s="333"/>
      <c r="F3" s="333"/>
      <c r="G3" s="333"/>
      <c r="H3" s="333"/>
      <c r="I3" s="333"/>
      <c r="J3" s="333"/>
      <c r="K3" s="333"/>
      <c r="L3" s="333"/>
      <c r="M3" s="8"/>
      <c r="N3" s="8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10"/>
    </row>
    <row r="4" spans="1:34" ht="15" customHeight="1">
      <c r="A4" s="7"/>
      <c r="B4" s="330"/>
      <c r="C4" s="330"/>
      <c r="D4" s="330"/>
      <c r="E4" s="334"/>
      <c r="F4" s="334"/>
      <c r="G4" s="334"/>
      <c r="H4" s="334"/>
      <c r="I4" s="334"/>
      <c r="J4" s="334"/>
      <c r="K4" s="334"/>
      <c r="L4" s="334"/>
      <c r="M4" s="8"/>
      <c r="N4" s="8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10"/>
    </row>
    <row r="5" spans="1:34" ht="33" customHeight="1">
      <c r="A5" s="7"/>
      <c r="B5" s="11"/>
      <c r="C5" s="11"/>
      <c r="D5" s="12"/>
      <c r="E5" s="13" t="s">
        <v>36</v>
      </c>
      <c r="F5" s="13" t="s">
        <v>37</v>
      </c>
      <c r="G5" s="13" t="s">
        <v>38</v>
      </c>
      <c r="H5" s="13" t="s">
        <v>39</v>
      </c>
      <c r="I5" s="13" t="s">
        <v>40</v>
      </c>
      <c r="J5" s="13" t="s">
        <v>41</v>
      </c>
      <c r="K5" s="13" t="s">
        <v>42</v>
      </c>
      <c r="L5" s="13" t="s">
        <v>43</v>
      </c>
      <c r="M5" s="14"/>
      <c r="N5" s="15"/>
      <c r="O5" s="16" t="s">
        <v>44</v>
      </c>
      <c r="P5" s="16" t="s">
        <v>45</v>
      </c>
      <c r="Q5" s="16" t="s">
        <v>46</v>
      </c>
      <c r="R5" s="16" t="s">
        <v>47</v>
      </c>
      <c r="S5" s="16" t="s">
        <v>48</v>
      </c>
      <c r="T5" s="16" t="s">
        <v>49</v>
      </c>
      <c r="U5" s="16" t="s">
        <v>50</v>
      </c>
      <c r="V5" s="16" t="s">
        <v>51</v>
      </c>
      <c r="W5" s="16" t="s">
        <v>52</v>
      </c>
      <c r="X5" s="16" t="s">
        <v>14</v>
      </c>
      <c r="Y5" s="16" t="s">
        <v>53</v>
      </c>
      <c r="Z5" s="16" t="s">
        <v>54</v>
      </c>
      <c r="AA5" s="16" t="s">
        <v>55</v>
      </c>
      <c r="AB5" s="16" t="s">
        <v>56</v>
      </c>
      <c r="AC5" s="16" t="s">
        <v>57</v>
      </c>
      <c r="AD5" s="16" t="s">
        <v>58</v>
      </c>
      <c r="AE5" s="16" t="s">
        <v>59</v>
      </c>
      <c r="AF5" s="16" t="s">
        <v>60</v>
      </c>
      <c r="AG5" s="16" t="s">
        <v>61</v>
      </c>
      <c r="AH5" s="17" t="s">
        <v>62</v>
      </c>
    </row>
    <row r="6" spans="1:34" ht="15" hidden="1" customHeight="1">
      <c r="A6" s="18" t="s">
        <v>63</v>
      </c>
      <c r="B6" s="19">
        <f>DATE($B$2,1,1)</f>
        <v>43831</v>
      </c>
      <c r="C6" s="20">
        <f t="shared" ref="C6:C69" si="0">WEEKDAY(B6)</f>
        <v>4</v>
      </c>
      <c r="D6" s="21" t="s">
        <v>64</v>
      </c>
      <c r="E6" s="22"/>
      <c r="F6" s="22"/>
      <c r="G6" s="22"/>
      <c r="H6" s="22"/>
      <c r="I6" s="22"/>
      <c r="J6" s="22"/>
      <c r="K6" s="22"/>
      <c r="L6" s="22"/>
      <c r="M6" s="23"/>
      <c r="N6" s="23"/>
      <c r="O6" s="24"/>
      <c r="P6" s="25" t="str">
        <f>IF('Heures Supplémentaire'!D20="",$P$5,"")</f>
        <v>Haziz</v>
      </c>
      <c r="Q6" s="25" t="str">
        <f>IF('Heures Supplémentaire'!F20="",$Q$5,"")</f>
        <v>Stéphanie</v>
      </c>
      <c r="R6" s="25" t="str">
        <f>IF('Heures Supplémentaire'!H20="",$R$5,"")</f>
        <v>Catherine</v>
      </c>
      <c r="S6" s="25" t="str">
        <f>IF('Heures Supplémentaire'!J20="",$S$5,"")</f>
        <v>Denise</v>
      </c>
      <c r="T6" s="25" t="str">
        <f>IF('Heures Supplémentaire'!L20="",$T$5,"")</f>
        <v>Camille</v>
      </c>
      <c r="U6" s="25" t="str">
        <f>IF('Heures Supplémentaire'!N20="",$U$5,"")</f>
        <v>Moncef</v>
      </c>
      <c r="V6" s="25" t="str">
        <f>IF('Heures Supplémentaire'!P20="",$V$5,"")</f>
        <v>Danièle</v>
      </c>
      <c r="W6" s="25" t="str">
        <f>IF('Heures Supplémentaire'!R20="",W$5,"")</f>
        <v>Alain</v>
      </c>
      <c r="X6" s="25" t="str">
        <f>IF('Heures Supplémentaire'!T20="",X$5,"")</f>
        <v>Manuel</v>
      </c>
      <c r="Y6" s="25" t="str">
        <f>IF('Heures Supplémentaire'!V20="",Y$5,"")</f>
        <v>Driss</v>
      </c>
      <c r="Z6" s="25" t="str">
        <f>IF('Heures Supplémentaire'!Z20="",Z$5,"")</f>
        <v>AAAA</v>
      </c>
      <c r="AA6" s="25" t="str">
        <f>IF('Heures Supplémentaire'!AA20="",AA$5,"")</f>
        <v>BBBB</v>
      </c>
      <c r="AB6" s="25" t="str">
        <f>IF('Heures Supplémentaire'!AB20="",AB$5,"")</f>
        <v>CCCC</v>
      </c>
      <c r="AC6" s="25" t="e">
        <f>IF(#REF!="",AC$5,"")</f>
        <v>#REF!</v>
      </c>
      <c r="AD6" s="25" t="e">
        <f>IF(#REF!="",AD$5,"")</f>
        <v>#REF!</v>
      </c>
      <c r="AE6" s="25" t="e">
        <f>IF(#REF!="",AE$5,"")</f>
        <v>#REF!</v>
      </c>
      <c r="AF6" s="25" t="e">
        <f>IF(#REF!="",AF$5,"")</f>
        <v>#REF!</v>
      </c>
      <c r="AG6" s="25" t="e">
        <f>IF(#REF!="",AG$5,"")</f>
        <v>#REF!</v>
      </c>
      <c r="AH6" s="26" t="e">
        <f>IF(#REF!="",AH$5,"")</f>
        <v>#REF!</v>
      </c>
    </row>
    <row r="7" spans="1:34" ht="15" hidden="1" customHeight="1">
      <c r="A7" s="18" t="s">
        <v>63</v>
      </c>
      <c r="B7" s="19">
        <f t="shared" ref="B7:B70" si="1">B6+1</f>
        <v>43832</v>
      </c>
      <c r="C7" s="27">
        <f t="shared" si="0"/>
        <v>5</v>
      </c>
      <c r="D7" s="28" t="s">
        <v>65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4"/>
      <c r="P7" s="25" t="str">
        <f>IF('Heures Supplémentaire'!D23="",$P$5,"")</f>
        <v>Haziz</v>
      </c>
      <c r="Q7" s="25" t="str">
        <f>IF('Heures Supplémentaire'!F23="",$Q$5,"")</f>
        <v>Stéphanie</v>
      </c>
      <c r="R7" s="25" t="str">
        <f>IF('Heures Supplémentaire'!H23="",$R$5,"")</f>
        <v>Catherine</v>
      </c>
      <c r="S7" s="25" t="str">
        <f>IF('Heures Supplémentaire'!J23="",$S$5,"")</f>
        <v>Denise</v>
      </c>
      <c r="T7" s="25" t="str">
        <f>IF('Heures Supplémentaire'!L23="",$T$5,"")</f>
        <v>Camille</v>
      </c>
      <c r="U7" s="25" t="str">
        <f>IF('Heures Supplémentaire'!N23="",$U$5,"")</f>
        <v>Moncef</v>
      </c>
      <c r="V7" s="25" t="str">
        <f>IF('Heures Supplémentaire'!P23="",$V$5,"")</f>
        <v>Danièle</v>
      </c>
      <c r="W7" s="25" t="str">
        <f>IF('Heures Supplémentaire'!R23="",W$5,"")</f>
        <v>Alain</v>
      </c>
      <c r="X7" s="25" t="str">
        <f>IF('Heures Supplémentaire'!T23="",X$5,"")</f>
        <v>Manuel</v>
      </c>
      <c r="Y7" s="25" t="str">
        <f>IF('Heures Supplémentaire'!V23="",Y$5,"")</f>
        <v>Driss</v>
      </c>
      <c r="Z7" s="25" t="str">
        <f>IF('Heures Supplémentaire'!Z23="",Z$5,"")</f>
        <v>AAAA</v>
      </c>
      <c r="AA7" s="25" t="str">
        <f>IF('Heures Supplémentaire'!AA23="",AA$5,"")</f>
        <v>BBBB</v>
      </c>
      <c r="AB7" s="25" t="str">
        <f>IF('Heures Supplémentaire'!AB23="",AB$5,"")</f>
        <v>CCCC</v>
      </c>
      <c r="AC7" s="25" t="e">
        <f>IF(#REF!="",AC$5,"")</f>
        <v>#REF!</v>
      </c>
      <c r="AD7" s="25" t="e">
        <f>IF(#REF!="",AD$5,"")</f>
        <v>#REF!</v>
      </c>
      <c r="AE7" s="25" t="e">
        <f>IF(#REF!="",AE$5,"")</f>
        <v>#REF!</v>
      </c>
      <c r="AF7" s="25" t="e">
        <f>IF(#REF!="",AF$5,"")</f>
        <v>#REF!</v>
      </c>
      <c r="AG7" s="25" t="e">
        <f>IF(#REF!="",AG$5,"")</f>
        <v>#REF!</v>
      </c>
      <c r="AH7" s="26" t="e">
        <f>IF(#REF!="",AH$5,"")</f>
        <v>#REF!</v>
      </c>
    </row>
    <row r="8" spans="1:34" ht="15" hidden="1" customHeight="1">
      <c r="A8" s="18" t="s">
        <v>63</v>
      </c>
      <c r="B8" s="19">
        <f t="shared" si="1"/>
        <v>43833</v>
      </c>
      <c r="C8" s="27">
        <f t="shared" si="0"/>
        <v>6</v>
      </c>
      <c r="D8" s="28" t="s">
        <v>66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4"/>
      <c r="P8" s="25" t="str">
        <f>IF('Heures Supplémentaire'!D24="",$P$5,"")</f>
        <v>Haziz</v>
      </c>
      <c r="Q8" s="25" t="str">
        <f>IF('Heures Supplémentaire'!F24="",$Q$5,"")</f>
        <v>Stéphanie</v>
      </c>
      <c r="R8" s="25" t="str">
        <f>IF('Heures Supplémentaire'!D27="",$R$5,"")</f>
        <v>Catherine</v>
      </c>
      <c r="S8" s="25" t="str">
        <f>IF('Heures Supplémentaire'!J24="",$S$5,"")</f>
        <v>Denise</v>
      </c>
      <c r="T8" s="25" t="str">
        <f>IF('Heures Supplémentaire'!L24="",$T$5,"")</f>
        <v>Camille</v>
      </c>
      <c r="U8" s="25" t="str">
        <f>IF('Heures Supplémentaire'!N24="",$U$5,"")</f>
        <v>Moncef</v>
      </c>
      <c r="V8" s="25" t="str">
        <f>IF('Heures Supplémentaire'!P24="",$V$5,"")</f>
        <v>Danièle</v>
      </c>
      <c r="W8" s="25" t="str">
        <f>IF('Heures Supplémentaire'!R24="",W$5,"")</f>
        <v>Alain</v>
      </c>
      <c r="X8" s="25" t="str">
        <f>IF('Heures Supplémentaire'!T24="",X$5,"")</f>
        <v>Manuel</v>
      </c>
      <c r="Y8" s="25" t="str">
        <f>IF('Heures Supplémentaire'!V24="",Y$5,"")</f>
        <v>Driss</v>
      </c>
      <c r="Z8" s="25" t="str">
        <f>IF('Heures Supplémentaire'!Z24="",Z$5,"")</f>
        <v>AAAA</v>
      </c>
      <c r="AA8" s="25" t="str">
        <f>IF('Heures Supplémentaire'!AA24="",AA$5,"")</f>
        <v>BBBB</v>
      </c>
      <c r="AB8" s="25" t="str">
        <f>IF('Heures Supplémentaire'!AB24="",AB$5,"")</f>
        <v>CCCC</v>
      </c>
      <c r="AC8" s="25" t="e">
        <f>IF(#REF!="",AC$5,"")</f>
        <v>#REF!</v>
      </c>
      <c r="AD8" s="25" t="e">
        <f>IF(#REF!="",AD$5,"")</f>
        <v>#REF!</v>
      </c>
      <c r="AE8" s="25" t="e">
        <f>IF(#REF!="",AE$5,"")</f>
        <v>#REF!</v>
      </c>
      <c r="AF8" s="25" t="e">
        <f>IF(#REF!="",AF$5,"")</f>
        <v>#REF!</v>
      </c>
      <c r="AG8" s="25" t="e">
        <f>IF(#REF!="",AG$5,"")</f>
        <v>#REF!</v>
      </c>
      <c r="AH8" s="26" t="e">
        <f>IF(#REF!="",AH$5,"")</f>
        <v>#REF!</v>
      </c>
    </row>
    <row r="9" spans="1:34" ht="15" hidden="1" customHeight="1">
      <c r="A9" s="18" t="s">
        <v>63</v>
      </c>
      <c r="B9" s="19">
        <f t="shared" si="1"/>
        <v>43834</v>
      </c>
      <c r="C9" s="27">
        <f t="shared" si="0"/>
        <v>7</v>
      </c>
      <c r="D9" s="28" t="s">
        <v>67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4"/>
      <c r="P9" s="25" t="str">
        <f>IF('Heures Supplémentaire'!D25="",$P$5,"")</f>
        <v>Haziz</v>
      </c>
      <c r="Q9" s="25" t="str">
        <f>IF('Heures Supplémentaire'!F25="",$Q$5,"")</f>
        <v>Stéphanie</v>
      </c>
      <c r="R9" s="25" t="str">
        <f>IF('Heures Supplémentaire'!H25="",$R$5,"")</f>
        <v>Catherine</v>
      </c>
      <c r="S9" s="25" t="str">
        <f>IF('Heures Supplémentaire'!J25="",$S$5,"")</f>
        <v>Denise</v>
      </c>
      <c r="T9" s="25" t="str">
        <f>IF('Heures Supplémentaire'!L25="",$T$5,"")</f>
        <v>Camille</v>
      </c>
      <c r="U9" s="25" t="str">
        <f>IF('Heures Supplémentaire'!N25="",$U$5,"")</f>
        <v>Moncef</v>
      </c>
      <c r="V9" s="25" t="str">
        <f>IF('Heures Supplémentaire'!P25="",$V$5,"")</f>
        <v>Danièle</v>
      </c>
      <c r="W9" s="25" t="str">
        <f>IF('Heures Supplémentaire'!R25="",W$5,"")</f>
        <v>Alain</v>
      </c>
      <c r="X9" s="25" t="str">
        <f>IF('Heures Supplémentaire'!T25="",X$5,"")</f>
        <v>Manuel</v>
      </c>
      <c r="Y9" s="25" t="str">
        <f>IF('Heures Supplémentaire'!V25="",Y$5,"")</f>
        <v>Driss</v>
      </c>
      <c r="Z9" s="25" t="str">
        <f>IF('Heures Supplémentaire'!Z25="",Z$5,"")</f>
        <v>AAAA</v>
      </c>
      <c r="AA9" s="25" t="str">
        <f>IF('Heures Supplémentaire'!AA25="",AA$5,"")</f>
        <v>BBBB</v>
      </c>
      <c r="AB9" s="25" t="str">
        <f>IF('Heures Supplémentaire'!AB25="",AB$5,"")</f>
        <v>CCCC</v>
      </c>
      <c r="AC9" s="25" t="e">
        <f>IF(#REF!="",AC$5,"")</f>
        <v>#REF!</v>
      </c>
      <c r="AD9" s="25" t="e">
        <f>IF(#REF!="",AD$5,"")</f>
        <v>#REF!</v>
      </c>
      <c r="AE9" s="25" t="e">
        <f>IF(#REF!="",AE$5,"")</f>
        <v>#REF!</v>
      </c>
      <c r="AF9" s="25" t="e">
        <f>IF(#REF!="",AF$5,"")</f>
        <v>#REF!</v>
      </c>
      <c r="AG9" s="25" t="e">
        <f>IF(#REF!="",AG$5,"")</f>
        <v>#REF!</v>
      </c>
      <c r="AH9" s="26" t="e">
        <f>IF(#REF!="",AH$5,"")</f>
        <v>#REF!</v>
      </c>
    </row>
    <row r="10" spans="1:34" ht="15" customHeight="1">
      <c r="A10" s="18" t="s">
        <v>63</v>
      </c>
      <c r="B10" s="19">
        <f t="shared" si="1"/>
        <v>43835</v>
      </c>
      <c r="C10" s="27">
        <f t="shared" si="0"/>
        <v>1</v>
      </c>
      <c r="D10" s="28" t="s">
        <v>68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4"/>
      <c r="P10" s="25" t="str">
        <f>IF('Heures Supplémentaire'!D26="",$P$5,"")</f>
        <v>Haziz</v>
      </c>
      <c r="Q10" s="25" t="str">
        <f>IF('Heures Supplémentaire'!F26="",$Q$5,"")</f>
        <v>Stéphanie</v>
      </c>
      <c r="R10" s="25" t="str">
        <f>IF('Heures Supplémentaire'!H26="",$R$5,"")</f>
        <v>Catherine</v>
      </c>
      <c r="S10" s="25" t="str">
        <f>IF('Heures Supplémentaire'!J26="",$S$5,"")</f>
        <v>Denise</v>
      </c>
      <c r="T10" s="25" t="str">
        <f>IF('Heures Supplémentaire'!L26="",$T$5,"")</f>
        <v>Camille</v>
      </c>
      <c r="U10" s="25" t="str">
        <f>IF('Heures Supplémentaire'!N26="",$U$5,"")</f>
        <v>Moncef</v>
      </c>
      <c r="V10" s="25" t="str">
        <f>IF('Heures Supplémentaire'!P26="",$V$5,"")</f>
        <v>Danièle</v>
      </c>
      <c r="W10" s="25" t="str">
        <f>IF('Heures Supplémentaire'!R26="",W$5,"")</f>
        <v>Alain</v>
      </c>
      <c r="X10" s="25" t="str">
        <f>IF('Heures Supplémentaire'!T26="",X$5,"")</f>
        <v>Manuel</v>
      </c>
      <c r="Y10" s="25" t="str">
        <f>IF('Heures Supplémentaire'!V26="",Y$5,"")</f>
        <v>Driss</v>
      </c>
      <c r="Z10" s="25" t="str">
        <f>IF('Heures Supplémentaire'!Z26="",Z$5,"")</f>
        <v>AAAA</v>
      </c>
      <c r="AA10" s="25" t="str">
        <f>IF('Heures Supplémentaire'!AA26="",AA$5,"")</f>
        <v>BBBB</v>
      </c>
      <c r="AB10" s="25" t="str">
        <f>IF('Heures Supplémentaire'!AB26="",AB$5,"")</f>
        <v>CCCC</v>
      </c>
      <c r="AC10" s="25" t="e">
        <f>IF(#REF!="",AC$5,"")</f>
        <v>#REF!</v>
      </c>
      <c r="AD10" s="25" t="e">
        <f>IF(#REF!="",AD$5,"")</f>
        <v>#REF!</v>
      </c>
      <c r="AE10" s="25" t="e">
        <f>IF(#REF!="",AE$5,"")</f>
        <v>#REF!</v>
      </c>
      <c r="AF10" s="25" t="e">
        <f>IF(#REF!="",AF$5,"")</f>
        <v>#REF!</v>
      </c>
      <c r="AG10" s="25" t="e">
        <f>IF(#REF!="",AG$5,"")</f>
        <v>#REF!</v>
      </c>
      <c r="AH10" s="26" t="e">
        <f>IF(#REF!="",AH$5,"")</f>
        <v>#REF!</v>
      </c>
    </row>
    <row r="11" spans="1:34" ht="15" hidden="1" customHeight="1">
      <c r="A11" s="18" t="s">
        <v>63</v>
      </c>
      <c r="B11" s="19">
        <f t="shared" si="1"/>
        <v>43836</v>
      </c>
      <c r="C11" s="27">
        <f t="shared" si="0"/>
        <v>2</v>
      </c>
      <c r="D11" s="28" t="s">
        <v>69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4"/>
      <c r="P11" s="25" t="e">
        <f>IF('Heures Supplémentaire'!#REF!="",$P$5,"")</f>
        <v>#REF!</v>
      </c>
      <c r="Q11" s="25" t="str">
        <f>IF('Heures Supplémentaire'!F27="",$Q$5,"")</f>
        <v>Stéphanie</v>
      </c>
      <c r="R11" s="25" t="str">
        <f>IF('Heures Supplémentaire'!H27="",$R$5,"")</f>
        <v>Catherine</v>
      </c>
      <c r="S11" s="25" t="str">
        <f>IF('Heures Supplémentaire'!J27="",$S$5,"")</f>
        <v>Denise</v>
      </c>
      <c r="T11" s="25" t="str">
        <f>IF('Heures Supplémentaire'!L27="",$T$5,"")</f>
        <v>Camille</v>
      </c>
      <c r="U11" s="25" t="str">
        <f>IF('Heures Supplémentaire'!N27="",$U$5,"")</f>
        <v>Moncef</v>
      </c>
      <c r="V11" s="25" t="str">
        <f>IF('Heures Supplémentaire'!P27="",$V$5,"")</f>
        <v>Danièle</v>
      </c>
      <c r="W11" s="25" t="str">
        <f>IF('Heures Supplémentaire'!R27="",W$5,"")</f>
        <v>Alain</v>
      </c>
      <c r="X11" s="25" t="str">
        <f>IF('Heures Supplémentaire'!T27="",X$5,"")</f>
        <v>Manuel</v>
      </c>
      <c r="Y11" s="25" t="str">
        <f>IF('Heures Supplémentaire'!V27="",Y$5,"")</f>
        <v>Driss</v>
      </c>
      <c r="Z11" s="25" t="str">
        <f>IF('Heures Supplémentaire'!Z27="",Z$5,"")</f>
        <v>AAAA</v>
      </c>
      <c r="AA11" s="25" t="str">
        <f>IF('Heures Supplémentaire'!AA27="",AA$5,"")</f>
        <v>BBBB</v>
      </c>
      <c r="AB11" s="25" t="str">
        <f>IF('Heures Supplémentaire'!AB27="",AB$5,"")</f>
        <v>CCCC</v>
      </c>
      <c r="AC11" s="25" t="e">
        <f>IF(#REF!="",AC$5,"")</f>
        <v>#REF!</v>
      </c>
      <c r="AD11" s="25" t="e">
        <f>IF(#REF!="",AD$5,"")</f>
        <v>#REF!</v>
      </c>
      <c r="AE11" s="25" t="e">
        <f>IF(#REF!="",AE$5,"")</f>
        <v>#REF!</v>
      </c>
      <c r="AF11" s="25" t="e">
        <f>IF(#REF!="",AF$5,"")</f>
        <v>#REF!</v>
      </c>
      <c r="AG11" s="25" t="e">
        <f>IF(#REF!="",AG$5,"")</f>
        <v>#REF!</v>
      </c>
      <c r="AH11" s="26" t="e">
        <f>IF(#REF!="",AH$5,"")</f>
        <v>#REF!</v>
      </c>
    </row>
    <row r="12" spans="1:34" ht="15" hidden="1" customHeight="1">
      <c r="A12" s="18" t="s">
        <v>63</v>
      </c>
      <c r="B12" s="19">
        <f t="shared" si="1"/>
        <v>43837</v>
      </c>
      <c r="C12" s="27">
        <f t="shared" si="0"/>
        <v>3</v>
      </c>
      <c r="D12" s="28" t="s">
        <v>70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4"/>
      <c r="P12" s="25" t="str">
        <f>IF('Heures Supplémentaire'!D28="",$P$5,"")</f>
        <v>Haziz</v>
      </c>
      <c r="Q12" s="25" t="str">
        <f>IF('Heures Supplémentaire'!F28="",$Q$5,"")</f>
        <v>Stéphanie</v>
      </c>
      <c r="R12" s="25" t="str">
        <f>IF('Heures Supplémentaire'!H28="",$R$5,"")</f>
        <v>Catherine</v>
      </c>
      <c r="S12" s="25" t="str">
        <f>IF('Heures Supplémentaire'!J28="",$S$5,"")</f>
        <v>Denise</v>
      </c>
      <c r="T12" s="25" t="str">
        <f>IF('Heures Supplémentaire'!L28="",$T$5,"")</f>
        <v>Camille</v>
      </c>
      <c r="U12" s="25" t="str">
        <f>IF('Heures Supplémentaire'!N28="",$U$5,"")</f>
        <v>Moncef</v>
      </c>
      <c r="V12" s="25" t="str">
        <f>IF('Heures Supplémentaire'!P28="",$V$5,"")</f>
        <v>Danièle</v>
      </c>
      <c r="W12" s="25" t="str">
        <f>IF('Heures Supplémentaire'!R28="",W$5,"")</f>
        <v>Alain</v>
      </c>
      <c r="X12" s="25" t="str">
        <f>IF('Heures Supplémentaire'!T28="",X$5,"")</f>
        <v>Manuel</v>
      </c>
      <c r="Y12" s="25" t="str">
        <f>IF('Heures Supplémentaire'!V28="",Y$5,"")</f>
        <v>Driss</v>
      </c>
      <c r="Z12" s="25" t="str">
        <f>IF('Heures Supplémentaire'!Z28="",Z$5,"")</f>
        <v>AAAA</v>
      </c>
      <c r="AA12" s="25" t="str">
        <f>IF('Heures Supplémentaire'!AA28="",AA$5,"")</f>
        <v>BBBB</v>
      </c>
      <c r="AB12" s="25" t="str">
        <f>IF('Heures Supplémentaire'!AB28="",AB$5,"")</f>
        <v>CCCC</v>
      </c>
      <c r="AC12" s="25" t="e">
        <f>IF(#REF!="",AC$5,"")</f>
        <v>#REF!</v>
      </c>
      <c r="AD12" s="25" t="e">
        <f>IF(#REF!="",AD$5,"")</f>
        <v>#REF!</v>
      </c>
      <c r="AE12" s="25" t="e">
        <f>IF(#REF!="",AE$5,"")</f>
        <v>#REF!</v>
      </c>
      <c r="AF12" s="25" t="e">
        <f>IF(#REF!="",AF$5,"")</f>
        <v>#REF!</v>
      </c>
      <c r="AG12" s="25" t="e">
        <f>IF(#REF!="",AG$5,"")</f>
        <v>#REF!</v>
      </c>
      <c r="AH12" s="26" t="e">
        <f>IF(#REF!="",AH$5,"")</f>
        <v>#REF!</v>
      </c>
    </row>
    <row r="13" spans="1:34" ht="15" hidden="1" customHeight="1">
      <c r="A13" s="18" t="s">
        <v>63</v>
      </c>
      <c r="B13" s="19">
        <f t="shared" si="1"/>
        <v>43838</v>
      </c>
      <c r="C13" s="27">
        <f t="shared" si="0"/>
        <v>4</v>
      </c>
      <c r="D13" s="28" t="s">
        <v>64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4"/>
      <c r="P13" s="25" t="str">
        <f>IF('Heures Supplémentaire'!D29="",$P$5,"")</f>
        <v>Haziz</v>
      </c>
      <c r="Q13" s="25" t="str">
        <f>IF('Heures Supplémentaire'!F29="",$Q$5,"")</f>
        <v>Stéphanie</v>
      </c>
      <c r="R13" s="25" t="str">
        <f>IF('Heures Supplémentaire'!H29="",$R$5,"")</f>
        <v>Catherine</v>
      </c>
      <c r="S13" s="25" t="str">
        <f>IF('Heures Supplémentaire'!J29="",$S$5,"")</f>
        <v>Denise</v>
      </c>
      <c r="T13" s="25" t="str">
        <f>IF('Heures Supplémentaire'!L29="",$T$5,"")</f>
        <v>Camille</v>
      </c>
      <c r="U13" s="25" t="str">
        <f>IF('Heures Supplémentaire'!N29="",$U$5,"")</f>
        <v>Moncef</v>
      </c>
      <c r="V13" s="25" t="str">
        <f>IF('Heures Supplémentaire'!P29="",$V$5,"")</f>
        <v>Danièle</v>
      </c>
      <c r="W13" s="25" t="str">
        <f>IF('Heures Supplémentaire'!R29="",W$5,"")</f>
        <v>Alain</v>
      </c>
      <c r="X13" s="25" t="str">
        <f>IF('Heures Supplémentaire'!T29="",X$5,"")</f>
        <v>Manuel</v>
      </c>
      <c r="Y13" s="25" t="str">
        <f>IF('Heures Supplémentaire'!V29="",Y$5,"")</f>
        <v>Driss</v>
      </c>
      <c r="Z13" s="25" t="str">
        <f>IF('Heures Supplémentaire'!Z29="",Z$5,"")</f>
        <v>AAAA</v>
      </c>
      <c r="AA13" s="25" t="str">
        <f>IF('Heures Supplémentaire'!AA29="",AA$5,"")</f>
        <v>BBBB</v>
      </c>
      <c r="AB13" s="25" t="str">
        <f>IF('Heures Supplémentaire'!AB29="",AB$5,"")</f>
        <v>CCCC</v>
      </c>
      <c r="AC13" s="25" t="e">
        <f>IF(#REF!="",AC$5,"")</f>
        <v>#REF!</v>
      </c>
      <c r="AD13" s="25" t="e">
        <f>IF(#REF!="",AD$5,"")</f>
        <v>#REF!</v>
      </c>
      <c r="AE13" s="25" t="e">
        <f>IF(#REF!="",AE$5,"")</f>
        <v>#REF!</v>
      </c>
      <c r="AF13" s="25" t="e">
        <f>IF(#REF!="",AF$5,"")</f>
        <v>#REF!</v>
      </c>
      <c r="AG13" s="25" t="e">
        <f>IF(#REF!="",AG$5,"")</f>
        <v>#REF!</v>
      </c>
      <c r="AH13" s="26" t="e">
        <f>IF(#REF!="",AH$5,"")</f>
        <v>#REF!</v>
      </c>
    </row>
    <row r="14" spans="1:34" ht="15" hidden="1" customHeight="1">
      <c r="A14" s="18" t="s">
        <v>63</v>
      </c>
      <c r="B14" s="19">
        <f t="shared" si="1"/>
        <v>43839</v>
      </c>
      <c r="C14" s="27">
        <f t="shared" si="0"/>
        <v>5</v>
      </c>
      <c r="D14" s="28" t="s">
        <v>65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4"/>
      <c r="P14" s="25" t="str">
        <f>IF('Heures Supplémentaire'!D32="",$P$5,"")</f>
        <v>Haziz</v>
      </c>
      <c r="Q14" s="25" t="str">
        <f>IF('Heures Supplémentaire'!F32="",$Q$5,"")</f>
        <v>Stéphanie</v>
      </c>
      <c r="R14" s="25" t="str">
        <f>IF('Heures Supplémentaire'!H32="",$R$5,"")</f>
        <v>Catherine</v>
      </c>
      <c r="S14" s="25" t="str">
        <f>IF('Heures Supplémentaire'!J32="",$S$5,"")</f>
        <v>Denise</v>
      </c>
      <c r="T14" s="25" t="str">
        <f>IF('Heures Supplémentaire'!L32="",$T$5,"")</f>
        <v>Camille</v>
      </c>
      <c r="U14" s="25" t="str">
        <f>IF('Heures Supplémentaire'!N32="",$U$5,"")</f>
        <v>Moncef</v>
      </c>
      <c r="V14" s="25" t="str">
        <f>IF('Heures Supplémentaire'!P32="",$V$5,"")</f>
        <v>Danièle</v>
      </c>
      <c r="W14" s="25" t="str">
        <f>IF('Heures Supplémentaire'!R32="",W$5,"")</f>
        <v>Alain</v>
      </c>
      <c r="X14" s="25" t="str">
        <f>IF('Heures Supplémentaire'!T32="",X$5,"")</f>
        <v>Manuel</v>
      </c>
      <c r="Y14" s="25" t="str">
        <f>IF('Heures Supplémentaire'!V32="",Y$5,"")</f>
        <v>Driss</v>
      </c>
      <c r="Z14" s="25" t="str">
        <f>IF('Heures Supplémentaire'!Z32="",Z$5,"")</f>
        <v>AAAA</v>
      </c>
      <c r="AA14" s="25" t="str">
        <f>IF('Heures Supplémentaire'!AA32="",AA$5,"")</f>
        <v>BBBB</v>
      </c>
      <c r="AB14" s="25" t="str">
        <f>IF('Heures Supplémentaire'!AB32="",AB$5,"")</f>
        <v>CCCC</v>
      </c>
      <c r="AC14" s="25" t="e">
        <f>IF(#REF!="",AC$5,"")</f>
        <v>#REF!</v>
      </c>
      <c r="AD14" s="25" t="e">
        <f>IF(#REF!="",AD$5,"")</f>
        <v>#REF!</v>
      </c>
      <c r="AE14" s="25" t="e">
        <f>IF(#REF!="",AE$5,"")</f>
        <v>#REF!</v>
      </c>
      <c r="AF14" s="25" t="e">
        <f>IF(#REF!="",AF$5,"")</f>
        <v>#REF!</v>
      </c>
      <c r="AG14" s="25" t="e">
        <f>IF(#REF!="",AG$5,"")</f>
        <v>#REF!</v>
      </c>
      <c r="AH14" s="26" t="e">
        <f>IF(#REF!="",AH$5,"")</f>
        <v>#REF!</v>
      </c>
    </row>
    <row r="15" spans="1:34" ht="15" hidden="1" customHeight="1">
      <c r="A15" s="18" t="s">
        <v>63</v>
      </c>
      <c r="B15" s="19">
        <f t="shared" si="1"/>
        <v>43840</v>
      </c>
      <c r="C15" s="27">
        <f t="shared" si="0"/>
        <v>6</v>
      </c>
      <c r="D15" s="28" t="s">
        <v>66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4"/>
      <c r="P15" s="25" t="str">
        <f>IF('Heures Supplémentaire'!D33="",$P$5,"")</f>
        <v>Haziz</v>
      </c>
      <c r="Q15" s="25" t="str">
        <f>IF('Heures Supplémentaire'!F33="",$Q$5,"")</f>
        <v>Stéphanie</v>
      </c>
      <c r="R15" s="25" t="str">
        <f>IF('Heures Supplémentaire'!H33="",$R$5,"")</f>
        <v>Catherine</v>
      </c>
      <c r="S15" s="25" t="str">
        <f>IF('Heures Supplémentaire'!J33="",$S$5,"")</f>
        <v>Denise</v>
      </c>
      <c r="T15" s="25" t="str">
        <f>IF('Heures Supplémentaire'!L33="",$T$5,"")</f>
        <v>Camille</v>
      </c>
      <c r="U15" s="25" t="str">
        <f>IF('Heures Supplémentaire'!N33="",$U$5,"")</f>
        <v>Moncef</v>
      </c>
      <c r="V15" s="25" t="str">
        <f>IF('Heures Supplémentaire'!P33="",$V$5,"")</f>
        <v>Danièle</v>
      </c>
      <c r="W15" s="25" t="str">
        <f>IF('Heures Supplémentaire'!R33="",W$5,"")</f>
        <v>Alain</v>
      </c>
      <c r="X15" s="25" t="str">
        <f>IF('Heures Supplémentaire'!T33="",X$5,"")</f>
        <v>Manuel</v>
      </c>
      <c r="Y15" s="25" t="str">
        <f>IF('Heures Supplémentaire'!V33="",Y$5,"")</f>
        <v>Driss</v>
      </c>
      <c r="Z15" s="25" t="str">
        <f>IF('Heures Supplémentaire'!Z33="",Z$5,"")</f>
        <v>AAAA</v>
      </c>
      <c r="AA15" s="25" t="str">
        <f>IF('Heures Supplémentaire'!AA33="",AA$5,"")</f>
        <v>BBBB</v>
      </c>
      <c r="AB15" s="25" t="str">
        <f>IF('Heures Supplémentaire'!AB33="",AB$5,"")</f>
        <v>CCCC</v>
      </c>
      <c r="AC15" s="25" t="e">
        <f>IF(#REF!="",AC$5,"")</f>
        <v>#REF!</v>
      </c>
      <c r="AD15" s="25" t="e">
        <f>IF(#REF!="",AD$5,"")</f>
        <v>#REF!</v>
      </c>
      <c r="AE15" s="25" t="e">
        <f>IF(#REF!="",AE$5,"")</f>
        <v>#REF!</v>
      </c>
      <c r="AF15" s="25" t="e">
        <f>IF(#REF!="",AF$5,"")</f>
        <v>#REF!</v>
      </c>
      <c r="AG15" s="25" t="e">
        <f>IF(#REF!="",AG$5,"")</f>
        <v>#REF!</v>
      </c>
      <c r="AH15" s="26" t="e">
        <f>IF(#REF!="",AH$5,"")</f>
        <v>#REF!</v>
      </c>
    </row>
    <row r="16" spans="1:34" ht="15" hidden="1" customHeight="1">
      <c r="A16" s="18" t="s">
        <v>63</v>
      </c>
      <c r="B16" s="19">
        <f t="shared" si="1"/>
        <v>43841</v>
      </c>
      <c r="C16" s="27">
        <f t="shared" si="0"/>
        <v>7</v>
      </c>
      <c r="D16" s="28" t="s">
        <v>67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4"/>
      <c r="P16" s="25" t="str">
        <f>IF('Heures Supplémentaire'!D34="",$P$5,"")</f>
        <v>Haziz</v>
      </c>
      <c r="Q16" s="25" t="str">
        <f>IF('Heures Supplémentaire'!F34="",$Q$5,"")</f>
        <v>Stéphanie</v>
      </c>
      <c r="R16" s="25" t="str">
        <f>IF('Heures Supplémentaire'!H34="",$R$5,"")</f>
        <v>Catherine</v>
      </c>
      <c r="S16" s="25" t="str">
        <f>IF('Heures Supplémentaire'!J34="",$S$5,"")</f>
        <v>Denise</v>
      </c>
      <c r="T16" s="25" t="str">
        <f>IF('Heures Supplémentaire'!L34="",$T$5,"")</f>
        <v>Camille</v>
      </c>
      <c r="U16" s="25" t="str">
        <f>IF('Heures Supplémentaire'!N34="",$U$5,"")</f>
        <v>Moncef</v>
      </c>
      <c r="V16" s="25" t="str">
        <f>IF('Heures Supplémentaire'!P34="",$V$5,"")</f>
        <v>Danièle</v>
      </c>
      <c r="W16" s="25" t="str">
        <f>IF('Heures Supplémentaire'!R34="",W$5,"")</f>
        <v>Alain</v>
      </c>
      <c r="X16" s="25" t="str">
        <f>IF('Heures Supplémentaire'!T34="",X$5,"")</f>
        <v>Manuel</v>
      </c>
      <c r="Y16" s="25" t="str">
        <f>IF('Heures Supplémentaire'!V34="",Y$5,"")</f>
        <v>Driss</v>
      </c>
      <c r="Z16" s="25" t="str">
        <f>IF('Heures Supplémentaire'!Z34="",Z$5,"")</f>
        <v>AAAA</v>
      </c>
      <c r="AA16" s="25" t="str">
        <f>IF('Heures Supplémentaire'!AA34="",AA$5,"")</f>
        <v>BBBB</v>
      </c>
      <c r="AB16" s="25" t="str">
        <f>IF('Heures Supplémentaire'!AB34="",AB$5,"")</f>
        <v>CCCC</v>
      </c>
      <c r="AC16" s="25" t="e">
        <f>IF(#REF!="",AC$5,"")</f>
        <v>#REF!</v>
      </c>
      <c r="AD16" s="25" t="e">
        <f>IF(#REF!="",AD$5,"")</f>
        <v>#REF!</v>
      </c>
      <c r="AE16" s="25" t="e">
        <f>IF(#REF!="",AE$5,"")</f>
        <v>#REF!</v>
      </c>
      <c r="AF16" s="25" t="e">
        <f>IF(#REF!="",AF$5,"")</f>
        <v>#REF!</v>
      </c>
      <c r="AG16" s="25" t="e">
        <f>IF(#REF!="",AG$5,"")</f>
        <v>#REF!</v>
      </c>
      <c r="AH16" s="26" t="e">
        <f>IF(#REF!="",AH$5,"")</f>
        <v>#REF!</v>
      </c>
    </row>
    <row r="17" spans="1:34" ht="15" customHeight="1">
      <c r="A17" s="18" t="s">
        <v>63</v>
      </c>
      <c r="B17" s="19">
        <f t="shared" si="1"/>
        <v>43842</v>
      </c>
      <c r="C17" s="27">
        <f t="shared" si="0"/>
        <v>1</v>
      </c>
      <c r="D17" s="28" t="s">
        <v>68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4"/>
      <c r="P17" s="25" t="str">
        <f>IF('Heures Supplémentaire'!D35="",$P$5,"")</f>
        <v>Haziz</v>
      </c>
      <c r="Q17" s="25" t="str">
        <f>IF('Heures Supplémentaire'!F35="",$Q$5,"")</f>
        <v>Stéphanie</v>
      </c>
      <c r="R17" s="25" t="str">
        <f>IF('Heures Supplémentaire'!H35="",$R$5,"")</f>
        <v>Catherine</v>
      </c>
      <c r="S17" s="25" t="str">
        <f>IF('Heures Supplémentaire'!J35="",$S$5,"")</f>
        <v>Denise</v>
      </c>
      <c r="T17" s="25" t="str">
        <f>IF('Heures Supplémentaire'!L35="",$T$5,"")</f>
        <v>Camille</v>
      </c>
      <c r="U17" s="25" t="str">
        <f>IF('Heures Supplémentaire'!N35="",$U$5,"")</f>
        <v>Moncef</v>
      </c>
      <c r="V17" s="25" t="str">
        <f>IF('Heures Supplémentaire'!P35="",$V$5,"")</f>
        <v>Danièle</v>
      </c>
      <c r="W17" s="25" t="str">
        <f>IF('Heures Supplémentaire'!R35="",W$5,"")</f>
        <v>Alain</v>
      </c>
      <c r="X17" s="25" t="str">
        <f>IF('Heures Supplémentaire'!T35="",X$5,"")</f>
        <v>Manuel</v>
      </c>
      <c r="Y17" s="25" t="str">
        <f>IF('Heures Supplémentaire'!V35="",Y$5,"")</f>
        <v>Driss</v>
      </c>
      <c r="Z17" s="25" t="str">
        <f>IF('Heures Supplémentaire'!Z35="",Z$5,"")</f>
        <v>AAAA</v>
      </c>
      <c r="AA17" s="25" t="str">
        <f>IF('Heures Supplémentaire'!AA35="",AA$5,"")</f>
        <v>BBBB</v>
      </c>
      <c r="AB17" s="25" t="str">
        <f>IF('Heures Supplémentaire'!AB35="",AB$5,"")</f>
        <v>CCCC</v>
      </c>
      <c r="AC17" s="25" t="e">
        <f>IF(#REF!="",AC$5,"")</f>
        <v>#REF!</v>
      </c>
      <c r="AD17" s="25" t="e">
        <f>IF(#REF!="",AD$5,"")</f>
        <v>#REF!</v>
      </c>
      <c r="AE17" s="25" t="e">
        <f>IF(#REF!="",AE$5,"")</f>
        <v>#REF!</v>
      </c>
      <c r="AF17" s="25" t="e">
        <f>IF(#REF!="",AF$5,"")</f>
        <v>#REF!</v>
      </c>
      <c r="AG17" s="25" t="e">
        <f>IF(#REF!="",AG$5,"")</f>
        <v>#REF!</v>
      </c>
      <c r="AH17" s="26" t="e">
        <f>IF(#REF!="",AH$5,"")</f>
        <v>#REF!</v>
      </c>
    </row>
    <row r="18" spans="1:34" ht="15" hidden="1" customHeight="1">
      <c r="A18" s="18" t="s">
        <v>63</v>
      </c>
      <c r="B18" s="19">
        <f t="shared" si="1"/>
        <v>43843</v>
      </c>
      <c r="C18" s="27">
        <f t="shared" si="0"/>
        <v>2</v>
      </c>
      <c r="D18" s="28" t="s">
        <v>69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4"/>
      <c r="P18" s="25" t="str">
        <f>IF('Heures Supplémentaire'!D36="",$P$5,"")</f>
        <v>Haziz</v>
      </c>
      <c r="Q18" s="25" t="str">
        <f>IF('Heures Supplémentaire'!F36="",$Q$5,"")</f>
        <v>Stéphanie</v>
      </c>
      <c r="R18" s="25" t="str">
        <f>IF('Heures Supplémentaire'!H36="",$R$5,"")</f>
        <v>Catherine</v>
      </c>
      <c r="S18" s="25" t="str">
        <f>IF('Heures Supplémentaire'!J36="",$S$5,"")</f>
        <v>Denise</v>
      </c>
      <c r="T18" s="25" t="str">
        <f>IF('Heures Supplémentaire'!L36="",$T$5,"")</f>
        <v>Camille</v>
      </c>
      <c r="U18" s="25" t="str">
        <f>IF('Heures Supplémentaire'!N36="",$U$5,"")</f>
        <v>Moncef</v>
      </c>
      <c r="V18" s="25" t="str">
        <f>IF('Heures Supplémentaire'!P36="",$V$5,"")</f>
        <v>Danièle</v>
      </c>
      <c r="W18" s="25" t="str">
        <f>IF('Heures Supplémentaire'!R36="",W$5,"")</f>
        <v>Alain</v>
      </c>
      <c r="X18" s="25" t="str">
        <f>IF('Heures Supplémentaire'!T36="",X$5,"")</f>
        <v>Manuel</v>
      </c>
      <c r="Y18" s="25" t="str">
        <f>IF('Heures Supplémentaire'!V36="",Y$5,"")</f>
        <v>Driss</v>
      </c>
      <c r="Z18" s="25" t="str">
        <f>IF('Heures Supplémentaire'!Z36="",Z$5,"")</f>
        <v>AAAA</v>
      </c>
      <c r="AA18" s="25" t="str">
        <f>IF('Heures Supplémentaire'!AA36="",AA$5,"")</f>
        <v>BBBB</v>
      </c>
      <c r="AB18" s="25" t="str">
        <f>IF('Heures Supplémentaire'!AB36="",AB$5,"")</f>
        <v>CCCC</v>
      </c>
      <c r="AC18" s="25" t="e">
        <f>IF(#REF!="",AC$5,"")</f>
        <v>#REF!</v>
      </c>
      <c r="AD18" s="25" t="e">
        <f>IF(#REF!="",AD$5,"")</f>
        <v>#REF!</v>
      </c>
      <c r="AE18" s="25" t="e">
        <f>IF(#REF!="",AE$5,"")</f>
        <v>#REF!</v>
      </c>
      <c r="AF18" s="25" t="e">
        <f>IF(#REF!="",AF$5,"")</f>
        <v>#REF!</v>
      </c>
      <c r="AG18" s="25" t="e">
        <f>IF(#REF!="",AG$5,"")</f>
        <v>#REF!</v>
      </c>
      <c r="AH18" s="26" t="e">
        <f>IF(#REF!="",AH$5,"")</f>
        <v>#REF!</v>
      </c>
    </row>
    <row r="19" spans="1:34" ht="15" hidden="1" customHeight="1">
      <c r="A19" s="18" t="s">
        <v>63</v>
      </c>
      <c r="B19" s="19">
        <f t="shared" si="1"/>
        <v>43844</v>
      </c>
      <c r="C19" s="27">
        <f t="shared" si="0"/>
        <v>3</v>
      </c>
      <c r="D19" s="28" t="s">
        <v>70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4"/>
      <c r="P19" s="25" t="str">
        <f>IF('Heures Supplémentaire'!D37="",$P$5,"")</f>
        <v>Haziz</v>
      </c>
      <c r="Q19" s="25" t="str">
        <f>IF('Heures Supplémentaire'!F37="",$Q$5,"")</f>
        <v>Stéphanie</v>
      </c>
      <c r="R19" s="25" t="str">
        <f>IF('Heures Supplémentaire'!H37="",$R$5,"")</f>
        <v>Catherine</v>
      </c>
      <c r="S19" s="25" t="str">
        <f>IF('Heures Supplémentaire'!J37="",$S$5,"")</f>
        <v>Denise</v>
      </c>
      <c r="T19" s="25" t="str">
        <f>IF('Heures Supplémentaire'!L37="",$T$5,"")</f>
        <v>Camille</v>
      </c>
      <c r="U19" s="25" t="str">
        <f>IF('Heures Supplémentaire'!N37="",$U$5,"")</f>
        <v>Moncef</v>
      </c>
      <c r="V19" s="25" t="str">
        <f>IF('Heures Supplémentaire'!P37="",$V$5,"")</f>
        <v>Danièle</v>
      </c>
      <c r="W19" s="25" t="str">
        <f>IF('Heures Supplémentaire'!R37="",W$5,"")</f>
        <v>Alain</v>
      </c>
      <c r="X19" s="25" t="str">
        <f>IF('Heures Supplémentaire'!T37="",X$5,"")</f>
        <v>Manuel</v>
      </c>
      <c r="Y19" s="25" t="str">
        <f>IF('Heures Supplémentaire'!V37="",Y$5,"")</f>
        <v>Driss</v>
      </c>
      <c r="Z19" s="25" t="str">
        <f>IF('Heures Supplémentaire'!Z37="",Z$5,"")</f>
        <v>AAAA</v>
      </c>
      <c r="AA19" s="25" t="str">
        <f>IF('Heures Supplémentaire'!AA37="",AA$5,"")</f>
        <v>BBBB</v>
      </c>
      <c r="AB19" s="25" t="str">
        <f>IF('Heures Supplémentaire'!AB37="",AB$5,"")</f>
        <v>CCCC</v>
      </c>
      <c r="AC19" s="25" t="e">
        <f>IF(#REF!="",AC$5,"")</f>
        <v>#REF!</v>
      </c>
      <c r="AD19" s="25" t="e">
        <f>IF(#REF!="",AD$5,"")</f>
        <v>#REF!</v>
      </c>
      <c r="AE19" s="25" t="e">
        <f>IF(#REF!="",AE$5,"")</f>
        <v>#REF!</v>
      </c>
      <c r="AF19" s="25" t="e">
        <f>IF(#REF!="",AF$5,"")</f>
        <v>#REF!</v>
      </c>
      <c r="AG19" s="25" t="e">
        <f>IF(#REF!="",AG$5,"")</f>
        <v>#REF!</v>
      </c>
      <c r="AH19" s="26" t="e">
        <f>IF(#REF!="",AH$5,"")</f>
        <v>#REF!</v>
      </c>
    </row>
    <row r="20" spans="1:34" ht="15" hidden="1" customHeight="1">
      <c r="A20" s="18" t="s">
        <v>63</v>
      </c>
      <c r="B20" s="19">
        <f t="shared" si="1"/>
        <v>43845</v>
      </c>
      <c r="C20" s="27">
        <f t="shared" si="0"/>
        <v>4</v>
      </c>
      <c r="D20" s="28" t="s">
        <v>64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4"/>
      <c r="P20" s="25" t="str">
        <f>IF('Heures Supplémentaire'!D38="",$P$5,"")</f>
        <v>Haziz</v>
      </c>
      <c r="Q20" s="25" t="str">
        <f>IF('Heures Supplémentaire'!F38="",$Q$5,"")</f>
        <v>Stéphanie</v>
      </c>
      <c r="R20" s="25" t="str">
        <f>IF('Heures Supplémentaire'!H38="",$R$5,"")</f>
        <v>Catherine</v>
      </c>
      <c r="S20" s="25" t="str">
        <f>IF('Heures Supplémentaire'!J38="",$S$5,"")</f>
        <v>Denise</v>
      </c>
      <c r="T20" s="25" t="str">
        <f>IF('Heures Supplémentaire'!L38="",$T$5,"")</f>
        <v>Camille</v>
      </c>
      <c r="U20" s="25" t="str">
        <f>IF('Heures Supplémentaire'!N38="",$U$5,"")</f>
        <v>Moncef</v>
      </c>
      <c r="V20" s="25" t="str">
        <f>IF('Heures Supplémentaire'!P38="",$V$5,"")</f>
        <v>Danièle</v>
      </c>
      <c r="W20" s="25" t="str">
        <f>IF('Heures Supplémentaire'!R38="",W$5,"")</f>
        <v>Alain</v>
      </c>
      <c r="X20" s="25" t="str">
        <f>IF('Heures Supplémentaire'!T38="",X$5,"")</f>
        <v>Manuel</v>
      </c>
      <c r="Y20" s="25" t="str">
        <f>IF('Heures Supplémentaire'!V38="",Y$5,"")</f>
        <v>Driss</v>
      </c>
      <c r="Z20" s="25" t="str">
        <f>IF('Heures Supplémentaire'!Z38="",Z$5,"")</f>
        <v>AAAA</v>
      </c>
      <c r="AA20" s="25" t="str">
        <f>IF('Heures Supplémentaire'!AA38="",AA$5,"")</f>
        <v>BBBB</v>
      </c>
      <c r="AB20" s="25" t="str">
        <f>IF('Heures Supplémentaire'!AB38="",AB$5,"")</f>
        <v>CCCC</v>
      </c>
      <c r="AC20" s="25" t="e">
        <f>IF(#REF!="",AC$5,"")</f>
        <v>#REF!</v>
      </c>
      <c r="AD20" s="25" t="e">
        <f>IF(#REF!="",AD$5,"")</f>
        <v>#REF!</v>
      </c>
      <c r="AE20" s="25" t="e">
        <f>IF(#REF!="",AE$5,"")</f>
        <v>#REF!</v>
      </c>
      <c r="AF20" s="25" t="e">
        <f>IF(#REF!="",AF$5,"")</f>
        <v>#REF!</v>
      </c>
      <c r="AG20" s="25" t="e">
        <f>IF(#REF!="",AG$5,"")</f>
        <v>#REF!</v>
      </c>
      <c r="AH20" s="26" t="e">
        <f>IF(#REF!="",AH$5,"")</f>
        <v>#REF!</v>
      </c>
    </row>
    <row r="21" spans="1:34" ht="15" hidden="1" customHeight="1">
      <c r="A21" s="18" t="s">
        <v>63</v>
      </c>
      <c r="B21" s="19">
        <f t="shared" si="1"/>
        <v>43846</v>
      </c>
      <c r="C21" s="27">
        <f t="shared" si="0"/>
        <v>5</v>
      </c>
      <c r="D21" s="28" t="s">
        <v>65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4"/>
      <c r="P21" s="25" t="str">
        <f>IF('Heures Supplémentaire'!D41="",$P$5,"")</f>
        <v>Haziz</v>
      </c>
      <c r="Q21" s="25" t="str">
        <f>IF('Heures Supplémentaire'!F41="",$Q$5,"")</f>
        <v>Stéphanie</v>
      </c>
      <c r="R21" s="25" t="str">
        <f>IF('Heures Supplémentaire'!H41="",$R$5,"")</f>
        <v>Catherine</v>
      </c>
      <c r="S21" s="25" t="str">
        <f>IF('Heures Supplémentaire'!J41="",$S$5,"")</f>
        <v>Denise</v>
      </c>
      <c r="T21" s="25" t="str">
        <f>IF('Heures Supplémentaire'!L41="",$T$5,"")</f>
        <v>Camille</v>
      </c>
      <c r="U21" s="25" t="str">
        <f>IF('Heures Supplémentaire'!N41="",$U$5,"")</f>
        <v>Moncef</v>
      </c>
      <c r="V21" s="25" t="str">
        <f>IF('Heures Supplémentaire'!P41="",$V$5,"")</f>
        <v>Danièle</v>
      </c>
      <c r="W21" s="25" t="str">
        <f>IF('Heures Supplémentaire'!R41="",W$5,"")</f>
        <v>Alain</v>
      </c>
      <c r="X21" s="25" t="str">
        <f>IF('Heures Supplémentaire'!T41="",X$5,"")</f>
        <v>Manuel</v>
      </c>
      <c r="Y21" s="25" t="str">
        <f>IF('Heures Supplémentaire'!V41="",Y$5,"")</f>
        <v>Driss</v>
      </c>
      <c r="Z21" s="25" t="str">
        <f>IF('Heures Supplémentaire'!Z41="",Z$5,"")</f>
        <v>AAAA</v>
      </c>
      <c r="AA21" s="25" t="str">
        <f>IF('Heures Supplémentaire'!AA41="",AA$5,"")</f>
        <v>BBBB</v>
      </c>
      <c r="AB21" s="25" t="str">
        <f>IF('Heures Supplémentaire'!AB41="",AB$5,"")</f>
        <v>CCCC</v>
      </c>
      <c r="AC21" s="25" t="e">
        <f>IF(#REF!="",AC$5,"")</f>
        <v>#REF!</v>
      </c>
      <c r="AD21" s="25" t="e">
        <f>IF(#REF!="",AD$5,"")</f>
        <v>#REF!</v>
      </c>
      <c r="AE21" s="25" t="e">
        <f>IF(#REF!="",AE$5,"")</f>
        <v>#REF!</v>
      </c>
      <c r="AF21" s="25" t="e">
        <f>IF(#REF!="",AF$5,"")</f>
        <v>#REF!</v>
      </c>
      <c r="AG21" s="25" t="e">
        <f>IF(#REF!="",AG$5,"")</f>
        <v>#REF!</v>
      </c>
      <c r="AH21" s="26" t="e">
        <f>IF(#REF!="",AH$5,"")</f>
        <v>#REF!</v>
      </c>
    </row>
    <row r="22" spans="1:34" ht="15" hidden="1" customHeight="1">
      <c r="A22" s="18" t="s">
        <v>63</v>
      </c>
      <c r="B22" s="19">
        <f t="shared" si="1"/>
        <v>43847</v>
      </c>
      <c r="C22" s="27">
        <f t="shared" si="0"/>
        <v>6</v>
      </c>
      <c r="D22" s="28" t="s">
        <v>66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4"/>
      <c r="P22" s="25" t="str">
        <f>IF('Heures Supplémentaire'!D42="",$P$5,"")</f>
        <v>Haziz</v>
      </c>
      <c r="Q22" s="25" t="str">
        <f>IF('Heures Supplémentaire'!F42="",$Q$5,"")</f>
        <v>Stéphanie</v>
      </c>
      <c r="R22" s="25" t="str">
        <f>IF('Heures Supplémentaire'!H42="",$R$5,"")</f>
        <v>Catherine</v>
      </c>
      <c r="S22" s="25" t="str">
        <f>IF('Heures Supplémentaire'!J42="",$S$5,"")</f>
        <v>Denise</v>
      </c>
      <c r="T22" s="25" t="str">
        <f>IF('Heures Supplémentaire'!L42="",$T$5,"")</f>
        <v>Camille</v>
      </c>
      <c r="U22" s="25" t="str">
        <f>IF('Heures Supplémentaire'!N42="",$U$5,"")</f>
        <v>Moncef</v>
      </c>
      <c r="V22" s="25" t="str">
        <f>IF('Heures Supplémentaire'!P42="",$V$5,"")</f>
        <v>Danièle</v>
      </c>
      <c r="W22" s="25" t="str">
        <f>IF('Heures Supplémentaire'!R42="",W$5,"")</f>
        <v>Alain</v>
      </c>
      <c r="X22" s="25" t="str">
        <f>IF('Heures Supplémentaire'!T42="",X$5,"")</f>
        <v>Manuel</v>
      </c>
      <c r="Y22" s="25" t="str">
        <f>IF('Heures Supplémentaire'!V42="",Y$5,"")</f>
        <v>Driss</v>
      </c>
      <c r="Z22" s="25" t="str">
        <f>IF('Heures Supplémentaire'!Z42="",Z$5,"")</f>
        <v>AAAA</v>
      </c>
      <c r="AA22" s="25" t="str">
        <f>IF('Heures Supplémentaire'!AA42="",AA$5,"")</f>
        <v>BBBB</v>
      </c>
      <c r="AB22" s="25" t="str">
        <f>IF('Heures Supplémentaire'!AB42="",AB$5,"")</f>
        <v>CCCC</v>
      </c>
      <c r="AC22" s="25" t="e">
        <f>IF(#REF!="",AC$5,"")</f>
        <v>#REF!</v>
      </c>
      <c r="AD22" s="25" t="e">
        <f>IF(#REF!="",AD$5,"")</f>
        <v>#REF!</v>
      </c>
      <c r="AE22" s="25" t="e">
        <f>IF(#REF!="",AE$5,"")</f>
        <v>#REF!</v>
      </c>
      <c r="AF22" s="25" t="e">
        <f>IF(#REF!="",AF$5,"")</f>
        <v>#REF!</v>
      </c>
      <c r="AG22" s="25" t="e">
        <f>IF(#REF!="",AG$5,"")</f>
        <v>#REF!</v>
      </c>
      <c r="AH22" s="26" t="e">
        <f>IF(#REF!="",AH$5,"")</f>
        <v>#REF!</v>
      </c>
    </row>
    <row r="23" spans="1:34" ht="15" hidden="1" customHeight="1">
      <c r="A23" s="18" t="s">
        <v>63</v>
      </c>
      <c r="B23" s="19">
        <f t="shared" si="1"/>
        <v>43848</v>
      </c>
      <c r="C23" s="27">
        <f t="shared" si="0"/>
        <v>7</v>
      </c>
      <c r="D23" s="28" t="s">
        <v>67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4"/>
      <c r="P23" s="25" t="str">
        <f>IF('Heures Supplémentaire'!D43="",$P$5,"")</f>
        <v>Haziz</v>
      </c>
      <c r="Q23" s="25" t="str">
        <f>IF('Heures Supplémentaire'!F43="",$Q$5,"")</f>
        <v>Stéphanie</v>
      </c>
      <c r="R23" s="25" t="str">
        <f>IF('Heures Supplémentaire'!H43="",$R$5,"")</f>
        <v>Catherine</v>
      </c>
      <c r="S23" s="25" t="str">
        <f>IF('Heures Supplémentaire'!J43="",$S$5,"")</f>
        <v>Denise</v>
      </c>
      <c r="T23" s="25" t="str">
        <f>IF('Heures Supplémentaire'!L43="",$T$5,"")</f>
        <v>Camille</v>
      </c>
      <c r="U23" s="25" t="str">
        <f>IF('Heures Supplémentaire'!N43="",$U$5,"")</f>
        <v>Moncef</v>
      </c>
      <c r="V23" s="25" t="str">
        <f>IF('Heures Supplémentaire'!P43="",$V$5,"")</f>
        <v>Danièle</v>
      </c>
      <c r="W23" s="25" t="str">
        <f>IF('Heures Supplémentaire'!R43="",W$5,"")</f>
        <v>Alain</v>
      </c>
      <c r="X23" s="25" t="str">
        <f>IF('Heures Supplémentaire'!T43="",X$5,"")</f>
        <v>Manuel</v>
      </c>
      <c r="Y23" s="25" t="str">
        <f>IF('Heures Supplémentaire'!V43="",Y$5,"")</f>
        <v>Driss</v>
      </c>
      <c r="Z23" s="25" t="str">
        <f>IF('Heures Supplémentaire'!Z43="",Z$5,"")</f>
        <v>AAAA</v>
      </c>
      <c r="AA23" s="25" t="str">
        <f>IF('Heures Supplémentaire'!AA43="",AA$5,"")</f>
        <v>BBBB</v>
      </c>
      <c r="AB23" s="25" t="str">
        <f>IF('Heures Supplémentaire'!AB43="",AB$5,"")</f>
        <v>CCCC</v>
      </c>
      <c r="AC23" s="25" t="e">
        <f>IF(#REF!="",AC$5,"")</f>
        <v>#REF!</v>
      </c>
      <c r="AD23" s="25" t="e">
        <f>IF(#REF!="",AD$5,"")</f>
        <v>#REF!</v>
      </c>
      <c r="AE23" s="25" t="e">
        <f>IF(#REF!="",AE$5,"")</f>
        <v>#REF!</v>
      </c>
      <c r="AF23" s="25" t="e">
        <f>IF(#REF!="",AF$5,"")</f>
        <v>#REF!</v>
      </c>
      <c r="AG23" s="25" t="e">
        <f>IF(#REF!="",AG$5,"")</f>
        <v>#REF!</v>
      </c>
      <c r="AH23" s="26" t="e">
        <f>IF(#REF!="",AH$5,"")</f>
        <v>#REF!</v>
      </c>
    </row>
    <row r="24" spans="1:34" ht="15" customHeight="1">
      <c r="A24" s="18" t="s">
        <v>63</v>
      </c>
      <c r="B24" s="19">
        <f t="shared" si="1"/>
        <v>43849</v>
      </c>
      <c r="C24" s="27">
        <f t="shared" si="0"/>
        <v>1</v>
      </c>
      <c r="D24" s="28" t="s">
        <v>68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4"/>
      <c r="P24" s="25" t="str">
        <f>IF('Heures Supplémentaire'!D44="",$P$5,"")</f>
        <v>Haziz</v>
      </c>
      <c r="Q24" s="25" t="str">
        <f>IF('Heures Supplémentaire'!F44="",$Q$5,"")</f>
        <v>Stéphanie</v>
      </c>
      <c r="R24" s="25" t="str">
        <f>IF('Heures Supplémentaire'!H44="",$R$5,"")</f>
        <v>Catherine</v>
      </c>
      <c r="S24" s="25" t="str">
        <f>IF('Heures Supplémentaire'!J44="",$S$5,"")</f>
        <v>Denise</v>
      </c>
      <c r="T24" s="25" t="str">
        <f>IF('Heures Supplémentaire'!L44="",$T$5,"")</f>
        <v>Camille</v>
      </c>
      <c r="U24" s="25" t="str">
        <f>IF('Heures Supplémentaire'!N44="",$U$5,"")</f>
        <v>Moncef</v>
      </c>
      <c r="V24" s="25" t="str">
        <f>IF('Heures Supplémentaire'!P44="",$V$5,"")</f>
        <v>Danièle</v>
      </c>
      <c r="W24" s="25" t="str">
        <f>IF('Heures Supplémentaire'!R44="",W$5,"")</f>
        <v>Alain</v>
      </c>
      <c r="X24" s="25" t="str">
        <f>IF('Heures Supplémentaire'!T44="",X$5,"")</f>
        <v>Manuel</v>
      </c>
      <c r="Y24" s="25" t="str">
        <f>IF('Heures Supplémentaire'!V44="",Y$5,"")</f>
        <v>Driss</v>
      </c>
      <c r="Z24" s="25" t="str">
        <f>IF('Heures Supplémentaire'!Z44="",Z$5,"")</f>
        <v>AAAA</v>
      </c>
      <c r="AA24" s="25" t="str">
        <f>IF('Heures Supplémentaire'!AA44="",AA$5,"")</f>
        <v>BBBB</v>
      </c>
      <c r="AB24" s="25" t="str">
        <f>IF('Heures Supplémentaire'!AB44="",AB$5,"")</f>
        <v>CCCC</v>
      </c>
      <c r="AC24" s="25" t="e">
        <f>IF(#REF!="",AC$5,"")</f>
        <v>#REF!</v>
      </c>
      <c r="AD24" s="25" t="e">
        <f>IF(#REF!="",AD$5,"")</f>
        <v>#REF!</v>
      </c>
      <c r="AE24" s="25" t="e">
        <f>IF(#REF!="",AE$5,"")</f>
        <v>#REF!</v>
      </c>
      <c r="AF24" s="25" t="e">
        <f>IF(#REF!="",AF$5,"")</f>
        <v>#REF!</v>
      </c>
      <c r="AG24" s="25" t="e">
        <f>IF(#REF!="",AG$5,"")</f>
        <v>#REF!</v>
      </c>
      <c r="AH24" s="26" t="e">
        <f>IF(#REF!="",AH$5,"")</f>
        <v>#REF!</v>
      </c>
    </row>
    <row r="25" spans="1:34" ht="15" hidden="1" customHeight="1">
      <c r="A25" s="18" t="s">
        <v>63</v>
      </c>
      <c r="B25" s="19">
        <f t="shared" si="1"/>
        <v>43850</v>
      </c>
      <c r="C25" s="27">
        <f t="shared" si="0"/>
        <v>2</v>
      </c>
      <c r="D25" s="28" t="s">
        <v>69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4"/>
      <c r="P25" s="25" t="str">
        <f>IF('Heures Supplémentaire'!D45="",$P$5,"")</f>
        <v>Haziz</v>
      </c>
      <c r="Q25" s="25" t="str">
        <f>IF('Heures Supplémentaire'!F45="",$Q$5,"")</f>
        <v>Stéphanie</v>
      </c>
      <c r="R25" s="25" t="str">
        <f>IF('Heures Supplémentaire'!H45="",$R$5,"")</f>
        <v>Catherine</v>
      </c>
      <c r="S25" s="25" t="str">
        <f>IF('Heures Supplémentaire'!J45="",$S$5,"")</f>
        <v>Denise</v>
      </c>
      <c r="T25" s="25" t="str">
        <f>IF('Heures Supplémentaire'!L45="",$T$5,"")</f>
        <v>Camille</v>
      </c>
      <c r="U25" s="25" t="str">
        <f>IF('Heures Supplémentaire'!N45="",$U$5,"")</f>
        <v>Moncef</v>
      </c>
      <c r="V25" s="25" t="str">
        <f>IF('Heures Supplémentaire'!P45="",$V$5,"")</f>
        <v>Danièle</v>
      </c>
      <c r="W25" s="25" t="str">
        <f>IF('Heures Supplémentaire'!R45="",W$5,"")</f>
        <v>Alain</v>
      </c>
      <c r="X25" s="25" t="str">
        <f>IF('Heures Supplémentaire'!T45="",X$5,"")</f>
        <v>Manuel</v>
      </c>
      <c r="Y25" s="25" t="str">
        <f>IF('Heures Supplémentaire'!V45="",Y$5,"")</f>
        <v>Driss</v>
      </c>
      <c r="Z25" s="25" t="str">
        <f>IF('Heures Supplémentaire'!Z45="",Z$5,"")</f>
        <v>AAAA</v>
      </c>
      <c r="AA25" s="25" t="str">
        <f>IF('Heures Supplémentaire'!AA45="",AA$5,"")</f>
        <v>BBBB</v>
      </c>
      <c r="AB25" s="25" t="str">
        <f>IF('Heures Supplémentaire'!AB45="",AB$5,"")</f>
        <v>CCCC</v>
      </c>
      <c r="AC25" s="25" t="e">
        <f>IF(#REF!="",AC$5,"")</f>
        <v>#REF!</v>
      </c>
      <c r="AD25" s="25" t="e">
        <f>IF(#REF!="",AD$5,"")</f>
        <v>#REF!</v>
      </c>
      <c r="AE25" s="25" t="e">
        <f>IF(#REF!="",AE$5,"")</f>
        <v>#REF!</v>
      </c>
      <c r="AF25" s="25" t="e">
        <f>IF(#REF!="",AF$5,"")</f>
        <v>#REF!</v>
      </c>
      <c r="AG25" s="25" t="e">
        <f>IF(#REF!="",AG$5,"")</f>
        <v>#REF!</v>
      </c>
      <c r="AH25" s="26" t="e">
        <f>IF(#REF!="",AH$5,"")</f>
        <v>#REF!</v>
      </c>
    </row>
    <row r="26" spans="1:34" ht="15" hidden="1" customHeight="1">
      <c r="A26" s="18" t="s">
        <v>63</v>
      </c>
      <c r="B26" s="19">
        <f t="shared" si="1"/>
        <v>43851</v>
      </c>
      <c r="C26" s="27">
        <f t="shared" si="0"/>
        <v>3</v>
      </c>
      <c r="D26" s="28" t="s">
        <v>70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4"/>
      <c r="P26" s="25" t="str">
        <f>IF('Heures Supplémentaire'!D46="",$P$5,"")</f>
        <v>Haziz</v>
      </c>
      <c r="Q26" s="25" t="str">
        <f>IF('Heures Supplémentaire'!F46="",$Q$5,"")</f>
        <v>Stéphanie</v>
      </c>
      <c r="R26" s="25" t="str">
        <f>IF('Heures Supplémentaire'!H46="",$R$5,"")</f>
        <v>Catherine</v>
      </c>
      <c r="S26" s="25" t="str">
        <f>IF('Heures Supplémentaire'!J46="",$S$5,"")</f>
        <v>Denise</v>
      </c>
      <c r="T26" s="25" t="str">
        <f>IF('Heures Supplémentaire'!L46="",$T$5,"")</f>
        <v>Camille</v>
      </c>
      <c r="U26" s="25" t="str">
        <f>IF('Heures Supplémentaire'!N46="",$U$5,"")</f>
        <v>Moncef</v>
      </c>
      <c r="V26" s="25" t="str">
        <f>IF('Heures Supplémentaire'!P46="",$V$5,"")</f>
        <v>Danièle</v>
      </c>
      <c r="W26" s="25" t="str">
        <f>IF('Heures Supplémentaire'!R46="",W$5,"")</f>
        <v>Alain</v>
      </c>
      <c r="X26" s="25" t="str">
        <f>IF('Heures Supplémentaire'!T46="",X$5,"")</f>
        <v>Manuel</v>
      </c>
      <c r="Y26" s="25" t="str">
        <f>IF('Heures Supplémentaire'!V46="",Y$5,"")</f>
        <v>Driss</v>
      </c>
      <c r="Z26" s="25" t="str">
        <f>IF('Heures Supplémentaire'!Z46="",Z$5,"")</f>
        <v>AAAA</v>
      </c>
      <c r="AA26" s="25" t="str">
        <f>IF('Heures Supplémentaire'!AA46="",AA$5,"")</f>
        <v>BBBB</v>
      </c>
      <c r="AB26" s="25" t="str">
        <f>IF('Heures Supplémentaire'!AB46="",AB$5,"")</f>
        <v>CCCC</v>
      </c>
      <c r="AC26" s="25" t="e">
        <f>IF(#REF!="",AC$5,"")</f>
        <v>#REF!</v>
      </c>
      <c r="AD26" s="25" t="e">
        <f>IF(#REF!="",AD$5,"")</f>
        <v>#REF!</v>
      </c>
      <c r="AE26" s="25" t="e">
        <f>IF(#REF!="",AE$5,"")</f>
        <v>#REF!</v>
      </c>
      <c r="AF26" s="25" t="e">
        <f>IF(#REF!="",AF$5,"")</f>
        <v>#REF!</v>
      </c>
      <c r="AG26" s="25" t="e">
        <f>IF(#REF!="",AG$5,"")</f>
        <v>#REF!</v>
      </c>
      <c r="AH26" s="26" t="e">
        <f>IF(#REF!="",AH$5,"")</f>
        <v>#REF!</v>
      </c>
    </row>
    <row r="27" spans="1:34" ht="15" hidden="1" customHeight="1">
      <c r="A27" s="18" t="s">
        <v>63</v>
      </c>
      <c r="B27" s="19">
        <f t="shared" si="1"/>
        <v>43852</v>
      </c>
      <c r="C27" s="27">
        <f t="shared" si="0"/>
        <v>4</v>
      </c>
      <c r="D27" s="28" t="s">
        <v>64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4"/>
      <c r="P27" s="25" t="str">
        <f>IF('Heures Supplémentaire'!D47="",$P$5,"")</f>
        <v>Haziz</v>
      </c>
      <c r="Q27" s="25" t="str">
        <f>IF('Heures Supplémentaire'!F47="",$Q$5,"")</f>
        <v>Stéphanie</v>
      </c>
      <c r="R27" s="25" t="str">
        <f>IF('Heures Supplémentaire'!H47="",$R$5,"")</f>
        <v>Catherine</v>
      </c>
      <c r="S27" s="25" t="str">
        <f>IF('Heures Supplémentaire'!J47="",$S$5,"")</f>
        <v>Denise</v>
      </c>
      <c r="T27" s="25" t="str">
        <f>IF('Heures Supplémentaire'!L47="",$T$5,"")</f>
        <v>Camille</v>
      </c>
      <c r="U27" s="25" t="str">
        <f>IF('Heures Supplémentaire'!N47="",$U$5,"")</f>
        <v>Moncef</v>
      </c>
      <c r="V27" s="25" t="str">
        <f>IF('Heures Supplémentaire'!P47="",$V$5,"")</f>
        <v>Danièle</v>
      </c>
      <c r="W27" s="25" t="str">
        <f>IF('Heures Supplémentaire'!R47="",W$5,"")</f>
        <v>Alain</v>
      </c>
      <c r="X27" s="25" t="str">
        <f>IF('Heures Supplémentaire'!T47="",X$5,"")</f>
        <v>Manuel</v>
      </c>
      <c r="Y27" s="25" t="str">
        <f>IF('Heures Supplémentaire'!V47="",Y$5,"")</f>
        <v>Driss</v>
      </c>
      <c r="Z27" s="25" t="str">
        <f>IF('Heures Supplémentaire'!Z47="",Z$5,"")</f>
        <v>AAAA</v>
      </c>
      <c r="AA27" s="25" t="str">
        <f>IF('Heures Supplémentaire'!AA47="",AA$5,"")</f>
        <v>BBBB</v>
      </c>
      <c r="AB27" s="25" t="str">
        <f>IF('Heures Supplémentaire'!AB47="",AB$5,"")</f>
        <v>CCCC</v>
      </c>
      <c r="AC27" s="25" t="e">
        <f>IF(#REF!="",AC$5,"")</f>
        <v>#REF!</v>
      </c>
      <c r="AD27" s="25" t="e">
        <f>IF(#REF!="",AD$5,"")</f>
        <v>#REF!</v>
      </c>
      <c r="AE27" s="25" t="e">
        <f>IF(#REF!="",AE$5,"")</f>
        <v>#REF!</v>
      </c>
      <c r="AF27" s="25" t="e">
        <f>IF(#REF!="",AF$5,"")</f>
        <v>#REF!</v>
      </c>
      <c r="AG27" s="25" t="e">
        <f>IF(#REF!="",AG$5,"")</f>
        <v>#REF!</v>
      </c>
      <c r="AH27" s="26" t="e">
        <f>IF(#REF!="",AH$5,"")</f>
        <v>#REF!</v>
      </c>
    </row>
    <row r="28" spans="1:34" ht="15" hidden="1" customHeight="1">
      <c r="A28" s="18" t="s">
        <v>63</v>
      </c>
      <c r="B28" s="19">
        <f t="shared" si="1"/>
        <v>43853</v>
      </c>
      <c r="C28" s="27">
        <f t="shared" si="0"/>
        <v>5</v>
      </c>
      <c r="D28" s="28" t="s">
        <v>65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4"/>
      <c r="P28" s="25" t="str">
        <f>IF('Heures Supplémentaire'!D50="",$P$5,"")</f>
        <v>Haziz</v>
      </c>
      <c r="Q28" s="25" t="str">
        <f>IF('Heures Supplémentaire'!F50="",$Q$5,"")</f>
        <v>Stéphanie</v>
      </c>
      <c r="R28" s="25" t="str">
        <f>IF('Heures Supplémentaire'!H50="",$R$5,"")</f>
        <v>Catherine</v>
      </c>
      <c r="S28" s="25" t="str">
        <f>IF('Heures Supplémentaire'!J50="",$S$5,"")</f>
        <v>Denise</v>
      </c>
      <c r="T28" s="25" t="str">
        <f>IF('Heures Supplémentaire'!L50="",$T$5,"")</f>
        <v>Camille</v>
      </c>
      <c r="U28" s="25" t="str">
        <f>IF('Heures Supplémentaire'!N50="",$U$5,"")</f>
        <v>Moncef</v>
      </c>
      <c r="V28" s="25" t="str">
        <f>IF('Heures Supplémentaire'!P50="",$V$5,"")</f>
        <v>Danièle</v>
      </c>
      <c r="W28" s="25" t="str">
        <f>IF('Heures Supplémentaire'!R50="",W$5,"")</f>
        <v>Alain</v>
      </c>
      <c r="X28" s="25" t="str">
        <f>IF('Heures Supplémentaire'!T50="",X$5,"")</f>
        <v>Manuel</v>
      </c>
      <c r="Y28" s="25" t="str">
        <f>IF('Heures Supplémentaire'!V50="",Y$5,"")</f>
        <v>Driss</v>
      </c>
      <c r="Z28" s="25" t="str">
        <f>IF('Heures Supplémentaire'!Z50="",Z$5,"")</f>
        <v>AAAA</v>
      </c>
      <c r="AA28" s="25" t="str">
        <f>IF('Heures Supplémentaire'!AA50="",AA$5,"")</f>
        <v>BBBB</v>
      </c>
      <c r="AB28" s="25" t="str">
        <f>IF('Heures Supplémentaire'!AB50="",AB$5,"")</f>
        <v>CCCC</v>
      </c>
      <c r="AC28" s="25" t="e">
        <f>IF(#REF!="",AC$5,"")</f>
        <v>#REF!</v>
      </c>
      <c r="AD28" s="25" t="e">
        <f>IF(#REF!="",AD$5,"")</f>
        <v>#REF!</v>
      </c>
      <c r="AE28" s="25" t="e">
        <f>IF(#REF!="",AE$5,"")</f>
        <v>#REF!</v>
      </c>
      <c r="AF28" s="25" t="e">
        <f>IF(#REF!="",AF$5,"")</f>
        <v>#REF!</v>
      </c>
      <c r="AG28" s="25" t="e">
        <f>IF(#REF!="",AG$5,"")</f>
        <v>#REF!</v>
      </c>
      <c r="AH28" s="26" t="e">
        <f>IF(#REF!="",AH$5,"")</f>
        <v>#REF!</v>
      </c>
    </row>
    <row r="29" spans="1:34" ht="15" hidden="1" customHeight="1">
      <c r="A29" s="18" t="s">
        <v>63</v>
      </c>
      <c r="B29" s="19">
        <f t="shared" si="1"/>
        <v>43854</v>
      </c>
      <c r="C29" s="27">
        <f t="shared" si="0"/>
        <v>6</v>
      </c>
      <c r="D29" s="28" t="s">
        <v>66</v>
      </c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4"/>
      <c r="P29" s="25" t="str">
        <f>IF('Heures Supplémentaire'!D51="",$P$5,"")</f>
        <v>Haziz</v>
      </c>
      <c r="Q29" s="25" t="str">
        <f>IF('Heures Supplémentaire'!F51="",$Q$5,"")</f>
        <v>Stéphanie</v>
      </c>
      <c r="R29" s="25" t="str">
        <f>IF('Heures Supplémentaire'!H51="",$R$5,"")</f>
        <v>Catherine</v>
      </c>
      <c r="S29" s="25" t="str">
        <f>IF('Heures Supplémentaire'!J51="",$S$5,"")</f>
        <v>Denise</v>
      </c>
      <c r="T29" s="25" t="str">
        <f>IF('Heures Supplémentaire'!L51="",$T$5,"")</f>
        <v>Camille</v>
      </c>
      <c r="U29" s="25" t="str">
        <f>IF('Heures Supplémentaire'!N51="",$U$5,"")</f>
        <v>Moncef</v>
      </c>
      <c r="V29" s="25" t="str">
        <f>IF('Heures Supplémentaire'!P51="",$V$5,"")</f>
        <v>Danièle</v>
      </c>
      <c r="W29" s="25" t="str">
        <f>IF('Heures Supplémentaire'!R51="",W$5,"")</f>
        <v>Alain</v>
      </c>
      <c r="X29" s="25" t="str">
        <f>IF('Heures Supplémentaire'!T51="",X$5,"")</f>
        <v>Manuel</v>
      </c>
      <c r="Y29" s="25" t="str">
        <f>IF('Heures Supplémentaire'!V51="",Y$5,"")</f>
        <v>Driss</v>
      </c>
      <c r="Z29" s="25" t="str">
        <f>IF('Heures Supplémentaire'!Z51="",Z$5,"")</f>
        <v>AAAA</v>
      </c>
      <c r="AA29" s="25" t="str">
        <f>IF('Heures Supplémentaire'!AA51="",AA$5,"")</f>
        <v>BBBB</v>
      </c>
      <c r="AB29" s="25" t="str">
        <f>IF('Heures Supplémentaire'!AB51="",AB$5,"")</f>
        <v>CCCC</v>
      </c>
      <c r="AC29" s="25" t="e">
        <f>IF(#REF!="",AC$5,"")</f>
        <v>#REF!</v>
      </c>
      <c r="AD29" s="25" t="e">
        <f>IF(#REF!="",AD$5,"")</f>
        <v>#REF!</v>
      </c>
      <c r="AE29" s="25" t="e">
        <f>IF(#REF!="",AE$5,"")</f>
        <v>#REF!</v>
      </c>
      <c r="AF29" s="25" t="e">
        <f>IF(#REF!="",AF$5,"")</f>
        <v>#REF!</v>
      </c>
      <c r="AG29" s="25" t="e">
        <f>IF(#REF!="",AG$5,"")</f>
        <v>#REF!</v>
      </c>
      <c r="AH29" s="26" t="e">
        <f>IF(#REF!="",AH$5,"")</f>
        <v>#REF!</v>
      </c>
    </row>
    <row r="30" spans="1:34" ht="15" hidden="1" customHeight="1">
      <c r="A30" s="18" t="s">
        <v>63</v>
      </c>
      <c r="B30" s="19">
        <f t="shared" si="1"/>
        <v>43855</v>
      </c>
      <c r="C30" s="27">
        <f t="shared" si="0"/>
        <v>7</v>
      </c>
      <c r="D30" s="28" t="s">
        <v>67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4"/>
      <c r="P30" s="25" t="str">
        <f>IF('Heures Supplémentaire'!D52="",$P$5,"")</f>
        <v>Haziz</v>
      </c>
      <c r="Q30" s="25" t="str">
        <f>IF('Heures Supplémentaire'!F52="",$Q$5,"")</f>
        <v>Stéphanie</v>
      </c>
      <c r="R30" s="25" t="str">
        <f>IF('Heures Supplémentaire'!H52="",$R$5,"")</f>
        <v>Catherine</v>
      </c>
      <c r="S30" s="25" t="str">
        <f>IF('Heures Supplémentaire'!J52="",$S$5,"")</f>
        <v>Denise</v>
      </c>
      <c r="T30" s="25" t="str">
        <f>IF('Heures Supplémentaire'!L52="",$T$5,"")</f>
        <v>Camille</v>
      </c>
      <c r="U30" s="25" t="str">
        <f>IF('Heures Supplémentaire'!N52="",$U$5,"")</f>
        <v>Moncef</v>
      </c>
      <c r="V30" s="25" t="str">
        <f>IF('Heures Supplémentaire'!P52="",$V$5,"")</f>
        <v>Danièle</v>
      </c>
      <c r="W30" s="25" t="str">
        <f>IF('Heures Supplémentaire'!R52="",W$5,"")</f>
        <v>Alain</v>
      </c>
      <c r="X30" s="25" t="str">
        <f>IF('Heures Supplémentaire'!T52="",X$5,"")</f>
        <v>Manuel</v>
      </c>
      <c r="Y30" s="25" t="str">
        <f>IF('Heures Supplémentaire'!V52="",Y$5,"")</f>
        <v>Driss</v>
      </c>
      <c r="Z30" s="25" t="str">
        <f>IF('Heures Supplémentaire'!Z52="",Z$5,"")</f>
        <v>AAAA</v>
      </c>
      <c r="AA30" s="25" t="str">
        <f>IF('Heures Supplémentaire'!AA52="",AA$5,"")</f>
        <v>BBBB</v>
      </c>
      <c r="AB30" s="25" t="str">
        <f>IF('Heures Supplémentaire'!AB52="",AB$5,"")</f>
        <v>CCCC</v>
      </c>
      <c r="AC30" s="25" t="e">
        <f>IF(#REF!="",AC$5,"")</f>
        <v>#REF!</v>
      </c>
      <c r="AD30" s="25" t="e">
        <f>IF(#REF!="",AD$5,"")</f>
        <v>#REF!</v>
      </c>
      <c r="AE30" s="25" t="e">
        <f>IF(#REF!="",AE$5,"")</f>
        <v>#REF!</v>
      </c>
      <c r="AF30" s="25" t="e">
        <f>IF(#REF!="",AF$5,"")</f>
        <v>#REF!</v>
      </c>
      <c r="AG30" s="25" t="e">
        <f>IF(#REF!="",AG$5,"")</f>
        <v>#REF!</v>
      </c>
      <c r="AH30" s="26" t="e">
        <f>IF(#REF!="",AH$5,"")</f>
        <v>#REF!</v>
      </c>
    </row>
    <row r="31" spans="1:34" ht="15" customHeight="1">
      <c r="A31" s="18" t="s">
        <v>63</v>
      </c>
      <c r="B31" s="19">
        <f t="shared" si="1"/>
        <v>43856</v>
      </c>
      <c r="C31" s="27">
        <f t="shared" si="0"/>
        <v>1</v>
      </c>
      <c r="D31" s="28" t="s">
        <v>68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4"/>
      <c r="P31" s="25" t="str">
        <f>IF('Heures Supplémentaire'!D53="",$P$5,"")</f>
        <v>Haziz</v>
      </c>
      <c r="Q31" s="25" t="str">
        <f>IF('Heures Supplémentaire'!F53="",$Q$5,"")</f>
        <v>Stéphanie</v>
      </c>
      <c r="R31" s="25" t="str">
        <f>IF('Heures Supplémentaire'!H53="",$R$5,"")</f>
        <v>Catherine</v>
      </c>
      <c r="S31" s="25" t="str">
        <f>IF('Heures Supplémentaire'!J53="",$S$5,"")</f>
        <v>Denise</v>
      </c>
      <c r="T31" s="25" t="str">
        <f>IF('Heures Supplémentaire'!L53="",$T$5,"")</f>
        <v>Camille</v>
      </c>
      <c r="U31" s="25" t="str">
        <f>IF('Heures Supplémentaire'!N53="",$U$5,"")</f>
        <v>Moncef</v>
      </c>
      <c r="V31" s="25" t="str">
        <f>IF('Heures Supplémentaire'!P53="",$V$5,"")</f>
        <v>Danièle</v>
      </c>
      <c r="W31" s="25" t="str">
        <f>IF('Heures Supplémentaire'!R53="",W$5,"")</f>
        <v>Alain</v>
      </c>
      <c r="X31" s="25" t="str">
        <f>IF('Heures Supplémentaire'!T53="",X$5,"")</f>
        <v>Manuel</v>
      </c>
      <c r="Y31" s="25" t="str">
        <f>IF('Heures Supplémentaire'!V53="",Y$5,"")</f>
        <v>Driss</v>
      </c>
      <c r="Z31" s="25" t="str">
        <f>IF('Heures Supplémentaire'!Z53="",Z$5,"")</f>
        <v>AAAA</v>
      </c>
      <c r="AA31" s="25" t="str">
        <f>IF('Heures Supplémentaire'!AA53="",AA$5,"")</f>
        <v>BBBB</v>
      </c>
      <c r="AB31" s="25" t="str">
        <f>IF('Heures Supplémentaire'!AB53="",AB$5,"")</f>
        <v>CCCC</v>
      </c>
      <c r="AC31" s="25" t="e">
        <f>IF(#REF!="",AC$5,"")</f>
        <v>#REF!</v>
      </c>
      <c r="AD31" s="25" t="e">
        <f>IF(#REF!="",AD$5,"")</f>
        <v>#REF!</v>
      </c>
      <c r="AE31" s="25" t="e">
        <f>IF(#REF!="",AE$5,"")</f>
        <v>#REF!</v>
      </c>
      <c r="AF31" s="25" t="e">
        <f>IF(#REF!="",AF$5,"")</f>
        <v>#REF!</v>
      </c>
      <c r="AG31" s="25" t="e">
        <f>IF(#REF!="",AG$5,"")</f>
        <v>#REF!</v>
      </c>
      <c r="AH31" s="26" t="e">
        <f>IF(#REF!="",AH$5,"")</f>
        <v>#REF!</v>
      </c>
    </row>
    <row r="32" spans="1:34" ht="15" hidden="1" customHeight="1">
      <c r="A32" s="18" t="s">
        <v>63</v>
      </c>
      <c r="B32" s="19">
        <f t="shared" si="1"/>
        <v>43857</v>
      </c>
      <c r="C32" s="27">
        <f t="shared" si="0"/>
        <v>2</v>
      </c>
      <c r="D32" s="28" t="s">
        <v>69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4"/>
      <c r="P32" s="25" t="str">
        <f>IF('Heures Supplémentaire'!D54="",$P$5,"")</f>
        <v>Haziz</v>
      </c>
      <c r="Q32" s="25" t="str">
        <f>IF('Heures Supplémentaire'!F54="",$Q$5,"")</f>
        <v>Stéphanie</v>
      </c>
      <c r="R32" s="25" t="str">
        <f>IF('Heures Supplémentaire'!H54="",$R$5,"")</f>
        <v>Catherine</v>
      </c>
      <c r="S32" s="25" t="str">
        <f>IF('Heures Supplémentaire'!J54="",$S$5,"")</f>
        <v>Denise</v>
      </c>
      <c r="T32" s="25" t="str">
        <f>IF('Heures Supplémentaire'!L54="",$T$5,"")</f>
        <v>Camille</v>
      </c>
      <c r="U32" s="25" t="str">
        <f>IF('Heures Supplémentaire'!N54="",$U$5,"")</f>
        <v>Moncef</v>
      </c>
      <c r="V32" s="25" t="str">
        <f>IF('Heures Supplémentaire'!P54="",$V$5,"")</f>
        <v>Danièle</v>
      </c>
      <c r="W32" s="25" t="str">
        <f>IF('Heures Supplémentaire'!R54="",W$5,"")</f>
        <v>Alain</v>
      </c>
      <c r="X32" s="25" t="str">
        <f>IF('Heures Supplémentaire'!T54="",X$5,"")</f>
        <v>Manuel</v>
      </c>
      <c r="Y32" s="25" t="str">
        <f>IF('Heures Supplémentaire'!V54="",Y$5,"")</f>
        <v>Driss</v>
      </c>
      <c r="Z32" s="25" t="str">
        <f>IF('Heures Supplémentaire'!Z54="",Z$5,"")</f>
        <v>AAAA</v>
      </c>
      <c r="AA32" s="25" t="str">
        <f>IF('Heures Supplémentaire'!AA54="",AA$5,"")</f>
        <v>BBBB</v>
      </c>
      <c r="AB32" s="25" t="str">
        <f>IF('Heures Supplémentaire'!AB54="",AB$5,"")</f>
        <v>CCCC</v>
      </c>
      <c r="AC32" s="25" t="e">
        <f>IF(#REF!="",AC$5,"")</f>
        <v>#REF!</v>
      </c>
      <c r="AD32" s="25" t="e">
        <f>IF(#REF!="",AD$5,"")</f>
        <v>#REF!</v>
      </c>
      <c r="AE32" s="25" t="e">
        <f>IF(#REF!="",AE$5,"")</f>
        <v>#REF!</v>
      </c>
      <c r="AF32" s="25" t="e">
        <f>IF(#REF!="",AF$5,"")</f>
        <v>#REF!</v>
      </c>
      <c r="AG32" s="25" t="e">
        <f>IF(#REF!="",AG$5,"")</f>
        <v>#REF!</v>
      </c>
      <c r="AH32" s="26" t="e">
        <f>IF(#REF!="",AH$5,"")</f>
        <v>#REF!</v>
      </c>
    </row>
    <row r="33" spans="1:34" ht="15" hidden="1" customHeight="1">
      <c r="A33" s="18" t="s">
        <v>63</v>
      </c>
      <c r="B33" s="19">
        <f t="shared" si="1"/>
        <v>43858</v>
      </c>
      <c r="C33" s="27">
        <f t="shared" si="0"/>
        <v>3</v>
      </c>
      <c r="D33" s="28" t="s">
        <v>70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4"/>
      <c r="P33" s="25" t="str">
        <f>IF('Heures Supplémentaire'!D55="",$P$5,"")</f>
        <v>Haziz</v>
      </c>
      <c r="Q33" s="25" t="str">
        <f>IF('Heures Supplémentaire'!F55="",$Q$5,"")</f>
        <v>Stéphanie</v>
      </c>
      <c r="R33" s="25" t="str">
        <f>IF('Heures Supplémentaire'!H55="",$R$5,"")</f>
        <v>Catherine</v>
      </c>
      <c r="S33" s="25" t="str">
        <f>IF('Heures Supplémentaire'!J55="",$S$5,"")</f>
        <v>Denise</v>
      </c>
      <c r="T33" s="25" t="str">
        <f>IF('Heures Supplémentaire'!L55="",$T$5,"")</f>
        <v>Camille</v>
      </c>
      <c r="U33" s="25" t="str">
        <f>IF('Heures Supplémentaire'!N55="",$U$5,"")</f>
        <v>Moncef</v>
      </c>
      <c r="V33" s="25" t="str">
        <f>IF('Heures Supplémentaire'!P55="",$V$5,"")</f>
        <v>Danièle</v>
      </c>
      <c r="W33" s="25" t="str">
        <f>IF('Heures Supplémentaire'!R55="",W$5,"")</f>
        <v>Alain</v>
      </c>
      <c r="X33" s="25" t="str">
        <f>IF('Heures Supplémentaire'!T55="",X$5,"")</f>
        <v>Manuel</v>
      </c>
      <c r="Y33" s="25" t="str">
        <f>IF('Heures Supplémentaire'!V55="",Y$5,"")</f>
        <v>Driss</v>
      </c>
      <c r="Z33" s="25" t="str">
        <f>IF('Heures Supplémentaire'!Z55="",Z$5,"")</f>
        <v>AAAA</v>
      </c>
      <c r="AA33" s="25" t="str">
        <f>IF('Heures Supplémentaire'!AA55="",AA$5,"")</f>
        <v>BBBB</v>
      </c>
      <c r="AB33" s="25" t="str">
        <f>IF('Heures Supplémentaire'!AB55="",AB$5,"")</f>
        <v>CCCC</v>
      </c>
      <c r="AC33" s="25" t="e">
        <f>IF(#REF!="",AC$5,"")</f>
        <v>#REF!</v>
      </c>
      <c r="AD33" s="25" t="e">
        <f>IF(#REF!="",AD$5,"")</f>
        <v>#REF!</v>
      </c>
      <c r="AE33" s="25" t="e">
        <f>IF(#REF!="",AE$5,"")</f>
        <v>#REF!</v>
      </c>
      <c r="AF33" s="25" t="e">
        <f>IF(#REF!="",AF$5,"")</f>
        <v>#REF!</v>
      </c>
      <c r="AG33" s="25" t="e">
        <f>IF(#REF!="",AG$5,"")</f>
        <v>#REF!</v>
      </c>
      <c r="AH33" s="26" t="e">
        <f>IF(#REF!="",AH$5,"")</f>
        <v>#REF!</v>
      </c>
    </row>
    <row r="34" spans="1:34" ht="15" hidden="1" customHeight="1">
      <c r="A34" s="18" t="s">
        <v>63</v>
      </c>
      <c r="B34" s="19">
        <f t="shared" si="1"/>
        <v>43859</v>
      </c>
      <c r="C34" s="27">
        <f t="shared" si="0"/>
        <v>4</v>
      </c>
      <c r="D34" s="28" t="s">
        <v>64</v>
      </c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4"/>
      <c r="P34" s="25" t="str">
        <f>IF('Heures Supplémentaire'!D56="",$P$5,"")</f>
        <v>Haziz</v>
      </c>
      <c r="Q34" s="25" t="str">
        <f>IF('Heures Supplémentaire'!F56="",$Q$5,"")</f>
        <v>Stéphanie</v>
      </c>
      <c r="R34" s="25" t="str">
        <f>IF('Heures Supplémentaire'!H56="",$R$5,"")</f>
        <v>Catherine</v>
      </c>
      <c r="S34" s="25" t="str">
        <f>IF('Heures Supplémentaire'!J56="",$S$5,"")</f>
        <v>Denise</v>
      </c>
      <c r="T34" s="25" t="str">
        <f>IF('Heures Supplémentaire'!L56="",$T$5,"")</f>
        <v>Camille</v>
      </c>
      <c r="U34" s="25" t="str">
        <f>IF('Heures Supplémentaire'!N56="",$U$5,"")</f>
        <v>Moncef</v>
      </c>
      <c r="V34" s="25" t="str">
        <f>IF('Heures Supplémentaire'!P56="",$V$5,"")</f>
        <v>Danièle</v>
      </c>
      <c r="W34" s="25" t="str">
        <f>IF('Heures Supplémentaire'!R56="",W$5,"")</f>
        <v>Alain</v>
      </c>
      <c r="X34" s="25" t="str">
        <f>IF('Heures Supplémentaire'!T56="",X$5,"")</f>
        <v>Manuel</v>
      </c>
      <c r="Y34" s="25" t="str">
        <f>IF('Heures Supplémentaire'!V56="",Y$5,"")</f>
        <v>Driss</v>
      </c>
      <c r="Z34" s="25" t="str">
        <f>IF('Heures Supplémentaire'!Z56="",Z$5,"")</f>
        <v>AAAA</v>
      </c>
      <c r="AA34" s="25" t="str">
        <f>IF('Heures Supplémentaire'!AA56="",AA$5,"")</f>
        <v>BBBB</v>
      </c>
      <c r="AB34" s="25" t="str">
        <f>IF('Heures Supplémentaire'!AB56="",AB$5,"")</f>
        <v>CCCC</v>
      </c>
      <c r="AC34" s="25" t="e">
        <f>IF(#REF!="",AC$5,"")</f>
        <v>#REF!</v>
      </c>
      <c r="AD34" s="25" t="e">
        <f>IF(#REF!="",AD$5,"")</f>
        <v>#REF!</v>
      </c>
      <c r="AE34" s="25" t="e">
        <f>IF(#REF!="",AE$5,"")</f>
        <v>#REF!</v>
      </c>
      <c r="AF34" s="25" t="e">
        <f>IF(#REF!="",AF$5,"")</f>
        <v>#REF!</v>
      </c>
      <c r="AG34" s="25" t="e">
        <f>IF(#REF!="",AG$5,"")</f>
        <v>#REF!</v>
      </c>
      <c r="AH34" s="26" t="e">
        <f>IF(#REF!="",AH$5,"")</f>
        <v>#REF!</v>
      </c>
    </row>
    <row r="35" spans="1:34" ht="15" hidden="1" customHeight="1">
      <c r="A35" s="18" t="s">
        <v>63</v>
      </c>
      <c r="B35" s="19">
        <f t="shared" si="1"/>
        <v>43860</v>
      </c>
      <c r="C35" s="27">
        <f t="shared" si="0"/>
        <v>5</v>
      </c>
      <c r="D35" s="28" t="s">
        <v>65</v>
      </c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4"/>
      <c r="P35" s="25" t="str">
        <f>IF('Heures Supplémentaire'!D59="",$P$5,"")</f>
        <v>Haziz</v>
      </c>
      <c r="Q35" s="25" t="str">
        <f>IF('Heures Supplémentaire'!F59="",$Q$5,"")</f>
        <v>Stéphanie</v>
      </c>
      <c r="R35" s="25" t="str">
        <f>IF('Heures Supplémentaire'!H59="",$R$5,"")</f>
        <v>Catherine</v>
      </c>
      <c r="S35" s="25" t="str">
        <f>IF('Heures Supplémentaire'!J59="",$S$5,"")</f>
        <v>Denise</v>
      </c>
      <c r="T35" s="25" t="str">
        <f>IF('Heures Supplémentaire'!L59="",$T$5,"")</f>
        <v>Camille</v>
      </c>
      <c r="U35" s="25" t="str">
        <f>IF('Heures Supplémentaire'!N59="",$U$5,"")</f>
        <v>Moncef</v>
      </c>
      <c r="V35" s="25" t="str">
        <f>IF('Heures Supplémentaire'!P59="",$V$5,"")</f>
        <v>Danièle</v>
      </c>
      <c r="W35" s="25" t="str">
        <f>IF('Heures Supplémentaire'!R59="",W$5,"")</f>
        <v>Alain</v>
      </c>
      <c r="X35" s="25" t="str">
        <f>IF('Heures Supplémentaire'!T59="",X$5,"")</f>
        <v>Manuel</v>
      </c>
      <c r="Y35" s="25" t="str">
        <f>IF('Heures Supplémentaire'!V59="",Y$5,"")</f>
        <v>Driss</v>
      </c>
      <c r="Z35" s="25" t="str">
        <f>IF('Heures Supplémentaire'!Z59="",Z$5,"")</f>
        <v>AAAA</v>
      </c>
      <c r="AA35" s="25" t="str">
        <f>IF('Heures Supplémentaire'!AA59="",AA$5,"")</f>
        <v>BBBB</v>
      </c>
      <c r="AB35" s="25" t="str">
        <f>IF('Heures Supplémentaire'!AB59="",AB$5,"")</f>
        <v>CCCC</v>
      </c>
      <c r="AC35" s="25" t="e">
        <f>IF(#REF!="",AC$5,"")</f>
        <v>#REF!</v>
      </c>
      <c r="AD35" s="25" t="e">
        <f>IF(#REF!="",AD$5,"")</f>
        <v>#REF!</v>
      </c>
      <c r="AE35" s="25" t="e">
        <f>IF(#REF!="",AE$5,"")</f>
        <v>#REF!</v>
      </c>
      <c r="AF35" s="25" t="e">
        <f>IF(#REF!="",AF$5,"")</f>
        <v>#REF!</v>
      </c>
      <c r="AG35" s="25" t="e">
        <f>IF(#REF!="",AG$5,"")</f>
        <v>#REF!</v>
      </c>
      <c r="AH35" s="26" t="e">
        <f>IF(#REF!="",AH$5,"")</f>
        <v>#REF!</v>
      </c>
    </row>
    <row r="36" spans="1:34" ht="15" hidden="1" customHeight="1">
      <c r="A36" s="18" t="s">
        <v>63</v>
      </c>
      <c r="B36" s="19">
        <f t="shared" si="1"/>
        <v>43861</v>
      </c>
      <c r="C36" s="27">
        <f t="shared" si="0"/>
        <v>6</v>
      </c>
      <c r="D36" s="28" t="s">
        <v>66</v>
      </c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4"/>
      <c r="P36" s="25" t="str">
        <f>IF('Heures Supplémentaire'!D60="",$P$5,"")</f>
        <v>Haziz</v>
      </c>
      <c r="Q36" s="25" t="str">
        <f>IF('Heures Supplémentaire'!F60="",$Q$5,"")</f>
        <v>Stéphanie</v>
      </c>
      <c r="R36" s="25" t="str">
        <f>IF('Heures Supplémentaire'!H60="",$R$5,"")</f>
        <v>Catherine</v>
      </c>
      <c r="S36" s="25" t="str">
        <f>IF('Heures Supplémentaire'!J60="",$S$5,"")</f>
        <v>Denise</v>
      </c>
      <c r="T36" s="25" t="str">
        <f>IF('Heures Supplémentaire'!L60="",$T$5,"")</f>
        <v>Camille</v>
      </c>
      <c r="U36" s="25" t="str">
        <f>IF('Heures Supplémentaire'!N60="",$U$5,"")</f>
        <v>Moncef</v>
      </c>
      <c r="V36" s="25" t="str">
        <f>IF('Heures Supplémentaire'!P60="",$V$5,"")</f>
        <v>Danièle</v>
      </c>
      <c r="W36" s="25" t="str">
        <f>IF('Heures Supplémentaire'!R60="",W$5,"")</f>
        <v>Alain</v>
      </c>
      <c r="X36" s="25" t="str">
        <f>IF('Heures Supplémentaire'!T60="",X$5,"")</f>
        <v>Manuel</v>
      </c>
      <c r="Y36" s="25" t="str">
        <f>IF('Heures Supplémentaire'!V60="",Y$5,"")</f>
        <v>Driss</v>
      </c>
      <c r="Z36" s="25" t="str">
        <f>IF('Heures Supplémentaire'!Z60="",Z$5,"")</f>
        <v>AAAA</v>
      </c>
      <c r="AA36" s="25" t="str">
        <f>IF('Heures Supplémentaire'!AA60="",AA$5,"")</f>
        <v>BBBB</v>
      </c>
      <c r="AB36" s="25" t="str">
        <f>IF('Heures Supplémentaire'!AB60="",AB$5,"")</f>
        <v>CCCC</v>
      </c>
      <c r="AC36" s="25" t="e">
        <f>IF(#REF!="",AC$5,"")</f>
        <v>#REF!</v>
      </c>
      <c r="AD36" s="25" t="e">
        <f>IF(#REF!="",AD$5,"")</f>
        <v>#REF!</v>
      </c>
      <c r="AE36" s="25" t="e">
        <f>IF(#REF!="",AE$5,"")</f>
        <v>#REF!</v>
      </c>
      <c r="AF36" s="25" t="e">
        <f>IF(#REF!="",AF$5,"")</f>
        <v>#REF!</v>
      </c>
      <c r="AG36" s="25" t="e">
        <f>IF(#REF!="",AG$5,"")</f>
        <v>#REF!</v>
      </c>
      <c r="AH36" s="26" t="e">
        <f>IF(#REF!="",AH$5,"")</f>
        <v>#REF!</v>
      </c>
    </row>
    <row r="37" spans="1:34" ht="15" hidden="1" customHeight="1">
      <c r="A37" s="18" t="s">
        <v>71</v>
      </c>
      <c r="B37" s="19">
        <f t="shared" si="1"/>
        <v>43862</v>
      </c>
      <c r="C37" s="27">
        <f t="shared" si="0"/>
        <v>7</v>
      </c>
      <c r="D37" s="28" t="s">
        <v>67</v>
      </c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4"/>
      <c r="P37" s="25" t="str">
        <f>IF('Heures Supplémentaire'!D61="",$P$5,"")</f>
        <v>Haziz</v>
      </c>
      <c r="Q37" s="25" t="str">
        <f>IF('Heures Supplémentaire'!F61="",$Q$5,"")</f>
        <v>Stéphanie</v>
      </c>
      <c r="R37" s="25" t="str">
        <f>IF('Heures Supplémentaire'!H61="",$R$5,"")</f>
        <v>Catherine</v>
      </c>
      <c r="S37" s="25" t="str">
        <f>IF('Heures Supplémentaire'!J61="",$S$5,"")</f>
        <v>Denise</v>
      </c>
      <c r="T37" s="25" t="str">
        <f>IF('Heures Supplémentaire'!L61="",$T$5,"")</f>
        <v>Camille</v>
      </c>
      <c r="U37" s="25" t="str">
        <f>IF('Heures Supplémentaire'!N61="",$U$5,"")</f>
        <v>Moncef</v>
      </c>
      <c r="V37" s="25" t="str">
        <f>IF('Heures Supplémentaire'!P61="",$V$5,"")</f>
        <v>Danièle</v>
      </c>
      <c r="W37" s="25" t="str">
        <f>IF('Heures Supplémentaire'!R61="",W$5,"")</f>
        <v>Alain</v>
      </c>
      <c r="X37" s="25" t="str">
        <f>IF('Heures Supplémentaire'!T61="",X$5,"")</f>
        <v>Manuel</v>
      </c>
      <c r="Y37" s="25" t="str">
        <f>IF('Heures Supplémentaire'!V61="",Y$5,"")</f>
        <v>Driss</v>
      </c>
      <c r="Z37" s="25" t="str">
        <f>IF('Heures Supplémentaire'!Z61="",Z$5,"")</f>
        <v>AAAA</v>
      </c>
      <c r="AA37" s="25" t="str">
        <f>IF('Heures Supplémentaire'!AA61="",AA$5,"")</f>
        <v>BBBB</v>
      </c>
      <c r="AB37" s="25" t="str">
        <f>IF('Heures Supplémentaire'!AB61="",AB$5,"")</f>
        <v>CCCC</v>
      </c>
      <c r="AC37" s="25" t="e">
        <f>IF(#REF!="",AC$5,"")</f>
        <v>#REF!</v>
      </c>
      <c r="AD37" s="25" t="e">
        <f>IF(#REF!="",AD$5,"")</f>
        <v>#REF!</v>
      </c>
      <c r="AE37" s="25" t="e">
        <f>IF(#REF!="",AE$5,"")</f>
        <v>#REF!</v>
      </c>
      <c r="AF37" s="25" t="e">
        <f>IF(#REF!="",AF$5,"")</f>
        <v>#REF!</v>
      </c>
      <c r="AG37" s="25" t="e">
        <f>IF(#REF!="",AG$5,"")</f>
        <v>#REF!</v>
      </c>
      <c r="AH37" s="26" t="e">
        <f>IF(#REF!="",AH$5,"")</f>
        <v>#REF!</v>
      </c>
    </row>
    <row r="38" spans="1:34" ht="15" customHeight="1">
      <c r="A38" s="18" t="s">
        <v>71</v>
      </c>
      <c r="B38" s="19">
        <f t="shared" si="1"/>
        <v>43863</v>
      </c>
      <c r="C38" s="27">
        <f t="shared" si="0"/>
        <v>1</v>
      </c>
      <c r="D38" s="28" t="s">
        <v>68</v>
      </c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4"/>
      <c r="P38" s="25" t="str">
        <f>IF('Heures Supplémentaire'!D62="",$P$5,"")</f>
        <v>Haziz</v>
      </c>
      <c r="Q38" s="25" t="str">
        <f>IF('Heures Supplémentaire'!F62="",$Q$5,"")</f>
        <v>Stéphanie</v>
      </c>
      <c r="R38" s="25" t="str">
        <f>IF('Heures Supplémentaire'!H62="",$R$5,"")</f>
        <v>Catherine</v>
      </c>
      <c r="S38" s="25" t="str">
        <f>IF('Heures Supplémentaire'!J62="",$S$5,"")</f>
        <v>Denise</v>
      </c>
      <c r="T38" s="25" t="str">
        <f>IF('Heures Supplémentaire'!L62="",$T$5,"")</f>
        <v>Camille</v>
      </c>
      <c r="U38" s="25" t="str">
        <f>IF('Heures Supplémentaire'!N62="",$U$5,"")</f>
        <v>Moncef</v>
      </c>
      <c r="V38" s="25" t="str">
        <f>IF('Heures Supplémentaire'!P62="",$V$5,"")</f>
        <v>Danièle</v>
      </c>
      <c r="W38" s="25" t="str">
        <f>IF('Heures Supplémentaire'!R62="",W$5,"")</f>
        <v>Alain</v>
      </c>
      <c r="X38" s="25" t="str">
        <f>IF('Heures Supplémentaire'!T62="",X$5,"")</f>
        <v>Manuel</v>
      </c>
      <c r="Y38" s="25" t="str">
        <f>IF('Heures Supplémentaire'!V62="",Y$5,"")</f>
        <v>Driss</v>
      </c>
      <c r="Z38" s="25" t="str">
        <f>IF('Heures Supplémentaire'!Z62="",Z$5,"")</f>
        <v>AAAA</v>
      </c>
      <c r="AA38" s="25" t="str">
        <f>IF('Heures Supplémentaire'!AA62="",AA$5,"")</f>
        <v>BBBB</v>
      </c>
      <c r="AB38" s="25" t="str">
        <f>IF('Heures Supplémentaire'!AB62="",AB$5,"")</f>
        <v>CCCC</v>
      </c>
      <c r="AC38" s="25" t="e">
        <f>IF(#REF!="",AC$5,"")</f>
        <v>#REF!</v>
      </c>
      <c r="AD38" s="25" t="e">
        <f>IF(#REF!="",AD$5,"")</f>
        <v>#REF!</v>
      </c>
      <c r="AE38" s="25" t="e">
        <f>IF(#REF!="",AE$5,"")</f>
        <v>#REF!</v>
      </c>
      <c r="AF38" s="25" t="e">
        <f>IF(#REF!="",AF$5,"")</f>
        <v>#REF!</v>
      </c>
      <c r="AG38" s="25" t="e">
        <f>IF(#REF!="",AG$5,"")</f>
        <v>#REF!</v>
      </c>
      <c r="AH38" s="26" t="e">
        <f>IF(#REF!="",AH$5,"")</f>
        <v>#REF!</v>
      </c>
    </row>
    <row r="39" spans="1:34" ht="15" hidden="1" customHeight="1">
      <c r="A39" s="18" t="s">
        <v>71</v>
      </c>
      <c r="B39" s="19">
        <f t="shared" si="1"/>
        <v>43864</v>
      </c>
      <c r="C39" s="27">
        <f t="shared" si="0"/>
        <v>2</v>
      </c>
      <c r="D39" s="28" t="s">
        <v>69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4"/>
      <c r="P39" s="25" t="str">
        <f>IF('Heures Supplémentaire'!D63="",$P$5,"")</f>
        <v>Haziz</v>
      </c>
      <c r="Q39" s="25" t="str">
        <f>IF('Heures Supplémentaire'!F63="",$Q$5,"")</f>
        <v>Stéphanie</v>
      </c>
      <c r="R39" s="25" t="str">
        <f>IF('Heures Supplémentaire'!H63="",$R$5,"")</f>
        <v>Catherine</v>
      </c>
      <c r="S39" s="25" t="str">
        <f>IF('Heures Supplémentaire'!J63="",$S$5,"")</f>
        <v>Denise</v>
      </c>
      <c r="T39" s="25" t="str">
        <f>IF('Heures Supplémentaire'!L63="",$T$5,"")</f>
        <v>Camille</v>
      </c>
      <c r="U39" s="25" t="str">
        <f>IF('Heures Supplémentaire'!N63="",$U$5,"")</f>
        <v>Moncef</v>
      </c>
      <c r="V39" s="25" t="str">
        <f>IF('Heures Supplémentaire'!P63="",$V$5,"")</f>
        <v>Danièle</v>
      </c>
      <c r="W39" s="25" t="str">
        <f>IF('Heures Supplémentaire'!R63="",W$5,"")</f>
        <v>Alain</v>
      </c>
      <c r="X39" s="25" t="str">
        <f>IF('Heures Supplémentaire'!T63="",X$5,"")</f>
        <v>Manuel</v>
      </c>
      <c r="Y39" s="25" t="str">
        <f>IF('Heures Supplémentaire'!V63="",Y$5,"")</f>
        <v>Driss</v>
      </c>
      <c r="Z39" s="25" t="str">
        <f>IF('Heures Supplémentaire'!Z63="",Z$5,"")</f>
        <v>AAAA</v>
      </c>
      <c r="AA39" s="25" t="str">
        <f>IF('Heures Supplémentaire'!AA63="",AA$5,"")</f>
        <v>BBBB</v>
      </c>
      <c r="AB39" s="25" t="str">
        <f>IF('Heures Supplémentaire'!AB63="",AB$5,"")</f>
        <v>CCCC</v>
      </c>
      <c r="AC39" s="25" t="e">
        <f>IF(#REF!="",AC$5,"")</f>
        <v>#REF!</v>
      </c>
      <c r="AD39" s="25" t="e">
        <f>IF(#REF!="",AD$5,"")</f>
        <v>#REF!</v>
      </c>
      <c r="AE39" s="25" t="e">
        <f>IF(#REF!="",AE$5,"")</f>
        <v>#REF!</v>
      </c>
      <c r="AF39" s="25" t="e">
        <f>IF(#REF!="",AF$5,"")</f>
        <v>#REF!</v>
      </c>
      <c r="AG39" s="25" t="e">
        <f>IF(#REF!="",AG$5,"")</f>
        <v>#REF!</v>
      </c>
      <c r="AH39" s="26" t="e">
        <f>IF(#REF!="",AH$5,"")</f>
        <v>#REF!</v>
      </c>
    </row>
    <row r="40" spans="1:34" ht="15" hidden="1" customHeight="1">
      <c r="A40" s="18" t="s">
        <v>71</v>
      </c>
      <c r="B40" s="19">
        <f t="shared" si="1"/>
        <v>43865</v>
      </c>
      <c r="C40" s="27">
        <f t="shared" si="0"/>
        <v>3</v>
      </c>
      <c r="D40" s="28" t="s">
        <v>70</v>
      </c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4"/>
      <c r="P40" s="25" t="str">
        <f>IF('Heures Supplémentaire'!D64="",$P$5,"")</f>
        <v>Haziz</v>
      </c>
      <c r="Q40" s="25" t="str">
        <f>IF('Heures Supplémentaire'!F64="",$Q$5,"")</f>
        <v>Stéphanie</v>
      </c>
      <c r="R40" s="25" t="str">
        <f>IF('Heures Supplémentaire'!H64="",$R$5,"")</f>
        <v>Catherine</v>
      </c>
      <c r="S40" s="25" t="str">
        <f>IF('Heures Supplémentaire'!J64="",$S$5,"")</f>
        <v>Denise</v>
      </c>
      <c r="T40" s="25" t="str">
        <f>IF('Heures Supplémentaire'!L64="",$T$5,"")</f>
        <v>Camille</v>
      </c>
      <c r="U40" s="25" t="str">
        <f>IF('Heures Supplémentaire'!N64="",$U$5,"")</f>
        <v>Moncef</v>
      </c>
      <c r="V40" s="25" t="str">
        <f>IF('Heures Supplémentaire'!P64="",$V$5,"")</f>
        <v>Danièle</v>
      </c>
      <c r="W40" s="25" t="str">
        <f>IF('Heures Supplémentaire'!R64="",W$5,"")</f>
        <v>Alain</v>
      </c>
      <c r="X40" s="25" t="str">
        <f>IF('Heures Supplémentaire'!T64="",X$5,"")</f>
        <v>Manuel</v>
      </c>
      <c r="Y40" s="25" t="str">
        <f>IF('Heures Supplémentaire'!V64="",Y$5,"")</f>
        <v>Driss</v>
      </c>
      <c r="Z40" s="25" t="str">
        <f>IF('Heures Supplémentaire'!Z64="",Z$5,"")</f>
        <v>AAAA</v>
      </c>
      <c r="AA40" s="25" t="str">
        <f>IF('Heures Supplémentaire'!AA64="",AA$5,"")</f>
        <v>BBBB</v>
      </c>
      <c r="AB40" s="25" t="str">
        <f>IF('Heures Supplémentaire'!AB64="",AB$5,"")</f>
        <v>CCCC</v>
      </c>
      <c r="AC40" s="25" t="e">
        <f>IF(#REF!="",AC$5,"")</f>
        <v>#REF!</v>
      </c>
      <c r="AD40" s="25" t="e">
        <f>IF(#REF!="",AD$5,"")</f>
        <v>#REF!</v>
      </c>
      <c r="AE40" s="25" t="e">
        <f>IF(#REF!="",AE$5,"")</f>
        <v>#REF!</v>
      </c>
      <c r="AF40" s="25" t="e">
        <f>IF(#REF!="",AF$5,"")</f>
        <v>#REF!</v>
      </c>
      <c r="AG40" s="25" t="e">
        <f>IF(#REF!="",AG$5,"")</f>
        <v>#REF!</v>
      </c>
      <c r="AH40" s="26" t="e">
        <f>IF(#REF!="",AH$5,"")</f>
        <v>#REF!</v>
      </c>
    </row>
    <row r="41" spans="1:34" ht="15" hidden="1" customHeight="1">
      <c r="A41" s="18" t="s">
        <v>71</v>
      </c>
      <c r="B41" s="19">
        <f t="shared" si="1"/>
        <v>43866</v>
      </c>
      <c r="C41" s="27">
        <f t="shared" si="0"/>
        <v>4</v>
      </c>
      <c r="D41" s="28" t="s">
        <v>64</v>
      </c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4"/>
      <c r="P41" s="25" t="str">
        <f>IF('Heures Supplémentaire'!D65="",$P$5,"")</f>
        <v>Haziz</v>
      </c>
      <c r="Q41" s="25" t="str">
        <f>IF('Heures Supplémentaire'!F65="",$Q$5,"")</f>
        <v>Stéphanie</v>
      </c>
      <c r="R41" s="25" t="str">
        <f>IF('Heures Supplémentaire'!H65="",$R$5,"")</f>
        <v>Catherine</v>
      </c>
      <c r="S41" s="25" t="str">
        <f>IF('Heures Supplémentaire'!J65="",$S$5,"")</f>
        <v>Denise</v>
      </c>
      <c r="T41" s="25" t="str">
        <f>IF('Heures Supplémentaire'!L65="",$T$5,"")</f>
        <v>Camille</v>
      </c>
      <c r="U41" s="25" t="str">
        <f>IF('Heures Supplémentaire'!N65="",$U$5,"")</f>
        <v>Moncef</v>
      </c>
      <c r="V41" s="25" t="str">
        <f>IF('Heures Supplémentaire'!P65="",$V$5,"")</f>
        <v>Danièle</v>
      </c>
      <c r="W41" s="25" t="str">
        <f>IF('Heures Supplémentaire'!R65="",W$5,"")</f>
        <v>Alain</v>
      </c>
      <c r="X41" s="25" t="str">
        <f>IF('Heures Supplémentaire'!T65="",X$5,"")</f>
        <v>Manuel</v>
      </c>
      <c r="Y41" s="25" t="str">
        <f>IF('Heures Supplémentaire'!V65="",Y$5,"")</f>
        <v>Driss</v>
      </c>
      <c r="Z41" s="25" t="str">
        <f>IF('Heures Supplémentaire'!Z65="",Z$5,"")</f>
        <v>AAAA</v>
      </c>
      <c r="AA41" s="25" t="str">
        <f>IF('Heures Supplémentaire'!AA65="",AA$5,"")</f>
        <v>BBBB</v>
      </c>
      <c r="AB41" s="25" t="str">
        <f>IF('Heures Supplémentaire'!AB65="",AB$5,"")</f>
        <v>CCCC</v>
      </c>
      <c r="AC41" s="25" t="e">
        <f>IF(#REF!="",AC$5,"")</f>
        <v>#REF!</v>
      </c>
      <c r="AD41" s="25" t="e">
        <f>IF(#REF!="",AD$5,"")</f>
        <v>#REF!</v>
      </c>
      <c r="AE41" s="25" t="e">
        <f>IF(#REF!="",AE$5,"")</f>
        <v>#REF!</v>
      </c>
      <c r="AF41" s="25" t="e">
        <f>IF(#REF!="",AF$5,"")</f>
        <v>#REF!</v>
      </c>
      <c r="AG41" s="25" t="e">
        <f>IF(#REF!="",AG$5,"")</f>
        <v>#REF!</v>
      </c>
      <c r="AH41" s="26" t="e">
        <f>IF(#REF!="",AH$5,"")</f>
        <v>#REF!</v>
      </c>
    </row>
    <row r="42" spans="1:34" ht="15" hidden="1" customHeight="1">
      <c r="A42" s="18" t="s">
        <v>71</v>
      </c>
      <c r="B42" s="19">
        <f t="shared" si="1"/>
        <v>43867</v>
      </c>
      <c r="C42" s="27">
        <f t="shared" si="0"/>
        <v>5</v>
      </c>
      <c r="D42" s="28" t="s">
        <v>65</v>
      </c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4"/>
      <c r="P42" s="29"/>
      <c r="Q42" s="29"/>
      <c r="R42" s="25" t="str">
        <f>IF('Heures Supplémentaire'!D68="",$R$5,"")</f>
        <v>Catherine</v>
      </c>
      <c r="S42" s="25" t="str">
        <f>IF('Heures Supplémentaire'!F68="",$S$5,"")</f>
        <v>Denise</v>
      </c>
      <c r="T42" s="25" t="str">
        <f>IF('Heures Supplémentaire'!H68="",$T$5,"")</f>
        <v>Camille</v>
      </c>
      <c r="U42" s="25" t="str">
        <f>IF('Heures Supplémentaire'!J68="",$U$5,"")</f>
        <v>Moncef</v>
      </c>
      <c r="V42" s="25" t="str">
        <f>IF('Heures Supplémentaire'!L68="",$V$5,"")</f>
        <v>Danièle</v>
      </c>
      <c r="W42" s="25" t="str">
        <f>IF('Heures Supplémentaire'!N68="",W$5,"")</f>
        <v>Alain</v>
      </c>
      <c r="X42" s="25" t="str">
        <f>IF('Heures Supplémentaire'!P68="",X$5,"")</f>
        <v>Manuel</v>
      </c>
      <c r="Y42" s="25" t="str">
        <f>IF('Heures Supplémentaire'!R68="",Y$5,"")</f>
        <v>Driss</v>
      </c>
      <c r="Z42" s="25" t="str">
        <f>IF('Heures Supplémentaire'!T68="",Z$5,"")</f>
        <v>AAAA</v>
      </c>
      <c r="AA42" s="25" t="str">
        <f>IF('Heures Supplémentaire'!V68="",AA$5,"")</f>
        <v>BBBB</v>
      </c>
      <c r="AB42" s="25" t="str">
        <f>IF('Heures Supplémentaire'!Z68="",AB$5,"")</f>
        <v>CCCC</v>
      </c>
      <c r="AC42" s="25" t="str">
        <f>IF('Heures Supplémentaire'!AA68="",AC$5,"")</f>
        <v>DDDD</v>
      </c>
      <c r="AD42" s="25" t="str">
        <f>IF('Heures Supplémentaire'!AB68="",AD$5,"")</f>
        <v>EEEE</v>
      </c>
      <c r="AE42" s="25" t="e">
        <f>IF(#REF!="",AE$5,"")</f>
        <v>#REF!</v>
      </c>
      <c r="AF42" s="25" t="e">
        <f>IF(#REF!="",AF$5,"")</f>
        <v>#REF!</v>
      </c>
      <c r="AG42" s="25" t="e">
        <f>IF(#REF!="",AG$5,"")</f>
        <v>#REF!</v>
      </c>
      <c r="AH42" s="26" t="e">
        <f>IF(#REF!="",AH$5,"")</f>
        <v>#REF!</v>
      </c>
    </row>
    <row r="43" spans="1:34" ht="15" hidden="1" customHeight="1">
      <c r="A43" s="18" t="s">
        <v>71</v>
      </c>
      <c r="B43" s="19">
        <f t="shared" si="1"/>
        <v>43868</v>
      </c>
      <c r="C43" s="27">
        <f t="shared" si="0"/>
        <v>6</v>
      </c>
      <c r="D43" s="28" t="s">
        <v>66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4"/>
      <c r="P43" s="29"/>
      <c r="Q43" s="29"/>
      <c r="R43" s="25" t="str">
        <f>IF('Heures Supplémentaire'!D69="",$R$5,"")</f>
        <v>Catherine</v>
      </c>
      <c r="S43" s="25" t="str">
        <f>IF('Heures Supplémentaire'!F69="",$S$5,"")</f>
        <v>Denise</v>
      </c>
      <c r="T43" s="25" t="str">
        <f>IF('Heures Supplémentaire'!H69="",$T$5,"")</f>
        <v>Camille</v>
      </c>
      <c r="U43" s="25" t="str">
        <f>IF('Heures Supplémentaire'!J69="",$U$5,"")</f>
        <v>Moncef</v>
      </c>
      <c r="V43" s="25" t="str">
        <f>IF('Heures Supplémentaire'!L69="",$V$5,"")</f>
        <v>Danièle</v>
      </c>
      <c r="W43" s="25" t="str">
        <f>IF('Heures Supplémentaire'!N69="",W$5,"")</f>
        <v>Alain</v>
      </c>
      <c r="X43" s="25" t="str">
        <f>IF('Heures Supplémentaire'!P69="",X$5,"")</f>
        <v>Manuel</v>
      </c>
      <c r="Y43" s="25" t="str">
        <f>IF('Heures Supplémentaire'!R69="",Y$5,"")</f>
        <v>Driss</v>
      </c>
      <c r="Z43" s="25" t="str">
        <f>IF('Heures Supplémentaire'!T69="",Z$5,"")</f>
        <v>AAAA</v>
      </c>
      <c r="AA43" s="25" t="str">
        <f>IF('Heures Supplémentaire'!V69="",AA$5,"")</f>
        <v>BBBB</v>
      </c>
      <c r="AB43" s="25" t="str">
        <f>IF('Heures Supplémentaire'!Z69="",AB$5,"")</f>
        <v>CCCC</v>
      </c>
      <c r="AC43" s="25" t="str">
        <f>IF('Heures Supplémentaire'!AA69="",AC$5,"")</f>
        <v>DDDD</v>
      </c>
      <c r="AD43" s="25" t="str">
        <f>IF('Heures Supplémentaire'!AB69="",AD$5,"")</f>
        <v>EEEE</v>
      </c>
      <c r="AE43" s="25" t="e">
        <f>IF(#REF!="",AE$5,"")</f>
        <v>#REF!</v>
      </c>
      <c r="AF43" s="25" t="e">
        <f>IF(#REF!="",AF$5,"")</f>
        <v>#REF!</v>
      </c>
      <c r="AG43" s="25" t="e">
        <f>IF(#REF!="",AG$5,"")</f>
        <v>#REF!</v>
      </c>
      <c r="AH43" s="26" t="e">
        <f>IF(#REF!="",AH$5,"")</f>
        <v>#REF!</v>
      </c>
    </row>
    <row r="44" spans="1:34" ht="15" hidden="1" customHeight="1">
      <c r="A44" s="18" t="s">
        <v>71</v>
      </c>
      <c r="B44" s="19">
        <f t="shared" si="1"/>
        <v>43869</v>
      </c>
      <c r="C44" s="27">
        <f t="shared" si="0"/>
        <v>7</v>
      </c>
      <c r="D44" s="28" t="s">
        <v>67</v>
      </c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4"/>
      <c r="P44" s="29"/>
      <c r="Q44" s="29"/>
      <c r="R44" s="25" t="str">
        <f>IF('Heures Supplémentaire'!D70="",$R$5,"")</f>
        <v>Catherine</v>
      </c>
      <c r="S44" s="25" t="str">
        <f>IF('Heures Supplémentaire'!F70="",$S$5,"")</f>
        <v>Denise</v>
      </c>
      <c r="T44" s="25" t="str">
        <f>IF('Heures Supplémentaire'!H70="",$T$5,"")</f>
        <v>Camille</v>
      </c>
      <c r="U44" s="25" t="str">
        <f>IF('Heures Supplémentaire'!J70="",$U$5,"")</f>
        <v>Moncef</v>
      </c>
      <c r="V44" s="25" t="str">
        <f>IF('Heures Supplémentaire'!L70="",$V$5,"")</f>
        <v>Danièle</v>
      </c>
      <c r="W44" s="25" t="str">
        <f>IF('Heures Supplémentaire'!N70="",W$5,"")</f>
        <v>Alain</v>
      </c>
      <c r="X44" s="25" t="str">
        <f>IF('Heures Supplémentaire'!P70="",X$5,"")</f>
        <v>Manuel</v>
      </c>
      <c r="Y44" s="25" t="str">
        <f>IF('Heures Supplémentaire'!R70="",Y$5,"")</f>
        <v>Driss</v>
      </c>
      <c r="Z44" s="25" t="str">
        <f>IF('Heures Supplémentaire'!T70="",Z$5,"")</f>
        <v>AAAA</v>
      </c>
      <c r="AA44" s="25" t="str">
        <f>IF('Heures Supplémentaire'!V70="",AA$5,"")</f>
        <v>BBBB</v>
      </c>
      <c r="AB44" s="25" t="str">
        <f>IF('Heures Supplémentaire'!Z70="",AB$5,"")</f>
        <v>CCCC</v>
      </c>
      <c r="AC44" s="25" t="str">
        <f>IF('Heures Supplémentaire'!AA70="",AC$5,"")</f>
        <v>DDDD</v>
      </c>
      <c r="AD44" s="25" t="str">
        <f>IF('Heures Supplémentaire'!AB70="",AD$5,"")</f>
        <v>EEEE</v>
      </c>
      <c r="AE44" s="25" t="e">
        <f>IF(#REF!="",AE$5,"")</f>
        <v>#REF!</v>
      </c>
      <c r="AF44" s="25" t="e">
        <f>IF(#REF!="",AF$5,"")</f>
        <v>#REF!</v>
      </c>
      <c r="AG44" s="25" t="e">
        <f>IF(#REF!="",AG$5,"")</f>
        <v>#REF!</v>
      </c>
      <c r="AH44" s="26" t="e">
        <f>IF(#REF!="",AH$5,"")</f>
        <v>#REF!</v>
      </c>
    </row>
    <row r="45" spans="1:34" ht="15" customHeight="1">
      <c r="A45" s="18" t="s">
        <v>71</v>
      </c>
      <c r="B45" s="19">
        <f t="shared" si="1"/>
        <v>43870</v>
      </c>
      <c r="C45" s="27">
        <f t="shared" si="0"/>
        <v>1</v>
      </c>
      <c r="D45" s="28" t="s">
        <v>68</v>
      </c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4"/>
      <c r="P45" s="29"/>
      <c r="Q45" s="29"/>
      <c r="R45" s="25" t="str">
        <f>IF('Heures Supplémentaire'!D71="",$R$5,"")</f>
        <v>Catherine</v>
      </c>
      <c r="S45" s="25" t="str">
        <f>IF('Heures Supplémentaire'!F71="",$S$5,"")</f>
        <v>Denise</v>
      </c>
      <c r="T45" s="25" t="str">
        <f>IF('Heures Supplémentaire'!H71="",$T$5,"")</f>
        <v>Camille</v>
      </c>
      <c r="U45" s="25" t="str">
        <f>IF('Heures Supplémentaire'!J71="",$U$5,"")</f>
        <v>Moncef</v>
      </c>
      <c r="V45" s="25" t="str">
        <f>IF('Heures Supplémentaire'!L71="",$V$5,"")</f>
        <v>Danièle</v>
      </c>
      <c r="W45" s="25" t="str">
        <f>IF('Heures Supplémentaire'!N71="",W$5,"")</f>
        <v>Alain</v>
      </c>
      <c r="X45" s="25" t="str">
        <f>IF('Heures Supplémentaire'!P71="",X$5,"")</f>
        <v>Manuel</v>
      </c>
      <c r="Y45" s="25" t="str">
        <f>IF('Heures Supplémentaire'!R71="",Y$5,"")</f>
        <v>Driss</v>
      </c>
      <c r="Z45" s="25" t="str">
        <f>IF('Heures Supplémentaire'!T71="",Z$5,"")</f>
        <v>AAAA</v>
      </c>
      <c r="AA45" s="25" t="str">
        <f>IF('Heures Supplémentaire'!V71="",AA$5,"")</f>
        <v>BBBB</v>
      </c>
      <c r="AB45" s="25" t="str">
        <f>IF('Heures Supplémentaire'!Z71="",AB$5,"")</f>
        <v>CCCC</v>
      </c>
      <c r="AC45" s="25" t="str">
        <f>IF('Heures Supplémentaire'!AA71="",AC$5,"")</f>
        <v>DDDD</v>
      </c>
      <c r="AD45" s="25" t="str">
        <f>IF('Heures Supplémentaire'!AB71="",AD$5,"")</f>
        <v>EEEE</v>
      </c>
      <c r="AE45" s="25" t="e">
        <f>IF(#REF!="",AE$5,"")</f>
        <v>#REF!</v>
      </c>
      <c r="AF45" s="25" t="e">
        <f>IF(#REF!="",AF$5,"")</f>
        <v>#REF!</v>
      </c>
      <c r="AG45" s="25" t="e">
        <f>IF(#REF!="",AG$5,"")</f>
        <v>#REF!</v>
      </c>
      <c r="AH45" s="26" t="e">
        <f>IF(#REF!="",AH$5,"")</f>
        <v>#REF!</v>
      </c>
    </row>
    <row r="46" spans="1:34" ht="15" hidden="1" customHeight="1">
      <c r="A46" s="18" t="s">
        <v>71</v>
      </c>
      <c r="B46" s="19">
        <f t="shared" si="1"/>
        <v>43871</v>
      </c>
      <c r="C46" s="27">
        <f t="shared" si="0"/>
        <v>2</v>
      </c>
      <c r="D46" s="28" t="s">
        <v>69</v>
      </c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4"/>
      <c r="P46" s="29"/>
      <c r="Q46" s="29"/>
      <c r="R46" s="25" t="str">
        <f>IF('Heures Supplémentaire'!D72="",$R$5,"")</f>
        <v>Catherine</v>
      </c>
      <c r="S46" s="25" t="str">
        <f>IF('Heures Supplémentaire'!F72="",$S$5,"")</f>
        <v>Denise</v>
      </c>
      <c r="T46" s="25" t="str">
        <f>IF('Heures Supplémentaire'!H72="",$T$5,"")</f>
        <v>Camille</v>
      </c>
      <c r="U46" s="25" t="str">
        <f>IF('Heures Supplémentaire'!J72="",$U$5,"")</f>
        <v>Moncef</v>
      </c>
      <c r="V46" s="25" t="str">
        <f>IF('Heures Supplémentaire'!L72="",$V$5,"")</f>
        <v>Danièle</v>
      </c>
      <c r="W46" s="25" t="str">
        <f>IF('Heures Supplémentaire'!N72="",W$5,"")</f>
        <v>Alain</v>
      </c>
      <c r="X46" s="25" t="str">
        <f>IF('Heures Supplémentaire'!P72="",X$5,"")</f>
        <v>Manuel</v>
      </c>
      <c r="Y46" s="25" t="str">
        <f>IF('Heures Supplémentaire'!R72="",Y$5,"")</f>
        <v>Driss</v>
      </c>
      <c r="Z46" s="25" t="str">
        <f>IF('Heures Supplémentaire'!T72="",Z$5,"")</f>
        <v>AAAA</v>
      </c>
      <c r="AA46" s="25" t="str">
        <f>IF('Heures Supplémentaire'!V72="",AA$5,"")</f>
        <v>BBBB</v>
      </c>
      <c r="AB46" s="25" t="str">
        <f>IF('Heures Supplémentaire'!Z72="",AB$5,"")</f>
        <v>CCCC</v>
      </c>
      <c r="AC46" s="25" t="str">
        <f>IF('Heures Supplémentaire'!AA72="",AC$5,"")</f>
        <v>DDDD</v>
      </c>
      <c r="AD46" s="25" t="str">
        <f>IF('Heures Supplémentaire'!AB72="",AD$5,"")</f>
        <v>EEEE</v>
      </c>
      <c r="AE46" s="25" t="e">
        <f>IF(#REF!="",AE$5,"")</f>
        <v>#REF!</v>
      </c>
      <c r="AF46" s="25" t="e">
        <f>IF(#REF!="",AF$5,"")</f>
        <v>#REF!</v>
      </c>
      <c r="AG46" s="25" t="e">
        <f>IF(#REF!="",AG$5,"")</f>
        <v>#REF!</v>
      </c>
      <c r="AH46" s="26" t="e">
        <f>IF(#REF!="",AH$5,"")</f>
        <v>#REF!</v>
      </c>
    </row>
    <row r="47" spans="1:34" ht="15" hidden="1" customHeight="1">
      <c r="A47" s="18" t="s">
        <v>71</v>
      </c>
      <c r="B47" s="19">
        <f t="shared" si="1"/>
        <v>43872</v>
      </c>
      <c r="C47" s="27">
        <f t="shared" si="0"/>
        <v>3</v>
      </c>
      <c r="D47" s="28" t="s">
        <v>70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4"/>
      <c r="P47" s="29"/>
      <c r="Q47" s="29"/>
      <c r="R47" s="25" t="str">
        <f>IF('Heures Supplémentaire'!D73="",$R$5,"")</f>
        <v>Catherine</v>
      </c>
      <c r="S47" s="25" t="str">
        <f>IF('Heures Supplémentaire'!F73="",$S$5,"")</f>
        <v>Denise</v>
      </c>
      <c r="T47" s="25" t="str">
        <f>IF('Heures Supplémentaire'!H73="",$T$5,"")</f>
        <v>Camille</v>
      </c>
      <c r="U47" s="25" t="str">
        <f>IF('Heures Supplémentaire'!J73="",$U$5,"")</f>
        <v>Moncef</v>
      </c>
      <c r="V47" s="25" t="str">
        <f>IF('Heures Supplémentaire'!L73="",$V$5,"")</f>
        <v>Danièle</v>
      </c>
      <c r="W47" s="25" t="str">
        <f>IF('Heures Supplémentaire'!N73="",W$5,"")</f>
        <v>Alain</v>
      </c>
      <c r="X47" s="25" t="str">
        <f>IF('Heures Supplémentaire'!P73="",X$5,"")</f>
        <v>Manuel</v>
      </c>
      <c r="Y47" s="25" t="str">
        <f>IF('Heures Supplémentaire'!R73="",Y$5,"")</f>
        <v>Driss</v>
      </c>
      <c r="Z47" s="25" t="str">
        <f>IF('Heures Supplémentaire'!T73="",Z$5,"")</f>
        <v>AAAA</v>
      </c>
      <c r="AA47" s="25" t="str">
        <f>IF('Heures Supplémentaire'!V73="",AA$5,"")</f>
        <v>BBBB</v>
      </c>
      <c r="AB47" s="25" t="str">
        <f>IF('Heures Supplémentaire'!Z73="",AB$5,"")</f>
        <v>CCCC</v>
      </c>
      <c r="AC47" s="25" t="str">
        <f>IF('Heures Supplémentaire'!AA73="",AC$5,"")</f>
        <v>DDDD</v>
      </c>
      <c r="AD47" s="25" t="str">
        <f>IF('Heures Supplémentaire'!AB73="",AD$5,"")</f>
        <v>EEEE</v>
      </c>
      <c r="AE47" s="25" t="e">
        <f>IF(#REF!="",AE$5,"")</f>
        <v>#REF!</v>
      </c>
      <c r="AF47" s="25" t="e">
        <f>IF(#REF!="",AF$5,"")</f>
        <v>#REF!</v>
      </c>
      <c r="AG47" s="25" t="e">
        <f>IF(#REF!="",AG$5,"")</f>
        <v>#REF!</v>
      </c>
      <c r="AH47" s="26" t="e">
        <f>IF(#REF!="",AH$5,"")</f>
        <v>#REF!</v>
      </c>
    </row>
    <row r="48" spans="1:34" ht="15" hidden="1" customHeight="1">
      <c r="A48" s="18" t="s">
        <v>71</v>
      </c>
      <c r="B48" s="19">
        <f t="shared" si="1"/>
        <v>43873</v>
      </c>
      <c r="C48" s="27">
        <f t="shared" si="0"/>
        <v>4</v>
      </c>
      <c r="D48" s="28" t="s">
        <v>64</v>
      </c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4"/>
      <c r="P48" s="25" t="str">
        <f>IF('Heures Supplémentaire'!D74="",$P$5,"")</f>
        <v>Haziz</v>
      </c>
      <c r="Q48" s="25" t="str">
        <f>IF('Heures Supplémentaire'!F74="",$Q$5,"")</f>
        <v>Stéphanie</v>
      </c>
      <c r="R48" s="25" t="str">
        <f>IF('Heures Supplémentaire'!H74="",$R$5,"")</f>
        <v>Catherine</v>
      </c>
      <c r="S48" s="25" t="str">
        <f>IF('Heures Supplémentaire'!J74="",$S$5,"")</f>
        <v>Denise</v>
      </c>
      <c r="T48" s="25" t="str">
        <f>IF('Heures Supplémentaire'!L74="",$T$5,"")</f>
        <v>Camille</v>
      </c>
      <c r="U48" s="25" t="str">
        <f>IF('Heures Supplémentaire'!N74="",$U$5,"")</f>
        <v>Moncef</v>
      </c>
      <c r="V48" s="25" t="str">
        <f>IF('Heures Supplémentaire'!P74="",$V$5,"")</f>
        <v>Danièle</v>
      </c>
      <c r="W48" s="25" t="str">
        <f>IF('Heures Supplémentaire'!R74="",W$5,"")</f>
        <v>Alain</v>
      </c>
      <c r="X48" s="25" t="str">
        <f>IF('Heures Supplémentaire'!T74="",X$5,"")</f>
        <v>Manuel</v>
      </c>
      <c r="Y48" s="25" t="str">
        <f>IF('Heures Supplémentaire'!V74="",Y$5,"")</f>
        <v>Driss</v>
      </c>
      <c r="Z48" s="25" t="str">
        <f>IF('Heures Supplémentaire'!Z74="",Z$5,"")</f>
        <v>AAAA</v>
      </c>
      <c r="AA48" s="25" t="str">
        <f>IF('Heures Supplémentaire'!AA74="",AA$5,"")</f>
        <v>BBBB</v>
      </c>
      <c r="AB48" s="25" t="str">
        <f>IF('Heures Supplémentaire'!AB74="",AB$5,"")</f>
        <v>CCCC</v>
      </c>
      <c r="AC48" s="25" t="e">
        <f>IF(#REF!="",AC$5,"")</f>
        <v>#REF!</v>
      </c>
      <c r="AD48" s="25" t="e">
        <f>IF(#REF!="",AD$5,"")</f>
        <v>#REF!</v>
      </c>
      <c r="AE48" s="25" t="e">
        <f>IF(#REF!="",AE$5,"")</f>
        <v>#REF!</v>
      </c>
      <c r="AF48" s="25" t="e">
        <f>IF(#REF!="",AF$5,"")</f>
        <v>#REF!</v>
      </c>
      <c r="AG48" s="25" t="e">
        <f>IF(#REF!="",AG$5,"")</f>
        <v>#REF!</v>
      </c>
      <c r="AH48" s="26" t="e">
        <f>IF(#REF!="",AH$5,"")</f>
        <v>#REF!</v>
      </c>
    </row>
    <row r="49" spans="1:34" ht="15" hidden="1" customHeight="1">
      <c r="A49" s="18" t="s">
        <v>71</v>
      </c>
      <c r="B49" s="19">
        <f t="shared" si="1"/>
        <v>43874</v>
      </c>
      <c r="C49" s="27">
        <f t="shared" si="0"/>
        <v>5</v>
      </c>
      <c r="D49" s="28" t="s">
        <v>65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4"/>
      <c r="P49" s="25" t="str">
        <f>IF('Heures Supplémentaire'!D77="",$P$5,"")</f>
        <v>Haziz</v>
      </c>
      <c r="Q49" s="25" t="str">
        <f>IF('Heures Supplémentaire'!F77="",$Q$5,"")</f>
        <v>Stéphanie</v>
      </c>
      <c r="R49" s="25" t="str">
        <f>IF('Heures Supplémentaire'!H77="",$R$5,"")</f>
        <v>Catherine</v>
      </c>
      <c r="S49" s="25" t="str">
        <f>IF('Heures Supplémentaire'!J77="",$S$5,"")</f>
        <v>Denise</v>
      </c>
      <c r="T49" s="25" t="str">
        <f>IF('Heures Supplémentaire'!L77="",$T$5,"")</f>
        <v>Camille</v>
      </c>
      <c r="U49" s="25" t="str">
        <f>IF('Heures Supplémentaire'!N77="",$U$5,"")</f>
        <v>Moncef</v>
      </c>
      <c r="V49" s="25" t="str">
        <f>IF('Heures Supplémentaire'!P77="",$V$5,"")</f>
        <v>Danièle</v>
      </c>
      <c r="W49" s="25" t="str">
        <f>IF('Heures Supplémentaire'!R77="",W$5,"")</f>
        <v>Alain</v>
      </c>
      <c r="X49" s="25" t="str">
        <f>IF('Heures Supplémentaire'!T77="",X$5,"")</f>
        <v>Manuel</v>
      </c>
      <c r="Y49" s="25" t="str">
        <f>IF('Heures Supplémentaire'!V77="",Y$5,"")</f>
        <v>Driss</v>
      </c>
      <c r="Z49" s="25" t="str">
        <f>IF('Heures Supplémentaire'!Z77="",Z$5,"")</f>
        <v>AAAA</v>
      </c>
      <c r="AA49" s="25" t="str">
        <f>IF('Heures Supplémentaire'!AA77="",AA$5,"")</f>
        <v>BBBB</v>
      </c>
      <c r="AB49" s="25" t="str">
        <f>IF('Heures Supplémentaire'!AB77="",AB$5,"")</f>
        <v>CCCC</v>
      </c>
      <c r="AC49" s="25" t="e">
        <f>IF(#REF!="",AC$5,"")</f>
        <v>#REF!</v>
      </c>
      <c r="AD49" s="25" t="e">
        <f>IF(#REF!="",AD$5,"")</f>
        <v>#REF!</v>
      </c>
      <c r="AE49" s="25" t="e">
        <f>IF(#REF!="",AE$5,"")</f>
        <v>#REF!</v>
      </c>
      <c r="AF49" s="25" t="e">
        <f>IF(#REF!="",AF$5,"")</f>
        <v>#REF!</v>
      </c>
      <c r="AG49" s="25" t="e">
        <f>IF(#REF!="",AG$5,"")</f>
        <v>#REF!</v>
      </c>
      <c r="AH49" s="26" t="e">
        <f>IF(#REF!="",AH$5,"")</f>
        <v>#REF!</v>
      </c>
    </row>
    <row r="50" spans="1:34" ht="15" hidden="1" customHeight="1">
      <c r="A50" s="18" t="s">
        <v>71</v>
      </c>
      <c r="B50" s="19">
        <f t="shared" si="1"/>
        <v>43875</v>
      </c>
      <c r="C50" s="27">
        <f t="shared" si="0"/>
        <v>6</v>
      </c>
      <c r="D50" s="28" t="s">
        <v>66</v>
      </c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4"/>
      <c r="P50" s="25" t="str">
        <f>IF('Heures Supplémentaire'!D78="",$P$5,"")</f>
        <v>Haziz</v>
      </c>
      <c r="Q50" s="25" t="str">
        <f>IF('Heures Supplémentaire'!F78="",$Q$5,"")</f>
        <v>Stéphanie</v>
      </c>
      <c r="R50" s="25" t="str">
        <f>IF('Heures Supplémentaire'!H78="",$R$5,"")</f>
        <v>Catherine</v>
      </c>
      <c r="S50" s="25" t="str">
        <f>IF('Heures Supplémentaire'!J78="",$S$5,"")</f>
        <v>Denise</v>
      </c>
      <c r="T50" s="25" t="str">
        <f>IF('Heures Supplémentaire'!L78="",$T$5,"")</f>
        <v>Camille</v>
      </c>
      <c r="U50" s="25" t="str">
        <f>IF('Heures Supplémentaire'!N78="",$U$5,"")</f>
        <v>Moncef</v>
      </c>
      <c r="V50" s="25" t="str">
        <f>IF('Heures Supplémentaire'!P78="",$V$5,"")</f>
        <v>Danièle</v>
      </c>
      <c r="W50" s="25" t="str">
        <f>IF('Heures Supplémentaire'!R78="",W$5,"")</f>
        <v>Alain</v>
      </c>
      <c r="X50" s="25" t="str">
        <f>IF('Heures Supplémentaire'!T78="",X$5,"")</f>
        <v>Manuel</v>
      </c>
      <c r="Y50" s="25" t="str">
        <f>IF('Heures Supplémentaire'!V78="",Y$5,"")</f>
        <v>Driss</v>
      </c>
      <c r="Z50" s="25" t="str">
        <f>IF('Heures Supplémentaire'!Z78="",Z$5,"")</f>
        <v>AAAA</v>
      </c>
      <c r="AA50" s="25" t="str">
        <f>IF('Heures Supplémentaire'!AA78="",AA$5,"")</f>
        <v>BBBB</v>
      </c>
      <c r="AB50" s="25" t="str">
        <f>IF('Heures Supplémentaire'!AB78="",AB$5,"")</f>
        <v>CCCC</v>
      </c>
      <c r="AC50" s="25" t="e">
        <f>IF(#REF!="",AC$5,"")</f>
        <v>#REF!</v>
      </c>
      <c r="AD50" s="25" t="e">
        <f>IF(#REF!="",AD$5,"")</f>
        <v>#REF!</v>
      </c>
      <c r="AE50" s="25" t="e">
        <f>IF(#REF!="",AE$5,"")</f>
        <v>#REF!</v>
      </c>
      <c r="AF50" s="25" t="e">
        <f>IF(#REF!="",AF$5,"")</f>
        <v>#REF!</v>
      </c>
      <c r="AG50" s="25" t="e">
        <f>IF(#REF!="",AG$5,"")</f>
        <v>#REF!</v>
      </c>
      <c r="AH50" s="26" t="e">
        <f>IF(#REF!="",AH$5,"")</f>
        <v>#REF!</v>
      </c>
    </row>
    <row r="51" spans="1:34" ht="15" hidden="1" customHeight="1">
      <c r="A51" s="18" t="s">
        <v>71</v>
      </c>
      <c r="B51" s="19">
        <f t="shared" si="1"/>
        <v>43876</v>
      </c>
      <c r="C51" s="27">
        <f t="shared" si="0"/>
        <v>7</v>
      </c>
      <c r="D51" s="28" t="s">
        <v>67</v>
      </c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4"/>
      <c r="P51" s="25" t="str">
        <f>IF('Heures Supplémentaire'!D79="",$P$5,"")</f>
        <v>Haziz</v>
      </c>
      <c r="Q51" s="25" t="str">
        <f>IF('Heures Supplémentaire'!F79="",$Q$5,"")</f>
        <v>Stéphanie</v>
      </c>
      <c r="R51" s="25" t="str">
        <f>IF('Heures Supplémentaire'!H79="",$R$5,"")</f>
        <v>Catherine</v>
      </c>
      <c r="S51" s="25" t="str">
        <f>IF('Heures Supplémentaire'!J79="",$S$5,"")</f>
        <v>Denise</v>
      </c>
      <c r="T51" s="25" t="str">
        <f>IF('Heures Supplémentaire'!L79="",$T$5,"")</f>
        <v>Camille</v>
      </c>
      <c r="U51" s="25" t="str">
        <f>IF('Heures Supplémentaire'!N79="",$U$5,"")</f>
        <v>Moncef</v>
      </c>
      <c r="V51" s="25" t="str">
        <f>IF('Heures Supplémentaire'!P79="",$V$5,"")</f>
        <v>Danièle</v>
      </c>
      <c r="W51" s="25" t="str">
        <f>IF('Heures Supplémentaire'!R79="",W$5,"")</f>
        <v>Alain</v>
      </c>
      <c r="X51" s="25" t="str">
        <f>IF('Heures Supplémentaire'!T79="",X$5,"")</f>
        <v>Manuel</v>
      </c>
      <c r="Y51" s="25" t="str">
        <f>IF('Heures Supplémentaire'!V79="",Y$5,"")</f>
        <v>Driss</v>
      </c>
      <c r="Z51" s="25" t="str">
        <f>IF('Heures Supplémentaire'!Z79="",Z$5,"")</f>
        <v>AAAA</v>
      </c>
      <c r="AA51" s="25" t="str">
        <f>IF('Heures Supplémentaire'!AA79="",AA$5,"")</f>
        <v>BBBB</v>
      </c>
      <c r="AB51" s="25" t="str">
        <f>IF('Heures Supplémentaire'!AB79="",AB$5,"")</f>
        <v>CCCC</v>
      </c>
      <c r="AC51" s="25" t="e">
        <f>IF(#REF!="",AC$5,"")</f>
        <v>#REF!</v>
      </c>
      <c r="AD51" s="25" t="e">
        <f>IF(#REF!="",AD$5,"")</f>
        <v>#REF!</v>
      </c>
      <c r="AE51" s="25" t="e">
        <f>IF(#REF!="",AE$5,"")</f>
        <v>#REF!</v>
      </c>
      <c r="AF51" s="25" t="e">
        <f>IF(#REF!="",AF$5,"")</f>
        <v>#REF!</v>
      </c>
      <c r="AG51" s="25" t="e">
        <f>IF(#REF!="",AG$5,"")</f>
        <v>#REF!</v>
      </c>
      <c r="AH51" s="26" t="e">
        <f>IF(#REF!="",AH$5,"")</f>
        <v>#REF!</v>
      </c>
    </row>
    <row r="52" spans="1:34" ht="15" customHeight="1">
      <c r="A52" s="18" t="s">
        <v>71</v>
      </c>
      <c r="B52" s="19">
        <f t="shared" si="1"/>
        <v>43877</v>
      </c>
      <c r="C52" s="27">
        <f t="shared" si="0"/>
        <v>1</v>
      </c>
      <c r="D52" s="28" t="s">
        <v>68</v>
      </c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4"/>
      <c r="P52" s="25" t="str">
        <f>IF('Heures Supplémentaire'!D80="",$P$5,"")</f>
        <v>Haziz</v>
      </c>
      <c r="Q52" s="25" t="str">
        <f>IF('Heures Supplémentaire'!F80="",$Q$5,"")</f>
        <v>Stéphanie</v>
      </c>
      <c r="R52" s="25" t="str">
        <f>IF('Heures Supplémentaire'!H80="",$R$5,"")</f>
        <v>Catherine</v>
      </c>
      <c r="S52" s="25" t="str">
        <f>IF('Heures Supplémentaire'!J80="",$S$5,"")</f>
        <v>Denise</v>
      </c>
      <c r="T52" s="25" t="str">
        <f>IF('Heures Supplémentaire'!L80="",$T$5,"")</f>
        <v>Camille</v>
      </c>
      <c r="U52" s="25" t="str">
        <f>IF('Heures Supplémentaire'!N80="",$U$5,"")</f>
        <v>Moncef</v>
      </c>
      <c r="V52" s="25" t="str">
        <f>IF('Heures Supplémentaire'!P80="",$V$5,"")</f>
        <v>Danièle</v>
      </c>
      <c r="W52" s="25" t="str">
        <f>IF('Heures Supplémentaire'!R80="",W$5,"")</f>
        <v>Alain</v>
      </c>
      <c r="X52" s="25" t="str">
        <f>IF('Heures Supplémentaire'!T80="",X$5,"")</f>
        <v>Manuel</v>
      </c>
      <c r="Y52" s="25" t="str">
        <f>IF('Heures Supplémentaire'!V80="",Y$5,"")</f>
        <v>Driss</v>
      </c>
      <c r="Z52" s="25" t="str">
        <f>IF('Heures Supplémentaire'!Z80="",Z$5,"")</f>
        <v>AAAA</v>
      </c>
      <c r="AA52" s="25" t="str">
        <f>IF('Heures Supplémentaire'!AA80="",AA$5,"")</f>
        <v>BBBB</v>
      </c>
      <c r="AB52" s="25" t="str">
        <f>IF('Heures Supplémentaire'!AB80="",AB$5,"")</f>
        <v>CCCC</v>
      </c>
      <c r="AC52" s="25" t="e">
        <f>IF(#REF!="",AC$5,"")</f>
        <v>#REF!</v>
      </c>
      <c r="AD52" s="25" t="e">
        <f>IF(#REF!="",AD$5,"")</f>
        <v>#REF!</v>
      </c>
      <c r="AE52" s="25" t="e">
        <f>IF(#REF!="",AE$5,"")</f>
        <v>#REF!</v>
      </c>
      <c r="AF52" s="25" t="e">
        <f>IF(#REF!="",AF$5,"")</f>
        <v>#REF!</v>
      </c>
      <c r="AG52" s="25" t="e">
        <f>IF(#REF!="",AG$5,"")</f>
        <v>#REF!</v>
      </c>
      <c r="AH52" s="26" t="e">
        <f>IF(#REF!="",AH$5,"")</f>
        <v>#REF!</v>
      </c>
    </row>
    <row r="53" spans="1:34" ht="15" hidden="1" customHeight="1">
      <c r="A53" s="18" t="s">
        <v>71</v>
      </c>
      <c r="B53" s="19">
        <f t="shared" si="1"/>
        <v>43878</v>
      </c>
      <c r="C53" s="27">
        <f t="shared" si="0"/>
        <v>2</v>
      </c>
      <c r="D53" s="28" t="s">
        <v>69</v>
      </c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4"/>
      <c r="P53" s="25" t="str">
        <f>IF('Heures Supplémentaire'!D81="",$P$5,"")</f>
        <v>Haziz</v>
      </c>
      <c r="Q53" s="25" t="str">
        <f>IF('Heures Supplémentaire'!F81="",$Q$5,"")</f>
        <v>Stéphanie</v>
      </c>
      <c r="R53" s="25" t="str">
        <f>IF('Heures Supplémentaire'!H81="",$R$5,"")</f>
        <v>Catherine</v>
      </c>
      <c r="S53" s="25" t="str">
        <f>IF('Heures Supplémentaire'!J81="",$S$5,"")</f>
        <v>Denise</v>
      </c>
      <c r="T53" s="25" t="str">
        <f>IF('Heures Supplémentaire'!L81="",$T$5,"")</f>
        <v>Camille</v>
      </c>
      <c r="U53" s="25" t="str">
        <f>IF('Heures Supplémentaire'!N81="",$U$5,"")</f>
        <v>Moncef</v>
      </c>
      <c r="V53" s="25" t="str">
        <f>IF('Heures Supplémentaire'!P81="",$V$5,"")</f>
        <v>Danièle</v>
      </c>
      <c r="W53" s="25" t="str">
        <f>IF('Heures Supplémentaire'!R81="",W$5,"")</f>
        <v>Alain</v>
      </c>
      <c r="X53" s="25" t="str">
        <f>IF('Heures Supplémentaire'!T81="",X$5,"")</f>
        <v>Manuel</v>
      </c>
      <c r="Y53" s="25" t="str">
        <f>IF('Heures Supplémentaire'!V81="",Y$5,"")</f>
        <v>Driss</v>
      </c>
      <c r="Z53" s="25" t="str">
        <f>IF('Heures Supplémentaire'!Z81="",Z$5,"")</f>
        <v>AAAA</v>
      </c>
      <c r="AA53" s="25" t="str">
        <f>IF('Heures Supplémentaire'!AA81="",AA$5,"")</f>
        <v>BBBB</v>
      </c>
      <c r="AB53" s="25" t="str">
        <f>IF('Heures Supplémentaire'!AB81="",AB$5,"")</f>
        <v>CCCC</v>
      </c>
      <c r="AC53" s="25" t="e">
        <f>IF(#REF!="",AC$5,"")</f>
        <v>#REF!</v>
      </c>
      <c r="AD53" s="25" t="e">
        <f>IF(#REF!="",AD$5,"")</f>
        <v>#REF!</v>
      </c>
      <c r="AE53" s="25" t="e">
        <f>IF(#REF!="",AE$5,"")</f>
        <v>#REF!</v>
      </c>
      <c r="AF53" s="25" t="e">
        <f>IF(#REF!="",AF$5,"")</f>
        <v>#REF!</v>
      </c>
      <c r="AG53" s="25" t="e">
        <f>IF(#REF!="",AG$5,"")</f>
        <v>#REF!</v>
      </c>
      <c r="AH53" s="26" t="e">
        <f>IF(#REF!="",AH$5,"")</f>
        <v>#REF!</v>
      </c>
    </row>
    <row r="54" spans="1:34" ht="15" hidden="1" customHeight="1">
      <c r="A54" s="18" t="s">
        <v>71</v>
      </c>
      <c r="B54" s="19">
        <f t="shared" si="1"/>
        <v>43879</v>
      </c>
      <c r="C54" s="27">
        <f t="shared" si="0"/>
        <v>3</v>
      </c>
      <c r="D54" s="28" t="s">
        <v>70</v>
      </c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4"/>
      <c r="P54" s="25" t="str">
        <f>IF('Heures Supplémentaire'!D82="",$P$5,"")</f>
        <v>Haziz</v>
      </c>
      <c r="Q54" s="25" t="str">
        <f>IF('Heures Supplémentaire'!F82="",$Q$5,"")</f>
        <v>Stéphanie</v>
      </c>
      <c r="R54" s="25" t="str">
        <f>IF('Heures Supplémentaire'!H82="",$R$5,"")</f>
        <v>Catherine</v>
      </c>
      <c r="S54" s="25" t="str">
        <f>IF('Heures Supplémentaire'!J82="",$S$5,"")</f>
        <v>Denise</v>
      </c>
      <c r="T54" s="25" t="str">
        <f>IF('Heures Supplémentaire'!L82="",$T$5,"")</f>
        <v>Camille</v>
      </c>
      <c r="U54" s="25" t="str">
        <f>IF('Heures Supplémentaire'!N82="",$U$5,"")</f>
        <v>Moncef</v>
      </c>
      <c r="V54" s="25" t="str">
        <f>IF('Heures Supplémentaire'!P82="",$V$5,"")</f>
        <v>Danièle</v>
      </c>
      <c r="W54" s="25" t="str">
        <f>IF('Heures Supplémentaire'!R82="",W$5,"")</f>
        <v>Alain</v>
      </c>
      <c r="X54" s="25" t="str">
        <f>IF('Heures Supplémentaire'!T82="",X$5,"")</f>
        <v>Manuel</v>
      </c>
      <c r="Y54" s="25" t="str">
        <f>IF('Heures Supplémentaire'!V82="",Y$5,"")</f>
        <v>Driss</v>
      </c>
      <c r="Z54" s="25" t="str">
        <f>IF('Heures Supplémentaire'!Z82="",Z$5,"")</f>
        <v>AAAA</v>
      </c>
      <c r="AA54" s="25" t="str">
        <f>IF('Heures Supplémentaire'!AA82="",AA$5,"")</f>
        <v>BBBB</v>
      </c>
      <c r="AB54" s="25" t="str">
        <f>IF('Heures Supplémentaire'!AB82="",AB$5,"")</f>
        <v>CCCC</v>
      </c>
      <c r="AC54" s="25" t="e">
        <f>IF(#REF!="",AC$5,"")</f>
        <v>#REF!</v>
      </c>
      <c r="AD54" s="25" t="e">
        <f>IF(#REF!="",AD$5,"")</f>
        <v>#REF!</v>
      </c>
      <c r="AE54" s="25" t="e">
        <f>IF(#REF!="",AE$5,"")</f>
        <v>#REF!</v>
      </c>
      <c r="AF54" s="25" t="e">
        <f>IF(#REF!="",AF$5,"")</f>
        <v>#REF!</v>
      </c>
      <c r="AG54" s="25" t="e">
        <f>IF(#REF!="",AG$5,"")</f>
        <v>#REF!</v>
      </c>
      <c r="AH54" s="26" t="e">
        <f>IF(#REF!="",AH$5,"")</f>
        <v>#REF!</v>
      </c>
    </row>
    <row r="55" spans="1:34" ht="15" hidden="1" customHeight="1">
      <c r="A55" s="18" t="s">
        <v>71</v>
      </c>
      <c r="B55" s="19">
        <f t="shared" si="1"/>
        <v>43880</v>
      </c>
      <c r="C55" s="27">
        <f t="shared" si="0"/>
        <v>4</v>
      </c>
      <c r="D55" s="28" t="s">
        <v>64</v>
      </c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4"/>
      <c r="P55" s="25" t="str">
        <f>IF('Heures Supplémentaire'!D83="",$P$5,"")</f>
        <v>Haziz</v>
      </c>
      <c r="Q55" s="25" t="str">
        <f>IF('Heures Supplémentaire'!F83="",$Q$5,"")</f>
        <v>Stéphanie</v>
      </c>
      <c r="R55" s="25" t="str">
        <f>IF('Heures Supplémentaire'!H83="",$R$5,"")</f>
        <v>Catherine</v>
      </c>
      <c r="S55" s="25" t="str">
        <f>IF('Heures Supplémentaire'!J83="",$S$5,"")</f>
        <v>Denise</v>
      </c>
      <c r="T55" s="25" t="str">
        <f>IF('Heures Supplémentaire'!L83="",$T$5,"")</f>
        <v>Camille</v>
      </c>
      <c r="U55" s="25" t="str">
        <f>IF('Heures Supplémentaire'!N83="",$U$5,"")</f>
        <v>Moncef</v>
      </c>
      <c r="V55" s="25" t="str">
        <f>IF('Heures Supplémentaire'!P83="",$V$5,"")</f>
        <v>Danièle</v>
      </c>
      <c r="W55" s="25" t="str">
        <f>IF('Heures Supplémentaire'!R83="",W$5,"")</f>
        <v>Alain</v>
      </c>
      <c r="X55" s="25" t="str">
        <f>IF('Heures Supplémentaire'!T83="",X$5,"")</f>
        <v>Manuel</v>
      </c>
      <c r="Y55" s="25" t="str">
        <f>IF('Heures Supplémentaire'!V83="",Y$5,"")</f>
        <v>Driss</v>
      </c>
      <c r="Z55" s="25" t="str">
        <f>IF('Heures Supplémentaire'!Z83="",Z$5,"")</f>
        <v>AAAA</v>
      </c>
      <c r="AA55" s="25" t="str">
        <f>IF('Heures Supplémentaire'!AA83="",AA$5,"")</f>
        <v>BBBB</v>
      </c>
      <c r="AB55" s="25" t="str">
        <f>IF('Heures Supplémentaire'!AB83="",AB$5,"")</f>
        <v>CCCC</v>
      </c>
      <c r="AC55" s="25" t="e">
        <f>IF(#REF!="",AC$5,"")</f>
        <v>#REF!</v>
      </c>
      <c r="AD55" s="25" t="e">
        <f>IF(#REF!="",AD$5,"")</f>
        <v>#REF!</v>
      </c>
      <c r="AE55" s="25" t="e">
        <f>IF(#REF!="",AE$5,"")</f>
        <v>#REF!</v>
      </c>
      <c r="AF55" s="25" t="e">
        <f>IF(#REF!="",AF$5,"")</f>
        <v>#REF!</v>
      </c>
      <c r="AG55" s="25" t="e">
        <f>IF(#REF!="",AG$5,"")</f>
        <v>#REF!</v>
      </c>
      <c r="AH55" s="26" t="e">
        <f>IF(#REF!="",AH$5,"")</f>
        <v>#REF!</v>
      </c>
    </row>
    <row r="56" spans="1:34" ht="15" hidden="1" customHeight="1">
      <c r="A56" s="18" t="s">
        <v>71</v>
      </c>
      <c r="B56" s="19">
        <f t="shared" si="1"/>
        <v>43881</v>
      </c>
      <c r="C56" s="27">
        <f t="shared" si="0"/>
        <v>5</v>
      </c>
      <c r="D56" s="28" t="s">
        <v>65</v>
      </c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4"/>
      <c r="P56" s="25" t="str">
        <f>IF('Heures Supplémentaire'!D86="",$P$5,"")</f>
        <v>Haziz</v>
      </c>
      <c r="Q56" s="25" t="str">
        <f>IF('Heures Supplémentaire'!F86="",$Q$5,"")</f>
        <v>Stéphanie</v>
      </c>
      <c r="R56" s="25" t="str">
        <f>IF('Heures Supplémentaire'!H86="",$R$5,"")</f>
        <v>Catherine</v>
      </c>
      <c r="S56" s="25" t="str">
        <f>IF('Heures Supplémentaire'!J86="",$S$5,"")</f>
        <v>Denise</v>
      </c>
      <c r="T56" s="25" t="str">
        <f>IF('Heures Supplémentaire'!L86="",$T$5,"")</f>
        <v>Camille</v>
      </c>
      <c r="U56" s="25" t="str">
        <f>IF('Heures Supplémentaire'!N86="",$U$5,"")</f>
        <v>Moncef</v>
      </c>
      <c r="V56" s="25" t="str">
        <f>IF('Heures Supplémentaire'!P86="",$V$5,"")</f>
        <v>Danièle</v>
      </c>
      <c r="W56" s="25" t="str">
        <f>IF('Heures Supplémentaire'!R86="",W$5,"")</f>
        <v>Alain</v>
      </c>
      <c r="X56" s="25" t="str">
        <f>IF('Heures Supplémentaire'!T86="",X$5,"")</f>
        <v>Manuel</v>
      </c>
      <c r="Y56" s="25" t="str">
        <f>IF('Heures Supplémentaire'!V86="",Y$5,"")</f>
        <v>Driss</v>
      </c>
      <c r="Z56" s="25" t="str">
        <f>IF('Heures Supplémentaire'!Z86="",Z$5,"")</f>
        <v>AAAA</v>
      </c>
      <c r="AA56" s="25" t="str">
        <f>IF('Heures Supplémentaire'!AA86="",AA$5,"")</f>
        <v>BBBB</v>
      </c>
      <c r="AB56" s="25" t="str">
        <f>IF('Heures Supplémentaire'!AB86="",AB$5,"")</f>
        <v>CCCC</v>
      </c>
      <c r="AC56" s="25" t="e">
        <f>IF(#REF!="",AC$5,"")</f>
        <v>#REF!</v>
      </c>
      <c r="AD56" s="25" t="e">
        <f>IF(#REF!="",AD$5,"")</f>
        <v>#REF!</v>
      </c>
      <c r="AE56" s="25" t="e">
        <f>IF(#REF!="",AE$5,"")</f>
        <v>#REF!</v>
      </c>
      <c r="AF56" s="25" t="e">
        <f>IF(#REF!="",AF$5,"")</f>
        <v>#REF!</v>
      </c>
      <c r="AG56" s="25" t="e">
        <f>IF(#REF!="",AG$5,"")</f>
        <v>#REF!</v>
      </c>
      <c r="AH56" s="26" t="e">
        <f>IF(#REF!="",AH$5,"")</f>
        <v>#REF!</v>
      </c>
    </row>
    <row r="57" spans="1:34" ht="15" hidden="1" customHeight="1">
      <c r="A57" s="18" t="s">
        <v>71</v>
      </c>
      <c r="B57" s="19">
        <f t="shared" si="1"/>
        <v>43882</v>
      </c>
      <c r="C57" s="27">
        <f t="shared" si="0"/>
        <v>6</v>
      </c>
      <c r="D57" s="28" t="s">
        <v>66</v>
      </c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4"/>
      <c r="P57" s="25" t="str">
        <f>IF('Heures Supplémentaire'!D87="",$P$5,"")</f>
        <v>Haziz</v>
      </c>
      <c r="Q57" s="25" t="str">
        <f>IF('Heures Supplémentaire'!F87="",$Q$5,"")</f>
        <v>Stéphanie</v>
      </c>
      <c r="R57" s="25" t="str">
        <f>IF('Heures Supplémentaire'!H87="",$R$5,"")</f>
        <v>Catherine</v>
      </c>
      <c r="S57" s="25" t="str">
        <f>IF('Heures Supplémentaire'!J87="",$S$5,"")</f>
        <v>Denise</v>
      </c>
      <c r="T57" s="25" t="str">
        <f>IF('Heures Supplémentaire'!L87="",$T$5,"")</f>
        <v>Camille</v>
      </c>
      <c r="U57" s="25" t="str">
        <f>IF('Heures Supplémentaire'!N87="",$U$5,"")</f>
        <v>Moncef</v>
      </c>
      <c r="V57" s="25" t="str">
        <f>IF('Heures Supplémentaire'!P87="",$V$5,"")</f>
        <v>Danièle</v>
      </c>
      <c r="W57" s="25" t="str">
        <f>IF('Heures Supplémentaire'!R87="",W$5,"")</f>
        <v>Alain</v>
      </c>
      <c r="X57" s="25" t="str">
        <f>IF('Heures Supplémentaire'!T87="",X$5,"")</f>
        <v>Manuel</v>
      </c>
      <c r="Y57" s="25" t="str">
        <f>IF('Heures Supplémentaire'!V87="",Y$5,"")</f>
        <v>Driss</v>
      </c>
      <c r="Z57" s="25" t="str">
        <f>IF('Heures Supplémentaire'!Z87="",Z$5,"")</f>
        <v>AAAA</v>
      </c>
      <c r="AA57" s="25" t="str">
        <f>IF('Heures Supplémentaire'!AA87="",AA$5,"")</f>
        <v>BBBB</v>
      </c>
      <c r="AB57" s="25" t="str">
        <f>IF('Heures Supplémentaire'!AB87="",AB$5,"")</f>
        <v>CCCC</v>
      </c>
      <c r="AC57" s="25" t="e">
        <f>IF(#REF!="",AC$5,"")</f>
        <v>#REF!</v>
      </c>
      <c r="AD57" s="25" t="e">
        <f>IF(#REF!="",AD$5,"")</f>
        <v>#REF!</v>
      </c>
      <c r="AE57" s="25" t="e">
        <f>IF(#REF!="",AE$5,"")</f>
        <v>#REF!</v>
      </c>
      <c r="AF57" s="25" t="e">
        <f>IF(#REF!="",AF$5,"")</f>
        <v>#REF!</v>
      </c>
      <c r="AG57" s="25" t="e">
        <f>IF(#REF!="",AG$5,"")</f>
        <v>#REF!</v>
      </c>
      <c r="AH57" s="26" t="e">
        <f>IF(#REF!="",AH$5,"")</f>
        <v>#REF!</v>
      </c>
    </row>
    <row r="58" spans="1:34" ht="15" hidden="1" customHeight="1">
      <c r="A58" s="18" t="s">
        <v>71</v>
      </c>
      <c r="B58" s="19">
        <f t="shared" si="1"/>
        <v>43883</v>
      </c>
      <c r="C58" s="27">
        <f t="shared" si="0"/>
        <v>7</v>
      </c>
      <c r="D58" s="28" t="s">
        <v>67</v>
      </c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4"/>
      <c r="P58" s="25" t="str">
        <f>IF('Heures Supplémentaire'!D88="",$P$5,"")</f>
        <v>Haziz</v>
      </c>
      <c r="Q58" s="25" t="str">
        <f>IF('Heures Supplémentaire'!F88="",$Q$5,"")</f>
        <v>Stéphanie</v>
      </c>
      <c r="R58" s="25" t="str">
        <f>IF('Heures Supplémentaire'!H88="",$R$5,"")</f>
        <v>Catherine</v>
      </c>
      <c r="S58" s="25" t="str">
        <f>IF('Heures Supplémentaire'!J88="",$S$5,"")</f>
        <v>Denise</v>
      </c>
      <c r="T58" s="25" t="str">
        <f>IF('Heures Supplémentaire'!L88="",$T$5,"")</f>
        <v>Camille</v>
      </c>
      <c r="U58" s="25" t="str">
        <f>IF('Heures Supplémentaire'!N88="",$U$5,"")</f>
        <v>Moncef</v>
      </c>
      <c r="V58" s="25" t="str">
        <f>IF('Heures Supplémentaire'!P88="",$V$5,"")</f>
        <v>Danièle</v>
      </c>
      <c r="W58" s="25" t="str">
        <f>IF('Heures Supplémentaire'!R88="",W$5,"")</f>
        <v>Alain</v>
      </c>
      <c r="X58" s="25" t="str">
        <f>IF('Heures Supplémentaire'!T88="",X$5,"")</f>
        <v>Manuel</v>
      </c>
      <c r="Y58" s="25" t="str">
        <f>IF('Heures Supplémentaire'!V88="",Y$5,"")</f>
        <v>Driss</v>
      </c>
      <c r="Z58" s="25" t="str">
        <f>IF('Heures Supplémentaire'!Z88="",Z$5,"")</f>
        <v>AAAA</v>
      </c>
      <c r="AA58" s="25" t="str">
        <f>IF('Heures Supplémentaire'!AA88="",AA$5,"")</f>
        <v>BBBB</v>
      </c>
      <c r="AB58" s="25" t="str">
        <f>IF('Heures Supplémentaire'!AB88="",AB$5,"")</f>
        <v>CCCC</v>
      </c>
      <c r="AC58" s="25" t="e">
        <f>IF(#REF!="",AC$5,"")</f>
        <v>#REF!</v>
      </c>
      <c r="AD58" s="25" t="e">
        <f>IF(#REF!="",AD$5,"")</f>
        <v>#REF!</v>
      </c>
      <c r="AE58" s="25" t="e">
        <f>IF(#REF!="",AE$5,"")</f>
        <v>#REF!</v>
      </c>
      <c r="AF58" s="25" t="e">
        <f>IF(#REF!="",AF$5,"")</f>
        <v>#REF!</v>
      </c>
      <c r="AG58" s="25" t="e">
        <f>IF(#REF!="",AG$5,"")</f>
        <v>#REF!</v>
      </c>
      <c r="AH58" s="26" t="e">
        <f>IF(#REF!="",AH$5,"")</f>
        <v>#REF!</v>
      </c>
    </row>
    <row r="59" spans="1:34" ht="15" customHeight="1">
      <c r="A59" s="18" t="s">
        <v>71</v>
      </c>
      <c r="B59" s="19">
        <f t="shared" si="1"/>
        <v>43884</v>
      </c>
      <c r="C59" s="27">
        <f t="shared" si="0"/>
        <v>1</v>
      </c>
      <c r="D59" s="28" t="s">
        <v>68</v>
      </c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4"/>
      <c r="P59" s="25" t="str">
        <f>IF('Heures Supplémentaire'!D89="",$P$5,"")</f>
        <v>Haziz</v>
      </c>
      <c r="Q59" s="25" t="str">
        <f>IF('Heures Supplémentaire'!F89="",$Q$5,"")</f>
        <v>Stéphanie</v>
      </c>
      <c r="R59" s="25" t="str">
        <f>IF('Heures Supplémentaire'!H89="",$R$5,"")</f>
        <v>Catherine</v>
      </c>
      <c r="S59" s="25" t="str">
        <f>IF('Heures Supplémentaire'!J89="",$S$5,"")</f>
        <v>Denise</v>
      </c>
      <c r="T59" s="25" t="str">
        <f>IF('Heures Supplémentaire'!L89="",$T$5,"")</f>
        <v>Camille</v>
      </c>
      <c r="U59" s="25" t="str">
        <f>IF('Heures Supplémentaire'!N89="",$U$5,"")</f>
        <v>Moncef</v>
      </c>
      <c r="V59" s="25" t="str">
        <f>IF('Heures Supplémentaire'!P89="",$V$5,"")</f>
        <v>Danièle</v>
      </c>
      <c r="W59" s="25" t="str">
        <f>IF('Heures Supplémentaire'!R89="",W$5,"")</f>
        <v>Alain</v>
      </c>
      <c r="X59" s="25" t="str">
        <f>IF('Heures Supplémentaire'!T89="",X$5,"")</f>
        <v>Manuel</v>
      </c>
      <c r="Y59" s="25" t="str">
        <f>IF('Heures Supplémentaire'!V89="",Y$5,"")</f>
        <v>Driss</v>
      </c>
      <c r="Z59" s="25" t="str">
        <f>IF('Heures Supplémentaire'!Z89="",Z$5,"")</f>
        <v>AAAA</v>
      </c>
      <c r="AA59" s="25" t="str">
        <f>IF('Heures Supplémentaire'!AA89="",AA$5,"")</f>
        <v>BBBB</v>
      </c>
      <c r="AB59" s="25" t="str">
        <f>IF('Heures Supplémentaire'!AB89="",AB$5,"")</f>
        <v>CCCC</v>
      </c>
      <c r="AC59" s="25" t="e">
        <f>IF(#REF!="",AC$5,"")</f>
        <v>#REF!</v>
      </c>
      <c r="AD59" s="25" t="e">
        <f>IF(#REF!="",AD$5,"")</f>
        <v>#REF!</v>
      </c>
      <c r="AE59" s="25" t="e">
        <f>IF(#REF!="",AE$5,"")</f>
        <v>#REF!</v>
      </c>
      <c r="AF59" s="25" t="e">
        <f>IF(#REF!="",AF$5,"")</f>
        <v>#REF!</v>
      </c>
      <c r="AG59" s="25" t="e">
        <f>IF(#REF!="",AG$5,"")</f>
        <v>#REF!</v>
      </c>
      <c r="AH59" s="26" t="e">
        <f>IF(#REF!="",AH$5,"")</f>
        <v>#REF!</v>
      </c>
    </row>
    <row r="60" spans="1:34" ht="15" hidden="1" customHeight="1">
      <c r="A60" s="18" t="s">
        <v>71</v>
      </c>
      <c r="B60" s="19">
        <f t="shared" si="1"/>
        <v>43885</v>
      </c>
      <c r="C60" s="27">
        <f t="shared" si="0"/>
        <v>2</v>
      </c>
      <c r="D60" s="28" t="s">
        <v>69</v>
      </c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4"/>
      <c r="P60" s="25" t="str">
        <f>IF('Heures Supplémentaire'!D90="",$P$5,"")</f>
        <v>Haziz</v>
      </c>
      <c r="Q60" s="25" t="str">
        <f>IF('Heures Supplémentaire'!F90="",$Q$5,"")</f>
        <v>Stéphanie</v>
      </c>
      <c r="R60" s="25" t="str">
        <f>IF('Heures Supplémentaire'!H90="",$R$5,"")</f>
        <v>Catherine</v>
      </c>
      <c r="S60" s="25" t="str">
        <f>IF('Heures Supplémentaire'!J90="",$S$5,"")</f>
        <v>Denise</v>
      </c>
      <c r="T60" s="25" t="str">
        <f>IF('Heures Supplémentaire'!L90="",$T$5,"")</f>
        <v>Camille</v>
      </c>
      <c r="U60" s="25" t="str">
        <f>IF('Heures Supplémentaire'!N90="",$U$5,"")</f>
        <v>Moncef</v>
      </c>
      <c r="V60" s="25" t="str">
        <f>IF('Heures Supplémentaire'!P90="",$V$5,"")</f>
        <v>Danièle</v>
      </c>
      <c r="W60" s="25" t="str">
        <f>IF('Heures Supplémentaire'!R90="",W$5,"")</f>
        <v>Alain</v>
      </c>
      <c r="X60" s="25" t="str">
        <f>IF('Heures Supplémentaire'!T90="",X$5,"")</f>
        <v>Manuel</v>
      </c>
      <c r="Y60" s="25" t="str">
        <f>IF('Heures Supplémentaire'!V90="",Y$5,"")</f>
        <v>Driss</v>
      </c>
      <c r="Z60" s="25" t="str">
        <f>IF('Heures Supplémentaire'!Z90="",Z$5,"")</f>
        <v>AAAA</v>
      </c>
      <c r="AA60" s="25" t="str">
        <f>IF('Heures Supplémentaire'!AA90="",AA$5,"")</f>
        <v>BBBB</v>
      </c>
      <c r="AB60" s="25" t="str">
        <f>IF('Heures Supplémentaire'!AB90="",AB$5,"")</f>
        <v>CCCC</v>
      </c>
      <c r="AC60" s="25" t="e">
        <f>IF(#REF!="",AC$5,"")</f>
        <v>#REF!</v>
      </c>
      <c r="AD60" s="25" t="e">
        <f>IF(#REF!="",AD$5,"")</f>
        <v>#REF!</v>
      </c>
      <c r="AE60" s="25" t="e">
        <f>IF(#REF!="",AE$5,"")</f>
        <v>#REF!</v>
      </c>
      <c r="AF60" s="25" t="e">
        <f>IF(#REF!="",AF$5,"")</f>
        <v>#REF!</v>
      </c>
      <c r="AG60" s="25" t="e">
        <f>IF(#REF!="",AG$5,"")</f>
        <v>#REF!</v>
      </c>
      <c r="AH60" s="26" t="e">
        <f>IF(#REF!="",AH$5,"")</f>
        <v>#REF!</v>
      </c>
    </row>
    <row r="61" spans="1:34" ht="15" hidden="1" customHeight="1">
      <c r="A61" s="18" t="s">
        <v>71</v>
      </c>
      <c r="B61" s="19">
        <f t="shared" si="1"/>
        <v>43886</v>
      </c>
      <c r="C61" s="27">
        <f t="shared" si="0"/>
        <v>3</v>
      </c>
      <c r="D61" s="28" t="s">
        <v>70</v>
      </c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4"/>
      <c r="P61" s="25" t="str">
        <f>IF('Heures Supplémentaire'!D91="",$P$5,"")</f>
        <v>Haziz</v>
      </c>
      <c r="Q61" s="25" t="str">
        <f>IF('Heures Supplémentaire'!F91="",$Q$5,"")</f>
        <v>Stéphanie</v>
      </c>
      <c r="R61" s="25" t="str">
        <f>IF('Heures Supplémentaire'!H91="",$R$5,"")</f>
        <v>Catherine</v>
      </c>
      <c r="S61" s="25" t="str">
        <f>IF('Heures Supplémentaire'!J91="",$S$5,"")</f>
        <v>Denise</v>
      </c>
      <c r="T61" s="25" t="str">
        <f>IF('Heures Supplémentaire'!L91="",$T$5,"")</f>
        <v>Camille</v>
      </c>
      <c r="U61" s="25" t="str">
        <f>IF('Heures Supplémentaire'!N91="",$U$5,"")</f>
        <v>Moncef</v>
      </c>
      <c r="V61" s="25" t="str">
        <f>IF('Heures Supplémentaire'!P91="",$V$5,"")</f>
        <v>Danièle</v>
      </c>
      <c r="W61" s="25" t="str">
        <f>IF('Heures Supplémentaire'!R91="",W$5,"")</f>
        <v>Alain</v>
      </c>
      <c r="X61" s="25" t="str">
        <f>IF('Heures Supplémentaire'!T91="",X$5,"")</f>
        <v>Manuel</v>
      </c>
      <c r="Y61" s="25" t="str">
        <f>IF('Heures Supplémentaire'!V91="",Y$5,"")</f>
        <v>Driss</v>
      </c>
      <c r="Z61" s="25" t="str">
        <f>IF('Heures Supplémentaire'!Z91="",Z$5,"")</f>
        <v>AAAA</v>
      </c>
      <c r="AA61" s="25" t="str">
        <f>IF('Heures Supplémentaire'!AA91="",AA$5,"")</f>
        <v>BBBB</v>
      </c>
      <c r="AB61" s="25" t="str">
        <f>IF('Heures Supplémentaire'!AB91="",AB$5,"")</f>
        <v>CCCC</v>
      </c>
      <c r="AC61" s="25" t="e">
        <f>IF(#REF!="",AC$5,"")</f>
        <v>#REF!</v>
      </c>
      <c r="AD61" s="25" t="e">
        <f>IF(#REF!="",AD$5,"")</f>
        <v>#REF!</v>
      </c>
      <c r="AE61" s="25" t="e">
        <f>IF(#REF!="",AE$5,"")</f>
        <v>#REF!</v>
      </c>
      <c r="AF61" s="25" t="e">
        <f>IF(#REF!="",AF$5,"")</f>
        <v>#REF!</v>
      </c>
      <c r="AG61" s="25" t="e">
        <f>IF(#REF!="",AG$5,"")</f>
        <v>#REF!</v>
      </c>
      <c r="AH61" s="26" t="e">
        <f>IF(#REF!="",AH$5,"")</f>
        <v>#REF!</v>
      </c>
    </row>
    <row r="62" spans="1:34" ht="15" hidden="1" customHeight="1">
      <c r="A62" s="18" t="s">
        <v>71</v>
      </c>
      <c r="B62" s="19">
        <f t="shared" si="1"/>
        <v>43887</v>
      </c>
      <c r="C62" s="27">
        <f t="shared" si="0"/>
        <v>4</v>
      </c>
      <c r="D62" s="28" t="s">
        <v>64</v>
      </c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4"/>
      <c r="P62" s="25" t="str">
        <f>IF('Heures Supplémentaire'!D92="",$P$5,"")</f>
        <v>Haziz</v>
      </c>
      <c r="Q62" s="25" t="str">
        <f>IF('Heures Supplémentaire'!F92="",$Q$5,"")</f>
        <v>Stéphanie</v>
      </c>
      <c r="R62" s="25" t="str">
        <f>IF('Heures Supplémentaire'!H92="",$R$5,"")</f>
        <v>Catherine</v>
      </c>
      <c r="S62" s="25" t="str">
        <f>IF('Heures Supplémentaire'!J92="",$S$5,"")</f>
        <v>Denise</v>
      </c>
      <c r="T62" s="25" t="str">
        <f>IF('Heures Supplémentaire'!L92="",$T$5,"")</f>
        <v>Camille</v>
      </c>
      <c r="U62" s="25" t="str">
        <f>IF('Heures Supplémentaire'!N92="",$U$5,"")</f>
        <v>Moncef</v>
      </c>
      <c r="V62" s="25" t="str">
        <f>IF('Heures Supplémentaire'!P92="",$V$5,"")</f>
        <v>Danièle</v>
      </c>
      <c r="W62" s="25" t="str">
        <f>IF('Heures Supplémentaire'!R92="",W$5,"")</f>
        <v>Alain</v>
      </c>
      <c r="X62" s="25" t="str">
        <f>IF('Heures Supplémentaire'!T92="",X$5,"")</f>
        <v>Manuel</v>
      </c>
      <c r="Y62" s="25" t="str">
        <f>IF('Heures Supplémentaire'!V92="",Y$5,"")</f>
        <v>Driss</v>
      </c>
      <c r="Z62" s="25" t="str">
        <f>IF('Heures Supplémentaire'!Z92="",Z$5,"")</f>
        <v>AAAA</v>
      </c>
      <c r="AA62" s="25" t="str">
        <f>IF('Heures Supplémentaire'!AA92="",AA$5,"")</f>
        <v>BBBB</v>
      </c>
      <c r="AB62" s="25" t="str">
        <f>IF('Heures Supplémentaire'!AB92="",AB$5,"")</f>
        <v>CCCC</v>
      </c>
      <c r="AC62" s="25" t="e">
        <f>IF(#REF!="",AC$5,"")</f>
        <v>#REF!</v>
      </c>
      <c r="AD62" s="25" t="e">
        <f>IF(#REF!="",AD$5,"")</f>
        <v>#REF!</v>
      </c>
      <c r="AE62" s="25" t="e">
        <f>IF(#REF!="",AE$5,"")</f>
        <v>#REF!</v>
      </c>
      <c r="AF62" s="25" t="e">
        <f>IF(#REF!="",AF$5,"")</f>
        <v>#REF!</v>
      </c>
      <c r="AG62" s="25" t="e">
        <f>IF(#REF!="",AG$5,"")</f>
        <v>#REF!</v>
      </c>
      <c r="AH62" s="26" t="e">
        <f>IF(#REF!="",AH$5,"")</f>
        <v>#REF!</v>
      </c>
    </row>
    <row r="63" spans="1:34" ht="15" hidden="1" customHeight="1">
      <c r="A63" s="18" t="s">
        <v>71</v>
      </c>
      <c r="B63" s="19">
        <f t="shared" si="1"/>
        <v>43888</v>
      </c>
      <c r="C63" s="27">
        <f t="shared" si="0"/>
        <v>5</v>
      </c>
      <c r="D63" s="28" t="s">
        <v>65</v>
      </c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4"/>
      <c r="P63" s="25" t="str">
        <f>IF('Heures Supplémentaire'!D95="",$P$5,"")</f>
        <v>Haziz</v>
      </c>
      <c r="Q63" s="25" t="str">
        <f>IF('Heures Supplémentaire'!F95="",$Q$5,"")</f>
        <v>Stéphanie</v>
      </c>
      <c r="R63" s="25" t="str">
        <f>IF('Heures Supplémentaire'!H95="",$R$5,"")</f>
        <v>Catherine</v>
      </c>
      <c r="S63" s="25" t="str">
        <f>IF('Heures Supplémentaire'!J95="",$S$5,"")</f>
        <v>Denise</v>
      </c>
      <c r="T63" s="25" t="str">
        <f>IF('Heures Supplémentaire'!L95="",$T$5,"")</f>
        <v>Camille</v>
      </c>
      <c r="U63" s="25" t="str">
        <f>IF('Heures Supplémentaire'!N95="",$U$5,"")</f>
        <v>Moncef</v>
      </c>
      <c r="V63" s="25" t="str">
        <f>IF('Heures Supplémentaire'!P95="",$V$5,"")</f>
        <v>Danièle</v>
      </c>
      <c r="W63" s="25" t="str">
        <f>IF('Heures Supplémentaire'!R95="",W$5,"")</f>
        <v>Alain</v>
      </c>
      <c r="X63" s="25" t="str">
        <f>IF('Heures Supplémentaire'!T95="",X$5,"")</f>
        <v>Manuel</v>
      </c>
      <c r="Y63" s="25" t="str">
        <f>IF('Heures Supplémentaire'!V95="",Y$5,"")</f>
        <v>Driss</v>
      </c>
      <c r="Z63" s="25" t="str">
        <f>IF('Heures Supplémentaire'!Z95="",Z$5,"")</f>
        <v>AAAA</v>
      </c>
      <c r="AA63" s="25" t="str">
        <f>IF('Heures Supplémentaire'!AA95="",AA$5,"")</f>
        <v>BBBB</v>
      </c>
      <c r="AB63" s="25" t="str">
        <f>IF('Heures Supplémentaire'!AB95="",AB$5,"")</f>
        <v>CCCC</v>
      </c>
      <c r="AC63" s="25" t="e">
        <f>IF(#REF!="",AC$5,"")</f>
        <v>#REF!</v>
      </c>
      <c r="AD63" s="25" t="e">
        <f>IF(#REF!="",AD$5,"")</f>
        <v>#REF!</v>
      </c>
      <c r="AE63" s="25" t="e">
        <f>IF(#REF!="",AE$5,"")</f>
        <v>#REF!</v>
      </c>
      <c r="AF63" s="25" t="e">
        <f>IF(#REF!="",AF$5,"")</f>
        <v>#REF!</v>
      </c>
      <c r="AG63" s="25" t="e">
        <f>IF(#REF!="",AG$5,"")</f>
        <v>#REF!</v>
      </c>
      <c r="AH63" s="26" t="e">
        <f>IF(#REF!="",AH$5,"")</f>
        <v>#REF!</v>
      </c>
    </row>
    <row r="64" spans="1:34" ht="15" hidden="1" customHeight="1">
      <c r="A64" s="18" t="s">
        <v>71</v>
      </c>
      <c r="B64" s="19">
        <f t="shared" si="1"/>
        <v>43889</v>
      </c>
      <c r="C64" s="27">
        <f t="shared" si="0"/>
        <v>6</v>
      </c>
      <c r="D64" s="28" t="s">
        <v>66</v>
      </c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4"/>
      <c r="P64" s="25" t="str">
        <f>IF('Heures Supplémentaire'!D96="",$P$5,"")</f>
        <v>Haziz</v>
      </c>
      <c r="Q64" s="25" t="str">
        <f>IF('Heures Supplémentaire'!F97="",$Q$5,"")</f>
        <v>Stéphanie</v>
      </c>
      <c r="R64" s="25" t="str">
        <f>IF('Heures Supplémentaire'!H96="",$R$5,"")</f>
        <v>Catherine</v>
      </c>
      <c r="S64" s="25" t="str">
        <f>IF('Heures Supplémentaire'!J96="",$S$5,"")</f>
        <v>Denise</v>
      </c>
      <c r="T64" s="25" t="str">
        <f>IF('Heures Supplémentaire'!L96="",$T$5,"")</f>
        <v>Camille</v>
      </c>
      <c r="U64" s="25" t="str">
        <f>IF('Heures Supplémentaire'!N96="",$U$5,"")</f>
        <v>Moncef</v>
      </c>
      <c r="V64" s="25" t="str">
        <f>IF('Heures Supplémentaire'!P96="",$V$5,"")</f>
        <v>Danièle</v>
      </c>
      <c r="W64" s="25" t="str">
        <f>IF('Heures Supplémentaire'!R96="",W$5,"")</f>
        <v>Alain</v>
      </c>
      <c r="X64" s="25" t="str">
        <f>IF('Heures Supplémentaire'!T96="",X$5,"")</f>
        <v>Manuel</v>
      </c>
      <c r="Y64" s="25" t="str">
        <f>IF('Heures Supplémentaire'!V96="",Y$5,"")</f>
        <v>Driss</v>
      </c>
      <c r="Z64" s="25" t="str">
        <f>IF('Heures Supplémentaire'!Z96="",Z$5,"")</f>
        <v>AAAA</v>
      </c>
      <c r="AA64" s="25" t="str">
        <f>IF('Heures Supplémentaire'!AA96="",AA$5,"")</f>
        <v>BBBB</v>
      </c>
      <c r="AB64" s="25" t="str">
        <f>IF('Heures Supplémentaire'!AB96="",AB$5,"")</f>
        <v>CCCC</v>
      </c>
      <c r="AC64" s="25" t="e">
        <f>IF(#REF!="",AC$5,"")</f>
        <v>#REF!</v>
      </c>
      <c r="AD64" s="25" t="e">
        <f>IF(#REF!="",AD$5,"")</f>
        <v>#REF!</v>
      </c>
      <c r="AE64" s="25" t="e">
        <f>IF(#REF!="",AE$5,"")</f>
        <v>#REF!</v>
      </c>
      <c r="AF64" s="25" t="e">
        <f>IF(#REF!="",AF$5,"")</f>
        <v>#REF!</v>
      </c>
      <c r="AG64" s="25" t="e">
        <f>IF(#REF!="",AG$5,"")</f>
        <v>#REF!</v>
      </c>
      <c r="AH64" s="26" t="e">
        <f>IF(#REF!="",AH$5,"")</f>
        <v>#REF!</v>
      </c>
    </row>
    <row r="65" spans="1:34" ht="15" hidden="1" customHeight="1">
      <c r="A65" s="18" t="s">
        <v>72</v>
      </c>
      <c r="B65" s="19">
        <f t="shared" si="1"/>
        <v>43890</v>
      </c>
      <c r="C65" s="27">
        <f t="shared" si="0"/>
        <v>7</v>
      </c>
      <c r="D65" s="28" t="s">
        <v>67</v>
      </c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4"/>
      <c r="P65" s="25" t="str">
        <f>IF('Heures Supplémentaire'!D97="",$P$5,"")</f>
        <v>Haziz</v>
      </c>
      <c r="Q65" s="25" t="e">
        <f>IF('Heures Supplémentaire'!#REF!="",$Q$5,"")</f>
        <v>#REF!</v>
      </c>
      <c r="R65" s="25" t="str">
        <f>IF('Heures Supplémentaire'!H97="",$R$5,"")</f>
        <v>Catherine</v>
      </c>
      <c r="S65" s="25" t="str">
        <f>IF('Heures Supplémentaire'!J97="",$S$5,"")</f>
        <v>Denise</v>
      </c>
      <c r="T65" s="25" t="str">
        <f>IF('Heures Supplémentaire'!L97="",$T$5,"")</f>
        <v>Camille</v>
      </c>
      <c r="U65" s="25" t="str">
        <f>IF('Heures Supplémentaire'!N97="",$U$5,"")</f>
        <v>Moncef</v>
      </c>
      <c r="V65" s="25" t="str">
        <f>IF('Heures Supplémentaire'!P97="",$V$5,"")</f>
        <v>Danièle</v>
      </c>
      <c r="W65" s="25" t="str">
        <f>IF('Heures Supplémentaire'!R97="",W$5,"")</f>
        <v>Alain</v>
      </c>
      <c r="X65" s="25" t="str">
        <f>IF('Heures Supplémentaire'!T97="",X$5,"")</f>
        <v>Manuel</v>
      </c>
      <c r="Y65" s="25" t="str">
        <f>IF('Heures Supplémentaire'!V97="",Y$5,"")</f>
        <v>Driss</v>
      </c>
      <c r="Z65" s="25" t="str">
        <f>IF('Heures Supplémentaire'!Z97="",Z$5,"")</f>
        <v>AAAA</v>
      </c>
      <c r="AA65" s="25" t="str">
        <f>IF('Heures Supplémentaire'!AA97="",AA$5,"")</f>
        <v>BBBB</v>
      </c>
      <c r="AB65" s="25" t="str">
        <f>IF('Heures Supplémentaire'!AB97="",AB$5,"")</f>
        <v>CCCC</v>
      </c>
      <c r="AC65" s="25" t="e">
        <f>IF(#REF!="",AC$5,"")</f>
        <v>#REF!</v>
      </c>
      <c r="AD65" s="25" t="e">
        <f>IF(#REF!="",AD$5,"")</f>
        <v>#REF!</v>
      </c>
      <c r="AE65" s="25" t="e">
        <f>IF(#REF!="",AE$5,"")</f>
        <v>#REF!</v>
      </c>
      <c r="AF65" s="25" t="e">
        <f>IF(#REF!="",AF$5,"")</f>
        <v>#REF!</v>
      </c>
      <c r="AG65" s="25" t="e">
        <f>IF(#REF!="",AG$5,"")</f>
        <v>#REF!</v>
      </c>
      <c r="AH65" s="26" t="e">
        <f>IF(#REF!="",AH$5,"")</f>
        <v>#REF!</v>
      </c>
    </row>
    <row r="66" spans="1:34" ht="15" customHeight="1">
      <c r="A66" s="18" t="s">
        <v>72</v>
      </c>
      <c r="B66" s="19">
        <f t="shared" si="1"/>
        <v>43891</v>
      </c>
      <c r="C66" s="27">
        <f t="shared" si="0"/>
        <v>1</v>
      </c>
      <c r="D66" s="28" t="s">
        <v>68</v>
      </c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4"/>
      <c r="P66" s="25" t="str">
        <f>IF('Heures Supplémentaire'!D98="",$P$5,"")</f>
        <v>Haziz</v>
      </c>
      <c r="Q66" s="25" t="str">
        <f>IF('Heures Supplémentaire'!F98="",$Q$5,"")</f>
        <v>Stéphanie</v>
      </c>
      <c r="R66" s="25" t="str">
        <f>IF('Heures Supplémentaire'!H98="",$R$5,"")</f>
        <v>Catherine</v>
      </c>
      <c r="S66" s="25" t="str">
        <f>IF('Heures Supplémentaire'!J98="",$S$5,"")</f>
        <v>Denise</v>
      </c>
      <c r="T66" s="25" t="str">
        <f>IF('Heures Supplémentaire'!L98="",$T$5,"")</f>
        <v>Camille</v>
      </c>
      <c r="U66" s="25" t="str">
        <f>IF('Heures Supplémentaire'!N98="",$U$5,"")</f>
        <v>Moncef</v>
      </c>
      <c r="V66" s="25" t="str">
        <f>IF('Heures Supplémentaire'!P98="",$V$5,"")</f>
        <v>Danièle</v>
      </c>
      <c r="W66" s="25" t="str">
        <f>IF('Heures Supplémentaire'!R98="",W$5,"")</f>
        <v>Alain</v>
      </c>
      <c r="X66" s="25" t="str">
        <f>IF('Heures Supplémentaire'!T98="",X$5,"")</f>
        <v>Manuel</v>
      </c>
      <c r="Y66" s="25" t="str">
        <f>IF('Heures Supplémentaire'!V98="",Y$5,"")</f>
        <v>Driss</v>
      </c>
      <c r="Z66" s="25" t="str">
        <f>IF('Heures Supplémentaire'!Z98="",Z$5,"")</f>
        <v>AAAA</v>
      </c>
      <c r="AA66" s="25" t="str">
        <f>IF('Heures Supplémentaire'!AA98="",AA$5,"")</f>
        <v>BBBB</v>
      </c>
      <c r="AB66" s="25" t="str">
        <f>IF('Heures Supplémentaire'!AB98="",AB$5,"")</f>
        <v>CCCC</v>
      </c>
      <c r="AC66" s="25" t="e">
        <f>IF(#REF!="",AC$5,"")</f>
        <v>#REF!</v>
      </c>
      <c r="AD66" s="25" t="e">
        <f>IF(#REF!="",AD$5,"")</f>
        <v>#REF!</v>
      </c>
      <c r="AE66" s="25" t="e">
        <f>IF(#REF!="",AE$5,"")</f>
        <v>#REF!</v>
      </c>
      <c r="AF66" s="25" t="e">
        <f>IF(#REF!="",AF$5,"")</f>
        <v>#REF!</v>
      </c>
      <c r="AG66" s="25" t="e">
        <f>IF(#REF!="",AG$5,"")</f>
        <v>#REF!</v>
      </c>
      <c r="AH66" s="26" t="e">
        <f>IF(#REF!="",AH$5,"")</f>
        <v>#REF!</v>
      </c>
    </row>
    <row r="67" spans="1:34" ht="15" hidden="1" customHeight="1">
      <c r="A67" s="18" t="s">
        <v>72</v>
      </c>
      <c r="B67" s="19">
        <f t="shared" si="1"/>
        <v>43892</v>
      </c>
      <c r="C67" s="27">
        <f t="shared" si="0"/>
        <v>2</v>
      </c>
      <c r="D67" s="28" t="s">
        <v>69</v>
      </c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4"/>
      <c r="P67" s="25" t="str">
        <f>IF('Heures Supplémentaire'!D99="",$P$5,"")</f>
        <v>Haziz</v>
      </c>
      <c r="Q67" s="25" t="str">
        <f>IF('Heures Supplémentaire'!F99="",$Q$5,"")</f>
        <v>Stéphanie</v>
      </c>
      <c r="R67" s="25" t="str">
        <f>IF('Heures Supplémentaire'!H99="",$R$5,"")</f>
        <v>Catherine</v>
      </c>
      <c r="S67" s="25" t="str">
        <f>IF('Heures Supplémentaire'!J99="",$S$5,"")</f>
        <v>Denise</v>
      </c>
      <c r="T67" s="25" t="str">
        <f>IF('Heures Supplémentaire'!L99="",$T$5,"")</f>
        <v>Camille</v>
      </c>
      <c r="U67" s="25" t="str">
        <f>IF('Heures Supplémentaire'!N99="",$U$5,"")</f>
        <v>Moncef</v>
      </c>
      <c r="V67" s="25" t="str">
        <f>IF('Heures Supplémentaire'!P99="",$V$5,"")</f>
        <v>Danièle</v>
      </c>
      <c r="W67" s="25" t="str">
        <f>IF('Heures Supplémentaire'!R99="",W$5,"")</f>
        <v>Alain</v>
      </c>
      <c r="X67" s="25" t="str">
        <f>IF('Heures Supplémentaire'!T99="",X$5,"")</f>
        <v>Manuel</v>
      </c>
      <c r="Y67" s="25" t="str">
        <f>IF('Heures Supplémentaire'!V99="",Y$5,"")</f>
        <v>Driss</v>
      </c>
      <c r="Z67" s="25" t="str">
        <f>IF('Heures Supplémentaire'!Z99="",Z$5,"")</f>
        <v>AAAA</v>
      </c>
      <c r="AA67" s="25" t="str">
        <f>IF('Heures Supplémentaire'!AA99="",AA$5,"")</f>
        <v>BBBB</v>
      </c>
      <c r="AB67" s="25" t="str">
        <f>IF('Heures Supplémentaire'!AB99="",AB$5,"")</f>
        <v>CCCC</v>
      </c>
      <c r="AC67" s="25" t="e">
        <f>IF(#REF!="",AC$5,"")</f>
        <v>#REF!</v>
      </c>
      <c r="AD67" s="25" t="e">
        <f>IF(#REF!="",AD$5,"")</f>
        <v>#REF!</v>
      </c>
      <c r="AE67" s="25" t="e">
        <f>IF(#REF!="",AE$5,"")</f>
        <v>#REF!</v>
      </c>
      <c r="AF67" s="25" t="e">
        <f>IF(#REF!="",AF$5,"")</f>
        <v>#REF!</v>
      </c>
      <c r="AG67" s="25" t="e">
        <f>IF(#REF!="",AG$5,"")</f>
        <v>#REF!</v>
      </c>
      <c r="AH67" s="26" t="e">
        <f>IF(#REF!="",AH$5,"")</f>
        <v>#REF!</v>
      </c>
    </row>
    <row r="68" spans="1:34" ht="15" hidden="1" customHeight="1">
      <c r="A68" s="18" t="s">
        <v>72</v>
      </c>
      <c r="B68" s="19">
        <f t="shared" si="1"/>
        <v>43893</v>
      </c>
      <c r="C68" s="27">
        <f t="shared" si="0"/>
        <v>3</v>
      </c>
      <c r="D68" s="28" t="s">
        <v>70</v>
      </c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4"/>
      <c r="P68" s="25" t="str">
        <f>IF('Heures Supplémentaire'!D100="",$P$5,"")</f>
        <v>Haziz</v>
      </c>
      <c r="Q68" s="25" t="str">
        <f>IF('Heures Supplémentaire'!F100="",$Q$5,"")</f>
        <v>Stéphanie</v>
      </c>
      <c r="R68" s="25" t="str">
        <f>IF('Heures Supplémentaire'!H100="",$R$5,"")</f>
        <v>Catherine</v>
      </c>
      <c r="S68" s="25" t="str">
        <f>IF('Heures Supplémentaire'!J100="",$S$5,"")</f>
        <v>Denise</v>
      </c>
      <c r="T68" s="25" t="str">
        <f>IF('Heures Supplémentaire'!L100="",$T$5,"")</f>
        <v>Camille</v>
      </c>
      <c r="U68" s="25" t="str">
        <f>IF('Heures Supplémentaire'!N100="",$U$5,"")</f>
        <v>Moncef</v>
      </c>
      <c r="V68" s="25" t="str">
        <f>IF('Heures Supplémentaire'!P100="",$V$5,"")</f>
        <v>Danièle</v>
      </c>
      <c r="W68" s="25" t="str">
        <f>IF('Heures Supplémentaire'!R100="",W$5,"")</f>
        <v>Alain</v>
      </c>
      <c r="X68" s="25" t="str">
        <f>IF('Heures Supplémentaire'!T100="",X$5,"")</f>
        <v>Manuel</v>
      </c>
      <c r="Y68" s="25" t="str">
        <f>IF('Heures Supplémentaire'!V100="",Y$5,"")</f>
        <v>Driss</v>
      </c>
      <c r="Z68" s="25" t="str">
        <f>IF('Heures Supplémentaire'!Z100="",Z$5,"")</f>
        <v>AAAA</v>
      </c>
      <c r="AA68" s="25" t="str">
        <f>IF('Heures Supplémentaire'!AA100="",AA$5,"")</f>
        <v>BBBB</v>
      </c>
      <c r="AB68" s="25" t="str">
        <f>IF('Heures Supplémentaire'!AB100="",AB$5,"")</f>
        <v>CCCC</v>
      </c>
      <c r="AC68" s="25" t="e">
        <f>IF(#REF!="",AC$5,"")</f>
        <v>#REF!</v>
      </c>
      <c r="AD68" s="25" t="e">
        <f>IF(#REF!="",AD$5,"")</f>
        <v>#REF!</v>
      </c>
      <c r="AE68" s="25" t="e">
        <f>IF(#REF!="",AE$5,"")</f>
        <v>#REF!</v>
      </c>
      <c r="AF68" s="25" t="e">
        <f>IF(#REF!="",AF$5,"")</f>
        <v>#REF!</v>
      </c>
      <c r="AG68" s="25" t="e">
        <f>IF(#REF!="",AG$5,"")</f>
        <v>#REF!</v>
      </c>
      <c r="AH68" s="26" t="e">
        <f>IF(#REF!="",AH$5,"")</f>
        <v>#REF!</v>
      </c>
    </row>
    <row r="69" spans="1:34" ht="15" hidden="1" customHeight="1">
      <c r="A69" s="18" t="s">
        <v>72</v>
      </c>
      <c r="B69" s="19">
        <f t="shared" si="1"/>
        <v>43894</v>
      </c>
      <c r="C69" s="27">
        <f t="shared" si="0"/>
        <v>4</v>
      </c>
      <c r="D69" s="28" t="s">
        <v>64</v>
      </c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4"/>
      <c r="P69" s="25" t="str">
        <f>IF('Heures Supplémentaire'!D101="",$P$5,"")</f>
        <v>Haziz</v>
      </c>
      <c r="Q69" s="25" t="str">
        <f>IF('Heures Supplémentaire'!F101="",$Q$5,"")</f>
        <v>Stéphanie</v>
      </c>
      <c r="R69" s="25" t="str">
        <f>IF('Heures Supplémentaire'!H101="",$R$5,"")</f>
        <v>Catherine</v>
      </c>
      <c r="S69" s="25" t="str">
        <f>IF('Heures Supplémentaire'!J101="",$S$5,"")</f>
        <v>Denise</v>
      </c>
      <c r="T69" s="25" t="str">
        <f>IF('Heures Supplémentaire'!L101="",$T$5,"")</f>
        <v>Camille</v>
      </c>
      <c r="U69" s="25" t="str">
        <f>IF('Heures Supplémentaire'!N101="",$U$5,"")</f>
        <v>Moncef</v>
      </c>
      <c r="V69" s="25" t="str">
        <f>IF('Heures Supplémentaire'!P101="",$V$5,"")</f>
        <v>Danièle</v>
      </c>
      <c r="W69" s="25" t="str">
        <f>IF('Heures Supplémentaire'!R101="",W$5,"")</f>
        <v>Alain</v>
      </c>
      <c r="X69" s="25" t="str">
        <f>IF('Heures Supplémentaire'!T101="",X$5,"")</f>
        <v>Manuel</v>
      </c>
      <c r="Y69" s="25" t="str">
        <f>IF('Heures Supplémentaire'!V101="",Y$5,"")</f>
        <v>Driss</v>
      </c>
      <c r="Z69" s="25" t="str">
        <f>IF('Heures Supplémentaire'!Z101="",Z$5,"")</f>
        <v>AAAA</v>
      </c>
      <c r="AA69" s="25" t="str">
        <f>IF('Heures Supplémentaire'!AA101="",AA$5,"")</f>
        <v>BBBB</v>
      </c>
      <c r="AB69" s="25" t="str">
        <f>IF('Heures Supplémentaire'!AB101="",AB$5,"")</f>
        <v>CCCC</v>
      </c>
      <c r="AC69" s="25" t="e">
        <f>IF(#REF!="",AC$5,"")</f>
        <v>#REF!</v>
      </c>
      <c r="AD69" s="25" t="e">
        <f>IF(#REF!="",AD$5,"")</f>
        <v>#REF!</v>
      </c>
      <c r="AE69" s="25" t="e">
        <f>IF(#REF!="",AE$5,"")</f>
        <v>#REF!</v>
      </c>
      <c r="AF69" s="25" t="e">
        <f>IF(#REF!="",AF$5,"")</f>
        <v>#REF!</v>
      </c>
      <c r="AG69" s="25" t="e">
        <f>IF(#REF!="",AG$5,"")</f>
        <v>#REF!</v>
      </c>
      <c r="AH69" s="26" t="e">
        <f>IF(#REF!="",AH$5,"")</f>
        <v>#REF!</v>
      </c>
    </row>
    <row r="70" spans="1:34" ht="15" hidden="1" customHeight="1">
      <c r="A70" s="18" t="s">
        <v>72</v>
      </c>
      <c r="B70" s="19">
        <f t="shared" si="1"/>
        <v>43895</v>
      </c>
      <c r="C70" s="27">
        <f t="shared" ref="C70:C133" si="2">WEEKDAY(B70)</f>
        <v>5</v>
      </c>
      <c r="D70" s="28" t="s">
        <v>65</v>
      </c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4"/>
      <c r="P70" s="25" t="str">
        <f>IF('Heures Supplémentaire'!D104="",$P$5,"")</f>
        <v>Haziz</v>
      </c>
      <c r="Q70" s="25" t="str">
        <f>IF('Heures Supplémentaire'!F104="",$Q$5,"")</f>
        <v>Stéphanie</v>
      </c>
      <c r="R70" s="25" t="str">
        <f>IF('Heures Supplémentaire'!H104="",$R$5,"")</f>
        <v>Catherine</v>
      </c>
      <c r="S70" s="25" t="str">
        <f>IF('Heures Supplémentaire'!J104="",$S$5,"")</f>
        <v>Denise</v>
      </c>
      <c r="T70" s="25" t="str">
        <f>IF('Heures Supplémentaire'!L104="",$T$5,"")</f>
        <v>Camille</v>
      </c>
      <c r="U70" s="25" t="str">
        <f>IF('Heures Supplémentaire'!N104="",$U$5,"")</f>
        <v>Moncef</v>
      </c>
      <c r="V70" s="25" t="str">
        <f>IF('Heures Supplémentaire'!P104="",$V$5,"")</f>
        <v>Danièle</v>
      </c>
      <c r="W70" s="25" t="str">
        <f>IF('Heures Supplémentaire'!R104="",W$5,"")</f>
        <v>Alain</v>
      </c>
      <c r="X70" s="25" t="str">
        <f>IF('Heures Supplémentaire'!T104="",X$5,"")</f>
        <v>Manuel</v>
      </c>
      <c r="Y70" s="25" t="str">
        <f>IF('Heures Supplémentaire'!V104="",Y$5,"")</f>
        <v>Driss</v>
      </c>
      <c r="Z70" s="25" t="str">
        <f>IF('Heures Supplémentaire'!Z104="",Z$5,"")</f>
        <v>AAAA</v>
      </c>
      <c r="AA70" s="25" t="str">
        <f>IF('Heures Supplémentaire'!AA104="",AA$5,"")</f>
        <v>BBBB</v>
      </c>
      <c r="AB70" s="25" t="str">
        <f>IF('Heures Supplémentaire'!AB104="",AB$5,"")</f>
        <v>CCCC</v>
      </c>
      <c r="AC70" s="25" t="e">
        <f>IF(#REF!="",AC$5,"")</f>
        <v>#REF!</v>
      </c>
      <c r="AD70" s="25" t="e">
        <f>IF(#REF!="",AD$5,"")</f>
        <v>#REF!</v>
      </c>
      <c r="AE70" s="25" t="e">
        <f>IF(#REF!="",AE$5,"")</f>
        <v>#REF!</v>
      </c>
      <c r="AF70" s="25" t="e">
        <f>IF(#REF!="",AF$5,"")</f>
        <v>#REF!</v>
      </c>
      <c r="AG70" s="25" t="e">
        <f>IF(#REF!="",AG$5,"")</f>
        <v>#REF!</v>
      </c>
      <c r="AH70" s="26" t="e">
        <f>IF(#REF!="",AH$5,"")</f>
        <v>#REF!</v>
      </c>
    </row>
    <row r="71" spans="1:34" ht="15" hidden="1" customHeight="1">
      <c r="A71" s="18" t="s">
        <v>72</v>
      </c>
      <c r="B71" s="19">
        <f t="shared" ref="B71:B134" si="3">B70+1</f>
        <v>43896</v>
      </c>
      <c r="C71" s="27">
        <f t="shared" si="2"/>
        <v>6</v>
      </c>
      <c r="D71" s="28" t="s">
        <v>66</v>
      </c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4"/>
      <c r="P71" s="25" t="str">
        <f>IF('Heures Supplémentaire'!D105="",$P$5,"")</f>
        <v>Haziz</v>
      </c>
      <c r="Q71" s="25" t="str">
        <f>IF('Heures Supplémentaire'!F105="",$Q$5,"")</f>
        <v>Stéphanie</v>
      </c>
      <c r="R71" s="25" t="str">
        <f>IF('Heures Supplémentaire'!H105="",$R$5,"")</f>
        <v>Catherine</v>
      </c>
      <c r="S71" s="25" t="str">
        <f>IF('Heures Supplémentaire'!J105="",$S$5,"")</f>
        <v>Denise</v>
      </c>
      <c r="T71" s="25" t="str">
        <f>IF('Heures Supplémentaire'!L105="",$T$5,"")</f>
        <v>Camille</v>
      </c>
      <c r="U71" s="25" t="str">
        <f>IF('Heures Supplémentaire'!N105="",$U$5,"")</f>
        <v>Moncef</v>
      </c>
      <c r="V71" s="25" t="str">
        <f>IF('Heures Supplémentaire'!P105="",$V$5,"")</f>
        <v>Danièle</v>
      </c>
      <c r="W71" s="25" t="str">
        <f>IF('Heures Supplémentaire'!R105="",W$5,"")</f>
        <v>Alain</v>
      </c>
      <c r="X71" s="25" t="str">
        <f>IF('Heures Supplémentaire'!T105="",X$5,"")</f>
        <v>Manuel</v>
      </c>
      <c r="Y71" s="25" t="str">
        <f>IF('Heures Supplémentaire'!V105="",Y$5,"")</f>
        <v>Driss</v>
      </c>
      <c r="Z71" s="25" t="str">
        <f>IF('Heures Supplémentaire'!Z105="",Z$5,"")</f>
        <v>AAAA</v>
      </c>
      <c r="AA71" s="25" t="str">
        <f>IF('Heures Supplémentaire'!AA105="",AA$5,"")</f>
        <v>BBBB</v>
      </c>
      <c r="AB71" s="25" t="str">
        <f>IF('Heures Supplémentaire'!AB105="",AB$5,"")</f>
        <v>CCCC</v>
      </c>
      <c r="AC71" s="25" t="e">
        <f>IF(#REF!="",AC$5,"")</f>
        <v>#REF!</v>
      </c>
      <c r="AD71" s="25" t="e">
        <f>IF(#REF!="",AD$5,"")</f>
        <v>#REF!</v>
      </c>
      <c r="AE71" s="25" t="e">
        <f>IF(#REF!="",AE$5,"")</f>
        <v>#REF!</v>
      </c>
      <c r="AF71" s="25" t="e">
        <f>IF(#REF!="",AF$5,"")</f>
        <v>#REF!</v>
      </c>
      <c r="AG71" s="25" t="e">
        <f>IF(#REF!="",AG$5,"")</f>
        <v>#REF!</v>
      </c>
      <c r="AH71" s="26" t="e">
        <f>IF(#REF!="",AH$5,"")</f>
        <v>#REF!</v>
      </c>
    </row>
    <row r="72" spans="1:34" ht="15" hidden="1" customHeight="1">
      <c r="A72" s="18" t="s">
        <v>72</v>
      </c>
      <c r="B72" s="19">
        <f t="shared" si="3"/>
        <v>43897</v>
      </c>
      <c r="C72" s="27">
        <f t="shared" si="2"/>
        <v>7</v>
      </c>
      <c r="D72" s="28" t="s">
        <v>67</v>
      </c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4"/>
      <c r="P72" s="25" t="str">
        <f>IF('Heures Supplémentaire'!D106="",$P$5,"")</f>
        <v>Haziz</v>
      </c>
      <c r="Q72" s="25" t="str">
        <f>IF('Heures Supplémentaire'!F106="",$Q$5,"")</f>
        <v>Stéphanie</v>
      </c>
      <c r="R72" s="25" t="str">
        <f>IF('Heures Supplémentaire'!H106="",$R$5,"")</f>
        <v>Catherine</v>
      </c>
      <c r="S72" s="25" t="str">
        <f>IF('Heures Supplémentaire'!J106="",$S$5,"")</f>
        <v>Denise</v>
      </c>
      <c r="T72" s="25" t="str">
        <f>IF('Heures Supplémentaire'!L106="",$T$5,"")</f>
        <v>Camille</v>
      </c>
      <c r="U72" s="25" t="str">
        <f>IF('Heures Supplémentaire'!N106="",$U$5,"")</f>
        <v>Moncef</v>
      </c>
      <c r="V72" s="25" t="str">
        <f>IF('Heures Supplémentaire'!P106="",$V$5,"")</f>
        <v>Danièle</v>
      </c>
      <c r="W72" s="25" t="str">
        <f>IF('Heures Supplémentaire'!R106="",W$5,"")</f>
        <v>Alain</v>
      </c>
      <c r="X72" s="25" t="str">
        <f>IF('Heures Supplémentaire'!T106="",X$5,"")</f>
        <v>Manuel</v>
      </c>
      <c r="Y72" s="25" t="str">
        <f>IF('Heures Supplémentaire'!V106="",Y$5,"")</f>
        <v>Driss</v>
      </c>
      <c r="Z72" s="25" t="str">
        <f>IF('Heures Supplémentaire'!Z106="",Z$5,"")</f>
        <v>AAAA</v>
      </c>
      <c r="AA72" s="25" t="str">
        <f>IF('Heures Supplémentaire'!AA106="",AA$5,"")</f>
        <v>BBBB</v>
      </c>
      <c r="AB72" s="25" t="str">
        <f>IF('Heures Supplémentaire'!AB106="",AB$5,"")</f>
        <v>CCCC</v>
      </c>
      <c r="AC72" s="25" t="e">
        <f>IF(#REF!="",AC$5,"")</f>
        <v>#REF!</v>
      </c>
      <c r="AD72" s="25" t="e">
        <f>IF(#REF!="",AD$5,"")</f>
        <v>#REF!</v>
      </c>
      <c r="AE72" s="25" t="e">
        <f>IF(#REF!="",AE$5,"")</f>
        <v>#REF!</v>
      </c>
      <c r="AF72" s="25" t="e">
        <f>IF(#REF!="",AF$5,"")</f>
        <v>#REF!</v>
      </c>
      <c r="AG72" s="25" t="e">
        <f>IF(#REF!="",AG$5,"")</f>
        <v>#REF!</v>
      </c>
      <c r="AH72" s="26" t="e">
        <f>IF(#REF!="",AH$5,"")</f>
        <v>#REF!</v>
      </c>
    </row>
    <row r="73" spans="1:34" ht="15" customHeight="1">
      <c r="A73" s="18" t="s">
        <v>72</v>
      </c>
      <c r="B73" s="19">
        <f t="shared" si="3"/>
        <v>43898</v>
      </c>
      <c r="C73" s="27">
        <f t="shared" si="2"/>
        <v>1</v>
      </c>
      <c r="D73" s="28" t="s">
        <v>68</v>
      </c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4"/>
      <c r="P73" s="25" t="str">
        <f>IF('Heures Supplémentaire'!D107="",$P$5,"")</f>
        <v>Haziz</v>
      </c>
      <c r="Q73" s="25" t="str">
        <f>IF('Heures Supplémentaire'!F107="",$Q$5,"")</f>
        <v>Stéphanie</v>
      </c>
      <c r="R73" s="25" t="str">
        <f>IF('Heures Supplémentaire'!H107="",$R$5,"")</f>
        <v>Catherine</v>
      </c>
      <c r="S73" s="25" t="str">
        <f>IF('Heures Supplémentaire'!J107="",$S$5,"")</f>
        <v>Denise</v>
      </c>
      <c r="T73" s="25" t="str">
        <f>IF('Heures Supplémentaire'!L107="",$T$5,"")</f>
        <v>Camille</v>
      </c>
      <c r="U73" s="25" t="str">
        <f>IF('Heures Supplémentaire'!N107="",$U$5,"")</f>
        <v>Moncef</v>
      </c>
      <c r="V73" s="25" t="str">
        <f>IF('Heures Supplémentaire'!P107="",$V$5,"")</f>
        <v>Danièle</v>
      </c>
      <c r="W73" s="25" t="str">
        <f>IF('Heures Supplémentaire'!R107="",W$5,"")</f>
        <v>Alain</v>
      </c>
      <c r="X73" s="25" t="str">
        <f>IF('Heures Supplémentaire'!T107="",X$5,"")</f>
        <v>Manuel</v>
      </c>
      <c r="Y73" s="25" t="str">
        <f>IF('Heures Supplémentaire'!V107="",Y$5,"")</f>
        <v>Driss</v>
      </c>
      <c r="Z73" s="25" t="str">
        <f>IF('Heures Supplémentaire'!Z107="",Z$5,"")</f>
        <v>AAAA</v>
      </c>
      <c r="AA73" s="25" t="str">
        <f>IF('Heures Supplémentaire'!AA107="",AA$5,"")</f>
        <v>BBBB</v>
      </c>
      <c r="AB73" s="25" t="str">
        <f>IF('Heures Supplémentaire'!AB107="",AB$5,"")</f>
        <v>CCCC</v>
      </c>
      <c r="AC73" s="25" t="e">
        <f>IF(#REF!="",AC$5,"")</f>
        <v>#REF!</v>
      </c>
      <c r="AD73" s="25" t="e">
        <f>IF(#REF!="",AD$5,"")</f>
        <v>#REF!</v>
      </c>
      <c r="AE73" s="25" t="e">
        <f>IF(#REF!="",AE$5,"")</f>
        <v>#REF!</v>
      </c>
      <c r="AF73" s="25" t="e">
        <f>IF(#REF!="",AF$5,"")</f>
        <v>#REF!</v>
      </c>
      <c r="AG73" s="25" t="e">
        <f>IF(#REF!="",AG$5,"")</f>
        <v>#REF!</v>
      </c>
      <c r="AH73" s="26" t="e">
        <f>IF(#REF!="",AH$5,"")</f>
        <v>#REF!</v>
      </c>
    </row>
    <row r="74" spans="1:34" ht="15" hidden="1" customHeight="1">
      <c r="A74" s="18" t="s">
        <v>72</v>
      </c>
      <c r="B74" s="19">
        <f t="shared" si="3"/>
        <v>43899</v>
      </c>
      <c r="C74" s="27">
        <f t="shared" si="2"/>
        <v>2</v>
      </c>
      <c r="D74" s="28" t="s">
        <v>69</v>
      </c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4"/>
      <c r="P74" s="25" t="str">
        <f>IF('Heures Supplémentaire'!D108="",$P$5,"")</f>
        <v>Haziz</v>
      </c>
      <c r="Q74" s="25" t="str">
        <f>IF('Heures Supplémentaire'!F108="",$Q$5,"")</f>
        <v>Stéphanie</v>
      </c>
      <c r="R74" s="25" t="str">
        <f>IF('Heures Supplémentaire'!H108="",$R$5,"")</f>
        <v>Catherine</v>
      </c>
      <c r="S74" s="25" t="str">
        <f>IF('Heures Supplémentaire'!J108="",$S$5,"")</f>
        <v>Denise</v>
      </c>
      <c r="T74" s="25" t="str">
        <f>IF('Heures Supplémentaire'!L108="",$T$5,"")</f>
        <v>Camille</v>
      </c>
      <c r="U74" s="25" t="str">
        <f>IF('Heures Supplémentaire'!N108="",$U$5,"")</f>
        <v>Moncef</v>
      </c>
      <c r="V74" s="25" t="str">
        <f>IF('Heures Supplémentaire'!P108="",$V$5,"")</f>
        <v>Danièle</v>
      </c>
      <c r="W74" s="25" t="str">
        <f>IF('Heures Supplémentaire'!R108="",W$5,"")</f>
        <v>Alain</v>
      </c>
      <c r="X74" s="25" t="str">
        <f>IF('Heures Supplémentaire'!T108="",X$5,"")</f>
        <v>Manuel</v>
      </c>
      <c r="Y74" s="25" t="str">
        <f>IF('Heures Supplémentaire'!V108="",Y$5,"")</f>
        <v>Driss</v>
      </c>
      <c r="Z74" s="25" t="str">
        <f>IF('Heures Supplémentaire'!Z108="",Z$5,"")</f>
        <v>AAAA</v>
      </c>
      <c r="AA74" s="25" t="str">
        <f>IF('Heures Supplémentaire'!AA108="",AA$5,"")</f>
        <v>BBBB</v>
      </c>
      <c r="AB74" s="25" t="str">
        <f>IF('Heures Supplémentaire'!AB108="",AB$5,"")</f>
        <v>CCCC</v>
      </c>
      <c r="AC74" s="25" t="e">
        <f>IF(#REF!="",AC$5,"")</f>
        <v>#REF!</v>
      </c>
      <c r="AD74" s="25" t="e">
        <f>IF(#REF!="",AD$5,"")</f>
        <v>#REF!</v>
      </c>
      <c r="AE74" s="25" t="e">
        <f>IF(#REF!="",AE$5,"")</f>
        <v>#REF!</v>
      </c>
      <c r="AF74" s="25" t="e">
        <f>IF(#REF!="",AF$5,"")</f>
        <v>#REF!</v>
      </c>
      <c r="AG74" s="25" t="e">
        <f>IF(#REF!="",AG$5,"")</f>
        <v>#REF!</v>
      </c>
      <c r="AH74" s="26" t="e">
        <f>IF(#REF!="",AH$5,"")</f>
        <v>#REF!</v>
      </c>
    </row>
    <row r="75" spans="1:34" ht="15" hidden="1" customHeight="1">
      <c r="A75" s="18" t="s">
        <v>72</v>
      </c>
      <c r="B75" s="19">
        <f t="shared" si="3"/>
        <v>43900</v>
      </c>
      <c r="C75" s="27">
        <f t="shared" si="2"/>
        <v>3</v>
      </c>
      <c r="D75" s="28" t="s">
        <v>70</v>
      </c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4"/>
      <c r="P75" s="25" t="str">
        <f>IF('Heures Supplémentaire'!D109="",$P$5,"")</f>
        <v>Haziz</v>
      </c>
      <c r="Q75" s="25" t="str">
        <f>IF('Heures Supplémentaire'!F109="",$Q$5,"")</f>
        <v>Stéphanie</v>
      </c>
      <c r="R75" s="25" t="str">
        <f>IF('Heures Supplémentaire'!H109="",$R$5,"")</f>
        <v>Catherine</v>
      </c>
      <c r="S75" s="25" t="str">
        <f>IF('Heures Supplémentaire'!J109="",$S$5,"")</f>
        <v>Denise</v>
      </c>
      <c r="T75" s="25" t="str">
        <f>IF('Heures Supplémentaire'!L109="",$T$5,"")</f>
        <v>Camille</v>
      </c>
      <c r="U75" s="25" t="str">
        <f>IF('Heures Supplémentaire'!N109="",$U$5,"")</f>
        <v>Moncef</v>
      </c>
      <c r="V75" s="25" t="str">
        <f>IF('Heures Supplémentaire'!P109="",$V$5,"")</f>
        <v>Danièle</v>
      </c>
      <c r="W75" s="25" t="str">
        <f>IF('Heures Supplémentaire'!R109="",W$5,"")</f>
        <v>Alain</v>
      </c>
      <c r="X75" s="25" t="str">
        <f>IF('Heures Supplémentaire'!T109="",X$5,"")</f>
        <v>Manuel</v>
      </c>
      <c r="Y75" s="25" t="str">
        <f>IF('Heures Supplémentaire'!V109="",Y$5,"")</f>
        <v>Driss</v>
      </c>
      <c r="Z75" s="25" t="str">
        <f>IF('Heures Supplémentaire'!Z109="",Z$5,"")</f>
        <v>AAAA</v>
      </c>
      <c r="AA75" s="25" t="str">
        <f>IF('Heures Supplémentaire'!AA109="",AA$5,"")</f>
        <v>BBBB</v>
      </c>
      <c r="AB75" s="25" t="str">
        <f>IF('Heures Supplémentaire'!AB109="",AB$5,"")</f>
        <v>CCCC</v>
      </c>
      <c r="AC75" s="25" t="e">
        <f>IF(#REF!="",AC$5,"")</f>
        <v>#REF!</v>
      </c>
      <c r="AD75" s="25" t="e">
        <f>IF(#REF!="",AD$5,"")</f>
        <v>#REF!</v>
      </c>
      <c r="AE75" s="25" t="e">
        <f>IF(#REF!="",AE$5,"")</f>
        <v>#REF!</v>
      </c>
      <c r="AF75" s="25" t="e">
        <f>IF(#REF!="",AF$5,"")</f>
        <v>#REF!</v>
      </c>
      <c r="AG75" s="25" t="e">
        <f>IF(#REF!="",AG$5,"")</f>
        <v>#REF!</v>
      </c>
      <c r="AH75" s="26" t="e">
        <f>IF(#REF!="",AH$5,"")</f>
        <v>#REF!</v>
      </c>
    </row>
    <row r="76" spans="1:34" ht="15" hidden="1" customHeight="1">
      <c r="A76" s="18" t="s">
        <v>72</v>
      </c>
      <c r="B76" s="19">
        <f t="shared" si="3"/>
        <v>43901</v>
      </c>
      <c r="C76" s="27">
        <f t="shared" si="2"/>
        <v>4</v>
      </c>
      <c r="D76" s="28" t="s">
        <v>64</v>
      </c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4"/>
      <c r="P76" s="25" t="str">
        <f>IF('Heures Supplémentaire'!D110="",$P$5,"")</f>
        <v>Haziz</v>
      </c>
      <c r="Q76" s="25" t="str">
        <f>IF('Heures Supplémentaire'!F110="",$Q$5,"")</f>
        <v>Stéphanie</v>
      </c>
      <c r="R76" s="25" t="str">
        <f>IF('Heures Supplémentaire'!H110="",$R$5,"")</f>
        <v>Catherine</v>
      </c>
      <c r="S76" s="25" t="str">
        <f>IF('Heures Supplémentaire'!J110="",$S$5,"")</f>
        <v>Denise</v>
      </c>
      <c r="T76" s="25" t="str">
        <f>IF('Heures Supplémentaire'!L110="",$T$5,"")</f>
        <v>Camille</v>
      </c>
      <c r="U76" s="25" t="str">
        <f>IF('Heures Supplémentaire'!N110="",$U$5,"")</f>
        <v>Moncef</v>
      </c>
      <c r="V76" s="25" t="str">
        <f>IF('Heures Supplémentaire'!P110="",$V$5,"")</f>
        <v>Danièle</v>
      </c>
      <c r="W76" s="25" t="str">
        <f>IF('Heures Supplémentaire'!R110="",W$5,"")</f>
        <v>Alain</v>
      </c>
      <c r="X76" s="25" t="str">
        <f>IF('Heures Supplémentaire'!T110="",X$5,"")</f>
        <v>Manuel</v>
      </c>
      <c r="Y76" s="25" t="str">
        <f>IF('Heures Supplémentaire'!V110="",Y$5,"")</f>
        <v>Driss</v>
      </c>
      <c r="Z76" s="25" t="str">
        <f>IF('Heures Supplémentaire'!Z110="",Z$5,"")</f>
        <v>AAAA</v>
      </c>
      <c r="AA76" s="25" t="str">
        <f>IF('Heures Supplémentaire'!AA110="",AA$5,"")</f>
        <v>BBBB</v>
      </c>
      <c r="AB76" s="25" t="str">
        <f>IF('Heures Supplémentaire'!AB110="",AB$5,"")</f>
        <v>CCCC</v>
      </c>
      <c r="AC76" s="25" t="e">
        <f>IF(#REF!="",AC$5,"")</f>
        <v>#REF!</v>
      </c>
      <c r="AD76" s="25" t="e">
        <f>IF(#REF!="",AD$5,"")</f>
        <v>#REF!</v>
      </c>
      <c r="AE76" s="25" t="e">
        <f>IF(#REF!="",AE$5,"")</f>
        <v>#REF!</v>
      </c>
      <c r="AF76" s="25" t="e">
        <f>IF(#REF!="",AF$5,"")</f>
        <v>#REF!</v>
      </c>
      <c r="AG76" s="25" t="e">
        <f>IF(#REF!="",AG$5,"")</f>
        <v>#REF!</v>
      </c>
      <c r="AH76" s="26" t="e">
        <f>IF(#REF!="",AH$5,"")</f>
        <v>#REF!</v>
      </c>
    </row>
    <row r="77" spans="1:34" ht="15" hidden="1" customHeight="1">
      <c r="A77" s="18" t="s">
        <v>72</v>
      </c>
      <c r="B77" s="19">
        <f t="shared" si="3"/>
        <v>43902</v>
      </c>
      <c r="C77" s="27">
        <f t="shared" si="2"/>
        <v>5</v>
      </c>
      <c r="D77" s="28" t="s">
        <v>65</v>
      </c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4"/>
      <c r="P77" s="25" t="str">
        <f>IF('Heures Supplémentaire'!D113="",$P$5,"")</f>
        <v>Haziz</v>
      </c>
      <c r="Q77" s="25" t="str">
        <f>IF('Heures Supplémentaire'!F113="",$Q$5,"")</f>
        <v>Stéphanie</v>
      </c>
      <c r="R77" s="25" t="str">
        <f>IF('Heures Supplémentaire'!H113="",$R$5,"")</f>
        <v>Catherine</v>
      </c>
      <c r="S77" s="25" t="str">
        <f>IF('Heures Supplémentaire'!J113="",$S$5,"")</f>
        <v>Denise</v>
      </c>
      <c r="T77" s="25" t="str">
        <f>IF('Heures Supplémentaire'!L113="",$T$5,"")</f>
        <v>Camille</v>
      </c>
      <c r="U77" s="25" t="str">
        <f>IF('Heures Supplémentaire'!N113="",$U$5,"")</f>
        <v>Moncef</v>
      </c>
      <c r="V77" s="25" t="str">
        <f>IF('Heures Supplémentaire'!P113="",$V$5,"")</f>
        <v>Danièle</v>
      </c>
      <c r="W77" s="25" t="str">
        <f>IF('Heures Supplémentaire'!R113="",W$5,"")</f>
        <v>Alain</v>
      </c>
      <c r="X77" s="25" t="str">
        <f>IF('Heures Supplémentaire'!T113="",X$5,"")</f>
        <v>Manuel</v>
      </c>
      <c r="Y77" s="25" t="str">
        <f>IF('Heures Supplémentaire'!V113="",Y$5,"")</f>
        <v>Driss</v>
      </c>
      <c r="Z77" s="25" t="str">
        <f>IF('Heures Supplémentaire'!Z113="",Z$5,"")</f>
        <v>AAAA</v>
      </c>
      <c r="AA77" s="25" t="str">
        <f>IF('Heures Supplémentaire'!AA113="",AA$5,"")</f>
        <v>BBBB</v>
      </c>
      <c r="AB77" s="25" t="str">
        <f>IF('Heures Supplémentaire'!AB113="",AB$5,"")</f>
        <v>CCCC</v>
      </c>
      <c r="AC77" s="25" t="e">
        <f>IF(#REF!="",AC$5,"")</f>
        <v>#REF!</v>
      </c>
      <c r="AD77" s="25" t="e">
        <f>IF(#REF!="",AD$5,"")</f>
        <v>#REF!</v>
      </c>
      <c r="AE77" s="25" t="e">
        <f>IF(#REF!="",AE$5,"")</f>
        <v>#REF!</v>
      </c>
      <c r="AF77" s="25" t="e">
        <f>IF(#REF!="",AF$5,"")</f>
        <v>#REF!</v>
      </c>
      <c r="AG77" s="25" t="e">
        <f>IF(#REF!="",AG$5,"")</f>
        <v>#REF!</v>
      </c>
      <c r="AH77" s="26" t="e">
        <f>IF(#REF!="",AH$5,"")</f>
        <v>#REF!</v>
      </c>
    </row>
    <row r="78" spans="1:34" ht="15" hidden="1" customHeight="1">
      <c r="A78" s="18" t="s">
        <v>72</v>
      </c>
      <c r="B78" s="19">
        <f t="shared" si="3"/>
        <v>43903</v>
      </c>
      <c r="C78" s="27">
        <f t="shared" si="2"/>
        <v>6</v>
      </c>
      <c r="D78" s="28" t="s">
        <v>66</v>
      </c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4"/>
      <c r="P78" s="25" t="str">
        <f>IF('Heures Supplémentaire'!D114="",$P$5,"")</f>
        <v>Haziz</v>
      </c>
      <c r="Q78" s="25" t="str">
        <f>IF('Heures Supplémentaire'!F114="",$Q$5,"")</f>
        <v>Stéphanie</v>
      </c>
      <c r="R78" s="25" t="str">
        <f>IF('Heures Supplémentaire'!H114="",$R$5,"")</f>
        <v>Catherine</v>
      </c>
      <c r="S78" s="25" t="str">
        <f>IF('Heures Supplémentaire'!J114="",$S$5,"")</f>
        <v>Denise</v>
      </c>
      <c r="T78" s="25" t="str">
        <f>IF('Heures Supplémentaire'!L114="",$T$5,"")</f>
        <v>Camille</v>
      </c>
      <c r="U78" s="25" t="str">
        <f>IF('Heures Supplémentaire'!N114="",$U$5,"")</f>
        <v>Moncef</v>
      </c>
      <c r="V78" s="25" t="str">
        <f>IF('Heures Supplémentaire'!P114="",$V$5,"")</f>
        <v>Danièle</v>
      </c>
      <c r="W78" s="25" t="str">
        <f>IF('Heures Supplémentaire'!R114="",W$5,"")</f>
        <v>Alain</v>
      </c>
      <c r="X78" s="25" t="str">
        <f>IF('Heures Supplémentaire'!T114="",X$5,"")</f>
        <v>Manuel</v>
      </c>
      <c r="Y78" s="25" t="str">
        <f>IF('Heures Supplémentaire'!V114="",Y$5,"")</f>
        <v>Driss</v>
      </c>
      <c r="Z78" s="25" t="str">
        <f>IF('Heures Supplémentaire'!Z114="",Z$5,"")</f>
        <v>AAAA</v>
      </c>
      <c r="AA78" s="25" t="str">
        <f>IF('Heures Supplémentaire'!AA114="",AA$5,"")</f>
        <v>BBBB</v>
      </c>
      <c r="AB78" s="25" t="str">
        <f>IF('Heures Supplémentaire'!AB114="",AB$5,"")</f>
        <v>CCCC</v>
      </c>
      <c r="AC78" s="25" t="e">
        <f>IF(#REF!="",AC$5,"")</f>
        <v>#REF!</v>
      </c>
      <c r="AD78" s="25" t="e">
        <f>IF(#REF!="",AD$5,"")</f>
        <v>#REF!</v>
      </c>
      <c r="AE78" s="25" t="e">
        <f>IF(#REF!="",AE$5,"")</f>
        <v>#REF!</v>
      </c>
      <c r="AF78" s="25" t="e">
        <f>IF(#REF!="",AF$5,"")</f>
        <v>#REF!</v>
      </c>
      <c r="AG78" s="25" t="e">
        <f>IF(#REF!="",AG$5,"")</f>
        <v>#REF!</v>
      </c>
      <c r="AH78" s="26" t="e">
        <f>IF(#REF!="",AH$5,"")</f>
        <v>#REF!</v>
      </c>
    </row>
    <row r="79" spans="1:34" ht="15" hidden="1" customHeight="1">
      <c r="A79" s="18" t="s">
        <v>72</v>
      </c>
      <c r="B79" s="19">
        <f t="shared" si="3"/>
        <v>43904</v>
      </c>
      <c r="C79" s="27">
        <f t="shared" si="2"/>
        <v>7</v>
      </c>
      <c r="D79" s="28" t="s">
        <v>67</v>
      </c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4"/>
      <c r="P79" s="25" t="str">
        <f>IF('Heures Supplémentaire'!D115="",$P$5,"")</f>
        <v>Haziz</v>
      </c>
      <c r="Q79" s="25" t="str">
        <f>IF('Heures Supplémentaire'!F115="",$Q$5,"")</f>
        <v>Stéphanie</v>
      </c>
      <c r="R79" s="25" t="str">
        <f>IF('Heures Supplémentaire'!H115="",$R$5,"")</f>
        <v>Catherine</v>
      </c>
      <c r="S79" s="25" t="str">
        <f>IF('Heures Supplémentaire'!J115="",$S$5,"")</f>
        <v>Denise</v>
      </c>
      <c r="T79" s="25" t="str">
        <f>IF('Heures Supplémentaire'!L115="",$T$5,"")</f>
        <v>Camille</v>
      </c>
      <c r="U79" s="25" t="str">
        <f>IF('Heures Supplémentaire'!N115="",$U$5,"")</f>
        <v>Moncef</v>
      </c>
      <c r="V79" s="25" t="str">
        <f>IF('Heures Supplémentaire'!P115="",$V$5,"")</f>
        <v>Danièle</v>
      </c>
      <c r="W79" s="25" t="str">
        <f>IF('Heures Supplémentaire'!R115="",W$5,"")</f>
        <v>Alain</v>
      </c>
      <c r="X79" s="25" t="str">
        <f>IF('Heures Supplémentaire'!T115="",X$5,"")</f>
        <v>Manuel</v>
      </c>
      <c r="Y79" s="25" t="str">
        <f>IF('Heures Supplémentaire'!V115="",Y$5,"")</f>
        <v>Driss</v>
      </c>
      <c r="Z79" s="25" t="str">
        <f>IF('Heures Supplémentaire'!Z115="",Z$5,"")</f>
        <v>AAAA</v>
      </c>
      <c r="AA79" s="25" t="str">
        <f>IF('Heures Supplémentaire'!AA115="",AA$5,"")</f>
        <v>BBBB</v>
      </c>
      <c r="AB79" s="25" t="str">
        <f>IF('Heures Supplémentaire'!AB115="",AB$5,"")</f>
        <v>CCCC</v>
      </c>
      <c r="AC79" s="25" t="e">
        <f>IF(#REF!="",AC$5,"")</f>
        <v>#REF!</v>
      </c>
      <c r="AD79" s="25" t="e">
        <f>IF(#REF!="",AD$5,"")</f>
        <v>#REF!</v>
      </c>
      <c r="AE79" s="25" t="e">
        <f>IF(#REF!="",AE$5,"")</f>
        <v>#REF!</v>
      </c>
      <c r="AF79" s="25" t="e">
        <f>IF(#REF!="",AF$5,"")</f>
        <v>#REF!</v>
      </c>
      <c r="AG79" s="25" t="e">
        <f>IF(#REF!="",AG$5,"")</f>
        <v>#REF!</v>
      </c>
      <c r="AH79" s="26" t="e">
        <f>IF(#REF!="",AH$5,"")</f>
        <v>#REF!</v>
      </c>
    </row>
    <row r="80" spans="1:34" ht="15" customHeight="1">
      <c r="A80" s="18" t="s">
        <v>72</v>
      </c>
      <c r="B80" s="19">
        <f t="shared" si="3"/>
        <v>43905</v>
      </c>
      <c r="C80" s="27">
        <f t="shared" si="2"/>
        <v>1</v>
      </c>
      <c r="D80" s="28" t="s">
        <v>68</v>
      </c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4"/>
      <c r="P80" s="25" t="str">
        <f>IF('Heures Supplémentaire'!D116="",$P$5,"")</f>
        <v>Haziz</v>
      </c>
      <c r="Q80" s="25" t="str">
        <f>IF('Heures Supplémentaire'!F116="",$Q$5,"")</f>
        <v>Stéphanie</v>
      </c>
      <c r="R80" s="25" t="str">
        <f>IF('Heures Supplémentaire'!H116="",$R$5,"")</f>
        <v>Catherine</v>
      </c>
      <c r="S80" s="25" t="str">
        <f>IF('Heures Supplémentaire'!J116="",$S$5,"")</f>
        <v>Denise</v>
      </c>
      <c r="T80" s="25" t="str">
        <f>IF('Heures Supplémentaire'!L116="",$T$5,"")</f>
        <v>Camille</v>
      </c>
      <c r="U80" s="25" t="str">
        <f>IF('Heures Supplémentaire'!N116="",$U$5,"")</f>
        <v>Moncef</v>
      </c>
      <c r="V80" s="25" t="str">
        <f>IF('Heures Supplémentaire'!P116="",$V$5,"")</f>
        <v>Danièle</v>
      </c>
      <c r="W80" s="25" t="str">
        <f>IF('Heures Supplémentaire'!R116="",W$5,"")</f>
        <v>Alain</v>
      </c>
      <c r="X80" s="25" t="str">
        <f>IF('Heures Supplémentaire'!T116="",X$5,"")</f>
        <v>Manuel</v>
      </c>
      <c r="Y80" s="25" t="str">
        <f>IF('Heures Supplémentaire'!V116="",Y$5,"")</f>
        <v>Driss</v>
      </c>
      <c r="Z80" s="25" t="str">
        <f>IF('Heures Supplémentaire'!Z116="",Z$5,"")</f>
        <v>AAAA</v>
      </c>
      <c r="AA80" s="25" t="str">
        <f>IF('Heures Supplémentaire'!AA116="",AA$5,"")</f>
        <v>BBBB</v>
      </c>
      <c r="AB80" s="25" t="str">
        <f>IF('Heures Supplémentaire'!AB116="",AB$5,"")</f>
        <v>CCCC</v>
      </c>
      <c r="AC80" s="25" t="e">
        <f>IF(#REF!="",AC$5,"")</f>
        <v>#REF!</v>
      </c>
      <c r="AD80" s="25" t="e">
        <f>IF(#REF!="",AD$5,"")</f>
        <v>#REF!</v>
      </c>
      <c r="AE80" s="25" t="e">
        <f>IF(#REF!="",AE$5,"")</f>
        <v>#REF!</v>
      </c>
      <c r="AF80" s="25" t="e">
        <f>IF(#REF!="",AF$5,"")</f>
        <v>#REF!</v>
      </c>
      <c r="AG80" s="25" t="e">
        <f>IF(#REF!="",AG$5,"")</f>
        <v>#REF!</v>
      </c>
      <c r="AH80" s="26" t="e">
        <f>IF(#REF!="",AH$5,"")</f>
        <v>#REF!</v>
      </c>
    </row>
    <row r="81" spans="1:34" ht="15" hidden="1" customHeight="1">
      <c r="A81" s="18" t="s">
        <v>72</v>
      </c>
      <c r="B81" s="19">
        <f t="shared" si="3"/>
        <v>43906</v>
      </c>
      <c r="C81" s="27">
        <f t="shared" si="2"/>
        <v>2</v>
      </c>
      <c r="D81" s="28" t="s">
        <v>69</v>
      </c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4"/>
      <c r="P81" s="25" t="str">
        <f>IF('Heures Supplémentaire'!D117="",$P$5,"")</f>
        <v>Haziz</v>
      </c>
      <c r="Q81" s="25" t="str">
        <f>IF('Heures Supplémentaire'!F117="",$Q$5,"")</f>
        <v>Stéphanie</v>
      </c>
      <c r="R81" s="25" t="str">
        <f>IF('Heures Supplémentaire'!H117="",$R$5,"")</f>
        <v>Catherine</v>
      </c>
      <c r="S81" s="25" t="str">
        <f>IF('Heures Supplémentaire'!J117="",$S$5,"")</f>
        <v>Denise</v>
      </c>
      <c r="T81" s="25" t="str">
        <f>IF('Heures Supplémentaire'!L117="",$T$5,"")</f>
        <v>Camille</v>
      </c>
      <c r="U81" s="25" t="str">
        <f>IF('Heures Supplémentaire'!N117="",$U$5,"")</f>
        <v>Moncef</v>
      </c>
      <c r="V81" s="25" t="str">
        <f>IF('Heures Supplémentaire'!P117="",$V$5,"")</f>
        <v>Danièle</v>
      </c>
      <c r="W81" s="25" t="str">
        <f>IF('Heures Supplémentaire'!R117="",W$5,"")</f>
        <v>Alain</v>
      </c>
      <c r="X81" s="25" t="str">
        <f>IF('Heures Supplémentaire'!T117="",X$5,"")</f>
        <v>Manuel</v>
      </c>
      <c r="Y81" s="25" t="str">
        <f>IF('Heures Supplémentaire'!V117="",Y$5,"")</f>
        <v>Driss</v>
      </c>
      <c r="Z81" s="25" t="str">
        <f>IF('Heures Supplémentaire'!Z117="",Z$5,"")</f>
        <v>AAAA</v>
      </c>
      <c r="AA81" s="25" t="str">
        <f>IF('Heures Supplémentaire'!AA117="",AA$5,"")</f>
        <v>BBBB</v>
      </c>
      <c r="AB81" s="25" t="str">
        <f>IF('Heures Supplémentaire'!AB117="",AB$5,"")</f>
        <v>CCCC</v>
      </c>
      <c r="AC81" s="25" t="e">
        <f>IF(#REF!="",AC$5,"")</f>
        <v>#REF!</v>
      </c>
      <c r="AD81" s="25" t="e">
        <f>IF(#REF!="",AD$5,"")</f>
        <v>#REF!</v>
      </c>
      <c r="AE81" s="25" t="e">
        <f>IF(#REF!="",AE$5,"")</f>
        <v>#REF!</v>
      </c>
      <c r="AF81" s="25" t="e">
        <f>IF(#REF!="",AF$5,"")</f>
        <v>#REF!</v>
      </c>
      <c r="AG81" s="25" t="e">
        <f>IF(#REF!="",AG$5,"")</f>
        <v>#REF!</v>
      </c>
      <c r="AH81" s="26" t="e">
        <f>IF(#REF!="",AH$5,"")</f>
        <v>#REF!</v>
      </c>
    </row>
    <row r="82" spans="1:34" ht="15" hidden="1" customHeight="1">
      <c r="A82" s="18" t="s">
        <v>72</v>
      </c>
      <c r="B82" s="19">
        <f t="shared" si="3"/>
        <v>43907</v>
      </c>
      <c r="C82" s="27">
        <f t="shared" si="2"/>
        <v>3</v>
      </c>
      <c r="D82" s="28" t="s">
        <v>70</v>
      </c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4"/>
      <c r="P82" s="25" t="str">
        <f>IF('Heures Supplémentaire'!D118="",$P$5,"")</f>
        <v>Haziz</v>
      </c>
      <c r="Q82" s="25" t="str">
        <f>IF('Heures Supplémentaire'!F118="",$Q$5,"")</f>
        <v>Stéphanie</v>
      </c>
      <c r="R82" s="25" t="str">
        <f>IF('Heures Supplémentaire'!H118="",$R$5,"")</f>
        <v>Catherine</v>
      </c>
      <c r="S82" s="25" t="str">
        <f>IF('Heures Supplémentaire'!J118="",$S$5,"")</f>
        <v>Denise</v>
      </c>
      <c r="T82" s="25" t="str">
        <f>IF('Heures Supplémentaire'!L118="",$T$5,"")</f>
        <v>Camille</v>
      </c>
      <c r="U82" s="25" t="str">
        <f>IF('Heures Supplémentaire'!N118="",$U$5,"")</f>
        <v>Moncef</v>
      </c>
      <c r="V82" s="25" t="str">
        <f>IF('Heures Supplémentaire'!P118="",$V$5,"")</f>
        <v>Danièle</v>
      </c>
      <c r="W82" s="25" t="str">
        <f>IF('Heures Supplémentaire'!R118="",W$5,"")</f>
        <v>Alain</v>
      </c>
      <c r="X82" s="25" t="str">
        <f>IF('Heures Supplémentaire'!T118="",X$5,"")</f>
        <v>Manuel</v>
      </c>
      <c r="Y82" s="25" t="str">
        <f>IF('Heures Supplémentaire'!V118="",Y$5,"")</f>
        <v>Driss</v>
      </c>
      <c r="Z82" s="25" t="str">
        <f>IF('Heures Supplémentaire'!Z118="",Z$5,"")</f>
        <v>AAAA</v>
      </c>
      <c r="AA82" s="25" t="str">
        <f>IF('Heures Supplémentaire'!AA118="",AA$5,"")</f>
        <v>BBBB</v>
      </c>
      <c r="AB82" s="25" t="str">
        <f>IF('Heures Supplémentaire'!AB118="",AB$5,"")</f>
        <v>CCCC</v>
      </c>
      <c r="AC82" s="25" t="e">
        <f>IF(#REF!="",AC$5,"")</f>
        <v>#REF!</v>
      </c>
      <c r="AD82" s="25" t="e">
        <f>IF(#REF!="",AD$5,"")</f>
        <v>#REF!</v>
      </c>
      <c r="AE82" s="25" t="e">
        <f>IF(#REF!="",AE$5,"")</f>
        <v>#REF!</v>
      </c>
      <c r="AF82" s="25" t="e">
        <f>IF(#REF!="",AF$5,"")</f>
        <v>#REF!</v>
      </c>
      <c r="AG82" s="25" t="e">
        <f>IF(#REF!="",AG$5,"")</f>
        <v>#REF!</v>
      </c>
      <c r="AH82" s="26" t="e">
        <f>IF(#REF!="",AH$5,"")</f>
        <v>#REF!</v>
      </c>
    </row>
    <row r="83" spans="1:34" ht="15" hidden="1" customHeight="1">
      <c r="A83" s="18" t="s">
        <v>72</v>
      </c>
      <c r="B83" s="19">
        <f t="shared" si="3"/>
        <v>43908</v>
      </c>
      <c r="C83" s="27">
        <f t="shared" si="2"/>
        <v>4</v>
      </c>
      <c r="D83" s="28" t="s">
        <v>64</v>
      </c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4"/>
      <c r="P83" s="25" t="str">
        <f>IF('Heures Supplémentaire'!D119="",$P$5,"")</f>
        <v>Haziz</v>
      </c>
      <c r="Q83" s="25" t="str">
        <f>IF('Heures Supplémentaire'!F119="",$Q$5,"")</f>
        <v>Stéphanie</v>
      </c>
      <c r="R83" s="25" t="str">
        <f>IF('Heures Supplémentaire'!H119="",$R$5,"")</f>
        <v>Catherine</v>
      </c>
      <c r="S83" s="25" t="str">
        <f>IF('Heures Supplémentaire'!J119="",$S$5,"")</f>
        <v>Denise</v>
      </c>
      <c r="T83" s="25" t="str">
        <f>IF('Heures Supplémentaire'!L119="",$T$5,"")</f>
        <v>Camille</v>
      </c>
      <c r="U83" s="25" t="str">
        <f>IF('Heures Supplémentaire'!N119="",$U$5,"")</f>
        <v>Moncef</v>
      </c>
      <c r="V83" s="25" t="str">
        <f>IF('Heures Supplémentaire'!P119="",$V$5,"")</f>
        <v>Danièle</v>
      </c>
      <c r="W83" s="25" t="str">
        <f>IF('Heures Supplémentaire'!R119="",W$5,"")</f>
        <v>Alain</v>
      </c>
      <c r="X83" s="25" t="str">
        <f>IF('Heures Supplémentaire'!T119="",X$5,"")</f>
        <v>Manuel</v>
      </c>
      <c r="Y83" s="25" t="str">
        <f>IF('Heures Supplémentaire'!V119="",Y$5,"")</f>
        <v>Driss</v>
      </c>
      <c r="Z83" s="25" t="str">
        <f>IF('Heures Supplémentaire'!Z119="",Z$5,"")</f>
        <v>AAAA</v>
      </c>
      <c r="AA83" s="25" t="str">
        <f>IF('Heures Supplémentaire'!AA119="",AA$5,"")</f>
        <v>BBBB</v>
      </c>
      <c r="AB83" s="25" t="str">
        <f>IF('Heures Supplémentaire'!AB119="",AB$5,"")</f>
        <v>CCCC</v>
      </c>
      <c r="AC83" s="25" t="e">
        <f>IF(#REF!="",AC$5,"")</f>
        <v>#REF!</v>
      </c>
      <c r="AD83" s="25" t="e">
        <f>IF(#REF!="",AD$5,"")</f>
        <v>#REF!</v>
      </c>
      <c r="AE83" s="25" t="e">
        <f>IF(#REF!="",AE$5,"")</f>
        <v>#REF!</v>
      </c>
      <c r="AF83" s="25" t="e">
        <f>IF(#REF!="",AF$5,"")</f>
        <v>#REF!</v>
      </c>
      <c r="AG83" s="25" t="e">
        <f>IF(#REF!="",AG$5,"")</f>
        <v>#REF!</v>
      </c>
      <c r="AH83" s="26" t="e">
        <f>IF(#REF!="",AH$5,"")</f>
        <v>#REF!</v>
      </c>
    </row>
    <row r="84" spans="1:34" ht="15" hidden="1" customHeight="1">
      <c r="A84" s="18" t="s">
        <v>72</v>
      </c>
      <c r="B84" s="19">
        <f t="shared" si="3"/>
        <v>43909</v>
      </c>
      <c r="C84" s="27">
        <f t="shared" si="2"/>
        <v>5</v>
      </c>
      <c r="D84" s="28" t="s">
        <v>65</v>
      </c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4"/>
      <c r="P84" s="25" t="str">
        <f>IF('Heures Supplémentaire'!D122="",$P$5,"")</f>
        <v>Haziz</v>
      </c>
      <c r="Q84" s="25" t="str">
        <f>IF('Heures Supplémentaire'!F122="",$Q$5,"")</f>
        <v>Stéphanie</v>
      </c>
      <c r="R84" s="25" t="str">
        <f>IF('Heures Supplémentaire'!H122="",$R$5,"")</f>
        <v>Catherine</v>
      </c>
      <c r="S84" s="25" t="str">
        <f>IF('Heures Supplémentaire'!J122="",$S$5,"")</f>
        <v>Denise</v>
      </c>
      <c r="T84" s="25" t="str">
        <f>IF('Heures Supplémentaire'!L122="",$T$5,"")</f>
        <v>Camille</v>
      </c>
      <c r="U84" s="25" t="str">
        <f>IF('Heures Supplémentaire'!N122="",$U$5,"")</f>
        <v>Moncef</v>
      </c>
      <c r="V84" s="25" t="str">
        <f>IF('Heures Supplémentaire'!P122="",$V$5,"")</f>
        <v>Danièle</v>
      </c>
      <c r="W84" s="25" t="str">
        <f>IF('Heures Supplémentaire'!R122="",W$5,"")</f>
        <v>Alain</v>
      </c>
      <c r="X84" s="25" t="str">
        <f>IF('Heures Supplémentaire'!T122="",X$5,"")</f>
        <v>Manuel</v>
      </c>
      <c r="Y84" s="25" t="str">
        <f>IF('Heures Supplémentaire'!V122="",Y$5,"")</f>
        <v>Driss</v>
      </c>
      <c r="Z84" s="25" t="str">
        <f>IF('Heures Supplémentaire'!Z122="",Z$5,"")</f>
        <v>AAAA</v>
      </c>
      <c r="AA84" s="25" t="str">
        <f>IF('Heures Supplémentaire'!AA122="",AA$5,"")</f>
        <v>BBBB</v>
      </c>
      <c r="AB84" s="25" t="str">
        <f>IF('Heures Supplémentaire'!AB122="",AB$5,"")</f>
        <v>CCCC</v>
      </c>
      <c r="AC84" s="25" t="e">
        <f>IF(#REF!="",AC$5,"")</f>
        <v>#REF!</v>
      </c>
      <c r="AD84" s="25" t="e">
        <f>IF(#REF!="",AD$5,"")</f>
        <v>#REF!</v>
      </c>
      <c r="AE84" s="25" t="e">
        <f>IF(#REF!="",AE$5,"")</f>
        <v>#REF!</v>
      </c>
      <c r="AF84" s="25" t="e">
        <f>IF(#REF!="",AF$5,"")</f>
        <v>#REF!</v>
      </c>
      <c r="AG84" s="25" t="e">
        <f>IF(#REF!="",AG$5,"")</f>
        <v>#REF!</v>
      </c>
      <c r="AH84" s="26" t="e">
        <f>IF(#REF!="",AH$5,"")</f>
        <v>#REF!</v>
      </c>
    </row>
    <row r="85" spans="1:34" ht="15" hidden="1" customHeight="1">
      <c r="A85" s="18" t="s">
        <v>72</v>
      </c>
      <c r="B85" s="19">
        <f t="shared" si="3"/>
        <v>43910</v>
      </c>
      <c r="C85" s="27">
        <f t="shared" si="2"/>
        <v>6</v>
      </c>
      <c r="D85" s="28" t="s">
        <v>66</v>
      </c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4"/>
      <c r="P85" s="25" t="str">
        <f>IF('Heures Supplémentaire'!D123="",$P$5,"")</f>
        <v>Haziz</v>
      </c>
      <c r="Q85" s="25" t="str">
        <f>IF('Heures Supplémentaire'!F123="",$Q$5,"")</f>
        <v>Stéphanie</v>
      </c>
      <c r="R85" s="25" t="str">
        <f>IF('Heures Supplémentaire'!H123="",$R$5,"")</f>
        <v>Catherine</v>
      </c>
      <c r="S85" s="25" t="str">
        <f>IF('Heures Supplémentaire'!J123="",$S$5,"")</f>
        <v>Denise</v>
      </c>
      <c r="T85" s="25" t="str">
        <f>IF('Heures Supplémentaire'!L123="",$T$5,"")</f>
        <v>Camille</v>
      </c>
      <c r="U85" s="25" t="str">
        <f>IF('Heures Supplémentaire'!N123="",$U$5,"")</f>
        <v>Moncef</v>
      </c>
      <c r="V85" s="25" t="str">
        <f>IF('Heures Supplémentaire'!P123="",$V$5,"")</f>
        <v>Danièle</v>
      </c>
      <c r="W85" s="25" t="str">
        <f>IF('Heures Supplémentaire'!R123="",W$5,"")</f>
        <v>Alain</v>
      </c>
      <c r="X85" s="25" t="str">
        <f>IF('Heures Supplémentaire'!T123="",X$5,"")</f>
        <v>Manuel</v>
      </c>
      <c r="Y85" s="25" t="str">
        <f>IF('Heures Supplémentaire'!V123="",Y$5,"")</f>
        <v>Driss</v>
      </c>
      <c r="Z85" s="25" t="str">
        <f>IF('Heures Supplémentaire'!Z123="",Z$5,"")</f>
        <v>AAAA</v>
      </c>
      <c r="AA85" s="25" t="str">
        <f>IF('Heures Supplémentaire'!AA123="",AA$5,"")</f>
        <v>BBBB</v>
      </c>
      <c r="AB85" s="25" t="str">
        <f>IF('Heures Supplémentaire'!AB123="",AB$5,"")</f>
        <v>CCCC</v>
      </c>
      <c r="AC85" s="25" t="e">
        <f>IF(#REF!="",AC$5,"")</f>
        <v>#REF!</v>
      </c>
      <c r="AD85" s="25" t="e">
        <f>IF(#REF!="",AD$5,"")</f>
        <v>#REF!</v>
      </c>
      <c r="AE85" s="25" t="e">
        <f>IF(#REF!="",AE$5,"")</f>
        <v>#REF!</v>
      </c>
      <c r="AF85" s="25" t="e">
        <f>IF(#REF!="",AF$5,"")</f>
        <v>#REF!</v>
      </c>
      <c r="AG85" s="25" t="e">
        <f>IF(#REF!="",AG$5,"")</f>
        <v>#REF!</v>
      </c>
      <c r="AH85" s="26" t="e">
        <f>IF(#REF!="",AH$5,"")</f>
        <v>#REF!</v>
      </c>
    </row>
    <row r="86" spans="1:34" ht="15" hidden="1" customHeight="1">
      <c r="A86" s="18" t="s">
        <v>72</v>
      </c>
      <c r="B86" s="19">
        <f t="shared" si="3"/>
        <v>43911</v>
      </c>
      <c r="C86" s="27">
        <f t="shared" si="2"/>
        <v>7</v>
      </c>
      <c r="D86" s="28" t="s">
        <v>67</v>
      </c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4"/>
      <c r="P86" s="25" t="str">
        <f>IF('Heures Supplémentaire'!D124="",$P$5,"")</f>
        <v>Haziz</v>
      </c>
      <c r="Q86" s="25" t="str">
        <f>IF('Heures Supplémentaire'!F124="",$Q$5,"")</f>
        <v>Stéphanie</v>
      </c>
      <c r="R86" s="25" t="str">
        <f>IF('Heures Supplémentaire'!H124="",$R$5,"")</f>
        <v>Catherine</v>
      </c>
      <c r="S86" s="25" t="str">
        <f>IF('Heures Supplémentaire'!J124="",$S$5,"")</f>
        <v>Denise</v>
      </c>
      <c r="T86" s="25" t="str">
        <f>IF('Heures Supplémentaire'!L124="",$T$5,"")</f>
        <v>Camille</v>
      </c>
      <c r="U86" s="25" t="str">
        <f>IF('Heures Supplémentaire'!N124="",$U$5,"")</f>
        <v>Moncef</v>
      </c>
      <c r="V86" s="25" t="str">
        <f>IF('Heures Supplémentaire'!P124="",$V$5,"")</f>
        <v>Danièle</v>
      </c>
      <c r="W86" s="25" t="str">
        <f>IF('Heures Supplémentaire'!R124="",W$5,"")</f>
        <v>Alain</v>
      </c>
      <c r="X86" s="25" t="str">
        <f>IF('Heures Supplémentaire'!T124="",X$5,"")</f>
        <v>Manuel</v>
      </c>
      <c r="Y86" s="25" t="str">
        <f>IF('Heures Supplémentaire'!V124="",Y$5,"")</f>
        <v>Driss</v>
      </c>
      <c r="Z86" s="25" t="str">
        <f>IF('Heures Supplémentaire'!Z124="",Z$5,"")</f>
        <v>AAAA</v>
      </c>
      <c r="AA86" s="25" t="str">
        <f>IF('Heures Supplémentaire'!AA124="",AA$5,"")</f>
        <v>BBBB</v>
      </c>
      <c r="AB86" s="25" t="str">
        <f>IF('Heures Supplémentaire'!AB124="",AB$5,"")</f>
        <v>CCCC</v>
      </c>
      <c r="AC86" s="25" t="e">
        <f>IF(#REF!="",AC$5,"")</f>
        <v>#REF!</v>
      </c>
      <c r="AD86" s="25" t="e">
        <f>IF(#REF!="",AD$5,"")</f>
        <v>#REF!</v>
      </c>
      <c r="AE86" s="25" t="e">
        <f>IF(#REF!="",AE$5,"")</f>
        <v>#REF!</v>
      </c>
      <c r="AF86" s="25" t="e">
        <f>IF(#REF!="",AF$5,"")</f>
        <v>#REF!</v>
      </c>
      <c r="AG86" s="25" t="e">
        <f>IF(#REF!="",AG$5,"")</f>
        <v>#REF!</v>
      </c>
      <c r="AH86" s="26" t="e">
        <f>IF(#REF!="",AH$5,"")</f>
        <v>#REF!</v>
      </c>
    </row>
    <row r="87" spans="1:34" ht="15" customHeight="1">
      <c r="A87" s="18" t="s">
        <v>72</v>
      </c>
      <c r="B87" s="19">
        <f t="shared" si="3"/>
        <v>43912</v>
      </c>
      <c r="C87" s="27">
        <f t="shared" si="2"/>
        <v>1</v>
      </c>
      <c r="D87" s="28" t="s">
        <v>68</v>
      </c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4"/>
      <c r="P87" s="25" t="str">
        <f>IF('Heures Supplémentaire'!D125="",$P$5,"")</f>
        <v>Haziz</v>
      </c>
      <c r="Q87" s="25" t="str">
        <f>IF('Heures Supplémentaire'!F125="",$Q$5,"")</f>
        <v>Stéphanie</v>
      </c>
      <c r="R87" s="25" t="str">
        <f>IF('Heures Supplémentaire'!H125="",$R$5,"")</f>
        <v>Catherine</v>
      </c>
      <c r="S87" s="25" t="str">
        <f>IF('Heures Supplémentaire'!J125="",$S$5,"")</f>
        <v>Denise</v>
      </c>
      <c r="T87" s="25" t="str">
        <f>IF('Heures Supplémentaire'!L125="",$T$5,"")</f>
        <v>Camille</v>
      </c>
      <c r="U87" s="25" t="str">
        <f>IF('Heures Supplémentaire'!N125="",$U$5,"")</f>
        <v>Moncef</v>
      </c>
      <c r="V87" s="25" t="str">
        <f>IF('Heures Supplémentaire'!P125="",$V$5,"")</f>
        <v>Danièle</v>
      </c>
      <c r="W87" s="25" t="str">
        <f>IF('Heures Supplémentaire'!R125="",W$5,"")</f>
        <v>Alain</v>
      </c>
      <c r="X87" s="25" t="str">
        <f>IF('Heures Supplémentaire'!T125="",X$5,"")</f>
        <v>Manuel</v>
      </c>
      <c r="Y87" s="25" t="str">
        <f>IF('Heures Supplémentaire'!V125="",Y$5,"")</f>
        <v>Driss</v>
      </c>
      <c r="Z87" s="25" t="str">
        <f>IF('Heures Supplémentaire'!Z125="",Z$5,"")</f>
        <v>AAAA</v>
      </c>
      <c r="AA87" s="25" t="str">
        <f>IF('Heures Supplémentaire'!AA125="",AA$5,"")</f>
        <v>BBBB</v>
      </c>
      <c r="AB87" s="25" t="str">
        <f>IF('Heures Supplémentaire'!AB125="",AB$5,"")</f>
        <v>CCCC</v>
      </c>
      <c r="AC87" s="25" t="e">
        <f>IF(#REF!="",AC$5,"")</f>
        <v>#REF!</v>
      </c>
      <c r="AD87" s="25" t="e">
        <f>IF(#REF!="",AD$5,"")</f>
        <v>#REF!</v>
      </c>
      <c r="AE87" s="25" t="e">
        <f>IF(#REF!="",AE$5,"")</f>
        <v>#REF!</v>
      </c>
      <c r="AF87" s="25" t="e">
        <f>IF(#REF!="",AF$5,"")</f>
        <v>#REF!</v>
      </c>
      <c r="AG87" s="25" t="e">
        <f>IF(#REF!="",AG$5,"")</f>
        <v>#REF!</v>
      </c>
      <c r="AH87" s="26" t="e">
        <f>IF(#REF!="",AH$5,"")</f>
        <v>#REF!</v>
      </c>
    </row>
    <row r="88" spans="1:34" ht="15" hidden="1" customHeight="1">
      <c r="A88" s="18" t="s">
        <v>72</v>
      </c>
      <c r="B88" s="19">
        <f t="shared" si="3"/>
        <v>43913</v>
      </c>
      <c r="C88" s="27">
        <f t="shared" si="2"/>
        <v>2</v>
      </c>
      <c r="D88" s="28" t="s">
        <v>69</v>
      </c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4"/>
      <c r="P88" s="25" t="str">
        <f>IF('Heures Supplémentaire'!D126="",$P$5,"")</f>
        <v>Haziz</v>
      </c>
      <c r="Q88" s="25" t="str">
        <f>IF('Heures Supplémentaire'!F126="",$Q$5,"")</f>
        <v>Stéphanie</v>
      </c>
      <c r="R88" s="25" t="str">
        <f>IF('Heures Supplémentaire'!H126="",$R$5,"")</f>
        <v>Catherine</v>
      </c>
      <c r="S88" s="25" t="str">
        <f>IF('Heures Supplémentaire'!J126="",$S$5,"")</f>
        <v>Denise</v>
      </c>
      <c r="T88" s="25" t="str">
        <f>IF('Heures Supplémentaire'!L126="",$T$5,"")</f>
        <v>Camille</v>
      </c>
      <c r="U88" s="25" t="str">
        <f>IF('Heures Supplémentaire'!N126="",$U$5,"")</f>
        <v>Moncef</v>
      </c>
      <c r="V88" s="25" t="str">
        <f>IF('Heures Supplémentaire'!P126="",$V$5,"")</f>
        <v>Danièle</v>
      </c>
      <c r="W88" s="25" t="str">
        <f>IF('Heures Supplémentaire'!R126="",W$5,"")</f>
        <v>Alain</v>
      </c>
      <c r="X88" s="25" t="str">
        <f>IF('Heures Supplémentaire'!T126="",X$5,"")</f>
        <v>Manuel</v>
      </c>
      <c r="Y88" s="25" t="str">
        <f>IF('Heures Supplémentaire'!V126="",Y$5,"")</f>
        <v>Driss</v>
      </c>
      <c r="Z88" s="25" t="str">
        <f>IF('Heures Supplémentaire'!Z126="",Z$5,"")</f>
        <v>AAAA</v>
      </c>
      <c r="AA88" s="25" t="str">
        <f>IF('Heures Supplémentaire'!AA126="",AA$5,"")</f>
        <v>BBBB</v>
      </c>
      <c r="AB88" s="25" t="str">
        <f>IF('Heures Supplémentaire'!AB126="",AB$5,"")</f>
        <v>CCCC</v>
      </c>
      <c r="AC88" s="25" t="e">
        <f>IF(#REF!="",AC$5,"")</f>
        <v>#REF!</v>
      </c>
      <c r="AD88" s="25" t="e">
        <f>IF(#REF!="",AD$5,"")</f>
        <v>#REF!</v>
      </c>
      <c r="AE88" s="25" t="e">
        <f>IF(#REF!="",AE$5,"")</f>
        <v>#REF!</v>
      </c>
      <c r="AF88" s="25" t="e">
        <f>IF(#REF!="",AF$5,"")</f>
        <v>#REF!</v>
      </c>
      <c r="AG88" s="25" t="e">
        <f>IF(#REF!="",AG$5,"")</f>
        <v>#REF!</v>
      </c>
      <c r="AH88" s="26" t="e">
        <f>IF(#REF!="",AH$5,"")</f>
        <v>#REF!</v>
      </c>
    </row>
    <row r="89" spans="1:34" ht="15" hidden="1" customHeight="1">
      <c r="A89" s="18" t="s">
        <v>72</v>
      </c>
      <c r="B89" s="19">
        <f t="shared" si="3"/>
        <v>43914</v>
      </c>
      <c r="C89" s="27">
        <f t="shared" si="2"/>
        <v>3</v>
      </c>
      <c r="D89" s="28" t="s">
        <v>70</v>
      </c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4"/>
      <c r="P89" s="25" t="str">
        <f>IF('Heures Supplémentaire'!D127="",$P$5,"")</f>
        <v>Haziz</v>
      </c>
      <c r="Q89" s="25" t="str">
        <f>IF('Heures Supplémentaire'!F127="",$Q$5,"")</f>
        <v>Stéphanie</v>
      </c>
      <c r="R89" s="25" t="str">
        <f>IF('Heures Supplémentaire'!H127="",$R$5,"")</f>
        <v>Catherine</v>
      </c>
      <c r="S89" s="25" t="str">
        <f>IF('Heures Supplémentaire'!J127="",$S$5,"")</f>
        <v>Denise</v>
      </c>
      <c r="T89" s="25" t="str">
        <f>IF('Heures Supplémentaire'!L127="",$T$5,"")</f>
        <v>Camille</v>
      </c>
      <c r="U89" s="25" t="str">
        <f>IF('Heures Supplémentaire'!N127="",$U$5,"")</f>
        <v>Moncef</v>
      </c>
      <c r="V89" s="25" t="str">
        <f>IF('Heures Supplémentaire'!P127="",$V$5,"")</f>
        <v>Danièle</v>
      </c>
      <c r="W89" s="25" t="str">
        <f>IF('Heures Supplémentaire'!R127="",W$5,"")</f>
        <v>Alain</v>
      </c>
      <c r="X89" s="25" t="str">
        <f>IF('Heures Supplémentaire'!T127="",X$5,"")</f>
        <v>Manuel</v>
      </c>
      <c r="Y89" s="25" t="str">
        <f>IF('Heures Supplémentaire'!V127="",Y$5,"")</f>
        <v>Driss</v>
      </c>
      <c r="Z89" s="25" t="str">
        <f>IF('Heures Supplémentaire'!Z127="",Z$5,"")</f>
        <v>AAAA</v>
      </c>
      <c r="AA89" s="25" t="str">
        <f>IF('Heures Supplémentaire'!AA127="",AA$5,"")</f>
        <v>BBBB</v>
      </c>
      <c r="AB89" s="25" t="str">
        <f>IF('Heures Supplémentaire'!AB127="",AB$5,"")</f>
        <v>CCCC</v>
      </c>
      <c r="AC89" s="25" t="e">
        <f>IF(#REF!="",AC$5,"")</f>
        <v>#REF!</v>
      </c>
      <c r="AD89" s="25" t="e">
        <f>IF(#REF!="",AD$5,"")</f>
        <v>#REF!</v>
      </c>
      <c r="AE89" s="25" t="e">
        <f>IF(#REF!="",AE$5,"")</f>
        <v>#REF!</v>
      </c>
      <c r="AF89" s="25" t="e">
        <f>IF(#REF!="",AF$5,"")</f>
        <v>#REF!</v>
      </c>
      <c r="AG89" s="25" t="e">
        <f>IF(#REF!="",AG$5,"")</f>
        <v>#REF!</v>
      </c>
      <c r="AH89" s="26" t="e">
        <f>IF(#REF!="",AH$5,"")</f>
        <v>#REF!</v>
      </c>
    </row>
    <row r="90" spans="1:34" ht="15" hidden="1" customHeight="1">
      <c r="A90" s="18" t="s">
        <v>72</v>
      </c>
      <c r="B90" s="19">
        <f t="shared" si="3"/>
        <v>43915</v>
      </c>
      <c r="C90" s="27">
        <f t="shared" si="2"/>
        <v>4</v>
      </c>
      <c r="D90" s="28" t="s">
        <v>64</v>
      </c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4"/>
      <c r="P90" s="25" t="str">
        <f>IF('Heures Supplémentaire'!D128="",$P$5,"")</f>
        <v>Haziz</v>
      </c>
      <c r="Q90" s="25" t="str">
        <f>IF('Heures Supplémentaire'!F128="",$Q$5,"")</f>
        <v>Stéphanie</v>
      </c>
      <c r="R90" s="25" t="str">
        <f>IF('Heures Supplémentaire'!H128="",$R$5,"")</f>
        <v>Catherine</v>
      </c>
      <c r="S90" s="25" t="str">
        <f>IF('Heures Supplémentaire'!J128="",$S$5,"")</f>
        <v>Denise</v>
      </c>
      <c r="T90" s="25" t="str">
        <f>IF('Heures Supplémentaire'!L128="",$T$5,"")</f>
        <v>Camille</v>
      </c>
      <c r="U90" s="25" t="str">
        <f>IF('Heures Supplémentaire'!N128="",$U$5,"")</f>
        <v>Moncef</v>
      </c>
      <c r="V90" s="25" t="str">
        <f>IF('Heures Supplémentaire'!P128="",$V$5,"")</f>
        <v>Danièle</v>
      </c>
      <c r="W90" s="25" t="str">
        <f>IF('Heures Supplémentaire'!R128="",W$5,"")</f>
        <v>Alain</v>
      </c>
      <c r="X90" s="25" t="str">
        <f>IF('Heures Supplémentaire'!T128="",X$5,"")</f>
        <v>Manuel</v>
      </c>
      <c r="Y90" s="25" t="str">
        <f>IF('Heures Supplémentaire'!V128="",Y$5,"")</f>
        <v>Driss</v>
      </c>
      <c r="Z90" s="25" t="str">
        <f>IF('Heures Supplémentaire'!Z128="",Z$5,"")</f>
        <v>AAAA</v>
      </c>
      <c r="AA90" s="25" t="str">
        <f>IF('Heures Supplémentaire'!AA128="",AA$5,"")</f>
        <v>BBBB</v>
      </c>
      <c r="AB90" s="25" t="str">
        <f>IF('Heures Supplémentaire'!AB128="",AB$5,"")</f>
        <v>CCCC</v>
      </c>
      <c r="AC90" s="25" t="e">
        <f>IF(#REF!="",AC$5,"")</f>
        <v>#REF!</v>
      </c>
      <c r="AD90" s="25" t="e">
        <f>IF(#REF!="",AD$5,"")</f>
        <v>#REF!</v>
      </c>
      <c r="AE90" s="25" t="e">
        <f>IF(#REF!="",AE$5,"")</f>
        <v>#REF!</v>
      </c>
      <c r="AF90" s="25" t="e">
        <f>IF(#REF!="",AF$5,"")</f>
        <v>#REF!</v>
      </c>
      <c r="AG90" s="25" t="e">
        <f>IF(#REF!="",AG$5,"")</f>
        <v>#REF!</v>
      </c>
      <c r="AH90" s="26" t="e">
        <f>IF(#REF!="",AH$5,"")</f>
        <v>#REF!</v>
      </c>
    </row>
    <row r="91" spans="1:34" ht="15" hidden="1" customHeight="1">
      <c r="A91" s="18" t="s">
        <v>72</v>
      </c>
      <c r="B91" s="19">
        <f t="shared" si="3"/>
        <v>43916</v>
      </c>
      <c r="C91" s="27">
        <f t="shared" si="2"/>
        <v>5</v>
      </c>
      <c r="D91" s="28" t="s">
        <v>65</v>
      </c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4"/>
      <c r="P91" s="25" t="str">
        <f>IF('Heures Supplémentaire'!D131="",$P$5,"")</f>
        <v>Haziz</v>
      </c>
      <c r="Q91" s="25" t="str">
        <f>IF('Heures Supplémentaire'!F131="",$Q$5,"")</f>
        <v>Stéphanie</v>
      </c>
      <c r="R91" s="25" t="str">
        <f>IF('Heures Supplémentaire'!H131="",$R$5,"")</f>
        <v>Catherine</v>
      </c>
      <c r="S91" s="25" t="str">
        <f>IF('Heures Supplémentaire'!J131="",$S$5,"")</f>
        <v>Denise</v>
      </c>
      <c r="T91" s="25" t="str">
        <f>IF('Heures Supplémentaire'!L131="",$T$5,"")</f>
        <v>Camille</v>
      </c>
      <c r="U91" s="25" t="str">
        <f>IF('Heures Supplémentaire'!N131="",$U$5,"")</f>
        <v>Moncef</v>
      </c>
      <c r="V91" s="25" t="str">
        <f>IF('Heures Supplémentaire'!P131="",$V$5,"")</f>
        <v>Danièle</v>
      </c>
      <c r="W91" s="25" t="str">
        <f>IF('Heures Supplémentaire'!R131="",W$5,"")</f>
        <v>Alain</v>
      </c>
      <c r="X91" s="25" t="str">
        <f>IF('Heures Supplémentaire'!T131="",X$5,"")</f>
        <v>Manuel</v>
      </c>
      <c r="Y91" s="25" t="str">
        <f>IF('Heures Supplémentaire'!V131="",Y$5,"")</f>
        <v>Driss</v>
      </c>
      <c r="Z91" s="25" t="str">
        <f>IF('Heures Supplémentaire'!Z131="",Z$5,"")</f>
        <v>AAAA</v>
      </c>
      <c r="AA91" s="25" t="str">
        <f>IF('Heures Supplémentaire'!AA131="",AA$5,"")</f>
        <v>BBBB</v>
      </c>
      <c r="AB91" s="25" t="str">
        <f>IF('Heures Supplémentaire'!AB131="",AB$5,"")</f>
        <v>CCCC</v>
      </c>
      <c r="AC91" s="25" t="e">
        <f>IF(#REF!="",AC$5,"")</f>
        <v>#REF!</v>
      </c>
      <c r="AD91" s="25" t="e">
        <f>IF(#REF!="",AD$5,"")</f>
        <v>#REF!</v>
      </c>
      <c r="AE91" s="25" t="e">
        <f>IF(#REF!="",AE$5,"")</f>
        <v>#REF!</v>
      </c>
      <c r="AF91" s="25" t="e">
        <f>IF(#REF!="",AF$5,"")</f>
        <v>#REF!</v>
      </c>
      <c r="AG91" s="25" t="e">
        <f>IF(#REF!="",AG$5,"")</f>
        <v>#REF!</v>
      </c>
      <c r="AH91" s="26" t="e">
        <f>IF(#REF!="",AH$5,"")</f>
        <v>#REF!</v>
      </c>
    </row>
    <row r="92" spans="1:34" ht="15" hidden="1" customHeight="1">
      <c r="A92" s="18" t="s">
        <v>72</v>
      </c>
      <c r="B92" s="19">
        <f t="shared" si="3"/>
        <v>43917</v>
      </c>
      <c r="C92" s="27">
        <f t="shared" si="2"/>
        <v>6</v>
      </c>
      <c r="D92" s="28" t="s">
        <v>66</v>
      </c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4"/>
      <c r="P92" s="25" t="str">
        <f>IF('Heures Supplémentaire'!D132="",$P$5,"")</f>
        <v>Haziz</v>
      </c>
      <c r="Q92" s="25" t="str">
        <f>IF('Heures Supplémentaire'!F132="",$Q$5,"")</f>
        <v>Stéphanie</v>
      </c>
      <c r="R92" s="25" t="str">
        <f>IF('Heures Supplémentaire'!H132="",$R$5,"")</f>
        <v>Catherine</v>
      </c>
      <c r="S92" s="25" t="str">
        <f>IF('Heures Supplémentaire'!J132="",$S$5,"")</f>
        <v>Denise</v>
      </c>
      <c r="T92" s="25" t="str">
        <f>IF('Heures Supplémentaire'!L132="",$T$5,"")</f>
        <v>Camille</v>
      </c>
      <c r="U92" s="25" t="str">
        <f>IF('Heures Supplémentaire'!N132="",$U$5,"")</f>
        <v>Moncef</v>
      </c>
      <c r="V92" s="25" t="str">
        <f>IF('Heures Supplémentaire'!P132="",$V$5,"")</f>
        <v>Danièle</v>
      </c>
      <c r="W92" s="25" t="str">
        <f>IF('Heures Supplémentaire'!R132="",W$5,"")</f>
        <v>Alain</v>
      </c>
      <c r="X92" s="25" t="str">
        <f>IF('Heures Supplémentaire'!T132="",X$5,"")</f>
        <v>Manuel</v>
      </c>
      <c r="Y92" s="25" t="str">
        <f>IF('Heures Supplémentaire'!V132="",Y$5,"")</f>
        <v>Driss</v>
      </c>
      <c r="Z92" s="25" t="str">
        <f>IF('Heures Supplémentaire'!Z132="",Z$5,"")</f>
        <v>AAAA</v>
      </c>
      <c r="AA92" s="25" t="str">
        <f>IF('Heures Supplémentaire'!AA132="",AA$5,"")</f>
        <v>BBBB</v>
      </c>
      <c r="AB92" s="25" t="str">
        <f>IF('Heures Supplémentaire'!AB132="",AB$5,"")</f>
        <v>CCCC</v>
      </c>
      <c r="AC92" s="25" t="e">
        <f>IF(#REF!="",AC$5,"")</f>
        <v>#REF!</v>
      </c>
      <c r="AD92" s="25" t="e">
        <f>IF(#REF!="",AD$5,"")</f>
        <v>#REF!</v>
      </c>
      <c r="AE92" s="25" t="e">
        <f>IF(#REF!="",AE$5,"")</f>
        <v>#REF!</v>
      </c>
      <c r="AF92" s="25" t="e">
        <f>IF(#REF!="",AF$5,"")</f>
        <v>#REF!</v>
      </c>
      <c r="AG92" s="25" t="e">
        <f>IF(#REF!="",AG$5,"")</f>
        <v>#REF!</v>
      </c>
      <c r="AH92" s="26" t="e">
        <f>IF(#REF!="",AH$5,"")</f>
        <v>#REF!</v>
      </c>
    </row>
    <row r="93" spans="1:34" ht="15" hidden="1" customHeight="1">
      <c r="A93" s="18" t="s">
        <v>72</v>
      </c>
      <c r="B93" s="19">
        <f t="shared" si="3"/>
        <v>43918</v>
      </c>
      <c r="C93" s="27">
        <f t="shared" si="2"/>
        <v>7</v>
      </c>
      <c r="D93" s="28" t="s">
        <v>67</v>
      </c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4"/>
      <c r="P93" s="25" t="str">
        <f>IF('Heures Supplémentaire'!D133="",$P$5,"")</f>
        <v>Haziz</v>
      </c>
      <c r="Q93" s="25" t="str">
        <f>IF('Heures Supplémentaire'!F133="",$Q$5,"")</f>
        <v>Stéphanie</v>
      </c>
      <c r="R93" s="25" t="str">
        <f>IF('Heures Supplémentaire'!H133="",$R$5,"")</f>
        <v>Catherine</v>
      </c>
      <c r="S93" s="25" t="str">
        <f>IF('Heures Supplémentaire'!J133="",$S$5,"")</f>
        <v>Denise</v>
      </c>
      <c r="T93" s="25" t="str">
        <f>IF('Heures Supplémentaire'!L133="",$T$5,"")</f>
        <v>Camille</v>
      </c>
      <c r="U93" s="25" t="str">
        <f>IF('Heures Supplémentaire'!N133="",$U$5,"")</f>
        <v>Moncef</v>
      </c>
      <c r="V93" s="25" t="str">
        <f>IF('Heures Supplémentaire'!P133="",$V$5,"")</f>
        <v>Danièle</v>
      </c>
      <c r="W93" s="25" t="str">
        <f>IF('Heures Supplémentaire'!R133="",W$5,"")</f>
        <v>Alain</v>
      </c>
      <c r="X93" s="25" t="str">
        <f>IF('Heures Supplémentaire'!T133="",X$5,"")</f>
        <v>Manuel</v>
      </c>
      <c r="Y93" s="25" t="str">
        <f>IF('Heures Supplémentaire'!V133="",Y$5,"")</f>
        <v>Driss</v>
      </c>
      <c r="Z93" s="25" t="str">
        <f>IF('Heures Supplémentaire'!Z133="",Z$5,"")</f>
        <v>AAAA</v>
      </c>
      <c r="AA93" s="25" t="str">
        <f>IF('Heures Supplémentaire'!AA133="",AA$5,"")</f>
        <v>BBBB</v>
      </c>
      <c r="AB93" s="25" t="str">
        <f>IF('Heures Supplémentaire'!AB133="",AB$5,"")</f>
        <v>CCCC</v>
      </c>
      <c r="AC93" s="25" t="e">
        <f>IF(#REF!="",AC$5,"")</f>
        <v>#REF!</v>
      </c>
      <c r="AD93" s="25" t="e">
        <f>IF(#REF!="",AD$5,"")</f>
        <v>#REF!</v>
      </c>
      <c r="AE93" s="25" t="e">
        <f>IF(#REF!="",AE$5,"")</f>
        <v>#REF!</v>
      </c>
      <c r="AF93" s="25" t="e">
        <f>IF(#REF!="",AF$5,"")</f>
        <v>#REF!</v>
      </c>
      <c r="AG93" s="25" t="e">
        <f>IF(#REF!="",AG$5,"")</f>
        <v>#REF!</v>
      </c>
      <c r="AH93" s="26" t="e">
        <f>IF(#REF!="",AH$5,"")</f>
        <v>#REF!</v>
      </c>
    </row>
    <row r="94" spans="1:34" ht="15" customHeight="1">
      <c r="A94" s="18" t="s">
        <v>72</v>
      </c>
      <c r="B94" s="19">
        <f t="shared" si="3"/>
        <v>43919</v>
      </c>
      <c r="C94" s="27">
        <f t="shared" si="2"/>
        <v>1</v>
      </c>
      <c r="D94" s="28" t="s">
        <v>68</v>
      </c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4"/>
      <c r="P94" s="25" t="str">
        <f>IF('Heures Supplémentaire'!D134="",$P$5,"")</f>
        <v>Haziz</v>
      </c>
      <c r="Q94" s="25" t="str">
        <f>IF('Heures Supplémentaire'!F134="",$Q$5,"")</f>
        <v>Stéphanie</v>
      </c>
      <c r="R94" s="25" t="str">
        <f>IF('Heures Supplémentaire'!H134="",$R$5,"")</f>
        <v>Catherine</v>
      </c>
      <c r="S94" s="25" t="str">
        <f>IF('Heures Supplémentaire'!J134="",$S$5,"")</f>
        <v>Denise</v>
      </c>
      <c r="T94" s="25" t="str">
        <f>IF('Heures Supplémentaire'!L134="",$T$5,"")</f>
        <v>Camille</v>
      </c>
      <c r="U94" s="25" t="str">
        <f>IF('Heures Supplémentaire'!N134="",$U$5,"")</f>
        <v>Moncef</v>
      </c>
      <c r="V94" s="25" t="str">
        <f>IF('Heures Supplémentaire'!P134="",$V$5,"")</f>
        <v>Danièle</v>
      </c>
      <c r="W94" s="25" t="str">
        <f>IF('Heures Supplémentaire'!R134="",W$5,"")</f>
        <v>Alain</v>
      </c>
      <c r="X94" s="25" t="str">
        <f>IF('Heures Supplémentaire'!T134="",X$5,"")</f>
        <v>Manuel</v>
      </c>
      <c r="Y94" s="25" t="str">
        <f>IF('Heures Supplémentaire'!V134="",Y$5,"")</f>
        <v>Driss</v>
      </c>
      <c r="Z94" s="25" t="str">
        <f>IF('Heures Supplémentaire'!Z134="",Z$5,"")</f>
        <v>AAAA</v>
      </c>
      <c r="AA94" s="25" t="str">
        <f>IF('Heures Supplémentaire'!AA134="",AA$5,"")</f>
        <v>BBBB</v>
      </c>
      <c r="AB94" s="25" t="str">
        <f>IF('Heures Supplémentaire'!AB134="",AB$5,"")</f>
        <v>CCCC</v>
      </c>
      <c r="AC94" s="25" t="e">
        <f>IF(#REF!="",AC$5,"")</f>
        <v>#REF!</v>
      </c>
      <c r="AD94" s="25" t="e">
        <f>IF(#REF!="",AD$5,"")</f>
        <v>#REF!</v>
      </c>
      <c r="AE94" s="25" t="e">
        <f>IF(#REF!="",AE$5,"")</f>
        <v>#REF!</v>
      </c>
      <c r="AF94" s="25" t="e">
        <f>IF(#REF!="",AF$5,"")</f>
        <v>#REF!</v>
      </c>
      <c r="AG94" s="25" t="e">
        <f>IF(#REF!="",AG$5,"")</f>
        <v>#REF!</v>
      </c>
      <c r="AH94" s="26" t="e">
        <f>IF(#REF!="",AH$5,"")</f>
        <v>#REF!</v>
      </c>
    </row>
    <row r="95" spans="1:34" ht="15" hidden="1" customHeight="1">
      <c r="A95" s="18" t="s">
        <v>72</v>
      </c>
      <c r="B95" s="19">
        <f t="shared" si="3"/>
        <v>43920</v>
      </c>
      <c r="C95" s="27">
        <f t="shared" si="2"/>
        <v>2</v>
      </c>
      <c r="D95" s="28" t="s">
        <v>69</v>
      </c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4"/>
      <c r="P95" s="25" t="str">
        <f>IF('Heures Supplémentaire'!D135="",$P$5,"")</f>
        <v>Haziz</v>
      </c>
      <c r="Q95" s="25" t="str">
        <f>IF('Heures Supplémentaire'!F135="",$Q$5,"")</f>
        <v>Stéphanie</v>
      </c>
      <c r="R95" s="25" t="str">
        <f>IF('Heures Supplémentaire'!H135="",$R$5,"")</f>
        <v>Catherine</v>
      </c>
      <c r="S95" s="25" t="str">
        <f>IF('Heures Supplémentaire'!J135="",$S$5,"")</f>
        <v>Denise</v>
      </c>
      <c r="T95" s="25" t="str">
        <f>IF('Heures Supplémentaire'!L135="",$T$5,"")</f>
        <v>Camille</v>
      </c>
      <c r="U95" s="25" t="str">
        <f>IF('Heures Supplémentaire'!N135="",$U$5,"")</f>
        <v>Moncef</v>
      </c>
      <c r="V95" s="25" t="str">
        <f>IF('Heures Supplémentaire'!P135="",$V$5,"")</f>
        <v>Danièle</v>
      </c>
      <c r="W95" s="25" t="str">
        <f>IF('Heures Supplémentaire'!R135="",W$5,"")</f>
        <v>Alain</v>
      </c>
      <c r="X95" s="25" t="str">
        <f>IF('Heures Supplémentaire'!T135="",X$5,"")</f>
        <v>Manuel</v>
      </c>
      <c r="Y95" s="25" t="str">
        <f>IF('Heures Supplémentaire'!V135="",Y$5,"")</f>
        <v>Driss</v>
      </c>
      <c r="Z95" s="25" t="str">
        <f>IF('Heures Supplémentaire'!Z135="",Z$5,"")</f>
        <v>AAAA</v>
      </c>
      <c r="AA95" s="25" t="str">
        <f>IF('Heures Supplémentaire'!AA135="",AA$5,"")</f>
        <v>BBBB</v>
      </c>
      <c r="AB95" s="25" t="str">
        <f>IF('Heures Supplémentaire'!AB135="",AB$5,"")</f>
        <v>CCCC</v>
      </c>
      <c r="AC95" s="25" t="e">
        <f>IF(#REF!="",AC$5,"")</f>
        <v>#REF!</v>
      </c>
      <c r="AD95" s="25" t="e">
        <f>IF(#REF!="",AD$5,"")</f>
        <v>#REF!</v>
      </c>
      <c r="AE95" s="25" t="e">
        <f>IF(#REF!="",AE$5,"")</f>
        <v>#REF!</v>
      </c>
      <c r="AF95" s="25" t="e">
        <f>IF(#REF!="",AF$5,"")</f>
        <v>#REF!</v>
      </c>
      <c r="AG95" s="25" t="e">
        <f>IF(#REF!="",AG$5,"")</f>
        <v>#REF!</v>
      </c>
      <c r="AH95" s="26" t="e">
        <f>IF(#REF!="",AH$5,"")</f>
        <v>#REF!</v>
      </c>
    </row>
    <row r="96" spans="1:34" ht="15" hidden="1" customHeight="1">
      <c r="A96" s="18" t="s">
        <v>73</v>
      </c>
      <c r="B96" s="19">
        <f t="shared" si="3"/>
        <v>43921</v>
      </c>
      <c r="C96" s="27">
        <f t="shared" si="2"/>
        <v>3</v>
      </c>
      <c r="D96" s="28" t="s">
        <v>70</v>
      </c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4"/>
      <c r="P96" s="25" t="str">
        <f>IF('Heures Supplémentaire'!D136="",$P$5,"")</f>
        <v>Haziz</v>
      </c>
      <c r="Q96" s="25" t="str">
        <f>IF('Heures Supplémentaire'!F136="",$Q$5,"")</f>
        <v>Stéphanie</v>
      </c>
      <c r="R96" s="25" t="str">
        <f>IF('Heures Supplémentaire'!H136="",$R$5,"")</f>
        <v>Catherine</v>
      </c>
      <c r="S96" s="25" t="str">
        <f>IF('Heures Supplémentaire'!J136="",$S$5,"")</f>
        <v>Denise</v>
      </c>
      <c r="T96" s="25" t="str">
        <f>IF('Heures Supplémentaire'!L136="",$T$5,"")</f>
        <v>Camille</v>
      </c>
      <c r="U96" s="25" t="str">
        <f>IF('Heures Supplémentaire'!N136="",$U$5,"")</f>
        <v>Moncef</v>
      </c>
      <c r="V96" s="25" t="str">
        <f>IF('Heures Supplémentaire'!P136="",$V$5,"")</f>
        <v>Danièle</v>
      </c>
      <c r="W96" s="25" t="str">
        <f>IF('Heures Supplémentaire'!R136="",W$5,"")</f>
        <v>Alain</v>
      </c>
      <c r="X96" s="25" t="str">
        <f>IF('Heures Supplémentaire'!T136="",X$5,"")</f>
        <v>Manuel</v>
      </c>
      <c r="Y96" s="25" t="str">
        <f>IF('Heures Supplémentaire'!V136="",Y$5,"")</f>
        <v>Driss</v>
      </c>
      <c r="Z96" s="25" t="str">
        <f>IF('Heures Supplémentaire'!Z136="",Z$5,"")</f>
        <v>AAAA</v>
      </c>
      <c r="AA96" s="25" t="str">
        <f>IF('Heures Supplémentaire'!AA136="",AA$5,"")</f>
        <v>BBBB</v>
      </c>
      <c r="AB96" s="25" t="str">
        <f>IF('Heures Supplémentaire'!AB136="",AB$5,"")</f>
        <v>CCCC</v>
      </c>
      <c r="AC96" s="25" t="e">
        <f>IF(#REF!="",AC$5,"")</f>
        <v>#REF!</v>
      </c>
      <c r="AD96" s="25" t="e">
        <f>IF(#REF!="",AD$5,"")</f>
        <v>#REF!</v>
      </c>
      <c r="AE96" s="25" t="e">
        <f>IF(#REF!="",AE$5,"")</f>
        <v>#REF!</v>
      </c>
      <c r="AF96" s="25" t="e">
        <f>IF(#REF!="",AF$5,"")</f>
        <v>#REF!</v>
      </c>
      <c r="AG96" s="25" t="e">
        <f>IF(#REF!="",AG$5,"")</f>
        <v>#REF!</v>
      </c>
      <c r="AH96" s="26" t="e">
        <f>IF(#REF!="",AH$5,"")</f>
        <v>#REF!</v>
      </c>
    </row>
    <row r="97" spans="1:34" ht="15" hidden="1" customHeight="1">
      <c r="A97" s="18" t="s">
        <v>73</v>
      </c>
      <c r="B97" s="19">
        <f t="shared" si="3"/>
        <v>43922</v>
      </c>
      <c r="C97" s="27">
        <f t="shared" si="2"/>
        <v>4</v>
      </c>
      <c r="D97" s="28" t="s">
        <v>64</v>
      </c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4"/>
      <c r="P97" s="25" t="str">
        <f>IF('Heures Supplémentaire'!D137="",$P$5,"")</f>
        <v>Haziz</v>
      </c>
      <c r="Q97" s="25" t="str">
        <f>IF('Heures Supplémentaire'!F137="",$Q$5,"")</f>
        <v>Stéphanie</v>
      </c>
      <c r="R97" s="25" t="str">
        <f>IF('Heures Supplémentaire'!H137="",$R$5,"")</f>
        <v>Catherine</v>
      </c>
      <c r="S97" s="25" t="str">
        <f>IF('Heures Supplémentaire'!J137="",$S$5,"")</f>
        <v>Denise</v>
      </c>
      <c r="T97" s="25" t="str">
        <f>IF('Heures Supplémentaire'!L137="",$T$5,"")</f>
        <v>Camille</v>
      </c>
      <c r="U97" s="25" t="str">
        <f>IF('Heures Supplémentaire'!N137="",$U$5,"")</f>
        <v>Moncef</v>
      </c>
      <c r="V97" s="25" t="str">
        <f>IF('Heures Supplémentaire'!P137="",$V$5,"")</f>
        <v>Danièle</v>
      </c>
      <c r="W97" s="25" t="str">
        <f>IF('Heures Supplémentaire'!R137="",W$5,"")</f>
        <v>Alain</v>
      </c>
      <c r="X97" s="25" t="str">
        <f>IF('Heures Supplémentaire'!T137="",X$5,"")</f>
        <v>Manuel</v>
      </c>
      <c r="Y97" s="25" t="str">
        <f>IF('Heures Supplémentaire'!V137="",Y$5,"")</f>
        <v>Driss</v>
      </c>
      <c r="Z97" s="25" t="str">
        <f>IF('Heures Supplémentaire'!Z137="",Z$5,"")</f>
        <v>AAAA</v>
      </c>
      <c r="AA97" s="25" t="str">
        <f>IF('Heures Supplémentaire'!AA137="",AA$5,"")</f>
        <v>BBBB</v>
      </c>
      <c r="AB97" s="25" t="str">
        <f>IF('Heures Supplémentaire'!AB137="",AB$5,"")</f>
        <v>CCCC</v>
      </c>
      <c r="AC97" s="25" t="e">
        <f>IF(#REF!="",AC$5,"")</f>
        <v>#REF!</v>
      </c>
      <c r="AD97" s="25" t="e">
        <f>IF(#REF!="",AD$5,"")</f>
        <v>#REF!</v>
      </c>
      <c r="AE97" s="25" t="e">
        <f>IF(#REF!="",AE$5,"")</f>
        <v>#REF!</v>
      </c>
      <c r="AF97" s="25" t="e">
        <f>IF(#REF!="",AF$5,"")</f>
        <v>#REF!</v>
      </c>
      <c r="AG97" s="25" t="e">
        <f>IF(#REF!="",AG$5,"")</f>
        <v>#REF!</v>
      </c>
      <c r="AH97" s="26" t="e">
        <f>IF(#REF!="",AH$5,"")</f>
        <v>#REF!</v>
      </c>
    </row>
    <row r="98" spans="1:34" ht="15" hidden="1" customHeight="1">
      <c r="A98" s="18" t="s">
        <v>73</v>
      </c>
      <c r="B98" s="19">
        <f t="shared" si="3"/>
        <v>43923</v>
      </c>
      <c r="C98" s="27">
        <f t="shared" si="2"/>
        <v>5</v>
      </c>
      <c r="D98" s="28" t="s">
        <v>65</v>
      </c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4"/>
      <c r="P98" s="25" t="str">
        <f>IF('Heures Supplémentaire'!D140="",$P$5,"")</f>
        <v>Haziz</v>
      </c>
      <c r="Q98" s="25" t="str">
        <f>IF('Heures Supplémentaire'!F140="",$Q$5,"")</f>
        <v>Stéphanie</v>
      </c>
      <c r="R98" s="25" t="str">
        <f>IF('Heures Supplémentaire'!H140="",$R$5,"")</f>
        <v>Catherine</v>
      </c>
      <c r="S98" s="25" t="str">
        <f>IF('Heures Supplémentaire'!J140="",$S$5,"")</f>
        <v>Denise</v>
      </c>
      <c r="T98" s="25" t="str">
        <f>IF('Heures Supplémentaire'!L140="",$T$5,"")</f>
        <v>Camille</v>
      </c>
      <c r="U98" s="25" t="str">
        <f>IF('Heures Supplémentaire'!N140="",$U$5,"")</f>
        <v>Moncef</v>
      </c>
      <c r="V98" s="25" t="str">
        <f>IF('Heures Supplémentaire'!P140="",$V$5,"")</f>
        <v>Danièle</v>
      </c>
      <c r="W98" s="25" t="str">
        <f>IF('Heures Supplémentaire'!R140="",W$5,"")</f>
        <v>Alain</v>
      </c>
      <c r="X98" s="25" t="str">
        <f>IF('Heures Supplémentaire'!T140="",X$5,"")</f>
        <v>Manuel</v>
      </c>
      <c r="Y98" s="25" t="str">
        <f>IF('Heures Supplémentaire'!V140="",Y$5,"")</f>
        <v>Driss</v>
      </c>
      <c r="Z98" s="25" t="str">
        <f>IF('Heures Supplémentaire'!Z140="",Z$5,"")</f>
        <v>AAAA</v>
      </c>
      <c r="AA98" s="25" t="str">
        <f>IF('Heures Supplémentaire'!AA140="",AA$5,"")</f>
        <v>BBBB</v>
      </c>
      <c r="AB98" s="25" t="str">
        <f>IF('Heures Supplémentaire'!AB140="",AB$5,"")</f>
        <v>CCCC</v>
      </c>
      <c r="AC98" s="25" t="e">
        <f>IF(#REF!="",AC$5,"")</f>
        <v>#REF!</v>
      </c>
      <c r="AD98" s="25" t="e">
        <f>IF(#REF!="",AD$5,"")</f>
        <v>#REF!</v>
      </c>
      <c r="AE98" s="25" t="e">
        <f>IF(#REF!="",AE$5,"")</f>
        <v>#REF!</v>
      </c>
      <c r="AF98" s="25" t="e">
        <f>IF(#REF!="",AF$5,"")</f>
        <v>#REF!</v>
      </c>
      <c r="AG98" s="25" t="e">
        <f>IF(#REF!="",AG$5,"")</f>
        <v>#REF!</v>
      </c>
      <c r="AH98" s="26" t="e">
        <f>IF(#REF!="",AH$5,"")</f>
        <v>#REF!</v>
      </c>
    </row>
    <row r="99" spans="1:34" ht="15" hidden="1" customHeight="1">
      <c r="A99" s="18" t="s">
        <v>73</v>
      </c>
      <c r="B99" s="19">
        <f t="shared" si="3"/>
        <v>43924</v>
      </c>
      <c r="C99" s="27">
        <f t="shared" si="2"/>
        <v>6</v>
      </c>
      <c r="D99" s="28" t="s">
        <v>66</v>
      </c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4"/>
      <c r="P99" s="25" t="str">
        <f>IF('Heures Supplémentaire'!D141="",$P$5,"")</f>
        <v>Haziz</v>
      </c>
      <c r="Q99" s="25" t="str">
        <f>IF('Heures Supplémentaire'!F141="",$Q$5,"")</f>
        <v>Stéphanie</v>
      </c>
      <c r="R99" s="25" t="str">
        <f>IF('Heures Supplémentaire'!H141="",$R$5,"")</f>
        <v>Catherine</v>
      </c>
      <c r="S99" s="25" t="str">
        <f>IF('Heures Supplémentaire'!J141="",$S$5,"")</f>
        <v>Denise</v>
      </c>
      <c r="T99" s="25" t="str">
        <f>IF('Heures Supplémentaire'!L141="",$T$5,"")</f>
        <v>Camille</v>
      </c>
      <c r="U99" s="25" t="str">
        <f>IF('Heures Supplémentaire'!N141="",$U$5,"")</f>
        <v>Moncef</v>
      </c>
      <c r="V99" s="25" t="str">
        <f>IF('Heures Supplémentaire'!P141="",$V$5,"")</f>
        <v>Danièle</v>
      </c>
      <c r="W99" s="25" t="str">
        <f>IF('Heures Supplémentaire'!R141="",W$5,"")</f>
        <v>Alain</v>
      </c>
      <c r="X99" s="25" t="str">
        <f>IF('Heures Supplémentaire'!T141="",X$5,"")</f>
        <v>Manuel</v>
      </c>
      <c r="Y99" s="25" t="str">
        <f>IF('Heures Supplémentaire'!V141="",Y$5,"")</f>
        <v>Driss</v>
      </c>
      <c r="Z99" s="25" t="str">
        <f>IF('Heures Supplémentaire'!Z141="",Z$5,"")</f>
        <v>AAAA</v>
      </c>
      <c r="AA99" s="25" t="str">
        <f>IF('Heures Supplémentaire'!AA141="",AA$5,"")</f>
        <v>BBBB</v>
      </c>
      <c r="AB99" s="25" t="str">
        <f>IF('Heures Supplémentaire'!AB141="",AB$5,"")</f>
        <v>CCCC</v>
      </c>
      <c r="AC99" s="25" t="e">
        <f>IF(#REF!="",AC$5,"")</f>
        <v>#REF!</v>
      </c>
      <c r="AD99" s="25" t="e">
        <f>IF(#REF!="",AD$5,"")</f>
        <v>#REF!</v>
      </c>
      <c r="AE99" s="25" t="e">
        <f>IF(#REF!="",AE$5,"")</f>
        <v>#REF!</v>
      </c>
      <c r="AF99" s="25" t="e">
        <f>IF(#REF!="",AF$5,"")</f>
        <v>#REF!</v>
      </c>
      <c r="AG99" s="25" t="e">
        <f>IF(#REF!="",AG$5,"")</f>
        <v>#REF!</v>
      </c>
      <c r="AH99" s="26" t="e">
        <f>IF(#REF!="",AH$5,"")</f>
        <v>#REF!</v>
      </c>
    </row>
    <row r="100" spans="1:34" ht="15" hidden="1" customHeight="1">
      <c r="A100" s="18" t="s">
        <v>73</v>
      </c>
      <c r="B100" s="19">
        <f t="shared" si="3"/>
        <v>43925</v>
      </c>
      <c r="C100" s="27">
        <f t="shared" si="2"/>
        <v>7</v>
      </c>
      <c r="D100" s="28" t="s">
        <v>67</v>
      </c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4"/>
      <c r="P100" s="25" t="str">
        <f>IF('Heures Supplémentaire'!D142="",$P$5,"")</f>
        <v>Haziz</v>
      </c>
      <c r="Q100" s="25" t="str">
        <f>IF('Heures Supplémentaire'!F142="",$Q$5,"")</f>
        <v>Stéphanie</v>
      </c>
      <c r="R100" s="25" t="str">
        <f>IF('Heures Supplémentaire'!H142="",$R$5,"")</f>
        <v>Catherine</v>
      </c>
      <c r="S100" s="25" t="str">
        <f>IF('Heures Supplémentaire'!J142="",$S$5,"")</f>
        <v>Denise</v>
      </c>
      <c r="T100" s="25" t="str">
        <f>IF('Heures Supplémentaire'!L142="",$T$5,"")</f>
        <v>Camille</v>
      </c>
      <c r="U100" s="25" t="str">
        <f>IF('Heures Supplémentaire'!N142="",$U$5,"")</f>
        <v>Moncef</v>
      </c>
      <c r="V100" s="25" t="str">
        <f>IF('Heures Supplémentaire'!P142="",$V$5,"")</f>
        <v>Danièle</v>
      </c>
      <c r="W100" s="25" t="str">
        <f>IF('Heures Supplémentaire'!R142="",W$5,"")</f>
        <v>Alain</v>
      </c>
      <c r="X100" s="25" t="str">
        <f>IF('Heures Supplémentaire'!T142="",X$5,"")</f>
        <v>Manuel</v>
      </c>
      <c r="Y100" s="25" t="str">
        <f>IF('Heures Supplémentaire'!V142="",Y$5,"")</f>
        <v>Driss</v>
      </c>
      <c r="Z100" s="25" t="str">
        <f>IF('Heures Supplémentaire'!Z142="",Z$5,"")</f>
        <v>AAAA</v>
      </c>
      <c r="AA100" s="25" t="str">
        <f>IF('Heures Supplémentaire'!AA142="",AA$5,"")</f>
        <v>BBBB</v>
      </c>
      <c r="AB100" s="25" t="str">
        <f>IF('Heures Supplémentaire'!AB142="",AB$5,"")</f>
        <v>CCCC</v>
      </c>
      <c r="AC100" s="25" t="e">
        <f>IF(#REF!="",AC$5,"")</f>
        <v>#REF!</v>
      </c>
      <c r="AD100" s="25" t="e">
        <f>IF(#REF!="",AD$5,"")</f>
        <v>#REF!</v>
      </c>
      <c r="AE100" s="25" t="e">
        <f>IF(#REF!="",AE$5,"")</f>
        <v>#REF!</v>
      </c>
      <c r="AF100" s="25" t="e">
        <f>IF(#REF!="",AF$5,"")</f>
        <v>#REF!</v>
      </c>
      <c r="AG100" s="25" t="e">
        <f>IF(#REF!="",AG$5,"")</f>
        <v>#REF!</v>
      </c>
      <c r="AH100" s="26" t="e">
        <f>IF(#REF!="",AH$5,"")</f>
        <v>#REF!</v>
      </c>
    </row>
    <row r="101" spans="1:34" ht="15" customHeight="1">
      <c r="A101" s="18" t="s">
        <v>73</v>
      </c>
      <c r="B101" s="19">
        <f t="shared" si="3"/>
        <v>43926</v>
      </c>
      <c r="C101" s="27">
        <f t="shared" si="2"/>
        <v>1</v>
      </c>
      <c r="D101" s="28" t="s">
        <v>68</v>
      </c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4"/>
      <c r="P101" s="25" t="str">
        <f>IF('Heures Supplémentaire'!D143="",$P$5,"")</f>
        <v>Haziz</v>
      </c>
      <c r="Q101" s="25" t="str">
        <f>IF('Heures Supplémentaire'!F143="",$Q$5,"")</f>
        <v>Stéphanie</v>
      </c>
      <c r="R101" s="25" t="str">
        <f>IF('Heures Supplémentaire'!H143="",$R$5,"")</f>
        <v>Catherine</v>
      </c>
      <c r="S101" s="25" t="str">
        <f>IF('Heures Supplémentaire'!J143="",$S$5,"")</f>
        <v>Denise</v>
      </c>
      <c r="T101" s="25" t="str">
        <f>IF('Heures Supplémentaire'!L143="",$T$5,"")</f>
        <v>Camille</v>
      </c>
      <c r="U101" s="25" t="str">
        <f>IF('Heures Supplémentaire'!N143="",$U$5,"")</f>
        <v>Moncef</v>
      </c>
      <c r="V101" s="25" t="str">
        <f>IF('Heures Supplémentaire'!P143="",$V$5,"")</f>
        <v>Danièle</v>
      </c>
      <c r="W101" s="25" t="str">
        <f>IF('Heures Supplémentaire'!R143="",W$5,"")</f>
        <v>Alain</v>
      </c>
      <c r="X101" s="25" t="str">
        <f>IF('Heures Supplémentaire'!T143="",X$5,"")</f>
        <v>Manuel</v>
      </c>
      <c r="Y101" s="25" t="str">
        <f>IF('Heures Supplémentaire'!V143="",Y$5,"")</f>
        <v>Driss</v>
      </c>
      <c r="Z101" s="25" t="str">
        <f>IF('Heures Supplémentaire'!Z143="",Z$5,"")</f>
        <v>AAAA</v>
      </c>
      <c r="AA101" s="25" t="str">
        <f>IF('Heures Supplémentaire'!AA143="",AA$5,"")</f>
        <v>BBBB</v>
      </c>
      <c r="AB101" s="25" t="str">
        <f>IF('Heures Supplémentaire'!AB143="",AB$5,"")</f>
        <v>CCCC</v>
      </c>
      <c r="AC101" s="25" t="e">
        <f>IF(#REF!="",AC$5,"")</f>
        <v>#REF!</v>
      </c>
      <c r="AD101" s="25" t="e">
        <f>IF(#REF!="",AD$5,"")</f>
        <v>#REF!</v>
      </c>
      <c r="AE101" s="25" t="e">
        <f>IF(#REF!="",AE$5,"")</f>
        <v>#REF!</v>
      </c>
      <c r="AF101" s="25" t="e">
        <f>IF(#REF!="",AF$5,"")</f>
        <v>#REF!</v>
      </c>
      <c r="AG101" s="25" t="e">
        <f>IF(#REF!="",AG$5,"")</f>
        <v>#REF!</v>
      </c>
      <c r="AH101" s="26" t="e">
        <f>IF(#REF!="",AH$5,"")</f>
        <v>#REF!</v>
      </c>
    </row>
    <row r="102" spans="1:34" ht="15" hidden="1" customHeight="1">
      <c r="A102" s="18" t="s">
        <v>73</v>
      </c>
      <c r="B102" s="19">
        <f t="shared" si="3"/>
        <v>43927</v>
      </c>
      <c r="C102" s="27">
        <f t="shared" si="2"/>
        <v>2</v>
      </c>
      <c r="D102" s="28" t="s">
        <v>69</v>
      </c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4"/>
      <c r="P102" s="25" t="str">
        <f>IF('Heures Supplémentaire'!D144="",$P$5,"")</f>
        <v>Haziz</v>
      </c>
      <c r="Q102" s="25" t="str">
        <f>IF('Heures Supplémentaire'!F144="",$Q$5,"")</f>
        <v>Stéphanie</v>
      </c>
      <c r="R102" s="25" t="str">
        <f>IF('Heures Supplémentaire'!H144="",$R$5,"")</f>
        <v>Catherine</v>
      </c>
      <c r="S102" s="25" t="str">
        <f>IF('Heures Supplémentaire'!J144="",$S$5,"")</f>
        <v>Denise</v>
      </c>
      <c r="T102" s="25" t="str">
        <f>IF('Heures Supplémentaire'!L144="",$T$5,"")</f>
        <v>Camille</v>
      </c>
      <c r="U102" s="25" t="str">
        <f>IF('Heures Supplémentaire'!N144="",$U$5,"")</f>
        <v>Moncef</v>
      </c>
      <c r="V102" s="25" t="str">
        <f>IF('Heures Supplémentaire'!P144="",$V$5,"")</f>
        <v>Danièle</v>
      </c>
      <c r="W102" s="25" t="str">
        <f>IF('Heures Supplémentaire'!R144="",W$5,"")</f>
        <v>Alain</v>
      </c>
      <c r="X102" s="25" t="str">
        <f>IF('Heures Supplémentaire'!T144="",X$5,"")</f>
        <v>Manuel</v>
      </c>
      <c r="Y102" s="25" t="str">
        <f>IF('Heures Supplémentaire'!V144="",Y$5,"")</f>
        <v>Driss</v>
      </c>
      <c r="Z102" s="25" t="str">
        <f>IF('Heures Supplémentaire'!Z144="",Z$5,"")</f>
        <v>AAAA</v>
      </c>
      <c r="AA102" s="25" t="str">
        <f>IF('Heures Supplémentaire'!AA144="",AA$5,"")</f>
        <v>BBBB</v>
      </c>
      <c r="AB102" s="25" t="str">
        <f>IF('Heures Supplémentaire'!AB144="",AB$5,"")</f>
        <v>CCCC</v>
      </c>
      <c r="AC102" s="25" t="e">
        <f>IF(#REF!="",AC$5,"")</f>
        <v>#REF!</v>
      </c>
      <c r="AD102" s="25" t="e">
        <f>IF(#REF!="",AD$5,"")</f>
        <v>#REF!</v>
      </c>
      <c r="AE102" s="25" t="e">
        <f>IF(#REF!="",AE$5,"")</f>
        <v>#REF!</v>
      </c>
      <c r="AF102" s="25" t="e">
        <f>IF(#REF!="",AF$5,"")</f>
        <v>#REF!</v>
      </c>
      <c r="AG102" s="25" t="e">
        <f>IF(#REF!="",AG$5,"")</f>
        <v>#REF!</v>
      </c>
      <c r="AH102" s="26" t="e">
        <f>IF(#REF!="",AH$5,"")</f>
        <v>#REF!</v>
      </c>
    </row>
    <row r="103" spans="1:34" ht="15" hidden="1" customHeight="1">
      <c r="A103" s="18" t="s">
        <v>73</v>
      </c>
      <c r="B103" s="19">
        <f t="shared" si="3"/>
        <v>43928</v>
      </c>
      <c r="C103" s="27">
        <f t="shared" si="2"/>
        <v>3</v>
      </c>
      <c r="D103" s="28" t="s">
        <v>70</v>
      </c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4"/>
      <c r="P103" s="25" t="str">
        <f>IF('Heures Supplémentaire'!D145="",$P$5,"")</f>
        <v>Haziz</v>
      </c>
      <c r="Q103" s="25" t="str">
        <f>IF('Heures Supplémentaire'!F145="",$Q$5,"")</f>
        <v>Stéphanie</v>
      </c>
      <c r="R103" s="25" t="str">
        <f>IF('Heures Supplémentaire'!H145="",$R$5,"")</f>
        <v>Catherine</v>
      </c>
      <c r="S103" s="25" t="str">
        <f>IF('Heures Supplémentaire'!J145="",$S$5,"")</f>
        <v>Denise</v>
      </c>
      <c r="T103" s="25" t="str">
        <f>IF('Heures Supplémentaire'!L145="",$T$5,"")</f>
        <v>Camille</v>
      </c>
      <c r="U103" s="25" t="str">
        <f>IF('Heures Supplémentaire'!N145="",$U$5,"")</f>
        <v>Moncef</v>
      </c>
      <c r="V103" s="25" t="str">
        <f>IF('Heures Supplémentaire'!P145="",$V$5,"")</f>
        <v>Danièle</v>
      </c>
      <c r="W103" s="25" t="str">
        <f>IF('Heures Supplémentaire'!R145="",W$5,"")</f>
        <v>Alain</v>
      </c>
      <c r="X103" s="25" t="str">
        <f>IF('Heures Supplémentaire'!T145="",X$5,"")</f>
        <v>Manuel</v>
      </c>
      <c r="Y103" s="25" t="str">
        <f>IF('Heures Supplémentaire'!V145="",Y$5,"")</f>
        <v>Driss</v>
      </c>
      <c r="Z103" s="25" t="str">
        <f>IF('Heures Supplémentaire'!Z145="",Z$5,"")</f>
        <v>AAAA</v>
      </c>
      <c r="AA103" s="25" t="str">
        <f>IF('Heures Supplémentaire'!AA145="",AA$5,"")</f>
        <v>BBBB</v>
      </c>
      <c r="AB103" s="25" t="str">
        <f>IF('Heures Supplémentaire'!AB145="",AB$5,"")</f>
        <v>CCCC</v>
      </c>
      <c r="AC103" s="25" t="e">
        <f>IF(#REF!="",AC$5,"")</f>
        <v>#REF!</v>
      </c>
      <c r="AD103" s="25" t="e">
        <f>IF(#REF!="",AD$5,"")</f>
        <v>#REF!</v>
      </c>
      <c r="AE103" s="25" t="e">
        <f>IF(#REF!="",AE$5,"")</f>
        <v>#REF!</v>
      </c>
      <c r="AF103" s="25" t="e">
        <f>IF(#REF!="",AF$5,"")</f>
        <v>#REF!</v>
      </c>
      <c r="AG103" s="25" t="e">
        <f>IF(#REF!="",AG$5,"")</f>
        <v>#REF!</v>
      </c>
      <c r="AH103" s="26" t="e">
        <f>IF(#REF!="",AH$5,"")</f>
        <v>#REF!</v>
      </c>
    </row>
    <row r="104" spans="1:34" ht="15" hidden="1" customHeight="1">
      <c r="A104" s="18" t="s">
        <v>73</v>
      </c>
      <c r="B104" s="19">
        <f t="shared" si="3"/>
        <v>43929</v>
      </c>
      <c r="C104" s="27">
        <f t="shared" si="2"/>
        <v>4</v>
      </c>
      <c r="D104" s="28" t="s">
        <v>64</v>
      </c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4"/>
      <c r="P104" s="25" t="str">
        <f>IF('Heures Supplémentaire'!D146="",$P$5,"")</f>
        <v>Haziz</v>
      </c>
      <c r="Q104" s="25" t="str">
        <f>IF('Heures Supplémentaire'!F146="",$Q$5,"")</f>
        <v>Stéphanie</v>
      </c>
      <c r="R104" s="25" t="str">
        <f>IF('Heures Supplémentaire'!H146="",$R$5,"")</f>
        <v>Catherine</v>
      </c>
      <c r="S104" s="25" t="str">
        <f>IF('Heures Supplémentaire'!J146="",$S$5,"")</f>
        <v>Denise</v>
      </c>
      <c r="T104" s="25" t="str">
        <f>IF('Heures Supplémentaire'!L146="",$T$5,"")</f>
        <v>Camille</v>
      </c>
      <c r="U104" s="25" t="str">
        <f>IF('Heures Supplémentaire'!N146="",$U$5,"")</f>
        <v>Moncef</v>
      </c>
      <c r="V104" s="25" t="str">
        <f>IF('Heures Supplémentaire'!P146="",$V$5,"")</f>
        <v>Danièle</v>
      </c>
      <c r="W104" s="25" t="str">
        <f>IF('Heures Supplémentaire'!R146="",W$5,"")</f>
        <v>Alain</v>
      </c>
      <c r="X104" s="25" t="str">
        <f>IF('Heures Supplémentaire'!T146="",X$5,"")</f>
        <v>Manuel</v>
      </c>
      <c r="Y104" s="25" t="str">
        <f>IF('Heures Supplémentaire'!V146="",Y$5,"")</f>
        <v>Driss</v>
      </c>
      <c r="Z104" s="25" t="str">
        <f>IF('Heures Supplémentaire'!Z146="",Z$5,"")</f>
        <v>AAAA</v>
      </c>
      <c r="AA104" s="25" t="str">
        <f>IF('Heures Supplémentaire'!AA146="",AA$5,"")</f>
        <v>BBBB</v>
      </c>
      <c r="AB104" s="25" t="str">
        <f>IF('Heures Supplémentaire'!AB146="",AB$5,"")</f>
        <v>CCCC</v>
      </c>
      <c r="AC104" s="25" t="e">
        <f>IF(#REF!="",AC$5,"")</f>
        <v>#REF!</v>
      </c>
      <c r="AD104" s="25" t="e">
        <f>IF(#REF!="",AD$5,"")</f>
        <v>#REF!</v>
      </c>
      <c r="AE104" s="25" t="e">
        <f>IF(#REF!="",AE$5,"")</f>
        <v>#REF!</v>
      </c>
      <c r="AF104" s="25" t="e">
        <f>IF(#REF!="",AF$5,"")</f>
        <v>#REF!</v>
      </c>
      <c r="AG104" s="25" t="e">
        <f>IF(#REF!="",AG$5,"")</f>
        <v>#REF!</v>
      </c>
      <c r="AH104" s="26" t="e">
        <f>IF(#REF!="",AH$5,"")</f>
        <v>#REF!</v>
      </c>
    </row>
    <row r="105" spans="1:34" ht="15" hidden="1" customHeight="1">
      <c r="A105" s="18" t="s">
        <v>73</v>
      </c>
      <c r="B105" s="19">
        <f t="shared" si="3"/>
        <v>43930</v>
      </c>
      <c r="C105" s="27">
        <f t="shared" si="2"/>
        <v>5</v>
      </c>
      <c r="D105" s="28" t="s">
        <v>65</v>
      </c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4"/>
      <c r="P105" s="25" t="str">
        <f>IF('Heures Supplémentaire'!D149="",$P$5,"")</f>
        <v>Haziz</v>
      </c>
      <c r="Q105" s="25" t="str">
        <f>IF('Heures Supplémentaire'!F149="",$Q$5,"")</f>
        <v>Stéphanie</v>
      </c>
      <c r="R105" s="25" t="str">
        <f>IF('Heures Supplémentaire'!H149="",$R$5,"")</f>
        <v>Catherine</v>
      </c>
      <c r="S105" s="25" t="str">
        <f>IF('Heures Supplémentaire'!J149="",$S$5,"")</f>
        <v>Denise</v>
      </c>
      <c r="T105" s="25" t="str">
        <f>IF('Heures Supplémentaire'!L149="",$T$5,"")</f>
        <v>Camille</v>
      </c>
      <c r="U105" s="25" t="str">
        <f>IF('Heures Supplémentaire'!N149="",$U$5,"")</f>
        <v>Moncef</v>
      </c>
      <c r="V105" s="25" t="str">
        <f>IF('Heures Supplémentaire'!P149="",$V$5,"")</f>
        <v>Danièle</v>
      </c>
      <c r="W105" s="25" t="str">
        <f>IF('Heures Supplémentaire'!R149="",W$5,"")</f>
        <v>Alain</v>
      </c>
      <c r="X105" s="25" t="str">
        <f>IF('Heures Supplémentaire'!T149="",X$5,"")</f>
        <v>Manuel</v>
      </c>
      <c r="Y105" s="25" t="str">
        <f>IF('Heures Supplémentaire'!V149="",Y$5,"")</f>
        <v>Driss</v>
      </c>
      <c r="Z105" s="25" t="str">
        <f>IF('Heures Supplémentaire'!Z149="",Z$5,"")</f>
        <v>AAAA</v>
      </c>
      <c r="AA105" s="25" t="str">
        <f>IF('Heures Supplémentaire'!AA149="",AA$5,"")</f>
        <v>BBBB</v>
      </c>
      <c r="AB105" s="25" t="str">
        <f>IF('Heures Supplémentaire'!AB149="",AB$5,"")</f>
        <v>CCCC</v>
      </c>
      <c r="AC105" s="25" t="e">
        <f>IF(#REF!="",AC$5,"")</f>
        <v>#REF!</v>
      </c>
      <c r="AD105" s="25" t="e">
        <f>IF(#REF!="",AD$5,"")</f>
        <v>#REF!</v>
      </c>
      <c r="AE105" s="25" t="e">
        <f>IF(#REF!="",AE$5,"")</f>
        <v>#REF!</v>
      </c>
      <c r="AF105" s="25" t="e">
        <f>IF(#REF!="",AF$5,"")</f>
        <v>#REF!</v>
      </c>
      <c r="AG105" s="25" t="e">
        <f>IF(#REF!="",AG$5,"")</f>
        <v>#REF!</v>
      </c>
      <c r="AH105" s="26" t="e">
        <f>IF(#REF!="",AH$5,"")</f>
        <v>#REF!</v>
      </c>
    </row>
    <row r="106" spans="1:34" ht="15" hidden="1" customHeight="1">
      <c r="A106" s="18" t="s">
        <v>73</v>
      </c>
      <c r="B106" s="19">
        <f t="shared" si="3"/>
        <v>43931</v>
      </c>
      <c r="C106" s="27">
        <f t="shared" si="2"/>
        <v>6</v>
      </c>
      <c r="D106" s="28" t="s">
        <v>66</v>
      </c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4"/>
      <c r="P106" s="25" t="str">
        <f>IF('Heures Supplémentaire'!D150="",$P$5,"")</f>
        <v>Haziz</v>
      </c>
      <c r="Q106" s="25" t="str">
        <f>IF('Heures Supplémentaire'!F150="",$Q$5,"")</f>
        <v>Stéphanie</v>
      </c>
      <c r="R106" s="25" t="str">
        <f>IF('Heures Supplémentaire'!H150="",$R$5,"")</f>
        <v>Catherine</v>
      </c>
      <c r="S106" s="25" t="str">
        <f>IF('Heures Supplémentaire'!J150="",$S$5,"")</f>
        <v>Denise</v>
      </c>
      <c r="T106" s="25" t="str">
        <f>IF('Heures Supplémentaire'!L150="",$T$5,"")</f>
        <v>Camille</v>
      </c>
      <c r="U106" s="25" t="str">
        <f>IF('Heures Supplémentaire'!N150="",$U$5,"")</f>
        <v>Moncef</v>
      </c>
      <c r="V106" s="25" t="str">
        <f>IF('Heures Supplémentaire'!P150="",$V$5,"")</f>
        <v>Danièle</v>
      </c>
      <c r="W106" s="25" t="str">
        <f>IF('Heures Supplémentaire'!R150="",W$5,"")</f>
        <v>Alain</v>
      </c>
      <c r="X106" s="25" t="str">
        <f>IF('Heures Supplémentaire'!T150="",X$5,"")</f>
        <v>Manuel</v>
      </c>
      <c r="Y106" s="25" t="str">
        <f>IF('Heures Supplémentaire'!V150="",Y$5,"")</f>
        <v>Driss</v>
      </c>
      <c r="Z106" s="25" t="str">
        <f>IF('Heures Supplémentaire'!Z150="",Z$5,"")</f>
        <v>AAAA</v>
      </c>
      <c r="AA106" s="25" t="str">
        <f>IF('Heures Supplémentaire'!AA150="",AA$5,"")</f>
        <v>BBBB</v>
      </c>
      <c r="AB106" s="25" t="str">
        <f>IF('Heures Supplémentaire'!AB150="",AB$5,"")</f>
        <v>CCCC</v>
      </c>
      <c r="AC106" s="25" t="e">
        <f>IF(#REF!="",AC$5,"")</f>
        <v>#REF!</v>
      </c>
      <c r="AD106" s="25" t="e">
        <f>IF(#REF!="",AD$5,"")</f>
        <v>#REF!</v>
      </c>
      <c r="AE106" s="25" t="e">
        <f>IF(#REF!="",AE$5,"")</f>
        <v>#REF!</v>
      </c>
      <c r="AF106" s="25" t="e">
        <f>IF(#REF!="",AF$5,"")</f>
        <v>#REF!</v>
      </c>
      <c r="AG106" s="25" t="e">
        <f>IF(#REF!="",AG$5,"")</f>
        <v>#REF!</v>
      </c>
      <c r="AH106" s="26" t="e">
        <f>IF(#REF!="",AH$5,"")</f>
        <v>#REF!</v>
      </c>
    </row>
    <row r="107" spans="1:34" ht="15" hidden="1" customHeight="1">
      <c r="A107" s="18" t="s">
        <v>73</v>
      </c>
      <c r="B107" s="19">
        <f t="shared" si="3"/>
        <v>43932</v>
      </c>
      <c r="C107" s="27">
        <f t="shared" si="2"/>
        <v>7</v>
      </c>
      <c r="D107" s="28" t="s">
        <v>67</v>
      </c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4"/>
      <c r="P107" s="25" t="str">
        <f>IF('Heures Supplémentaire'!D151="",$P$5,"")</f>
        <v>Haziz</v>
      </c>
      <c r="Q107" s="25" t="str">
        <f>IF('Heures Supplémentaire'!F151="",$Q$5,"")</f>
        <v>Stéphanie</v>
      </c>
      <c r="R107" s="25" t="str">
        <f>IF('Heures Supplémentaire'!H151="",$R$5,"")</f>
        <v>Catherine</v>
      </c>
      <c r="S107" s="25" t="str">
        <f>IF('Heures Supplémentaire'!J151="",$S$5,"")</f>
        <v>Denise</v>
      </c>
      <c r="T107" s="25" t="str">
        <f>IF('Heures Supplémentaire'!L151="",$T$5,"")</f>
        <v>Camille</v>
      </c>
      <c r="U107" s="25" t="str">
        <f>IF('Heures Supplémentaire'!N151="",$U$5,"")</f>
        <v>Moncef</v>
      </c>
      <c r="V107" s="25" t="str">
        <f>IF('Heures Supplémentaire'!P151="",$V$5,"")</f>
        <v>Danièle</v>
      </c>
      <c r="W107" s="25" t="str">
        <f>IF('Heures Supplémentaire'!R151="",W$5,"")</f>
        <v>Alain</v>
      </c>
      <c r="X107" s="25" t="str">
        <f>IF('Heures Supplémentaire'!T151="",X$5,"")</f>
        <v>Manuel</v>
      </c>
      <c r="Y107" s="25" t="str">
        <f>IF('Heures Supplémentaire'!V151="",Y$5,"")</f>
        <v>Driss</v>
      </c>
      <c r="Z107" s="25" t="str">
        <f>IF('Heures Supplémentaire'!Z151="",Z$5,"")</f>
        <v>AAAA</v>
      </c>
      <c r="AA107" s="25" t="str">
        <f>IF('Heures Supplémentaire'!AA151="",AA$5,"")</f>
        <v>BBBB</v>
      </c>
      <c r="AB107" s="25" t="str">
        <f>IF('Heures Supplémentaire'!AB151="",AB$5,"")</f>
        <v>CCCC</v>
      </c>
      <c r="AC107" s="25" t="e">
        <f>IF(#REF!="",AC$5,"")</f>
        <v>#REF!</v>
      </c>
      <c r="AD107" s="25" t="e">
        <f>IF(#REF!="",AD$5,"")</f>
        <v>#REF!</v>
      </c>
      <c r="AE107" s="25" t="e">
        <f>IF(#REF!="",AE$5,"")</f>
        <v>#REF!</v>
      </c>
      <c r="AF107" s="25" t="e">
        <f>IF(#REF!="",AF$5,"")</f>
        <v>#REF!</v>
      </c>
      <c r="AG107" s="25" t="e">
        <f>IF(#REF!="",AG$5,"")</f>
        <v>#REF!</v>
      </c>
      <c r="AH107" s="26" t="e">
        <f>IF(#REF!="",AH$5,"")</f>
        <v>#REF!</v>
      </c>
    </row>
    <row r="108" spans="1:34" ht="15" customHeight="1">
      <c r="A108" s="18" t="s">
        <v>73</v>
      </c>
      <c r="B108" s="19">
        <f t="shared" si="3"/>
        <v>43933</v>
      </c>
      <c r="C108" s="27">
        <f t="shared" si="2"/>
        <v>1</v>
      </c>
      <c r="D108" s="28" t="s">
        <v>68</v>
      </c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4"/>
      <c r="P108" s="25" t="str">
        <f>IF('Heures Supplémentaire'!D152="",$P$5,"")</f>
        <v>Haziz</v>
      </c>
      <c r="Q108" s="25" t="str">
        <f>IF('Heures Supplémentaire'!F152="",$Q$5,"")</f>
        <v>Stéphanie</v>
      </c>
      <c r="R108" s="25" t="str">
        <f>IF('Heures Supplémentaire'!H152="",$R$5,"")</f>
        <v>Catherine</v>
      </c>
      <c r="S108" s="25" t="str">
        <f>IF('Heures Supplémentaire'!J152="",$S$5,"")</f>
        <v>Denise</v>
      </c>
      <c r="T108" s="25" t="str">
        <f>IF('Heures Supplémentaire'!L152="",$T$5,"")</f>
        <v>Camille</v>
      </c>
      <c r="U108" s="25" t="str">
        <f>IF('Heures Supplémentaire'!N152="",$U$5,"")</f>
        <v>Moncef</v>
      </c>
      <c r="V108" s="25" t="str">
        <f>IF('Heures Supplémentaire'!P152="",$V$5,"")</f>
        <v>Danièle</v>
      </c>
      <c r="W108" s="25" t="str">
        <f>IF('Heures Supplémentaire'!R152="",W$5,"")</f>
        <v>Alain</v>
      </c>
      <c r="X108" s="25" t="str">
        <f>IF('Heures Supplémentaire'!T152="",X$5,"")</f>
        <v>Manuel</v>
      </c>
      <c r="Y108" s="25" t="str">
        <f>IF('Heures Supplémentaire'!V152="",Y$5,"")</f>
        <v>Driss</v>
      </c>
      <c r="Z108" s="25" t="str">
        <f>IF('Heures Supplémentaire'!Z152="",Z$5,"")</f>
        <v>AAAA</v>
      </c>
      <c r="AA108" s="25" t="str">
        <f>IF('Heures Supplémentaire'!AA152="",AA$5,"")</f>
        <v>BBBB</v>
      </c>
      <c r="AB108" s="25" t="str">
        <f>IF('Heures Supplémentaire'!AB152="",AB$5,"")</f>
        <v>CCCC</v>
      </c>
      <c r="AC108" s="25" t="e">
        <f>IF(#REF!="",AC$5,"")</f>
        <v>#REF!</v>
      </c>
      <c r="AD108" s="25" t="e">
        <f>IF(#REF!="",AD$5,"")</f>
        <v>#REF!</v>
      </c>
      <c r="AE108" s="25" t="e">
        <f>IF(#REF!="",AE$5,"")</f>
        <v>#REF!</v>
      </c>
      <c r="AF108" s="25" t="e">
        <f>IF(#REF!="",AF$5,"")</f>
        <v>#REF!</v>
      </c>
      <c r="AG108" s="25" t="e">
        <f>IF(#REF!="",AG$5,"")</f>
        <v>#REF!</v>
      </c>
      <c r="AH108" s="26" t="e">
        <f>IF(#REF!="",AH$5,"")</f>
        <v>#REF!</v>
      </c>
    </row>
    <row r="109" spans="1:34" ht="15" hidden="1" customHeight="1">
      <c r="A109" s="18" t="s">
        <v>73</v>
      </c>
      <c r="B109" s="19">
        <f t="shared" si="3"/>
        <v>43934</v>
      </c>
      <c r="C109" s="27">
        <f t="shared" si="2"/>
        <v>2</v>
      </c>
      <c r="D109" s="28" t="s">
        <v>69</v>
      </c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4"/>
      <c r="P109" s="25" t="str">
        <f>IF('Heures Supplémentaire'!D153="",$P$5,"")</f>
        <v>Haziz</v>
      </c>
      <c r="Q109" s="25" t="str">
        <f>IF('Heures Supplémentaire'!F153="",$Q$5,"")</f>
        <v>Stéphanie</v>
      </c>
      <c r="R109" s="25" t="str">
        <f>IF('Heures Supplémentaire'!H153="",$R$5,"")</f>
        <v>Catherine</v>
      </c>
      <c r="S109" s="25" t="str">
        <f>IF('Heures Supplémentaire'!J153="",$S$5,"")</f>
        <v>Denise</v>
      </c>
      <c r="T109" s="25" t="str">
        <f>IF('Heures Supplémentaire'!L153="",$T$5,"")</f>
        <v>Camille</v>
      </c>
      <c r="U109" s="25" t="str">
        <f>IF('Heures Supplémentaire'!N153="",$U$5,"")</f>
        <v>Moncef</v>
      </c>
      <c r="V109" s="25" t="str">
        <f>IF('Heures Supplémentaire'!P153="",$V$5,"")</f>
        <v>Danièle</v>
      </c>
      <c r="W109" s="25" t="str">
        <f>IF('Heures Supplémentaire'!R153="",W$5,"")</f>
        <v>Alain</v>
      </c>
      <c r="X109" s="25" t="str">
        <f>IF('Heures Supplémentaire'!T153="",X$5,"")</f>
        <v>Manuel</v>
      </c>
      <c r="Y109" s="25" t="str">
        <f>IF('Heures Supplémentaire'!V153="",Y$5,"")</f>
        <v>Driss</v>
      </c>
      <c r="Z109" s="25" t="str">
        <f>IF('Heures Supplémentaire'!Z153="",Z$5,"")</f>
        <v>AAAA</v>
      </c>
      <c r="AA109" s="25" t="str">
        <f>IF('Heures Supplémentaire'!AA153="",AA$5,"")</f>
        <v>BBBB</v>
      </c>
      <c r="AB109" s="25" t="str">
        <f>IF('Heures Supplémentaire'!AB153="",AB$5,"")</f>
        <v>CCCC</v>
      </c>
      <c r="AC109" s="25" t="e">
        <f>IF(#REF!="",AC$5,"")</f>
        <v>#REF!</v>
      </c>
      <c r="AD109" s="25" t="e">
        <f>IF(#REF!="",AD$5,"")</f>
        <v>#REF!</v>
      </c>
      <c r="AE109" s="25" t="e">
        <f>IF(#REF!="",AE$5,"")</f>
        <v>#REF!</v>
      </c>
      <c r="AF109" s="25" t="e">
        <f>IF(#REF!="",AF$5,"")</f>
        <v>#REF!</v>
      </c>
      <c r="AG109" s="25" t="e">
        <f>IF(#REF!="",AG$5,"")</f>
        <v>#REF!</v>
      </c>
      <c r="AH109" s="26" t="e">
        <f>IF(#REF!="",AH$5,"")</f>
        <v>#REF!</v>
      </c>
    </row>
    <row r="110" spans="1:34" ht="15" hidden="1" customHeight="1">
      <c r="A110" s="18" t="s">
        <v>73</v>
      </c>
      <c r="B110" s="19">
        <f t="shared" si="3"/>
        <v>43935</v>
      </c>
      <c r="C110" s="27">
        <f t="shared" si="2"/>
        <v>3</v>
      </c>
      <c r="D110" s="28" t="s">
        <v>70</v>
      </c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4"/>
      <c r="P110" s="25" t="str">
        <f>IF('Heures Supplémentaire'!D154="",$P$5,"")</f>
        <v>Haziz</v>
      </c>
      <c r="Q110" s="25" t="str">
        <f>IF('Heures Supplémentaire'!F154="",$Q$5,"")</f>
        <v>Stéphanie</v>
      </c>
      <c r="R110" s="25" t="str">
        <f>IF('Heures Supplémentaire'!H154="",$R$5,"")</f>
        <v>Catherine</v>
      </c>
      <c r="S110" s="25" t="str">
        <f>IF('Heures Supplémentaire'!J154="",$S$5,"")</f>
        <v>Denise</v>
      </c>
      <c r="T110" s="25" t="str">
        <f>IF('Heures Supplémentaire'!L154="",$T$5,"")</f>
        <v>Camille</v>
      </c>
      <c r="U110" s="25" t="str">
        <f>IF('Heures Supplémentaire'!N154="",$U$5,"")</f>
        <v>Moncef</v>
      </c>
      <c r="V110" s="25" t="str">
        <f>IF('Heures Supplémentaire'!P154="",$V$5,"")</f>
        <v>Danièle</v>
      </c>
      <c r="W110" s="25" t="str">
        <f>IF('Heures Supplémentaire'!R154="",W$5,"")</f>
        <v>Alain</v>
      </c>
      <c r="X110" s="25" t="str">
        <f>IF('Heures Supplémentaire'!T154="",X$5,"")</f>
        <v>Manuel</v>
      </c>
      <c r="Y110" s="25" t="str">
        <f>IF('Heures Supplémentaire'!V154="",Y$5,"")</f>
        <v>Driss</v>
      </c>
      <c r="Z110" s="25" t="str">
        <f>IF('Heures Supplémentaire'!Z154="",Z$5,"")</f>
        <v>AAAA</v>
      </c>
      <c r="AA110" s="25" t="str">
        <f>IF('Heures Supplémentaire'!AA154="",AA$5,"")</f>
        <v>BBBB</v>
      </c>
      <c r="AB110" s="25" t="str">
        <f>IF('Heures Supplémentaire'!AB154="",AB$5,"")</f>
        <v>CCCC</v>
      </c>
      <c r="AC110" s="25" t="e">
        <f>IF(#REF!="",AC$5,"")</f>
        <v>#REF!</v>
      </c>
      <c r="AD110" s="25" t="e">
        <f>IF(#REF!="",AD$5,"")</f>
        <v>#REF!</v>
      </c>
      <c r="AE110" s="25" t="e">
        <f>IF(#REF!="",AE$5,"")</f>
        <v>#REF!</v>
      </c>
      <c r="AF110" s="25" t="e">
        <f>IF(#REF!="",AF$5,"")</f>
        <v>#REF!</v>
      </c>
      <c r="AG110" s="25" t="e">
        <f>IF(#REF!="",AG$5,"")</f>
        <v>#REF!</v>
      </c>
      <c r="AH110" s="26" t="e">
        <f>IF(#REF!="",AH$5,"")</f>
        <v>#REF!</v>
      </c>
    </row>
    <row r="111" spans="1:34" ht="15" hidden="1" customHeight="1">
      <c r="A111" s="18" t="s">
        <v>73</v>
      </c>
      <c r="B111" s="19">
        <f t="shared" si="3"/>
        <v>43936</v>
      </c>
      <c r="C111" s="27">
        <f t="shared" si="2"/>
        <v>4</v>
      </c>
      <c r="D111" s="28" t="s">
        <v>64</v>
      </c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4"/>
      <c r="P111" s="25" t="str">
        <f>IF('Heures Supplémentaire'!D155="",$P$5,"")</f>
        <v>Haziz</v>
      </c>
      <c r="Q111" s="25" t="str">
        <f>IF('Heures Supplémentaire'!F155="",$Q$5,"")</f>
        <v>Stéphanie</v>
      </c>
      <c r="R111" s="25" t="str">
        <f>IF('Heures Supplémentaire'!H155="",$R$5,"")</f>
        <v>Catherine</v>
      </c>
      <c r="S111" s="25" t="str">
        <f>IF('Heures Supplémentaire'!J155="",$S$5,"")</f>
        <v>Denise</v>
      </c>
      <c r="T111" s="25" t="str">
        <f>IF('Heures Supplémentaire'!L155="",$T$5,"")</f>
        <v>Camille</v>
      </c>
      <c r="U111" s="25" t="str">
        <f>IF('Heures Supplémentaire'!N155="",$U$5,"")</f>
        <v>Moncef</v>
      </c>
      <c r="V111" s="25" t="str">
        <f>IF('Heures Supplémentaire'!P155="",$V$5,"")</f>
        <v>Danièle</v>
      </c>
      <c r="W111" s="25" t="str">
        <f>IF('Heures Supplémentaire'!R155="",W$5,"")</f>
        <v>Alain</v>
      </c>
      <c r="X111" s="25" t="str">
        <f>IF('Heures Supplémentaire'!T155="",X$5,"")</f>
        <v>Manuel</v>
      </c>
      <c r="Y111" s="25" t="str">
        <f>IF('Heures Supplémentaire'!V155="",Y$5,"")</f>
        <v>Driss</v>
      </c>
      <c r="Z111" s="25" t="str">
        <f>IF('Heures Supplémentaire'!Z155="",Z$5,"")</f>
        <v>AAAA</v>
      </c>
      <c r="AA111" s="25" t="str">
        <f>IF('Heures Supplémentaire'!AA155="",AA$5,"")</f>
        <v>BBBB</v>
      </c>
      <c r="AB111" s="25" t="str">
        <f>IF('Heures Supplémentaire'!AB155="",AB$5,"")</f>
        <v>CCCC</v>
      </c>
      <c r="AC111" s="25" t="e">
        <f>IF(#REF!="",AC$5,"")</f>
        <v>#REF!</v>
      </c>
      <c r="AD111" s="25" t="e">
        <f>IF(#REF!="",AD$5,"")</f>
        <v>#REF!</v>
      </c>
      <c r="AE111" s="25" t="e">
        <f>IF(#REF!="",AE$5,"")</f>
        <v>#REF!</v>
      </c>
      <c r="AF111" s="25" t="e">
        <f>IF(#REF!="",AF$5,"")</f>
        <v>#REF!</v>
      </c>
      <c r="AG111" s="25" t="e">
        <f>IF(#REF!="",AG$5,"")</f>
        <v>#REF!</v>
      </c>
      <c r="AH111" s="26" t="e">
        <f>IF(#REF!="",AH$5,"")</f>
        <v>#REF!</v>
      </c>
    </row>
    <row r="112" spans="1:34" ht="15" hidden="1" customHeight="1">
      <c r="A112" s="18" t="s">
        <v>73</v>
      </c>
      <c r="B112" s="19">
        <f t="shared" si="3"/>
        <v>43937</v>
      </c>
      <c r="C112" s="27">
        <f t="shared" si="2"/>
        <v>5</v>
      </c>
      <c r="D112" s="28" t="s">
        <v>65</v>
      </c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4"/>
      <c r="P112" s="25" t="str">
        <f>IF('Heures Supplémentaire'!D158="",$P$5,"")</f>
        <v>Haziz</v>
      </c>
      <c r="Q112" s="25" t="str">
        <f>IF('Heures Supplémentaire'!F158="",$Q$5,"")</f>
        <v>Stéphanie</v>
      </c>
      <c r="R112" s="25" t="str">
        <f>IF('Heures Supplémentaire'!H158="",$R$5,"")</f>
        <v>Catherine</v>
      </c>
      <c r="S112" s="25" t="str">
        <f>IF('Heures Supplémentaire'!J158="",$S$5,"")</f>
        <v>Denise</v>
      </c>
      <c r="T112" s="25" t="str">
        <f>IF('Heures Supplémentaire'!L158="",$T$5,"")</f>
        <v>Camille</v>
      </c>
      <c r="U112" s="25" t="str">
        <f>IF('Heures Supplémentaire'!N158="",$U$5,"")</f>
        <v>Moncef</v>
      </c>
      <c r="V112" s="25" t="str">
        <f>IF('Heures Supplémentaire'!P158="",$V$5,"")</f>
        <v>Danièle</v>
      </c>
      <c r="W112" s="25" t="str">
        <f>IF('Heures Supplémentaire'!R158="",W$5,"")</f>
        <v>Alain</v>
      </c>
      <c r="X112" s="25" t="str">
        <f>IF('Heures Supplémentaire'!T158="",X$5,"")</f>
        <v>Manuel</v>
      </c>
      <c r="Y112" s="25" t="str">
        <f>IF('Heures Supplémentaire'!V158="",Y$5,"")</f>
        <v>Driss</v>
      </c>
      <c r="Z112" s="25" t="str">
        <f>IF('Heures Supplémentaire'!Z158="",Z$5,"")</f>
        <v>AAAA</v>
      </c>
      <c r="AA112" s="25" t="str">
        <f>IF('Heures Supplémentaire'!AA158="",AA$5,"")</f>
        <v>BBBB</v>
      </c>
      <c r="AB112" s="25" t="str">
        <f>IF('Heures Supplémentaire'!AB158="",AB$5,"")</f>
        <v>CCCC</v>
      </c>
      <c r="AC112" s="25" t="e">
        <f>IF(#REF!="",AC$5,"")</f>
        <v>#REF!</v>
      </c>
      <c r="AD112" s="25" t="e">
        <f>IF(#REF!="",AD$5,"")</f>
        <v>#REF!</v>
      </c>
      <c r="AE112" s="25" t="e">
        <f>IF(#REF!="",AE$5,"")</f>
        <v>#REF!</v>
      </c>
      <c r="AF112" s="25" t="e">
        <f>IF(#REF!="",AF$5,"")</f>
        <v>#REF!</v>
      </c>
      <c r="AG112" s="25" t="e">
        <f>IF(#REF!="",AG$5,"")</f>
        <v>#REF!</v>
      </c>
      <c r="AH112" s="26" t="e">
        <f>IF(#REF!="",AH$5,"")</f>
        <v>#REF!</v>
      </c>
    </row>
    <row r="113" spans="1:34" ht="15" hidden="1" customHeight="1">
      <c r="A113" s="18" t="s">
        <v>73</v>
      </c>
      <c r="B113" s="19">
        <f t="shared" si="3"/>
        <v>43938</v>
      </c>
      <c r="C113" s="27">
        <f t="shared" si="2"/>
        <v>6</v>
      </c>
      <c r="D113" s="28" t="s">
        <v>66</v>
      </c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4"/>
      <c r="P113" s="25" t="str">
        <f>IF('Heures Supplémentaire'!D159="",$P$5,"")</f>
        <v>Haziz</v>
      </c>
      <c r="Q113" s="25" t="str">
        <f>IF('Heures Supplémentaire'!F159="",$Q$5,"")</f>
        <v>Stéphanie</v>
      </c>
      <c r="R113" s="25" t="str">
        <f>IF('Heures Supplémentaire'!H159="",$R$5,"")</f>
        <v>Catherine</v>
      </c>
      <c r="S113" s="25" t="str">
        <f>IF('Heures Supplémentaire'!J159="",$S$5,"")</f>
        <v>Denise</v>
      </c>
      <c r="T113" s="25" t="str">
        <f>IF('Heures Supplémentaire'!L159="",$T$5,"")</f>
        <v>Camille</v>
      </c>
      <c r="U113" s="25" t="str">
        <f>IF('Heures Supplémentaire'!N159="",$U$5,"")</f>
        <v>Moncef</v>
      </c>
      <c r="V113" s="25" t="str">
        <f>IF('Heures Supplémentaire'!P159="",$V$5,"")</f>
        <v>Danièle</v>
      </c>
      <c r="W113" s="25" t="str">
        <f>IF('Heures Supplémentaire'!R159="",W$5,"")</f>
        <v>Alain</v>
      </c>
      <c r="X113" s="25" t="str">
        <f>IF('Heures Supplémentaire'!T159="",X$5,"")</f>
        <v>Manuel</v>
      </c>
      <c r="Y113" s="25" t="str">
        <f>IF('Heures Supplémentaire'!V159="",Y$5,"")</f>
        <v>Driss</v>
      </c>
      <c r="Z113" s="25" t="str">
        <f>IF('Heures Supplémentaire'!Z159="",Z$5,"")</f>
        <v>AAAA</v>
      </c>
      <c r="AA113" s="25" t="str">
        <f>IF('Heures Supplémentaire'!AA159="",AA$5,"")</f>
        <v>BBBB</v>
      </c>
      <c r="AB113" s="25" t="str">
        <f>IF('Heures Supplémentaire'!AB159="",AB$5,"")</f>
        <v>CCCC</v>
      </c>
      <c r="AC113" s="25" t="e">
        <f>IF(#REF!="",AC$5,"")</f>
        <v>#REF!</v>
      </c>
      <c r="AD113" s="25" t="e">
        <f>IF(#REF!="",AD$5,"")</f>
        <v>#REF!</v>
      </c>
      <c r="AE113" s="25" t="e">
        <f>IF(#REF!="",AE$5,"")</f>
        <v>#REF!</v>
      </c>
      <c r="AF113" s="25" t="e">
        <f>IF(#REF!="",AF$5,"")</f>
        <v>#REF!</v>
      </c>
      <c r="AG113" s="25" t="e">
        <f>IF(#REF!="",AG$5,"")</f>
        <v>#REF!</v>
      </c>
      <c r="AH113" s="26" t="e">
        <f>IF(#REF!="",AH$5,"")</f>
        <v>#REF!</v>
      </c>
    </row>
    <row r="114" spans="1:34" ht="15" hidden="1" customHeight="1">
      <c r="A114" s="18" t="s">
        <v>73</v>
      </c>
      <c r="B114" s="19">
        <f t="shared" si="3"/>
        <v>43939</v>
      </c>
      <c r="C114" s="27">
        <f t="shared" si="2"/>
        <v>7</v>
      </c>
      <c r="D114" s="28" t="s">
        <v>67</v>
      </c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4"/>
      <c r="P114" s="25" t="str">
        <f>IF('Heures Supplémentaire'!D160="",$P$5,"")</f>
        <v>Haziz</v>
      </c>
      <c r="Q114" s="25" t="str">
        <f>IF('Heures Supplémentaire'!F160="",$Q$5,"")</f>
        <v>Stéphanie</v>
      </c>
      <c r="R114" s="25" t="str">
        <f>IF('Heures Supplémentaire'!H160="",$R$5,"")</f>
        <v>Catherine</v>
      </c>
      <c r="S114" s="25" t="str">
        <f>IF('Heures Supplémentaire'!J160="",$S$5,"")</f>
        <v>Denise</v>
      </c>
      <c r="T114" s="25" t="str">
        <f>IF('Heures Supplémentaire'!L160="",$T$5,"")</f>
        <v>Camille</v>
      </c>
      <c r="U114" s="25" t="str">
        <f>IF('Heures Supplémentaire'!N160="",$U$5,"")</f>
        <v>Moncef</v>
      </c>
      <c r="V114" s="25" t="str">
        <f>IF('Heures Supplémentaire'!P160="",$V$5,"")</f>
        <v>Danièle</v>
      </c>
      <c r="W114" s="25" t="str">
        <f>IF('Heures Supplémentaire'!R160="",W$5,"")</f>
        <v>Alain</v>
      </c>
      <c r="X114" s="25" t="str">
        <f>IF('Heures Supplémentaire'!T160="",X$5,"")</f>
        <v>Manuel</v>
      </c>
      <c r="Y114" s="25" t="str">
        <f>IF('Heures Supplémentaire'!V160="",Y$5,"")</f>
        <v>Driss</v>
      </c>
      <c r="Z114" s="25" t="str">
        <f>IF('Heures Supplémentaire'!Z160="",Z$5,"")</f>
        <v>AAAA</v>
      </c>
      <c r="AA114" s="25" t="str">
        <f>IF('Heures Supplémentaire'!AA160="",AA$5,"")</f>
        <v>BBBB</v>
      </c>
      <c r="AB114" s="25" t="str">
        <f>IF('Heures Supplémentaire'!AB160="",AB$5,"")</f>
        <v>CCCC</v>
      </c>
      <c r="AC114" s="25" t="e">
        <f>IF(#REF!="",AC$5,"")</f>
        <v>#REF!</v>
      </c>
      <c r="AD114" s="25" t="e">
        <f>IF(#REF!="",AD$5,"")</f>
        <v>#REF!</v>
      </c>
      <c r="AE114" s="25" t="e">
        <f>IF(#REF!="",AE$5,"")</f>
        <v>#REF!</v>
      </c>
      <c r="AF114" s="25" t="e">
        <f>IF(#REF!="",AF$5,"")</f>
        <v>#REF!</v>
      </c>
      <c r="AG114" s="25" t="e">
        <f>IF(#REF!="",AG$5,"")</f>
        <v>#REF!</v>
      </c>
      <c r="AH114" s="26" t="e">
        <f>IF(#REF!="",AH$5,"")</f>
        <v>#REF!</v>
      </c>
    </row>
    <row r="115" spans="1:34" ht="15" customHeight="1">
      <c r="A115" s="18" t="s">
        <v>73</v>
      </c>
      <c r="B115" s="19">
        <f t="shared" si="3"/>
        <v>43940</v>
      </c>
      <c r="C115" s="27">
        <f t="shared" si="2"/>
        <v>1</v>
      </c>
      <c r="D115" s="28" t="s">
        <v>68</v>
      </c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4"/>
      <c r="P115" s="25" t="str">
        <f>IF('Heures Supplémentaire'!D161="",$P$5,"")</f>
        <v>Haziz</v>
      </c>
      <c r="Q115" s="25" t="str">
        <f>IF('Heures Supplémentaire'!F161="",$Q$5,"")</f>
        <v>Stéphanie</v>
      </c>
      <c r="R115" s="25" t="str">
        <f>IF('Heures Supplémentaire'!H161="",$R$5,"")</f>
        <v>Catherine</v>
      </c>
      <c r="S115" s="25" t="str">
        <f>IF('Heures Supplémentaire'!J161="",$S$5,"")</f>
        <v>Denise</v>
      </c>
      <c r="T115" s="25" t="str">
        <f>IF('Heures Supplémentaire'!L161="",$T$5,"")</f>
        <v>Camille</v>
      </c>
      <c r="U115" s="25" t="str">
        <f>IF('Heures Supplémentaire'!N161="",$U$5,"")</f>
        <v>Moncef</v>
      </c>
      <c r="V115" s="25" t="str">
        <f>IF('Heures Supplémentaire'!P161="",$V$5,"")</f>
        <v>Danièle</v>
      </c>
      <c r="W115" s="25" t="str">
        <f>IF('Heures Supplémentaire'!R161="",W$5,"")</f>
        <v>Alain</v>
      </c>
      <c r="X115" s="25" t="str">
        <f>IF('Heures Supplémentaire'!T161="",X$5,"")</f>
        <v>Manuel</v>
      </c>
      <c r="Y115" s="25" t="str">
        <f>IF('Heures Supplémentaire'!V161="",Y$5,"")</f>
        <v>Driss</v>
      </c>
      <c r="Z115" s="25" t="str">
        <f>IF('Heures Supplémentaire'!Z161="",Z$5,"")</f>
        <v>AAAA</v>
      </c>
      <c r="AA115" s="25" t="str">
        <f>IF('Heures Supplémentaire'!AA161="",AA$5,"")</f>
        <v>BBBB</v>
      </c>
      <c r="AB115" s="25" t="str">
        <f>IF('Heures Supplémentaire'!AB161="",AB$5,"")</f>
        <v>CCCC</v>
      </c>
      <c r="AC115" s="25" t="e">
        <f>IF(#REF!="",AC$5,"")</f>
        <v>#REF!</v>
      </c>
      <c r="AD115" s="25" t="e">
        <f>IF(#REF!="",AD$5,"")</f>
        <v>#REF!</v>
      </c>
      <c r="AE115" s="25" t="e">
        <f>IF(#REF!="",AE$5,"")</f>
        <v>#REF!</v>
      </c>
      <c r="AF115" s="25" t="e">
        <f>IF(#REF!="",AF$5,"")</f>
        <v>#REF!</v>
      </c>
      <c r="AG115" s="25" t="e">
        <f>IF(#REF!="",AG$5,"")</f>
        <v>#REF!</v>
      </c>
      <c r="AH115" s="26" t="e">
        <f>IF(#REF!="",AH$5,"")</f>
        <v>#REF!</v>
      </c>
    </row>
    <row r="116" spans="1:34" ht="15" hidden="1" customHeight="1">
      <c r="A116" s="18" t="s">
        <v>73</v>
      </c>
      <c r="B116" s="19">
        <f t="shared" si="3"/>
        <v>43941</v>
      </c>
      <c r="C116" s="27">
        <f t="shared" si="2"/>
        <v>2</v>
      </c>
      <c r="D116" s="28" t="s">
        <v>69</v>
      </c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4"/>
      <c r="P116" s="25" t="str">
        <f>IF('Heures Supplémentaire'!D162="",$P$5,"")</f>
        <v>Haziz</v>
      </c>
      <c r="Q116" s="25" t="str">
        <f>IF('Heures Supplémentaire'!F162="",$Q$5,"")</f>
        <v>Stéphanie</v>
      </c>
      <c r="R116" s="25" t="str">
        <f>IF('Heures Supplémentaire'!H162="",$R$5,"")</f>
        <v>Catherine</v>
      </c>
      <c r="S116" s="25" t="str">
        <f>IF('Heures Supplémentaire'!J162="",$S$5,"")</f>
        <v>Denise</v>
      </c>
      <c r="T116" s="25" t="str">
        <f>IF('Heures Supplémentaire'!L162="",$T$5,"")</f>
        <v>Camille</v>
      </c>
      <c r="U116" s="25" t="str">
        <f>IF('Heures Supplémentaire'!N162="",$U$5,"")</f>
        <v>Moncef</v>
      </c>
      <c r="V116" s="25" t="str">
        <f>IF('Heures Supplémentaire'!P162="",$V$5,"")</f>
        <v>Danièle</v>
      </c>
      <c r="W116" s="25" t="str">
        <f>IF('Heures Supplémentaire'!R162="",W$5,"")</f>
        <v>Alain</v>
      </c>
      <c r="X116" s="25" t="str">
        <f>IF('Heures Supplémentaire'!T162="",X$5,"")</f>
        <v>Manuel</v>
      </c>
      <c r="Y116" s="25" t="str">
        <f>IF('Heures Supplémentaire'!V162="",Y$5,"")</f>
        <v>Driss</v>
      </c>
      <c r="Z116" s="25" t="str">
        <f>IF('Heures Supplémentaire'!Z162="",Z$5,"")</f>
        <v>AAAA</v>
      </c>
      <c r="AA116" s="25" t="str">
        <f>IF('Heures Supplémentaire'!AA162="",AA$5,"")</f>
        <v>BBBB</v>
      </c>
      <c r="AB116" s="25" t="str">
        <f>IF('Heures Supplémentaire'!AB162="",AB$5,"")</f>
        <v>CCCC</v>
      </c>
      <c r="AC116" s="25" t="e">
        <f>IF(#REF!="",AC$5,"")</f>
        <v>#REF!</v>
      </c>
      <c r="AD116" s="25" t="e">
        <f>IF(#REF!="",AD$5,"")</f>
        <v>#REF!</v>
      </c>
      <c r="AE116" s="25" t="e">
        <f>IF(#REF!="",AE$5,"")</f>
        <v>#REF!</v>
      </c>
      <c r="AF116" s="25" t="e">
        <f>IF(#REF!="",AF$5,"")</f>
        <v>#REF!</v>
      </c>
      <c r="AG116" s="25" t="e">
        <f>IF(#REF!="",AG$5,"")</f>
        <v>#REF!</v>
      </c>
      <c r="AH116" s="26" t="e">
        <f>IF(#REF!="",AH$5,"")</f>
        <v>#REF!</v>
      </c>
    </row>
    <row r="117" spans="1:34" ht="15" hidden="1" customHeight="1">
      <c r="A117" s="18" t="s">
        <v>73</v>
      </c>
      <c r="B117" s="19">
        <f t="shared" si="3"/>
        <v>43942</v>
      </c>
      <c r="C117" s="27">
        <f t="shared" si="2"/>
        <v>3</v>
      </c>
      <c r="D117" s="28" t="s">
        <v>70</v>
      </c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4"/>
      <c r="P117" s="25" t="str">
        <f>IF('Heures Supplémentaire'!D163="",$P$5,"")</f>
        <v>Haziz</v>
      </c>
      <c r="Q117" s="25" t="str">
        <f>IF('Heures Supplémentaire'!F163="",$Q$5,"")</f>
        <v>Stéphanie</v>
      </c>
      <c r="R117" s="25" t="str">
        <f>IF('Heures Supplémentaire'!H163="",$R$5,"")</f>
        <v>Catherine</v>
      </c>
      <c r="S117" s="25" t="str">
        <f>IF('Heures Supplémentaire'!J163="",$S$5,"")</f>
        <v>Denise</v>
      </c>
      <c r="T117" s="25" t="str">
        <f>IF('Heures Supplémentaire'!L163="",$T$5,"")</f>
        <v>Camille</v>
      </c>
      <c r="U117" s="25" t="str">
        <f>IF('Heures Supplémentaire'!N163="",$U$5,"")</f>
        <v>Moncef</v>
      </c>
      <c r="V117" s="25" t="str">
        <f>IF('Heures Supplémentaire'!P163="",$V$5,"")</f>
        <v>Danièle</v>
      </c>
      <c r="W117" s="25" t="str">
        <f>IF('Heures Supplémentaire'!R163="",W$5,"")</f>
        <v>Alain</v>
      </c>
      <c r="X117" s="25" t="str">
        <f>IF('Heures Supplémentaire'!T163="",X$5,"")</f>
        <v>Manuel</v>
      </c>
      <c r="Y117" s="25" t="str">
        <f>IF('Heures Supplémentaire'!V163="",Y$5,"")</f>
        <v>Driss</v>
      </c>
      <c r="Z117" s="25" t="str">
        <f>IF('Heures Supplémentaire'!Z163="",Z$5,"")</f>
        <v>AAAA</v>
      </c>
      <c r="AA117" s="25" t="str">
        <f>IF('Heures Supplémentaire'!AA163="",AA$5,"")</f>
        <v>BBBB</v>
      </c>
      <c r="AB117" s="25" t="str">
        <f>IF('Heures Supplémentaire'!AB163="",AB$5,"")</f>
        <v>CCCC</v>
      </c>
      <c r="AC117" s="25" t="e">
        <f>IF(#REF!="",AC$5,"")</f>
        <v>#REF!</v>
      </c>
      <c r="AD117" s="25" t="e">
        <f>IF(#REF!="",AD$5,"")</f>
        <v>#REF!</v>
      </c>
      <c r="AE117" s="25" t="e">
        <f>IF(#REF!="",AE$5,"")</f>
        <v>#REF!</v>
      </c>
      <c r="AF117" s="25" t="e">
        <f>IF(#REF!="",AF$5,"")</f>
        <v>#REF!</v>
      </c>
      <c r="AG117" s="25" t="e">
        <f>IF(#REF!="",AG$5,"")</f>
        <v>#REF!</v>
      </c>
      <c r="AH117" s="26" t="e">
        <f>IF(#REF!="",AH$5,"")</f>
        <v>#REF!</v>
      </c>
    </row>
    <row r="118" spans="1:34" ht="15" hidden="1" customHeight="1">
      <c r="A118" s="18" t="s">
        <v>73</v>
      </c>
      <c r="B118" s="19">
        <f t="shared" si="3"/>
        <v>43943</v>
      </c>
      <c r="C118" s="27">
        <f t="shared" si="2"/>
        <v>4</v>
      </c>
      <c r="D118" s="28" t="s">
        <v>64</v>
      </c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4"/>
      <c r="P118" s="25" t="str">
        <f>IF('Heures Supplémentaire'!D164="",$P$5,"")</f>
        <v>Haziz</v>
      </c>
      <c r="Q118" s="25" t="str">
        <f>IF('Heures Supplémentaire'!F164="",$Q$5,"")</f>
        <v>Stéphanie</v>
      </c>
      <c r="R118" s="25" t="str">
        <f>IF('Heures Supplémentaire'!H164="",$R$5,"")</f>
        <v>Catherine</v>
      </c>
      <c r="S118" s="25" t="str">
        <f>IF('Heures Supplémentaire'!J164="",$S$5,"")</f>
        <v>Denise</v>
      </c>
      <c r="T118" s="25" t="str">
        <f>IF('Heures Supplémentaire'!L164="",$T$5,"")</f>
        <v>Camille</v>
      </c>
      <c r="U118" s="25" t="str">
        <f>IF('Heures Supplémentaire'!N164="",$U$5,"")</f>
        <v>Moncef</v>
      </c>
      <c r="V118" s="25" t="str">
        <f>IF('Heures Supplémentaire'!P164="",$V$5,"")</f>
        <v>Danièle</v>
      </c>
      <c r="W118" s="25" t="str">
        <f>IF('Heures Supplémentaire'!R164="",W$5,"")</f>
        <v>Alain</v>
      </c>
      <c r="X118" s="25" t="str">
        <f>IF('Heures Supplémentaire'!T164="",X$5,"")</f>
        <v>Manuel</v>
      </c>
      <c r="Y118" s="25" t="str">
        <f>IF('Heures Supplémentaire'!V164="",Y$5,"")</f>
        <v>Driss</v>
      </c>
      <c r="Z118" s="25" t="str">
        <f>IF('Heures Supplémentaire'!Z164="",Z$5,"")</f>
        <v>AAAA</v>
      </c>
      <c r="AA118" s="25" t="str">
        <f>IF('Heures Supplémentaire'!AA164="",AA$5,"")</f>
        <v>BBBB</v>
      </c>
      <c r="AB118" s="25" t="str">
        <f>IF('Heures Supplémentaire'!AB164="",AB$5,"")</f>
        <v>CCCC</v>
      </c>
      <c r="AC118" s="25" t="e">
        <f>IF(#REF!="",AC$5,"")</f>
        <v>#REF!</v>
      </c>
      <c r="AD118" s="25" t="e">
        <f>IF(#REF!="",AD$5,"")</f>
        <v>#REF!</v>
      </c>
      <c r="AE118" s="25" t="e">
        <f>IF(#REF!="",AE$5,"")</f>
        <v>#REF!</v>
      </c>
      <c r="AF118" s="25" t="e">
        <f>IF(#REF!="",AF$5,"")</f>
        <v>#REF!</v>
      </c>
      <c r="AG118" s="25" t="e">
        <f>IF(#REF!="",AG$5,"")</f>
        <v>#REF!</v>
      </c>
      <c r="AH118" s="26" t="e">
        <f>IF(#REF!="",AH$5,"")</f>
        <v>#REF!</v>
      </c>
    </row>
    <row r="119" spans="1:34" ht="15" hidden="1" customHeight="1">
      <c r="A119" s="18" t="s">
        <v>73</v>
      </c>
      <c r="B119" s="19">
        <f t="shared" si="3"/>
        <v>43944</v>
      </c>
      <c r="C119" s="27">
        <f t="shared" si="2"/>
        <v>5</v>
      </c>
      <c r="D119" s="28" t="s">
        <v>65</v>
      </c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4"/>
      <c r="P119" s="25" t="str">
        <f>IF('Heures Supplémentaire'!D167="",$P$5,"")</f>
        <v>Haziz</v>
      </c>
      <c r="Q119" s="25" t="str">
        <f>IF('Heures Supplémentaire'!F167="",$Q$5,"")</f>
        <v>Stéphanie</v>
      </c>
      <c r="R119" s="25" t="str">
        <f>IF('Heures Supplémentaire'!H167="",$R$5,"")</f>
        <v>Catherine</v>
      </c>
      <c r="S119" s="25" t="str">
        <f>IF('Heures Supplémentaire'!J167="",$S$5,"")</f>
        <v>Denise</v>
      </c>
      <c r="T119" s="25" t="str">
        <f>IF('Heures Supplémentaire'!L167="",$T$5,"")</f>
        <v>Camille</v>
      </c>
      <c r="U119" s="25" t="str">
        <f>IF('Heures Supplémentaire'!N167="",$U$5,"")</f>
        <v>Moncef</v>
      </c>
      <c r="V119" s="25" t="str">
        <f>IF('Heures Supplémentaire'!P167="",$V$5,"")</f>
        <v>Danièle</v>
      </c>
      <c r="W119" s="25" t="str">
        <f>IF('Heures Supplémentaire'!R167="",W$5,"")</f>
        <v>Alain</v>
      </c>
      <c r="X119" s="25" t="str">
        <f>IF('Heures Supplémentaire'!T167="",X$5,"")</f>
        <v>Manuel</v>
      </c>
      <c r="Y119" s="25" t="str">
        <f>IF('Heures Supplémentaire'!V167="",Y$5,"")</f>
        <v>Driss</v>
      </c>
      <c r="Z119" s="25" t="str">
        <f>IF('Heures Supplémentaire'!Z167="",Z$5,"")</f>
        <v>AAAA</v>
      </c>
      <c r="AA119" s="25" t="str">
        <f>IF('Heures Supplémentaire'!AA167="",AA$5,"")</f>
        <v>BBBB</v>
      </c>
      <c r="AB119" s="25" t="str">
        <f>IF('Heures Supplémentaire'!AB167="",AB$5,"")</f>
        <v>CCCC</v>
      </c>
      <c r="AC119" s="25" t="e">
        <f>IF(#REF!="",AC$5,"")</f>
        <v>#REF!</v>
      </c>
      <c r="AD119" s="25" t="e">
        <f>IF(#REF!="",AD$5,"")</f>
        <v>#REF!</v>
      </c>
      <c r="AE119" s="25" t="e">
        <f>IF(#REF!="",AE$5,"")</f>
        <v>#REF!</v>
      </c>
      <c r="AF119" s="25" t="e">
        <f>IF(#REF!="",AF$5,"")</f>
        <v>#REF!</v>
      </c>
      <c r="AG119" s="25" t="e">
        <f>IF(#REF!="",AG$5,"")</f>
        <v>#REF!</v>
      </c>
      <c r="AH119" s="26" t="e">
        <f>IF(#REF!="",AH$5,"")</f>
        <v>#REF!</v>
      </c>
    </row>
    <row r="120" spans="1:34" ht="15" hidden="1" customHeight="1">
      <c r="A120" s="18" t="s">
        <v>73</v>
      </c>
      <c r="B120" s="19">
        <f t="shared" si="3"/>
        <v>43945</v>
      </c>
      <c r="C120" s="27">
        <f t="shared" si="2"/>
        <v>6</v>
      </c>
      <c r="D120" s="28" t="s">
        <v>66</v>
      </c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4"/>
      <c r="P120" s="25" t="str">
        <f>IF('Heures Supplémentaire'!D168="",$P$5,"")</f>
        <v>Haziz</v>
      </c>
      <c r="Q120" s="25" t="str">
        <f>IF('Heures Supplémentaire'!F168="",$Q$5,"")</f>
        <v>Stéphanie</v>
      </c>
      <c r="R120" s="25" t="str">
        <f>IF('Heures Supplémentaire'!H168="",$R$5,"")</f>
        <v>Catherine</v>
      </c>
      <c r="S120" s="25" t="str">
        <f>IF('Heures Supplémentaire'!J168="",$S$5,"")</f>
        <v>Denise</v>
      </c>
      <c r="T120" s="25" t="str">
        <f>IF('Heures Supplémentaire'!L168="",$T$5,"")</f>
        <v>Camille</v>
      </c>
      <c r="U120" s="25" t="str">
        <f>IF('Heures Supplémentaire'!N168="",$U$5,"")</f>
        <v>Moncef</v>
      </c>
      <c r="V120" s="25" t="str">
        <f>IF('Heures Supplémentaire'!P168="",$V$5,"")</f>
        <v>Danièle</v>
      </c>
      <c r="W120" s="25" t="str">
        <f>IF('Heures Supplémentaire'!R168="",W$5,"")</f>
        <v>Alain</v>
      </c>
      <c r="X120" s="25" t="str">
        <f>IF('Heures Supplémentaire'!T168="",X$5,"")</f>
        <v>Manuel</v>
      </c>
      <c r="Y120" s="25" t="str">
        <f>IF('Heures Supplémentaire'!V168="",Y$5,"")</f>
        <v>Driss</v>
      </c>
      <c r="Z120" s="25" t="str">
        <f>IF('Heures Supplémentaire'!Z168="",Z$5,"")</f>
        <v>AAAA</v>
      </c>
      <c r="AA120" s="25" t="str">
        <f>IF('Heures Supplémentaire'!AA168="",AA$5,"")</f>
        <v>BBBB</v>
      </c>
      <c r="AB120" s="25" t="str">
        <f>IF('Heures Supplémentaire'!AB168="",AB$5,"")</f>
        <v>CCCC</v>
      </c>
      <c r="AC120" s="25" t="e">
        <f>IF(#REF!="",AC$5,"")</f>
        <v>#REF!</v>
      </c>
      <c r="AD120" s="25" t="e">
        <f>IF(#REF!="",AD$5,"")</f>
        <v>#REF!</v>
      </c>
      <c r="AE120" s="25" t="e">
        <f>IF(#REF!="",AE$5,"")</f>
        <v>#REF!</v>
      </c>
      <c r="AF120" s="25" t="e">
        <f>IF(#REF!="",AF$5,"")</f>
        <v>#REF!</v>
      </c>
      <c r="AG120" s="25" t="e">
        <f>IF(#REF!="",AG$5,"")</f>
        <v>#REF!</v>
      </c>
      <c r="AH120" s="26" t="e">
        <f>IF(#REF!="",AH$5,"")</f>
        <v>#REF!</v>
      </c>
    </row>
    <row r="121" spans="1:34" ht="15" hidden="1" customHeight="1">
      <c r="A121" s="18" t="s">
        <v>73</v>
      </c>
      <c r="B121" s="19">
        <f t="shared" si="3"/>
        <v>43946</v>
      </c>
      <c r="C121" s="27">
        <f t="shared" si="2"/>
        <v>7</v>
      </c>
      <c r="D121" s="28" t="s">
        <v>67</v>
      </c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4"/>
      <c r="P121" s="25" t="str">
        <f>IF('Heures Supplémentaire'!D169="",$P$5,"")</f>
        <v>Haziz</v>
      </c>
      <c r="Q121" s="25" t="str">
        <f>IF('Heures Supplémentaire'!F169="",$Q$5,"")</f>
        <v>Stéphanie</v>
      </c>
      <c r="R121" s="25" t="str">
        <f>IF('Heures Supplémentaire'!H169="",$R$5,"")</f>
        <v>Catherine</v>
      </c>
      <c r="S121" s="25" t="str">
        <f>IF('Heures Supplémentaire'!J169="",$S$5,"")</f>
        <v>Denise</v>
      </c>
      <c r="T121" s="25" t="str">
        <f>IF('Heures Supplémentaire'!L169="",$T$5,"")</f>
        <v>Camille</v>
      </c>
      <c r="U121" s="25" t="str">
        <f>IF('Heures Supplémentaire'!N169="",$U$5,"")</f>
        <v>Moncef</v>
      </c>
      <c r="V121" s="25" t="str">
        <f>IF('Heures Supplémentaire'!P169="",$V$5,"")</f>
        <v>Danièle</v>
      </c>
      <c r="W121" s="25" t="str">
        <f>IF('Heures Supplémentaire'!R169="",W$5,"")</f>
        <v>Alain</v>
      </c>
      <c r="X121" s="25" t="str">
        <f>IF('Heures Supplémentaire'!T169="",X$5,"")</f>
        <v>Manuel</v>
      </c>
      <c r="Y121" s="25" t="str">
        <f>IF('Heures Supplémentaire'!V169="",Y$5,"")</f>
        <v>Driss</v>
      </c>
      <c r="Z121" s="25" t="str">
        <f>IF('Heures Supplémentaire'!Z169="",Z$5,"")</f>
        <v>AAAA</v>
      </c>
      <c r="AA121" s="25" t="str">
        <f>IF('Heures Supplémentaire'!AA169="",AA$5,"")</f>
        <v>BBBB</v>
      </c>
      <c r="AB121" s="25" t="str">
        <f>IF('Heures Supplémentaire'!AB169="",AB$5,"")</f>
        <v>CCCC</v>
      </c>
      <c r="AC121" s="25" t="e">
        <f>IF(#REF!="",AC$5,"")</f>
        <v>#REF!</v>
      </c>
      <c r="AD121" s="25" t="e">
        <f>IF(#REF!="",AD$5,"")</f>
        <v>#REF!</v>
      </c>
      <c r="AE121" s="25" t="e">
        <f>IF(#REF!="",AE$5,"")</f>
        <v>#REF!</v>
      </c>
      <c r="AF121" s="25" t="e">
        <f>IF(#REF!="",AF$5,"")</f>
        <v>#REF!</v>
      </c>
      <c r="AG121" s="25" t="e">
        <f>IF(#REF!="",AG$5,"")</f>
        <v>#REF!</v>
      </c>
      <c r="AH121" s="26" t="e">
        <f>IF(#REF!="",AH$5,"")</f>
        <v>#REF!</v>
      </c>
    </row>
    <row r="122" spans="1:34" ht="15" customHeight="1">
      <c r="A122" s="18" t="s">
        <v>73</v>
      </c>
      <c r="B122" s="19">
        <f t="shared" si="3"/>
        <v>43947</v>
      </c>
      <c r="C122" s="27">
        <f t="shared" si="2"/>
        <v>1</v>
      </c>
      <c r="D122" s="28" t="s">
        <v>68</v>
      </c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4"/>
      <c r="P122" s="25" t="str">
        <f>IF('Heures Supplémentaire'!D170="",$P$5,"")</f>
        <v>Haziz</v>
      </c>
      <c r="Q122" s="25" t="str">
        <f>IF('Heures Supplémentaire'!F170="",$Q$5,"")</f>
        <v>Stéphanie</v>
      </c>
      <c r="R122" s="25" t="str">
        <f>IF('Heures Supplémentaire'!H170="",$R$5,"")</f>
        <v>Catherine</v>
      </c>
      <c r="S122" s="25" t="str">
        <f>IF('Heures Supplémentaire'!J170="",$S$5,"")</f>
        <v>Denise</v>
      </c>
      <c r="T122" s="25" t="str">
        <f>IF('Heures Supplémentaire'!L170="",$T$5,"")</f>
        <v>Camille</v>
      </c>
      <c r="U122" s="25" t="str">
        <f>IF('Heures Supplémentaire'!N170="",$U$5,"")</f>
        <v>Moncef</v>
      </c>
      <c r="V122" s="25" t="str">
        <f>IF('Heures Supplémentaire'!P170="",$V$5,"")</f>
        <v>Danièle</v>
      </c>
      <c r="W122" s="25" t="str">
        <f>IF('Heures Supplémentaire'!R170="",W$5,"")</f>
        <v>Alain</v>
      </c>
      <c r="X122" s="25" t="str">
        <f>IF('Heures Supplémentaire'!T170="",X$5,"")</f>
        <v>Manuel</v>
      </c>
      <c r="Y122" s="25" t="str">
        <f>IF('Heures Supplémentaire'!V170="",Y$5,"")</f>
        <v>Driss</v>
      </c>
      <c r="Z122" s="25" t="str">
        <f>IF('Heures Supplémentaire'!Z170="",Z$5,"")</f>
        <v>AAAA</v>
      </c>
      <c r="AA122" s="25" t="str">
        <f>IF('Heures Supplémentaire'!AA170="",AA$5,"")</f>
        <v>BBBB</v>
      </c>
      <c r="AB122" s="25" t="str">
        <f>IF('Heures Supplémentaire'!AB170="",AB$5,"")</f>
        <v>CCCC</v>
      </c>
      <c r="AC122" s="25" t="e">
        <f>IF(#REF!="",AC$5,"")</f>
        <v>#REF!</v>
      </c>
      <c r="AD122" s="25" t="e">
        <f>IF(#REF!="",AD$5,"")</f>
        <v>#REF!</v>
      </c>
      <c r="AE122" s="25" t="e">
        <f>IF(#REF!="",AE$5,"")</f>
        <v>#REF!</v>
      </c>
      <c r="AF122" s="25" t="e">
        <f>IF(#REF!="",AF$5,"")</f>
        <v>#REF!</v>
      </c>
      <c r="AG122" s="25" t="e">
        <f>IF(#REF!="",AG$5,"")</f>
        <v>#REF!</v>
      </c>
      <c r="AH122" s="26" t="e">
        <f>IF(#REF!="",AH$5,"")</f>
        <v>#REF!</v>
      </c>
    </row>
    <row r="123" spans="1:34" ht="15" hidden="1" customHeight="1">
      <c r="A123" s="18" t="s">
        <v>73</v>
      </c>
      <c r="B123" s="19">
        <f t="shared" si="3"/>
        <v>43948</v>
      </c>
      <c r="C123" s="27">
        <f t="shared" si="2"/>
        <v>2</v>
      </c>
      <c r="D123" s="28" t="s">
        <v>69</v>
      </c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4"/>
      <c r="P123" s="25" t="str">
        <f>IF('Heures Supplémentaire'!D171="",$P$5,"")</f>
        <v>Haziz</v>
      </c>
      <c r="Q123" s="25" t="str">
        <f>IF('Heures Supplémentaire'!F171="",$Q$5,"")</f>
        <v>Stéphanie</v>
      </c>
      <c r="R123" s="25" t="str">
        <f>IF('Heures Supplémentaire'!H171="",$R$5,"")</f>
        <v>Catherine</v>
      </c>
      <c r="S123" s="25" t="str">
        <f>IF('Heures Supplémentaire'!J171="",$S$5,"")</f>
        <v>Denise</v>
      </c>
      <c r="T123" s="25" t="str">
        <f>IF('Heures Supplémentaire'!L171="",$T$5,"")</f>
        <v>Camille</v>
      </c>
      <c r="U123" s="25" t="str">
        <f>IF('Heures Supplémentaire'!N171="",$U$5,"")</f>
        <v>Moncef</v>
      </c>
      <c r="V123" s="25" t="str">
        <f>IF('Heures Supplémentaire'!P171="",$V$5,"")</f>
        <v>Danièle</v>
      </c>
      <c r="W123" s="25" t="str">
        <f>IF('Heures Supplémentaire'!R171="",W$5,"")</f>
        <v>Alain</v>
      </c>
      <c r="X123" s="25" t="str">
        <f>IF('Heures Supplémentaire'!T171="",X$5,"")</f>
        <v>Manuel</v>
      </c>
      <c r="Y123" s="25" t="str">
        <f>IF('Heures Supplémentaire'!V171="",Y$5,"")</f>
        <v>Driss</v>
      </c>
      <c r="Z123" s="25" t="str">
        <f>IF('Heures Supplémentaire'!Z171="",Z$5,"")</f>
        <v>AAAA</v>
      </c>
      <c r="AA123" s="25" t="str">
        <f>IF('Heures Supplémentaire'!AA171="",AA$5,"")</f>
        <v>BBBB</v>
      </c>
      <c r="AB123" s="25" t="str">
        <f>IF('Heures Supplémentaire'!AB171="",AB$5,"")</f>
        <v>CCCC</v>
      </c>
      <c r="AC123" s="25" t="e">
        <f>IF(#REF!="",AC$5,"")</f>
        <v>#REF!</v>
      </c>
      <c r="AD123" s="25" t="e">
        <f>IF(#REF!="",AD$5,"")</f>
        <v>#REF!</v>
      </c>
      <c r="AE123" s="25" t="e">
        <f>IF(#REF!="",AE$5,"")</f>
        <v>#REF!</v>
      </c>
      <c r="AF123" s="25" t="e">
        <f>IF(#REF!="",AF$5,"")</f>
        <v>#REF!</v>
      </c>
      <c r="AG123" s="25" t="e">
        <f>IF(#REF!="",AG$5,"")</f>
        <v>#REF!</v>
      </c>
      <c r="AH123" s="26" t="e">
        <f>IF(#REF!="",AH$5,"")</f>
        <v>#REF!</v>
      </c>
    </row>
    <row r="124" spans="1:34" ht="15" hidden="1" customHeight="1">
      <c r="A124" s="18" t="s">
        <v>73</v>
      </c>
      <c r="B124" s="19">
        <f t="shared" si="3"/>
        <v>43949</v>
      </c>
      <c r="C124" s="27">
        <f t="shared" si="2"/>
        <v>3</v>
      </c>
      <c r="D124" s="28" t="s">
        <v>70</v>
      </c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4"/>
      <c r="P124" s="25" t="str">
        <f>IF('Heures Supplémentaire'!D172="",$P$5,"")</f>
        <v>Haziz</v>
      </c>
      <c r="Q124" s="25" t="str">
        <f>IF('Heures Supplémentaire'!F172="",$Q$5,"")</f>
        <v>Stéphanie</v>
      </c>
      <c r="R124" s="25" t="str">
        <f>IF('Heures Supplémentaire'!H172="",$R$5,"")</f>
        <v>Catherine</v>
      </c>
      <c r="S124" s="25" t="str">
        <f>IF('Heures Supplémentaire'!J172="",$S$5,"")</f>
        <v>Denise</v>
      </c>
      <c r="T124" s="25" t="str">
        <f>IF('Heures Supplémentaire'!L172="",$T$5,"")</f>
        <v>Camille</v>
      </c>
      <c r="U124" s="25" t="str">
        <f>IF('Heures Supplémentaire'!N172="",$U$5,"")</f>
        <v>Moncef</v>
      </c>
      <c r="V124" s="25" t="str">
        <f>IF('Heures Supplémentaire'!P172="",$V$5,"")</f>
        <v>Danièle</v>
      </c>
      <c r="W124" s="25" t="str">
        <f>IF('Heures Supplémentaire'!R172="",W$5,"")</f>
        <v>Alain</v>
      </c>
      <c r="X124" s="25" t="str">
        <f>IF('Heures Supplémentaire'!T172="",X$5,"")</f>
        <v>Manuel</v>
      </c>
      <c r="Y124" s="25" t="str">
        <f>IF('Heures Supplémentaire'!V172="",Y$5,"")</f>
        <v>Driss</v>
      </c>
      <c r="Z124" s="25" t="str">
        <f>IF('Heures Supplémentaire'!Z172="",Z$5,"")</f>
        <v>AAAA</v>
      </c>
      <c r="AA124" s="25" t="str">
        <f>IF('Heures Supplémentaire'!AA172="",AA$5,"")</f>
        <v>BBBB</v>
      </c>
      <c r="AB124" s="25" t="str">
        <f>IF('Heures Supplémentaire'!AB172="",AB$5,"")</f>
        <v>CCCC</v>
      </c>
      <c r="AC124" s="25" t="e">
        <f>IF(#REF!="",AC$5,"")</f>
        <v>#REF!</v>
      </c>
      <c r="AD124" s="25" t="e">
        <f>IF(#REF!="",AD$5,"")</f>
        <v>#REF!</v>
      </c>
      <c r="AE124" s="25" t="e">
        <f>IF(#REF!="",AE$5,"")</f>
        <v>#REF!</v>
      </c>
      <c r="AF124" s="25" t="e">
        <f>IF(#REF!="",AF$5,"")</f>
        <v>#REF!</v>
      </c>
      <c r="AG124" s="25" t="e">
        <f>IF(#REF!="",AG$5,"")</f>
        <v>#REF!</v>
      </c>
      <c r="AH124" s="26" t="e">
        <f>IF(#REF!="",AH$5,"")</f>
        <v>#REF!</v>
      </c>
    </row>
    <row r="125" spans="1:34" ht="15" hidden="1" customHeight="1">
      <c r="A125" s="18" t="s">
        <v>73</v>
      </c>
      <c r="B125" s="19">
        <f t="shared" si="3"/>
        <v>43950</v>
      </c>
      <c r="C125" s="27">
        <f t="shared" si="2"/>
        <v>4</v>
      </c>
      <c r="D125" s="28" t="s">
        <v>64</v>
      </c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4"/>
      <c r="P125" s="25" t="str">
        <f>IF('Heures Supplémentaire'!D173="",$P$5,"")</f>
        <v>Haziz</v>
      </c>
      <c r="Q125" s="25" t="str">
        <f>IF('Heures Supplémentaire'!F173="",$Q$5,"")</f>
        <v>Stéphanie</v>
      </c>
      <c r="R125" s="25" t="str">
        <f>IF('Heures Supplémentaire'!H173="",$R$5,"")</f>
        <v>Catherine</v>
      </c>
      <c r="S125" s="25" t="str">
        <f>IF('Heures Supplémentaire'!J173="",$S$5,"")</f>
        <v>Denise</v>
      </c>
      <c r="T125" s="25" t="str">
        <f>IF('Heures Supplémentaire'!L173="",$T$5,"")</f>
        <v>Camille</v>
      </c>
      <c r="U125" s="25" t="str">
        <f>IF('Heures Supplémentaire'!N173="",$U$5,"")</f>
        <v>Moncef</v>
      </c>
      <c r="V125" s="25" t="str">
        <f>IF('Heures Supplémentaire'!P173="",$V$5,"")</f>
        <v>Danièle</v>
      </c>
      <c r="W125" s="25" t="str">
        <f>IF('Heures Supplémentaire'!R173="",W$5,"")</f>
        <v>Alain</v>
      </c>
      <c r="X125" s="25" t="str">
        <f>IF('Heures Supplémentaire'!T173="",X$5,"")</f>
        <v>Manuel</v>
      </c>
      <c r="Y125" s="25" t="str">
        <f>IF('Heures Supplémentaire'!V173="",Y$5,"")</f>
        <v>Driss</v>
      </c>
      <c r="Z125" s="25" t="str">
        <f>IF('Heures Supplémentaire'!Z173="",Z$5,"")</f>
        <v>AAAA</v>
      </c>
      <c r="AA125" s="25" t="str">
        <f>IF('Heures Supplémentaire'!AA173="",AA$5,"")</f>
        <v>BBBB</v>
      </c>
      <c r="AB125" s="25" t="str">
        <f>IF('Heures Supplémentaire'!AB173="",AB$5,"")</f>
        <v>CCCC</v>
      </c>
      <c r="AC125" s="25" t="e">
        <f>IF(#REF!="",AC$5,"")</f>
        <v>#REF!</v>
      </c>
      <c r="AD125" s="25" t="e">
        <f>IF(#REF!="",AD$5,"")</f>
        <v>#REF!</v>
      </c>
      <c r="AE125" s="25" t="e">
        <f>IF(#REF!="",AE$5,"")</f>
        <v>#REF!</v>
      </c>
      <c r="AF125" s="25" t="e">
        <f>IF(#REF!="",AF$5,"")</f>
        <v>#REF!</v>
      </c>
      <c r="AG125" s="25" t="e">
        <f>IF(#REF!="",AG$5,"")</f>
        <v>#REF!</v>
      </c>
      <c r="AH125" s="26" t="e">
        <f>IF(#REF!="",AH$5,"")</f>
        <v>#REF!</v>
      </c>
    </row>
    <row r="126" spans="1:34" ht="15" hidden="1" customHeight="1">
      <c r="A126" s="18" t="s">
        <v>74</v>
      </c>
      <c r="B126" s="19">
        <f t="shared" si="3"/>
        <v>43951</v>
      </c>
      <c r="C126" s="27">
        <f t="shared" si="2"/>
        <v>5</v>
      </c>
      <c r="D126" s="28" t="s">
        <v>65</v>
      </c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4"/>
      <c r="P126" s="25" t="str">
        <f>IF('Heures Supplémentaire'!D176="",$P$5,"")</f>
        <v>Haziz</v>
      </c>
      <c r="Q126" s="25" t="str">
        <f>IF('Heures Supplémentaire'!F176="",$Q$5,"")</f>
        <v>Stéphanie</v>
      </c>
      <c r="R126" s="25" t="str">
        <f>IF('Heures Supplémentaire'!H176="",$R$5,"")</f>
        <v>Catherine</v>
      </c>
      <c r="S126" s="25" t="str">
        <f>IF('Heures Supplémentaire'!J176="",$S$5,"")</f>
        <v>Denise</v>
      </c>
      <c r="T126" s="25" t="str">
        <f>IF('Heures Supplémentaire'!L176="",$T$5,"")</f>
        <v>Camille</v>
      </c>
      <c r="U126" s="25" t="str">
        <f>IF('Heures Supplémentaire'!N176="",$U$5,"")</f>
        <v>Moncef</v>
      </c>
      <c r="V126" s="25" t="str">
        <f>IF('Heures Supplémentaire'!P176="",$V$5,"")</f>
        <v>Danièle</v>
      </c>
      <c r="W126" s="25" t="str">
        <f>IF('Heures Supplémentaire'!R176="",W$5,"")</f>
        <v>Alain</v>
      </c>
      <c r="X126" s="25" t="str">
        <f>IF('Heures Supplémentaire'!T176="",X$5,"")</f>
        <v>Manuel</v>
      </c>
      <c r="Y126" s="25" t="str">
        <f>IF('Heures Supplémentaire'!V176="",Y$5,"")</f>
        <v>Driss</v>
      </c>
      <c r="Z126" s="25" t="str">
        <f>IF('Heures Supplémentaire'!Z176="",Z$5,"")</f>
        <v>AAAA</v>
      </c>
      <c r="AA126" s="25" t="str">
        <f>IF('Heures Supplémentaire'!AA176="",AA$5,"")</f>
        <v>BBBB</v>
      </c>
      <c r="AB126" s="25" t="str">
        <f>IF('Heures Supplémentaire'!AB176="",AB$5,"")</f>
        <v>CCCC</v>
      </c>
      <c r="AC126" s="25" t="e">
        <f>IF(#REF!="",AC$5,"")</f>
        <v>#REF!</v>
      </c>
      <c r="AD126" s="25" t="e">
        <f>IF(#REF!="",AD$5,"")</f>
        <v>#REF!</v>
      </c>
      <c r="AE126" s="25" t="e">
        <f>IF(#REF!="",AE$5,"")</f>
        <v>#REF!</v>
      </c>
      <c r="AF126" s="25" t="e">
        <f>IF(#REF!="",AF$5,"")</f>
        <v>#REF!</v>
      </c>
      <c r="AG126" s="25" t="e">
        <f>IF(#REF!="",AG$5,"")</f>
        <v>#REF!</v>
      </c>
      <c r="AH126" s="26" t="e">
        <f>IF(#REF!="",AH$5,"")</f>
        <v>#REF!</v>
      </c>
    </row>
    <row r="127" spans="1:34" ht="15" hidden="1" customHeight="1">
      <c r="A127" s="18" t="s">
        <v>74</v>
      </c>
      <c r="B127" s="19">
        <f t="shared" si="3"/>
        <v>43952</v>
      </c>
      <c r="C127" s="27">
        <f t="shared" si="2"/>
        <v>6</v>
      </c>
      <c r="D127" s="28" t="s">
        <v>66</v>
      </c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4"/>
      <c r="P127" s="25" t="str">
        <f>IF('Heures Supplémentaire'!D177="",$P$5,"")</f>
        <v>Haziz</v>
      </c>
      <c r="Q127" s="25" t="str">
        <f>IF('Heures Supplémentaire'!F177="",$Q$5,"")</f>
        <v>Stéphanie</v>
      </c>
      <c r="R127" s="25" t="str">
        <f>IF('Heures Supplémentaire'!H177="",$R$5,"")</f>
        <v>Catherine</v>
      </c>
      <c r="S127" s="25" t="str">
        <f>IF('Heures Supplémentaire'!J177="",$S$5,"")</f>
        <v>Denise</v>
      </c>
      <c r="T127" s="25" t="str">
        <f>IF('Heures Supplémentaire'!L177="",$T$5,"")</f>
        <v>Camille</v>
      </c>
      <c r="U127" s="25" t="str">
        <f>IF('Heures Supplémentaire'!N177="",$U$5,"")</f>
        <v>Moncef</v>
      </c>
      <c r="V127" s="25" t="str">
        <f>IF('Heures Supplémentaire'!P177="",$V$5,"")</f>
        <v>Danièle</v>
      </c>
      <c r="W127" s="25" t="str">
        <f>IF('Heures Supplémentaire'!R177="",W$5,"")</f>
        <v>Alain</v>
      </c>
      <c r="X127" s="25" t="str">
        <f>IF('Heures Supplémentaire'!T177="",X$5,"")</f>
        <v>Manuel</v>
      </c>
      <c r="Y127" s="25" t="str">
        <f>IF('Heures Supplémentaire'!V177="",Y$5,"")</f>
        <v>Driss</v>
      </c>
      <c r="Z127" s="25" t="str">
        <f>IF('Heures Supplémentaire'!Z177="",Z$5,"")</f>
        <v>AAAA</v>
      </c>
      <c r="AA127" s="25" t="str">
        <f>IF('Heures Supplémentaire'!AA177="",AA$5,"")</f>
        <v>BBBB</v>
      </c>
      <c r="AB127" s="25" t="str">
        <f>IF('Heures Supplémentaire'!AB177="",AB$5,"")</f>
        <v>CCCC</v>
      </c>
      <c r="AC127" s="25" t="e">
        <f>IF(#REF!="",AC$5,"")</f>
        <v>#REF!</v>
      </c>
      <c r="AD127" s="25" t="e">
        <f>IF(#REF!="",AD$5,"")</f>
        <v>#REF!</v>
      </c>
      <c r="AE127" s="25" t="e">
        <f>IF(#REF!="",AE$5,"")</f>
        <v>#REF!</v>
      </c>
      <c r="AF127" s="25" t="e">
        <f>IF(#REF!="",AF$5,"")</f>
        <v>#REF!</v>
      </c>
      <c r="AG127" s="25" t="e">
        <f>IF(#REF!="",AG$5,"")</f>
        <v>#REF!</v>
      </c>
      <c r="AH127" s="26" t="e">
        <f>IF(#REF!="",AH$5,"")</f>
        <v>#REF!</v>
      </c>
    </row>
    <row r="128" spans="1:34" ht="15" hidden="1" customHeight="1">
      <c r="A128" s="18" t="s">
        <v>74</v>
      </c>
      <c r="B128" s="19">
        <f t="shared" si="3"/>
        <v>43953</v>
      </c>
      <c r="C128" s="27">
        <f t="shared" si="2"/>
        <v>7</v>
      </c>
      <c r="D128" s="28" t="s">
        <v>67</v>
      </c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4"/>
      <c r="P128" s="25" t="str">
        <f>IF('Heures Supplémentaire'!D178="",$P$5,"")</f>
        <v>Haziz</v>
      </c>
      <c r="Q128" s="25" t="str">
        <f>IF('Heures Supplémentaire'!F178="",$Q$5,"")</f>
        <v>Stéphanie</v>
      </c>
      <c r="R128" s="25" t="str">
        <f>IF('Heures Supplémentaire'!H178="",$R$5,"")</f>
        <v>Catherine</v>
      </c>
      <c r="S128" s="25" t="str">
        <f>IF('Heures Supplémentaire'!J178="",$S$5,"")</f>
        <v>Denise</v>
      </c>
      <c r="T128" s="25" t="str">
        <f>IF('Heures Supplémentaire'!L178="",$T$5,"")</f>
        <v>Camille</v>
      </c>
      <c r="U128" s="25" t="str">
        <f>IF('Heures Supplémentaire'!N178="",$U$5,"")</f>
        <v>Moncef</v>
      </c>
      <c r="V128" s="25" t="str">
        <f>IF('Heures Supplémentaire'!P178="",$V$5,"")</f>
        <v>Danièle</v>
      </c>
      <c r="W128" s="25" t="str">
        <f>IF('Heures Supplémentaire'!R178="",W$5,"")</f>
        <v>Alain</v>
      </c>
      <c r="X128" s="25" t="str">
        <f>IF('Heures Supplémentaire'!T178="",X$5,"")</f>
        <v>Manuel</v>
      </c>
      <c r="Y128" s="25" t="str">
        <f>IF('Heures Supplémentaire'!V178="",Y$5,"")</f>
        <v>Driss</v>
      </c>
      <c r="Z128" s="25" t="str">
        <f>IF('Heures Supplémentaire'!Z178="",Z$5,"")</f>
        <v>AAAA</v>
      </c>
      <c r="AA128" s="25" t="str">
        <f>IF('Heures Supplémentaire'!AA178="",AA$5,"")</f>
        <v>BBBB</v>
      </c>
      <c r="AB128" s="25" t="str">
        <f>IF('Heures Supplémentaire'!AB178="",AB$5,"")</f>
        <v>CCCC</v>
      </c>
      <c r="AC128" s="25" t="e">
        <f>IF(#REF!="",AC$5,"")</f>
        <v>#REF!</v>
      </c>
      <c r="AD128" s="25" t="e">
        <f>IF(#REF!="",AD$5,"")</f>
        <v>#REF!</v>
      </c>
      <c r="AE128" s="25" t="e">
        <f>IF(#REF!="",AE$5,"")</f>
        <v>#REF!</v>
      </c>
      <c r="AF128" s="25" t="e">
        <f>IF(#REF!="",AF$5,"")</f>
        <v>#REF!</v>
      </c>
      <c r="AG128" s="25" t="e">
        <f>IF(#REF!="",AG$5,"")</f>
        <v>#REF!</v>
      </c>
      <c r="AH128" s="26" t="e">
        <f>IF(#REF!="",AH$5,"")</f>
        <v>#REF!</v>
      </c>
    </row>
    <row r="129" spans="1:34" ht="15" customHeight="1">
      <c r="A129" s="18" t="s">
        <v>74</v>
      </c>
      <c r="B129" s="19">
        <f t="shared" si="3"/>
        <v>43954</v>
      </c>
      <c r="C129" s="27">
        <f t="shared" si="2"/>
        <v>1</v>
      </c>
      <c r="D129" s="28" t="s">
        <v>68</v>
      </c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4"/>
      <c r="P129" s="25" t="str">
        <f>IF('Heures Supplémentaire'!D179="",$P$5,"")</f>
        <v>Haziz</v>
      </c>
      <c r="Q129" s="25" t="str">
        <f>IF('Heures Supplémentaire'!F179="",$Q$5,"")</f>
        <v>Stéphanie</v>
      </c>
      <c r="R129" s="25" t="str">
        <f>IF('Heures Supplémentaire'!H179="",$R$5,"")</f>
        <v>Catherine</v>
      </c>
      <c r="S129" s="25" t="str">
        <f>IF('Heures Supplémentaire'!J179="",$S$5,"")</f>
        <v>Denise</v>
      </c>
      <c r="T129" s="25" t="str">
        <f>IF('Heures Supplémentaire'!L179="",$T$5,"")</f>
        <v>Camille</v>
      </c>
      <c r="U129" s="25" t="str">
        <f>IF('Heures Supplémentaire'!N179="",$U$5,"")</f>
        <v>Moncef</v>
      </c>
      <c r="V129" s="25" t="str">
        <f>IF('Heures Supplémentaire'!P179="",$V$5,"")</f>
        <v>Danièle</v>
      </c>
      <c r="W129" s="25" t="str">
        <f>IF('Heures Supplémentaire'!R179="",W$5,"")</f>
        <v>Alain</v>
      </c>
      <c r="X129" s="25" t="str">
        <f>IF('Heures Supplémentaire'!T179="",X$5,"")</f>
        <v>Manuel</v>
      </c>
      <c r="Y129" s="25" t="str">
        <f>IF('Heures Supplémentaire'!V179="",Y$5,"")</f>
        <v>Driss</v>
      </c>
      <c r="Z129" s="25" t="str">
        <f>IF('Heures Supplémentaire'!Z179="",Z$5,"")</f>
        <v>AAAA</v>
      </c>
      <c r="AA129" s="25" t="str">
        <f>IF('Heures Supplémentaire'!AA179="",AA$5,"")</f>
        <v>BBBB</v>
      </c>
      <c r="AB129" s="25" t="str">
        <f>IF('Heures Supplémentaire'!AB179="",AB$5,"")</f>
        <v>CCCC</v>
      </c>
      <c r="AC129" s="25" t="e">
        <f>IF(#REF!="",AC$5,"")</f>
        <v>#REF!</v>
      </c>
      <c r="AD129" s="25" t="e">
        <f>IF(#REF!="",AD$5,"")</f>
        <v>#REF!</v>
      </c>
      <c r="AE129" s="25" t="e">
        <f>IF(#REF!="",AE$5,"")</f>
        <v>#REF!</v>
      </c>
      <c r="AF129" s="25" t="e">
        <f>IF(#REF!="",AF$5,"")</f>
        <v>#REF!</v>
      </c>
      <c r="AG129" s="25" t="e">
        <f>IF(#REF!="",AG$5,"")</f>
        <v>#REF!</v>
      </c>
      <c r="AH129" s="26" t="e">
        <f>IF(#REF!="",AH$5,"")</f>
        <v>#REF!</v>
      </c>
    </row>
    <row r="130" spans="1:34" ht="15" hidden="1" customHeight="1">
      <c r="A130" s="18" t="s">
        <v>74</v>
      </c>
      <c r="B130" s="19">
        <f t="shared" si="3"/>
        <v>43955</v>
      </c>
      <c r="C130" s="27">
        <f t="shared" si="2"/>
        <v>2</v>
      </c>
      <c r="D130" s="28" t="s">
        <v>69</v>
      </c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4"/>
      <c r="P130" s="25" t="str">
        <f>IF('Heures Supplémentaire'!D180="",$P$5,"")</f>
        <v>Haziz</v>
      </c>
      <c r="Q130" s="25" t="str">
        <f>IF('Heures Supplémentaire'!F180="",$Q$5,"")</f>
        <v>Stéphanie</v>
      </c>
      <c r="R130" s="25" t="str">
        <f>IF('Heures Supplémentaire'!H180="",$R$5,"")</f>
        <v>Catherine</v>
      </c>
      <c r="S130" s="25" t="str">
        <f>IF('Heures Supplémentaire'!J180="",$S$5,"")</f>
        <v>Denise</v>
      </c>
      <c r="T130" s="25" t="str">
        <f>IF('Heures Supplémentaire'!L180="",$T$5,"")</f>
        <v>Camille</v>
      </c>
      <c r="U130" s="25" t="str">
        <f>IF('Heures Supplémentaire'!N180="",$U$5,"")</f>
        <v>Moncef</v>
      </c>
      <c r="V130" s="25" t="str">
        <f>IF('Heures Supplémentaire'!P180="",$V$5,"")</f>
        <v>Danièle</v>
      </c>
      <c r="W130" s="25" t="str">
        <f>IF('Heures Supplémentaire'!R180="",W$5,"")</f>
        <v>Alain</v>
      </c>
      <c r="X130" s="25" t="str">
        <f>IF('Heures Supplémentaire'!T180="",X$5,"")</f>
        <v>Manuel</v>
      </c>
      <c r="Y130" s="25" t="str">
        <f>IF('Heures Supplémentaire'!V180="",Y$5,"")</f>
        <v>Driss</v>
      </c>
      <c r="Z130" s="25" t="str">
        <f>IF('Heures Supplémentaire'!Z180="",Z$5,"")</f>
        <v>AAAA</v>
      </c>
      <c r="AA130" s="25" t="str">
        <f>IF('Heures Supplémentaire'!AA180="",AA$5,"")</f>
        <v>BBBB</v>
      </c>
      <c r="AB130" s="25" t="str">
        <f>IF('Heures Supplémentaire'!AB180="",AB$5,"")</f>
        <v>CCCC</v>
      </c>
      <c r="AC130" s="25" t="e">
        <f>IF(#REF!="",AC$5,"")</f>
        <v>#REF!</v>
      </c>
      <c r="AD130" s="25" t="e">
        <f>IF(#REF!="",AD$5,"")</f>
        <v>#REF!</v>
      </c>
      <c r="AE130" s="25" t="e">
        <f>IF(#REF!="",AE$5,"")</f>
        <v>#REF!</v>
      </c>
      <c r="AF130" s="25" t="e">
        <f>IF(#REF!="",AF$5,"")</f>
        <v>#REF!</v>
      </c>
      <c r="AG130" s="25" t="e">
        <f>IF(#REF!="",AG$5,"")</f>
        <v>#REF!</v>
      </c>
      <c r="AH130" s="26" t="e">
        <f>IF(#REF!="",AH$5,"")</f>
        <v>#REF!</v>
      </c>
    </row>
    <row r="131" spans="1:34" ht="15" hidden="1" customHeight="1">
      <c r="A131" s="18" t="s">
        <v>74</v>
      </c>
      <c r="B131" s="19">
        <f t="shared" si="3"/>
        <v>43956</v>
      </c>
      <c r="C131" s="27">
        <f t="shared" si="2"/>
        <v>3</v>
      </c>
      <c r="D131" s="28" t="s">
        <v>70</v>
      </c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4"/>
      <c r="P131" s="25" t="str">
        <f>IF('Heures Supplémentaire'!D181="",$P$5,"")</f>
        <v>Haziz</v>
      </c>
      <c r="Q131" s="25" t="str">
        <f>IF('Heures Supplémentaire'!F181="",$Q$5,"")</f>
        <v>Stéphanie</v>
      </c>
      <c r="R131" s="25" t="str">
        <f>IF('Heures Supplémentaire'!H181="",$R$5,"")</f>
        <v>Catherine</v>
      </c>
      <c r="S131" s="25" t="str">
        <f>IF('Heures Supplémentaire'!J181="",$S$5,"")</f>
        <v>Denise</v>
      </c>
      <c r="T131" s="25" t="str">
        <f>IF('Heures Supplémentaire'!L181="",$T$5,"")</f>
        <v>Camille</v>
      </c>
      <c r="U131" s="25" t="str">
        <f>IF('Heures Supplémentaire'!N181="",$U$5,"")</f>
        <v>Moncef</v>
      </c>
      <c r="V131" s="25" t="str">
        <f>IF('Heures Supplémentaire'!P181="",$V$5,"")</f>
        <v>Danièle</v>
      </c>
      <c r="W131" s="25" t="str">
        <f>IF('Heures Supplémentaire'!R181="",W$5,"")</f>
        <v>Alain</v>
      </c>
      <c r="X131" s="25" t="str">
        <f>IF('Heures Supplémentaire'!T181="",X$5,"")</f>
        <v>Manuel</v>
      </c>
      <c r="Y131" s="25" t="str">
        <f>IF('Heures Supplémentaire'!V181="",Y$5,"")</f>
        <v>Driss</v>
      </c>
      <c r="Z131" s="25" t="str">
        <f>IF('Heures Supplémentaire'!Z181="",Z$5,"")</f>
        <v>AAAA</v>
      </c>
      <c r="AA131" s="25" t="str">
        <f>IF('Heures Supplémentaire'!AA181="",AA$5,"")</f>
        <v>BBBB</v>
      </c>
      <c r="AB131" s="25" t="str">
        <f>IF('Heures Supplémentaire'!AB181="",AB$5,"")</f>
        <v>CCCC</v>
      </c>
      <c r="AC131" s="25" t="e">
        <f>IF(#REF!="",AC$5,"")</f>
        <v>#REF!</v>
      </c>
      <c r="AD131" s="25" t="e">
        <f>IF(#REF!="",AD$5,"")</f>
        <v>#REF!</v>
      </c>
      <c r="AE131" s="25" t="e">
        <f>IF(#REF!="",AE$5,"")</f>
        <v>#REF!</v>
      </c>
      <c r="AF131" s="25" t="e">
        <f>IF(#REF!="",AF$5,"")</f>
        <v>#REF!</v>
      </c>
      <c r="AG131" s="25" t="e">
        <f>IF(#REF!="",AG$5,"")</f>
        <v>#REF!</v>
      </c>
      <c r="AH131" s="26" t="e">
        <f>IF(#REF!="",AH$5,"")</f>
        <v>#REF!</v>
      </c>
    </row>
    <row r="132" spans="1:34" ht="15" hidden="1" customHeight="1">
      <c r="A132" s="18" t="s">
        <v>74</v>
      </c>
      <c r="B132" s="19">
        <f t="shared" si="3"/>
        <v>43957</v>
      </c>
      <c r="C132" s="27">
        <f t="shared" si="2"/>
        <v>4</v>
      </c>
      <c r="D132" s="28" t="s">
        <v>64</v>
      </c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4"/>
      <c r="P132" s="25" t="str">
        <f>IF('Heures Supplémentaire'!D182="",$P$5,"")</f>
        <v>Haziz</v>
      </c>
      <c r="Q132" s="25" t="str">
        <f>IF('Heures Supplémentaire'!F182="",$Q$5,"")</f>
        <v>Stéphanie</v>
      </c>
      <c r="R132" s="25" t="str">
        <f>IF('Heures Supplémentaire'!H182="",$R$5,"")</f>
        <v>Catherine</v>
      </c>
      <c r="S132" s="25" t="str">
        <f>IF('Heures Supplémentaire'!J182="",$S$5,"")</f>
        <v>Denise</v>
      </c>
      <c r="T132" s="25" t="str">
        <f>IF('Heures Supplémentaire'!L182="",$T$5,"")</f>
        <v>Camille</v>
      </c>
      <c r="U132" s="25" t="str">
        <f>IF('Heures Supplémentaire'!N182="",$U$5,"")</f>
        <v>Moncef</v>
      </c>
      <c r="V132" s="25" t="str">
        <f>IF('Heures Supplémentaire'!P182="",$V$5,"")</f>
        <v>Danièle</v>
      </c>
      <c r="W132" s="25" t="str">
        <f>IF('Heures Supplémentaire'!R182="",W$5,"")</f>
        <v>Alain</v>
      </c>
      <c r="X132" s="25" t="str">
        <f>IF('Heures Supplémentaire'!T182="",X$5,"")</f>
        <v>Manuel</v>
      </c>
      <c r="Y132" s="25" t="str">
        <f>IF('Heures Supplémentaire'!V182="",Y$5,"")</f>
        <v>Driss</v>
      </c>
      <c r="Z132" s="25" t="str">
        <f>IF('Heures Supplémentaire'!Z182="",Z$5,"")</f>
        <v>AAAA</v>
      </c>
      <c r="AA132" s="25" t="str">
        <f>IF('Heures Supplémentaire'!AA182="",AA$5,"")</f>
        <v>BBBB</v>
      </c>
      <c r="AB132" s="25" t="str">
        <f>IF('Heures Supplémentaire'!AB182="",AB$5,"")</f>
        <v>CCCC</v>
      </c>
      <c r="AC132" s="25" t="e">
        <f>IF(#REF!="",AC$5,"")</f>
        <v>#REF!</v>
      </c>
      <c r="AD132" s="25" t="e">
        <f>IF(#REF!="",AD$5,"")</f>
        <v>#REF!</v>
      </c>
      <c r="AE132" s="25" t="e">
        <f>IF(#REF!="",AE$5,"")</f>
        <v>#REF!</v>
      </c>
      <c r="AF132" s="25" t="e">
        <f>IF(#REF!="",AF$5,"")</f>
        <v>#REF!</v>
      </c>
      <c r="AG132" s="25" t="e">
        <f>IF(#REF!="",AG$5,"")</f>
        <v>#REF!</v>
      </c>
      <c r="AH132" s="26" t="e">
        <f>IF(#REF!="",AH$5,"")</f>
        <v>#REF!</v>
      </c>
    </row>
    <row r="133" spans="1:34" ht="15" hidden="1" customHeight="1">
      <c r="A133" s="18" t="s">
        <v>74</v>
      </c>
      <c r="B133" s="19">
        <f t="shared" si="3"/>
        <v>43958</v>
      </c>
      <c r="C133" s="27">
        <f t="shared" si="2"/>
        <v>5</v>
      </c>
      <c r="D133" s="28" t="s">
        <v>65</v>
      </c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4"/>
      <c r="P133" s="25" t="str">
        <f>IF('Heures Supplémentaire'!D185="",$P$5,"")</f>
        <v>Haziz</v>
      </c>
      <c r="Q133" s="25" t="str">
        <f>IF('Heures Supplémentaire'!F185="",$Q$5,"")</f>
        <v>Stéphanie</v>
      </c>
      <c r="R133" s="25" t="str">
        <f>IF('Heures Supplémentaire'!H185="",$R$5,"")</f>
        <v>Catherine</v>
      </c>
      <c r="S133" s="25" t="str">
        <f>IF('Heures Supplémentaire'!J185="",$S$5,"")</f>
        <v>Denise</v>
      </c>
      <c r="T133" s="25" t="str">
        <f>IF('Heures Supplémentaire'!L185="",$T$5,"")</f>
        <v>Camille</v>
      </c>
      <c r="U133" s="25" t="str">
        <f>IF('Heures Supplémentaire'!N185="",$U$5,"")</f>
        <v>Moncef</v>
      </c>
      <c r="V133" s="25" t="str">
        <f>IF('Heures Supplémentaire'!P185="",$V$5,"")</f>
        <v>Danièle</v>
      </c>
      <c r="W133" s="25" t="str">
        <f>IF('Heures Supplémentaire'!R185="",W$5,"")</f>
        <v>Alain</v>
      </c>
      <c r="X133" s="25" t="str">
        <f>IF('Heures Supplémentaire'!T185="",X$5,"")</f>
        <v>Manuel</v>
      </c>
      <c r="Y133" s="25" t="str">
        <f>IF('Heures Supplémentaire'!V185="",Y$5,"")</f>
        <v>Driss</v>
      </c>
      <c r="Z133" s="25" t="str">
        <f>IF('Heures Supplémentaire'!Z185="",Z$5,"")</f>
        <v>AAAA</v>
      </c>
      <c r="AA133" s="25" t="str">
        <f>IF('Heures Supplémentaire'!AA185="",AA$5,"")</f>
        <v>BBBB</v>
      </c>
      <c r="AB133" s="25" t="str">
        <f>IF('Heures Supplémentaire'!AB185="",AB$5,"")</f>
        <v>CCCC</v>
      </c>
      <c r="AC133" s="25" t="e">
        <f>IF(#REF!="",AC$5,"")</f>
        <v>#REF!</v>
      </c>
      <c r="AD133" s="25" t="e">
        <f>IF(#REF!="",AD$5,"")</f>
        <v>#REF!</v>
      </c>
      <c r="AE133" s="25" t="e">
        <f>IF(#REF!="",AE$5,"")</f>
        <v>#REF!</v>
      </c>
      <c r="AF133" s="25" t="e">
        <f>IF(#REF!="",AF$5,"")</f>
        <v>#REF!</v>
      </c>
      <c r="AG133" s="25" t="e">
        <f>IF(#REF!="",AG$5,"")</f>
        <v>#REF!</v>
      </c>
      <c r="AH133" s="26" t="e">
        <f>IF(#REF!="",AH$5,"")</f>
        <v>#REF!</v>
      </c>
    </row>
    <row r="134" spans="1:34" ht="15" hidden="1" customHeight="1">
      <c r="A134" s="18" t="s">
        <v>74</v>
      </c>
      <c r="B134" s="19">
        <f t="shared" si="3"/>
        <v>43959</v>
      </c>
      <c r="C134" s="27">
        <f t="shared" ref="C134:C197" si="4">WEEKDAY(B134)</f>
        <v>6</v>
      </c>
      <c r="D134" s="28" t="s">
        <v>66</v>
      </c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4"/>
      <c r="P134" s="25" t="str">
        <f>IF('Heures Supplémentaire'!D186="",$P$5,"")</f>
        <v>Haziz</v>
      </c>
      <c r="Q134" s="25" t="str">
        <f>IF('Heures Supplémentaire'!F186="",$Q$5,"")</f>
        <v>Stéphanie</v>
      </c>
      <c r="R134" s="25" t="str">
        <f>IF('Heures Supplémentaire'!H186="",$R$5,"")</f>
        <v>Catherine</v>
      </c>
      <c r="S134" s="25" t="str">
        <f>IF('Heures Supplémentaire'!J186="",$S$5,"")</f>
        <v>Denise</v>
      </c>
      <c r="T134" s="25" t="str">
        <f>IF('Heures Supplémentaire'!L186="",$T$5,"")</f>
        <v>Camille</v>
      </c>
      <c r="U134" s="25" t="str">
        <f>IF('Heures Supplémentaire'!N186="",$U$5,"")</f>
        <v>Moncef</v>
      </c>
      <c r="V134" s="25" t="str">
        <f>IF('Heures Supplémentaire'!P186="",$V$5,"")</f>
        <v>Danièle</v>
      </c>
      <c r="W134" s="25" t="str">
        <f>IF('Heures Supplémentaire'!R186="",W$5,"")</f>
        <v>Alain</v>
      </c>
      <c r="X134" s="25" t="str">
        <f>IF('Heures Supplémentaire'!T186="",X$5,"")</f>
        <v>Manuel</v>
      </c>
      <c r="Y134" s="25" t="str">
        <f>IF('Heures Supplémentaire'!V186="",Y$5,"")</f>
        <v>Driss</v>
      </c>
      <c r="Z134" s="25" t="str">
        <f>IF('Heures Supplémentaire'!Z186="",Z$5,"")</f>
        <v>AAAA</v>
      </c>
      <c r="AA134" s="25" t="str">
        <f>IF('Heures Supplémentaire'!AA186="",AA$5,"")</f>
        <v>BBBB</v>
      </c>
      <c r="AB134" s="25" t="str">
        <f>IF('Heures Supplémentaire'!AB186="",AB$5,"")</f>
        <v>CCCC</v>
      </c>
      <c r="AC134" s="25" t="e">
        <f>IF(#REF!="",AC$5,"")</f>
        <v>#REF!</v>
      </c>
      <c r="AD134" s="25" t="e">
        <f>IF(#REF!="",AD$5,"")</f>
        <v>#REF!</v>
      </c>
      <c r="AE134" s="25" t="e">
        <f>IF(#REF!="",AE$5,"")</f>
        <v>#REF!</v>
      </c>
      <c r="AF134" s="25" t="e">
        <f>IF(#REF!="",AF$5,"")</f>
        <v>#REF!</v>
      </c>
      <c r="AG134" s="25" t="e">
        <f>IF(#REF!="",AG$5,"")</f>
        <v>#REF!</v>
      </c>
      <c r="AH134" s="26" t="e">
        <f>IF(#REF!="",AH$5,"")</f>
        <v>#REF!</v>
      </c>
    </row>
    <row r="135" spans="1:34" ht="15" hidden="1" customHeight="1">
      <c r="A135" s="18" t="s">
        <v>74</v>
      </c>
      <c r="B135" s="19">
        <f t="shared" ref="B135:B198" si="5">B134+1</f>
        <v>43960</v>
      </c>
      <c r="C135" s="27">
        <f t="shared" si="4"/>
        <v>7</v>
      </c>
      <c r="D135" s="28" t="s">
        <v>67</v>
      </c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4"/>
      <c r="P135" s="25" t="str">
        <f>IF('Heures Supplémentaire'!D187="",$P$5,"")</f>
        <v>Haziz</v>
      </c>
      <c r="Q135" s="25" t="str">
        <f>IF('Heures Supplémentaire'!F187="",$Q$5,"")</f>
        <v>Stéphanie</v>
      </c>
      <c r="R135" s="25" t="str">
        <f>IF('Heures Supplémentaire'!H187="",$R$5,"")</f>
        <v>Catherine</v>
      </c>
      <c r="S135" s="25" t="str">
        <f>IF('Heures Supplémentaire'!J187="",$S$5,"")</f>
        <v>Denise</v>
      </c>
      <c r="T135" s="25" t="str">
        <f>IF('Heures Supplémentaire'!L187="",$T$5,"")</f>
        <v>Camille</v>
      </c>
      <c r="U135" s="25" t="str">
        <f>IF('Heures Supplémentaire'!N187="",$U$5,"")</f>
        <v>Moncef</v>
      </c>
      <c r="V135" s="25" t="str">
        <f>IF('Heures Supplémentaire'!P187="",$V$5,"")</f>
        <v>Danièle</v>
      </c>
      <c r="W135" s="25" t="str">
        <f>IF('Heures Supplémentaire'!R187="",W$5,"")</f>
        <v>Alain</v>
      </c>
      <c r="X135" s="25" t="str">
        <f>IF('Heures Supplémentaire'!T187="",X$5,"")</f>
        <v>Manuel</v>
      </c>
      <c r="Y135" s="25" t="str">
        <f>IF('Heures Supplémentaire'!V187="",Y$5,"")</f>
        <v>Driss</v>
      </c>
      <c r="Z135" s="25" t="str">
        <f>IF('Heures Supplémentaire'!Z187="",Z$5,"")</f>
        <v>AAAA</v>
      </c>
      <c r="AA135" s="25" t="str">
        <f>IF('Heures Supplémentaire'!AA187="",AA$5,"")</f>
        <v>BBBB</v>
      </c>
      <c r="AB135" s="25" t="str">
        <f>IF('Heures Supplémentaire'!AB187="",AB$5,"")</f>
        <v>CCCC</v>
      </c>
      <c r="AC135" s="25" t="e">
        <f>IF(#REF!="",AC$5,"")</f>
        <v>#REF!</v>
      </c>
      <c r="AD135" s="25" t="e">
        <f>IF(#REF!="",AD$5,"")</f>
        <v>#REF!</v>
      </c>
      <c r="AE135" s="25" t="e">
        <f>IF(#REF!="",AE$5,"")</f>
        <v>#REF!</v>
      </c>
      <c r="AF135" s="25" t="e">
        <f>IF(#REF!="",AF$5,"")</f>
        <v>#REF!</v>
      </c>
      <c r="AG135" s="25" t="e">
        <f>IF(#REF!="",AG$5,"")</f>
        <v>#REF!</v>
      </c>
      <c r="AH135" s="26" t="e">
        <f>IF(#REF!="",AH$5,"")</f>
        <v>#REF!</v>
      </c>
    </row>
    <row r="136" spans="1:34" ht="15" customHeight="1">
      <c r="A136" s="18" t="s">
        <v>74</v>
      </c>
      <c r="B136" s="19">
        <f t="shared" si="5"/>
        <v>43961</v>
      </c>
      <c r="C136" s="27">
        <f t="shared" si="4"/>
        <v>1</v>
      </c>
      <c r="D136" s="28" t="s">
        <v>68</v>
      </c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4"/>
      <c r="P136" s="25" t="str">
        <f>IF('Heures Supplémentaire'!D188="",$P$5,"")</f>
        <v>Haziz</v>
      </c>
      <c r="Q136" s="25" t="str">
        <f>IF('Heures Supplémentaire'!F188="",$Q$5,"")</f>
        <v>Stéphanie</v>
      </c>
      <c r="R136" s="25" t="str">
        <f>IF('Heures Supplémentaire'!H188="",$R$5,"")</f>
        <v>Catherine</v>
      </c>
      <c r="S136" s="25" t="str">
        <f>IF('Heures Supplémentaire'!J188="",$S$5,"")</f>
        <v>Denise</v>
      </c>
      <c r="T136" s="25" t="str">
        <f>IF('Heures Supplémentaire'!L188="",$T$5,"")</f>
        <v>Camille</v>
      </c>
      <c r="U136" s="25" t="str">
        <f>IF('Heures Supplémentaire'!N188="",$U$5,"")</f>
        <v>Moncef</v>
      </c>
      <c r="V136" s="25" t="str">
        <f>IF('Heures Supplémentaire'!P188="",$V$5,"")</f>
        <v>Danièle</v>
      </c>
      <c r="W136" s="25" t="str">
        <f>IF('Heures Supplémentaire'!R188="",W$5,"")</f>
        <v>Alain</v>
      </c>
      <c r="X136" s="25" t="str">
        <f>IF('Heures Supplémentaire'!T188="",X$5,"")</f>
        <v>Manuel</v>
      </c>
      <c r="Y136" s="25" t="str">
        <f>IF('Heures Supplémentaire'!V188="",Y$5,"")</f>
        <v>Driss</v>
      </c>
      <c r="Z136" s="25" t="str">
        <f>IF('Heures Supplémentaire'!Z188="",Z$5,"")</f>
        <v>AAAA</v>
      </c>
      <c r="AA136" s="25" t="str">
        <f>IF('Heures Supplémentaire'!AA188="",AA$5,"")</f>
        <v>BBBB</v>
      </c>
      <c r="AB136" s="25" t="str">
        <f>IF('Heures Supplémentaire'!AB188="",AB$5,"")</f>
        <v>CCCC</v>
      </c>
      <c r="AC136" s="25" t="e">
        <f>IF(#REF!="",AC$5,"")</f>
        <v>#REF!</v>
      </c>
      <c r="AD136" s="25" t="e">
        <f>IF(#REF!="",AD$5,"")</f>
        <v>#REF!</v>
      </c>
      <c r="AE136" s="25" t="e">
        <f>IF(#REF!="",AE$5,"")</f>
        <v>#REF!</v>
      </c>
      <c r="AF136" s="25" t="e">
        <f>IF(#REF!="",AF$5,"")</f>
        <v>#REF!</v>
      </c>
      <c r="AG136" s="25" t="e">
        <f>IF(#REF!="",AG$5,"")</f>
        <v>#REF!</v>
      </c>
      <c r="AH136" s="26" t="e">
        <f>IF(#REF!="",AH$5,"")</f>
        <v>#REF!</v>
      </c>
    </row>
    <row r="137" spans="1:34" ht="15" hidden="1" customHeight="1">
      <c r="A137" s="18" t="s">
        <v>74</v>
      </c>
      <c r="B137" s="19">
        <f t="shared" si="5"/>
        <v>43962</v>
      </c>
      <c r="C137" s="27">
        <f t="shared" si="4"/>
        <v>2</v>
      </c>
      <c r="D137" s="28" t="s">
        <v>69</v>
      </c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4"/>
      <c r="P137" s="25" t="str">
        <f>IF('Heures Supplémentaire'!D189="",$P$5,"")</f>
        <v>Haziz</v>
      </c>
      <c r="Q137" s="25" t="str">
        <f>IF('Heures Supplémentaire'!F189="",$Q$5,"")</f>
        <v>Stéphanie</v>
      </c>
      <c r="R137" s="25" t="str">
        <f>IF('Heures Supplémentaire'!H189="",$R$5,"")</f>
        <v>Catherine</v>
      </c>
      <c r="S137" s="25" t="str">
        <f>IF('Heures Supplémentaire'!J189="",$S$5,"")</f>
        <v>Denise</v>
      </c>
      <c r="T137" s="25" t="str">
        <f>IF('Heures Supplémentaire'!L189="",$T$5,"")</f>
        <v>Camille</v>
      </c>
      <c r="U137" s="25" t="str">
        <f>IF('Heures Supplémentaire'!N189="",$U$5,"")</f>
        <v>Moncef</v>
      </c>
      <c r="V137" s="25" t="str">
        <f>IF('Heures Supplémentaire'!P189="",$V$5,"")</f>
        <v>Danièle</v>
      </c>
      <c r="W137" s="25" t="str">
        <f>IF('Heures Supplémentaire'!R189="",W$5,"")</f>
        <v>Alain</v>
      </c>
      <c r="X137" s="25" t="str">
        <f>IF('Heures Supplémentaire'!T189="",X$5,"")</f>
        <v>Manuel</v>
      </c>
      <c r="Y137" s="25" t="str">
        <f>IF('Heures Supplémentaire'!V189="",Y$5,"")</f>
        <v>Driss</v>
      </c>
      <c r="Z137" s="25" t="str">
        <f>IF('Heures Supplémentaire'!Z189="",Z$5,"")</f>
        <v>AAAA</v>
      </c>
      <c r="AA137" s="25" t="str">
        <f>IF('Heures Supplémentaire'!AA189="",AA$5,"")</f>
        <v>BBBB</v>
      </c>
      <c r="AB137" s="25" t="str">
        <f>IF('Heures Supplémentaire'!AB189="",AB$5,"")</f>
        <v>CCCC</v>
      </c>
      <c r="AC137" s="25" t="e">
        <f>IF(#REF!="",AC$5,"")</f>
        <v>#REF!</v>
      </c>
      <c r="AD137" s="25" t="e">
        <f>IF(#REF!="",AD$5,"")</f>
        <v>#REF!</v>
      </c>
      <c r="AE137" s="25" t="e">
        <f>IF(#REF!="",AE$5,"")</f>
        <v>#REF!</v>
      </c>
      <c r="AF137" s="25" t="e">
        <f>IF(#REF!="",AF$5,"")</f>
        <v>#REF!</v>
      </c>
      <c r="AG137" s="25" t="e">
        <f>IF(#REF!="",AG$5,"")</f>
        <v>#REF!</v>
      </c>
      <c r="AH137" s="26" t="e">
        <f>IF(#REF!="",AH$5,"")</f>
        <v>#REF!</v>
      </c>
    </row>
    <row r="138" spans="1:34" ht="15" hidden="1" customHeight="1">
      <c r="A138" s="18" t="s">
        <v>74</v>
      </c>
      <c r="B138" s="19">
        <f t="shared" si="5"/>
        <v>43963</v>
      </c>
      <c r="C138" s="27">
        <f t="shared" si="4"/>
        <v>3</v>
      </c>
      <c r="D138" s="28" t="s">
        <v>70</v>
      </c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4"/>
      <c r="P138" s="25" t="str">
        <f>IF('Heures Supplémentaire'!D190="",$P$5,"")</f>
        <v>Haziz</v>
      </c>
      <c r="Q138" s="25" t="str">
        <f>IF('Heures Supplémentaire'!F190="",$Q$5,"")</f>
        <v>Stéphanie</v>
      </c>
      <c r="R138" s="25" t="str">
        <f>IF('Heures Supplémentaire'!H190="",$R$5,"")</f>
        <v>Catherine</v>
      </c>
      <c r="S138" s="25" t="str">
        <f>IF('Heures Supplémentaire'!J190="",$S$5,"")</f>
        <v>Denise</v>
      </c>
      <c r="T138" s="25" t="str">
        <f>IF('Heures Supplémentaire'!L190="",$T$5,"")</f>
        <v>Camille</v>
      </c>
      <c r="U138" s="25" t="str">
        <f>IF('Heures Supplémentaire'!N190="",$U$5,"")</f>
        <v>Moncef</v>
      </c>
      <c r="V138" s="25" t="str">
        <f>IF('Heures Supplémentaire'!P190="",$V$5,"")</f>
        <v>Danièle</v>
      </c>
      <c r="W138" s="25" t="str">
        <f>IF('Heures Supplémentaire'!R190="",W$5,"")</f>
        <v>Alain</v>
      </c>
      <c r="X138" s="25" t="str">
        <f>IF('Heures Supplémentaire'!T190="",X$5,"")</f>
        <v>Manuel</v>
      </c>
      <c r="Y138" s="25" t="str">
        <f>IF('Heures Supplémentaire'!V190="",Y$5,"")</f>
        <v>Driss</v>
      </c>
      <c r="Z138" s="25" t="str">
        <f>IF('Heures Supplémentaire'!Z190="",Z$5,"")</f>
        <v>AAAA</v>
      </c>
      <c r="AA138" s="25" t="str">
        <f>IF('Heures Supplémentaire'!AA190="",AA$5,"")</f>
        <v>BBBB</v>
      </c>
      <c r="AB138" s="25" t="str">
        <f>IF('Heures Supplémentaire'!AB190="",AB$5,"")</f>
        <v>CCCC</v>
      </c>
      <c r="AC138" s="25" t="e">
        <f>IF(#REF!="",AC$5,"")</f>
        <v>#REF!</v>
      </c>
      <c r="AD138" s="25" t="e">
        <f>IF(#REF!="",AD$5,"")</f>
        <v>#REF!</v>
      </c>
      <c r="AE138" s="25" t="e">
        <f>IF(#REF!="",AE$5,"")</f>
        <v>#REF!</v>
      </c>
      <c r="AF138" s="25" t="e">
        <f>IF(#REF!="",AF$5,"")</f>
        <v>#REF!</v>
      </c>
      <c r="AG138" s="25" t="e">
        <f>IF(#REF!="",AG$5,"")</f>
        <v>#REF!</v>
      </c>
      <c r="AH138" s="26" t="e">
        <f>IF(#REF!="",AH$5,"")</f>
        <v>#REF!</v>
      </c>
    </row>
    <row r="139" spans="1:34" ht="15" hidden="1" customHeight="1">
      <c r="A139" s="18" t="s">
        <v>74</v>
      </c>
      <c r="B139" s="19">
        <f t="shared" si="5"/>
        <v>43964</v>
      </c>
      <c r="C139" s="27">
        <f t="shared" si="4"/>
        <v>4</v>
      </c>
      <c r="D139" s="28" t="s">
        <v>64</v>
      </c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4"/>
      <c r="P139" s="25" t="str">
        <f>IF('Heures Supplémentaire'!D191="",$P$5,"")</f>
        <v>Haziz</v>
      </c>
      <c r="Q139" s="25" t="str">
        <f>IF('Heures Supplémentaire'!F191="",$Q$5,"")</f>
        <v>Stéphanie</v>
      </c>
      <c r="R139" s="25" t="str">
        <f>IF('Heures Supplémentaire'!H191="",$R$5,"")</f>
        <v>Catherine</v>
      </c>
      <c r="S139" s="25" t="str">
        <f>IF('Heures Supplémentaire'!J191="",$S$5,"")</f>
        <v>Denise</v>
      </c>
      <c r="T139" s="25" t="str">
        <f>IF('Heures Supplémentaire'!L191="",$T$5,"")</f>
        <v>Camille</v>
      </c>
      <c r="U139" s="25" t="str">
        <f>IF('Heures Supplémentaire'!N191="",$U$5,"")</f>
        <v>Moncef</v>
      </c>
      <c r="V139" s="25" t="str">
        <f>IF('Heures Supplémentaire'!P191="",$V$5,"")</f>
        <v>Danièle</v>
      </c>
      <c r="W139" s="25" t="str">
        <f>IF('Heures Supplémentaire'!R191="",W$5,"")</f>
        <v>Alain</v>
      </c>
      <c r="X139" s="25" t="str">
        <f>IF('Heures Supplémentaire'!T191="",X$5,"")</f>
        <v>Manuel</v>
      </c>
      <c r="Y139" s="25" t="str">
        <f>IF('Heures Supplémentaire'!V191="",Y$5,"")</f>
        <v>Driss</v>
      </c>
      <c r="Z139" s="25" t="str">
        <f>IF('Heures Supplémentaire'!Z191="",Z$5,"")</f>
        <v>AAAA</v>
      </c>
      <c r="AA139" s="25" t="str">
        <f>IF('Heures Supplémentaire'!AA191="",AA$5,"")</f>
        <v>BBBB</v>
      </c>
      <c r="AB139" s="25" t="str">
        <f>IF('Heures Supplémentaire'!AB191="",AB$5,"")</f>
        <v>CCCC</v>
      </c>
      <c r="AC139" s="25" t="e">
        <f>IF(#REF!="",AC$5,"")</f>
        <v>#REF!</v>
      </c>
      <c r="AD139" s="25" t="e">
        <f>IF(#REF!="",AD$5,"")</f>
        <v>#REF!</v>
      </c>
      <c r="AE139" s="25" t="e">
        <f>IF(#REF!="",AE$5,"")</f>
        <v>#REF!</v>
      </c>
      <c r="AF139" s="25" t="e">
        <f>IF(#REF!="",AF$5,"")</f>
        <v>#REF!</v>
      </c>
      <c r="AG139" s="25" t="e">
        <f>IF(#REF!="",AG$5,"")</f>
        <v>#REF!</v>
      </c>
      <c r="AH139" s="26" t="e">
        <f>IF(#REF!="",AH$5,"")</f>
        <v>#REF!</v>
      </c>
    </row>
    <row r="140" spans="1:34" ht="15" hidden="1" customHeight="1">
      <c r="A140" s="18" t="s">
        <v>74</v>
      </c>
      <c r="B140" s="19">
        <f t="shared" si="5"/>
        <v>43965</v>
      </c>
      <c r="C140" s="27">
        <f t="shared" si="4"/>
        <v>5</v>
      </c>
      <c r="D140" s="28" t="s">
        <v>65</v>
      </c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4"/>
      <c r="P140" s="25" t="str">
        <f>IF('Heures Supplémentaire'!D194="",$P$5,"")</f>
        <v>Haziz</v>
      </c>
      <c r="Q140" s="25" t="str">
        <f>IF('Heures Supplémentaire'!F194="",$Q$5,"")</f>
        <v>Stéphanie</v>
      </c>
      <c r="R140" s="25" t="str">
        <f>IF('Heures Supplémentaire'!H194="",$R$5,"")</f>
        <v>Catherine</v>
      </c>
      <c r="S140" s="25" t="str">
        <f>IF('Heures Supplémentaire'!J194="",$S$5,"")</f>
        <v>Denise</v>
      </c>
      <c r="T140" s="25" t="str">
        <f>IF('Heures Supplémentaire'!L194="",$T$5,"")</f>
        <v>Camille</v>
      </c>
      <c r="U140" s="25" t="str">
        <f>IF('Heures Supplémentaire'!N194="",$U$5,"")</f>
        <v>Moncef</v>
      </c>
      <c r="V140" s="25" t="str">
        <f>IF('Heures Supplémentaire'!P194="",$V$5,"")</f>
        <v>Danièle</v>
      </c>
      <c r="W140" s="25" t="str">
        <f>IF('Heures Supplémentaire'!R194="",W$5,"")</f>
        <v>Alain</v>
      </c>
      <c r="X140" s="25" t="str">
        <f>IF('Heures Supplémentaire'!T194="",X$5,"")</f>
        <v>Manuel</v>
      </c>
      <c r="Y140" s="25" t="str">
        <f>IF('Heures Supplémentaire'!V194="",Y$5,"")</f>
        <v>Driss</v>
      </c>
      <c r="Z140" s="25" t="str">
        <f>IF('Heures Supplémentaire'!Z194="",Z$5,"")</f>
        <v>AAAA</v>
      </c>
      <c r="AA140" s="25" t="str">
        <f>IF('Heures Supplémentaire'!AA194="",AA$5,"")</f>
        <v>BBBB</v>
      </c>
      <c r="AB140" s="25" t="str">
        <f>IF('Heures Supplémentaire'!AB194="",AB$5,"")</f>
        <v>CCCC</v>
      </c>
      <c r="AC140" s="25" t="e">
        <f>IF(#REF!="",AC$5,"")</f>
        <v>#REF!</v>
      </c>
      <c r="AD140" s="25" t="e">
        <f>IF(#REF!="",AD$5,"")</f>
        <v>#REF!</v>
      </c>
      <c r="AE140" s="25" t="e">
        <f>IF(#REF!="",AE$5,"")</f>
        <v>#REF!</v>
      </c>
      <c r="AF140" s="25" t="e">
        <f>IF(#REF!="",AF$5,"")</f>
        <v>#REF!</v>
      </c>
      <c r="AG140" s="25" t="e">
        <f>IF(#REF!="",AG$5,"")</f>
        <v>#REF!</v>
      </c>
      <c r="AH140" s="26" t="e">
        <f>IF(#REF!="",AH$5,"")</f>
        <v>#REF!</v>
      </c>
    </row>
    <row r="141" spans="1:34" ht="15" hidden="1" customHeight="1">
      <c r="A141" s="18" t="s">
        <v>74</v>
      </c>
      <c r="B141" s="19">
        <f t="shared" si="5"/>
        <v>43966</v>
      </c>
      <c r="C141" s="27">
        <f t="shared" si="4"/>
        <v>6</v>
      </c>
      <c r="D141" s="28" t="s">
        <v>66</v>
      </c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4"/>
      <c r="P141" s="25" t="str">
        <f>IF('Heures Supplémentaire'!D195="",$P$5,"")</f>
        <v>Haziz</v>
      </c>
      <c r="Q141" s="25" t="str">
        <f>IF('Heures Supplémentaire'!F195="",$Q$5,"")</f>
        <v>Stéphanie</v>
      </c>
      <c r="R141" s="25" t="str">
        <f>IF('Heures Supplémentaire'!H195="",$R$5,"")</f>
        <v>Catherine</v>
      </c>
      <c r="S141" s="25" t="str">
        <f>IF('Heures Supplémentaire'!J195="",$S$5,"")</f>
        <v>Denise</v>
      </c>
      <c r="T141" s="25" t="str">
        <f>IF('Heures Supplémentaire'!L195="",$T$5,"")</f>
        <v>Camille</v>
      </c>
      <c r="U141" s="25" t="str">
        <f>IF('Heures Supplémentaire'!N195="",$U$5,"")</f>
        <v>Moncef</v>
      </c>
      <c r="V141" s="25" t="str">
        <f>IF('Heures Supplémentaire'!P195="",$V$5,"")</f>
        <v>Danièle</v>
      </c>
      <c r="W141" s="25" t="str">
        <f>IF('Heures Supplémentaire'!R195="",W$5,"")</f>
        <v>Alain</v>
      </c>
      <c r="X141" s="25" t="str">
        <f>IF('Heures Supplémentaire'!T195="",X$5,"")</f>
        <v>Manuel</v>
      </c>
      <c r="Y141" s="25" t="str">
        <f>IF('Heures Supplémentaire'!V195="",Y$5,"")</f>
        <v>Driss</v>
      </c>
      <c r="Z141" s="25" t="str">
        <f>IF('Heures Supplémentaire'!Z195="",Z$5,"")</f>
        <v>AAAA</v>
      </c>
      <c r="AA141" s="25" t="str">
        <f>IF('Heures Supplémentaire'!AA195="",AA$5,"")</f>
        <v>BBBB</v>
      </c>
      <c r="AB141" s="25" t="str">
        <f>IF('Heures Supplémentaire'!AB195="",AB$5,"")</f>
        <v>CCCC</v>
      </c>
      <c r="AC141" s="25" t="e">
        <f>IF(#REF!="",AC$5,"")</f>
        <v>#REF!</v>
      </c>
      <c r="AD141" s="25" t="e">
        <f>IF(#REF!="",AD$5,"")</f>
        <v>#REF!</v>
      </c>
      <c r="AE141" s="25" t="e">
        <f>IF(#REF!="",AE$5,"")</f>
        <v>#REF!</v>
      </c>
      <c r="AF141" s="25" t="e">
        <f>IF(#REF!="",AF$5,"")</f>
        <v>#REF!</v>
      </c>
      <c r="AG141" s="25" t="e">
        <f>IF(#REF!="",AG$5,"")</f>
        <v>#REF!</v>
      </c>
      <c r="AH141" s="26" t="e">
        <f>IF(#REF!="",AH$5,"")</f>
        <v>#REF!</v>
      </c>
    </row>
    <row r="142" spans="1:34" ht="15" hidden="1" customHeight="1">
      <c r="A142" s="18" t="s">
        <v>74</v>
      </c>
      <c r="B142" s="19">
        <f t="shared" si="5"/>
        <v>43967</v>
      </c>
      <c r="C142" s="27">
        <f t="shared" si="4"/>
        <v>7</v>
      </c>
      <c r="D142" s="28" t="s">
        <v>67</v>
      </c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4"/>
      <c r="P142" s="25" t="str">
        <f>IF('Heures Supplémentaire'!D196="",$P$5,"")</f>
        <v>Haziz</v>
      </c>
      <c r="Q142" s="25" t="str">
        <f>IF('Heures Supplémentaire'!F196="",$Q$5,"")</f>
        <v>Stéphanie</v>
      </c>
      <c r="R142" s="25" t="str">
        <f>IF('Heures Supplémentaire'!H196="",$R$5,"")</f>
        <v>Catherine</v>
      </c>
      <c r="S142" s="25" t="str">
        <f>IF('Heures Supplémentaire'!J196="",$S$5,"")</f>
        <v>Denise</v>
      </c>
      <c r="T142" s="25" t="str">
        <f>IF('Heures Supplémentaire'!L196="",$T$5,"")</f>
        <v>Camille</v>
      </c>
      <c r="U142" s="25" t="str">
        <f>IF('Heures Supplémentaire'!N196="",$U$5,"")</f>
        <v>Moncef</v>
      </c>
      <c r="V142" s="25" t="str">
        <f>IF('Heures Supplémentaire'!P196="",$V$5,"")</f>
        <v>Danièle</v>
      </c>
      <c r="W142" s="25" t="str">
        <f>IF('Heures Supplémentaire'!R196="",W$5,"")</f>
        <v>Alain</v>
      </c>
      <c r="X142" s="25" t="str">
        <f>IF('Heures Supplémentaire'!T196="",X$5,"")</f>
        <v>Manuel</v>
      </c>
      <c r="Y142" s="25" t="str">
        <f>IF('Heures Supplémentaire'!V196="",Y$5,"")</f>
        <v>Driss</v>
      </c>
      <c r="Z142" s="25" t="str">
        <f>IF('Heures Supplémentaire'!Z196="",Z$5,"")</f>
        <v>AAAA</v>
      </c>
      <c r="AA142" s="25" t="str">
        <f>IF('Heures Supplémentaire'!AA196="",AA$5,"")</f>
        <v>BBBB</v>
      </c>
      <c r="AB142" s="25" t="str">
        <f>IF('Heures Supplémentaire'!AB196="",AB$5,"")</f>
        <v>CCCC</v>
      </c>
      <c r="AC142" s="25" t="e">
        <f>IF(#REF!="",AC$5,"")</f>
        <v>#REF!</v>
      </c>
      <c r="AD142" s="25" t="e">
        <f>IF(#REF!="",AD$5,"")</f>
        <v>#REF!</v>
      </c>
      <c r="AE142" s="25" t="e">
        <f>IF(#REF!="",AE$5,"")</f>
        <v>#REF!</v>
      </c>
      <c r="AF142" s="25" t="e">
        <f>IF(#REF!="",AF$5,"")</f>
        <v>#REF!</v>
      </c>
      <c r="AG142" s="25" t="e">
        <f>IF(#REF!="",AG$5,"")</f>
        <v>#REF!</v>
      </c>
      <c r="AH142" s="26" t="e">
        <f>IF(#REF!="",AH$5,"")</f>
        <v>#REF!</v>
      </c>
    </row>
    <row r="143" spans="1:34" ht="15" customHeight="1">
      <c r="A143" s="18" t="s">
        <v>74</v>
      </c>
      <c r="B143" s="19">
        <f t="shared" si="5"/>
        <v>43968</v>
      </c>
      <c r="C143" s="27">
        <f t="shared" si="4"/>
        <v>1</v>
      </c>
      <c r="D143" s="28" t="s">
        <v>68</v>
      </c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4"/>
      <c r="P143" s="25" t="str">
        <f>IF('Heures Supplémentaire'!D197="",$P$5,"")</f>
        <v>Haziz</v>
      </c>
      <c r="Q143" s="25" t="str">
        <f>IF('Heures Supplémentaire'!F197="",$Q$5,"")</f>
        <v>Stéphanie</v>
      </c>
      <c r="R143" s="25" t="str">
        <f>IF('Heures Supplémentaire'!H197="",$R$5,"")</f>
        <v>Catherine</v>
      </c>
      <c r="S143" s="25" t="str">
        <f>IF('Heures Supplémentaire'!J197="",$S$5,"")</f>
        <v>Denise</v>
      </c>
      <c r="T143" s="25" t="str">
        <f>IF('Heures Supplémentaire'!L197="",$T$5,"")</f>
        <v>Camille</v>
      </c>
      <c r="U143" s="25" t="str">
        <f>IF('Heures Supplémentaire'!N197="",$U$5,"")</f>
        <v>Moncef</v>
      </c>
      <c r="V143" s="25" t="str">
        <f>IF('Heures Supplémentaire'!P197="",$V$5,"")</f>
        <v>Danièle</v>
      </c>
      <c r="W143" s="25" t="str">
        <f>IF('Heures Supplémentaire'!R197="",W$5,"")</f>
        <v>Alain</v>
      </c>
      <c r="X143" s="25" t="str">
        <f>IF('Heures Supplémentaire'!T197="",X$5,"")</f>
        <v>Manuel</v>
      </c>
      <c r="Y143" s="25" t="str">
        <f>IF('Heures Supplémentaire'!V197="",Y$5,"")</f>
        <v>Driss</v>
      </c>
      <c r="Z143" s="25" t="str">
        <f>IF('Heures Supplémentaire'!Z197="",Z$5,"")</f>
        <v>AAAA</v>
      </c>
      <c r="AA143" s="25" t="str">
        <f>IF('Heures Supplémentaire'!AA197="",AA$5,"")</f>
        <v>BBBB</v>
      </c>
      <c r="AB143" s="25" t="str">
        <f>IF('Heures Supplémentaire'!AB197="",AB$5,"")</f>
        <v>CCCC</v>
      </c>
      <c r="AC143" s="25" t="e">
        <f>IF(#REF!="",AC$5,"")</f>
        <v>#REF!</v>
      </c>
      <c r="AD143" s="25" t="e">
        <f>IF(#REF!="",AD$5,"")</f>
        <v>#REF!</v>
      </c>
      <c r="AE143" s="25" t="e">
        <f>IF(#REF!="",AE$5,"")</f>
        <v>#REF!</v>
      </c>
      <c r="AF143" s="25" t="e">
        <f>IF(#REF!="",AF$5,"")</f>
        <v>#REF!</v>
      </c>
      <c r="AG143" s="25" t="e">
        <f>IF(#REF!="",AG$5,"")</f>
        <v>#REF!</v>
      </c>
      <c r="AH143" s="26" t="e">
        <f>IF(#REF!="",AH$5,"")</f>
        <v>#REF!</v>
      </c>
    </row>
    <row r="144" spans="1:34" ht="15" hidden="1" customHeight="1">
      <c r="A144" s="18" t="s">
        <v>74</v>
      </c>
      <c r="B144" s="19">
        <f t="shared" si="5"/>
        <v>43969</v>
      </c>
      <c r="C144" s="27">
        <f t="shared" si="4"/>
        <v>2</v>
      </c>
      <c r="D144" s="28" t="s">
        <v>69</v>
      </c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4"/>
      <c r="P144" s="25" t="str">
        <f>IF('Heures Supplémentaire'!D198="",$P$5,"")</f>
        <v>Haziz</v>
      </c>
      <c r="Q144" s="25" t="str">
        <f>IF('Heures Supplémentaire'!F198="",$Q$5,"")</f>
        <v>Stéphanie</v>
      </c>
      <c r="R144" s="25" t="str">
        <f>IF('Heures Supplémentaire'!H198="",$R$5,"")</f>
        <v>Catherine</v>
      </c>
      <c r="S144" s="25" t="str">
        <f>IF('Heures Supplémentaire'!J198="",$S$5,"")</f>
        <v>Denise</v>
      </c>
      <c r="T144" s="25" t="str">
        <f>IF('Heures Supplémentaire'!L198="",$T$5,"")</f>
        <v>Camille</v>
      </c>
      <c r="U144" s="25" t="str">
        <f>IF('Heures Supplémentaire'!N198="",$U$5,"")</f>
        <v>Moncef</v>
      </c>
      <c r="V144" s="25" t="str">
        <f>IF('Heures Supplémentaire'!P198="",$V$5,"")</f>
        <v>Danièle</v>
      </c>
      <c r="W144" s="25" t="str">
        <f>IF('Heures Supplémentaire'!R198="",W$5,"")</f>
        <v>Alain</v>
      </c>
      <c r="X144" s="25" t="str">
        <f>IF('Heures Supplémentaire'!T198="",X$5,"")</f>
        <v>Manuel</v>
      </c>
      <c r="Y144" s="25" t="str">
        <f>IF('Heures Supplémentaire'!V198="",Y$5,"")</f>
        <v>Driss</v>
      </c>
      <c r="Z144" s="25" t="str">
        <f>IF('Heures Supplémentaire'!Z198="",Z$5,"")</f>
        <v>AAAA</v>
      </c>
      <c r="AA144" s="25" t="str">
        <f>IF('Heures Supplémentaire'!AA198="",AA$5,"")</f>
        <v>BBBB</v>
      </c>
      <c r="AB144" s="25" t="str">
        <f>IF('Heures Supplémentaire'!AB198="",AB$5,"")</f>
        <v>CCCC</v>
      </c>
      <c r="AC144" s="25" t="e">
        <f>IF(#REF!="",AC$5,"")</f>
        <v>#REF!</v>
      </c>
      <c r="AD144" s="25" t="e">
        <f>IF(#REF!="",AD$5,"")</f>
        <v>#REF!</v>
      </c>
      <c r="AE144" s="25" t="e">
        <f>IF(#REF!="",AE$5,"")</f>
        <v>#REF!</v>
      </c>
      <c r="AF144" s="25" t="e">
        <f>IF(#REF!="",AF$5,"")</f>
        <v>#REF!</v>
      </c>
      <c r="AG144" s="25" t="e">
        <f>IF(#REF!="",AG$5,"")</f>
        <v>#REF!</v>
      </c>
      <c r="AH144" s="26" t="e">
        <f>IF(#REF!="",AH$5,"")</f>
        <v>#REF!</v>
      </c>
    </row>
    <row r="145" spans="1:34" ht="15" hidden="1" customHeight="1">
      <c r="A145" s="18" t="s">
        <v>74</v>
      </c>
      <c r="B145" s="19">
        <f t="shared" si="5"/>
        <v>43970</v>
      </c>
      <c r="C145" s="27">
        <f t="shared" si="4"/>
        <v>3</v>
      </c>
      <c r="D145" s="28" t="s">
        <v>70</v>
      </c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4"/>
      <c r="P145" s="25" t="str">
        <f>IF('Heures Supplémentaire'!D199="",$P$5,"")</f>
        <v>Haziz</v>
      </c>
      <c r="Q145" s="25" t="str">
        <f>IF('Heures Supplémentaire'!F199="",$Q$5,"")</f>
        <v>Stéphanie</v>
      </c>
      <c r="R145" s="25" t="str">
        <f>IF('Heures Supplémentaire'!H199="",$R$5,"")</f>
        <v>Catherine</v>
      </c>
      <c r="S145" s="25" t="str">
        <f>IF('Heures Supplémentaire'!J199="",$S$5,"")</f>
        <v>Denise</v>
      </c>
      <c r="T145" s="25" t="str">
        <f>IF('Heures Supplémentaire'!L199="",$T$5,"")</f>
        <v>Camille</v>
      </c>
      <c r="U145" s="25" t="str">
        <f>IF('Heures Supplémentaire'!N199="",$U$5,"")</f>
        <v>Moncef</v>
      </c>
      <c r="V145" s="25" t="str">
        <f>IF('Heures Supplémentaire'!P199="",$V$5,"")</f>
        <v>Danièle</v>
      </c>
      <c r="W145" s="25" t="str">
        <f>IF('Heures Supplémentaire'!R199="",W$5,"")</f>
        <v>Alain</v>
      </c>
      <c r="X145" s="25" t="str">
        <f>IF('Heures Supplémentaire'!T199="",X$5,"")</f>
        <v>Manuel</v>
      </c>
      <c r="Y145" s="25" t="str">
        <f>IF('Heures Supplémentaire'!V199="",Y$5,"")</f>
        <v>Driss</v>
      </c>
      <c r="Z145" s="25" t="str">
        <f>IF('Heures Supplémentaire'!Z199="",Z$5,"")</f>
        <v>AAAA</v>
      </c>
      <c r="AA145" s="25" t="str">
        <f>IF('Heures Supplémentaire'!AA199="",AA$5,"")</f>
        <v>BBBB</v>
      </c>
      <c r="AB145" s="25" t="str">
        <f>IF('Heures Supplémentaire'!AB199="",AB$5,"")</f>
        <v>CCCC</v>
      </c>
      <c r="AC145" s="25" t="e">
        <f>IF(#REF!="",AC$5,"")</f>
        <v>#REF!</v>
      </c>
      <c r="AD145" s="25" t="e">
        <f>IF(#REF!="",AD$5,"")</f>
        <v>#REF!</v>
      </c>
      <c r="AE145" s="25" t="e">
        <f>IF(#REF!="",AE$5,"")</f>
        <v>#REF!</v>
      </c>
      <c r="AF145" s="25" t="e">
        <f>IF(#REF!="",AF$5,"")</f>
        <v>#REF!</v>
      </c>
      <c r="AG145" s="25" t="e">
        <f>IF(#REF!="",AG$5,"")</f>
        <v>#REF!</v>
      </c>
      <c r="AH145" s="26" t="e">
        <f>IF(#REF!="",AH$5,"")</f>
        <v>#REF!</v>
      </c>
    </row>
    <row r="146" spans="1:34" ht="15" hidden="1" customHeight="1">
      <c r="A146" s="18" t="s">
        <v>74</v>
      </c>
      <c r="B146" s="19">
        <f t="shared" si="5"/>
        <v>43971</v>
      </c>
      <c r="C146" s="27">
        <f t="shared" si="4"/>
        <v>4</v>
      </c>
      <c r="D146" s="28" t="s">
        <v>64</v>
      </c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4"/>
      <c r="P146" s="25" t="str">
        <f>IF('Heures Supplémentaire'!D200="",$P$5,"")</f>
        <v>Haziz</v>
      </c>
      <c r="Q146" s="25" t="str">
        <f>IF('Heures Supplémentaire'!F200="",$Q$5,"")</f>
        <v>Stéphanie</v>
      </c>
      <c r="R146" s="25" t="str">
        <f>IF('Heures Supplémentaire'!H200="",$R$5,"")</f>
        <v>Catherine</v>
      </c>
      <c r="S146" s="25" t="str">
        <f>IF('Heures Supplémentaire'!J200="",$S$5,"")</f>
        <v>Denise</v>
      </c>
      <c r="T146" s="25" t="str">
        <f>IF('Heures Supplémentaire'!L200="",$T$5,"")</f>
        <v>Camille</v>
      </c>
      <c r="U146" s="25" t="str">
        <f>IF('Heures Supplémentaire'!N200="",$U$5,"")</f>
        <v>Moncef</v>
      </c>
      <c r="V146" s="25" t="str">
        <f>IF('Heures Supplémentaire'!P200="",$V$5,"")</f>
        <v>Danièle</v>
      </c>
      <c r="W146" s="25" t="str">
        <f>IF('Heures Supplémentaire'!R200="",W$5,"")</f>
        <v>Alain</v>
      </c>
      <c r="X146" s="25" t="str">
        <f>IF('Heures Supplémentaire'!T200="",X$5,"")</f>
        <v>Manuel</v>
      </c>
      <c r="Y146" s="25" t="str">
        <f>IF('Heures Supplémentaire'!V200="",Y$5,"")</f>
        <v>Driss</v>
      </c>
      <c r="Z146" s="25" t="str">
        <f>IF('Heures Supplémentaire'!Z200="",Z$5,"")</f>
        <v>AAAA</v>
      </c>
      <c r="AA146" s="25" t="str">
        <f>IF('Heures Supplémentaire'!AA200="",AA$5,"")</f>
        <v>BBBB</v>
      </c>
      <c r="AB146" s="25" t="str">
        <f>IF('Heures Supplémentaire'!AB200="",AB$5,"")</f>
        <v>CCCC</v>
      </c>
      <c r="AC146" s="25" t="e">
        <f>IF(#REF!="",AC$5,"")</f>
        <v>#REF!</v>
      </c>
      <c r="AD146" s="25" t="e">
        <f>IF(#REF!="",AD$5,"")</f>
        <v>#REF!</v>
      </c>
      <c r="AE146" s="25" t="e">
        <f>IF(#REF!="",AE$5,"")</f>
        <v>#REF!</v>
      </c>
      <c r="AF146" s="25" t="e">
        <f>IF(#REF!="",AF$5,"")</f>
        <v>#REF!</v>
      </c>
      <c r="AG146" s="25" t="e">
        <f>IF(#REF!="",AG$5,"")</f>
        <v>#REF!</v>
      </c>
      <c r="AH146" s="26" t="e">
        <f>IF(#REF!="",AH$5,"")</f>
        <v>#REF!</v>
      </c>
    </row>
    <row r="147" spans="1:34" ht="15" hidden="1" customHeight="1">
      <c r="A147" s="18" t="s">
        <v>74</v>
      </c>
      <c r="B147" s="19">
        <f t="shared" si="5"/>
        <v>43972</v>
      </c>
      <c r="C147" s="27">
        <f t="shared" si="4"/>
        <v>5</v>
      </c>
      <c r="D147" s="28" t="s">
        <v>65</v>
      </c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4"/>
      <c r="P147" s="25" t="str">
        <f>IF('Heures Supplémentaire'!D203="",$P$5,"")</f>
        <v>Haziz</v>
      </c>
      <c r="Q147" s="25" t="str">
        <f>IF('Heures Supplémentaire'!F203="",$Q$5,"")</f>
        <v>Stéphanie</v>
      </c>
      <c r="R147" s="25" t="str">
        <f>IF('Heures Supplémentaire'!H203="",$R$5,"")</f>
        <v>Catherine</v>
      </c>
      <c r="S147" s="25" t="str">
        <f>IF('Heures Supplémentaire'!J203="",$S$5,"")</f>
        <v>Denise</v>
      </c>
      <c r="T147" s="25" t="str">
        <f>IF('Heures Supplémentaire'!L203="",$T$5,"")</f>
        <v>Camille</v>
      </c>
      <c r="U147" s="25" t="str">
        <f>IF('Heures Supplémentaire'!N203="",$U$5,"")</f>
        <v>Moncef</v>
      </c>
      <c r="V147" s="25" t="str">
        <f>IF('Heures Supplémentaire'!P203="",$V$5,"")</f>
        <v>Danièle</v>
      </c>
      <c r="W147" s="25" t="str">
        <f>IF('Heures Supplémentaire'!R203="",W$5,"")</f>
        <v>Alain</v>
      </c>
      <c r="X147" s="25" t="str">
        <f>IF('Heures Supplémentaire'!T203="",X$5,"")</f>
        <v>Manuel</v>
      </c>
      <c r="Y147" s="25" t="str">
        <f>IF('Heures Supplémentaire'!V203="",Y$5,"")</f>
        <v>Driss</v>
      </c>
      <c r="Z147" s="25" t="str">
        <f>IF('Heures Supplémentaire'!Z203="",Z$5,"")</f>
        <v>AAAA</v>
      </c>
      <c r="AA147" s="25" t="str">
        <f>IF('Heures Supplémentaire'!AA203="",AA$5,"")</f>
        <v>BBBB</v>
      </c>
      <c r="AB147" s="25" t="str">
        <f>IF('Heures Supplémentaire'!AB203="",AB$5,"")</f>
        <v>CCCC</v>
      </c>
      <c r="AC147" s="25" t="e">
        <f>IF(#REF!="",AC$5,"")</f>
        <v>#REF!</v>
      </c>
      <c r="AD147" s="25" t="e">
        <f>IF(#REF!="",AD$5,"")</f>
        <v>#REF!</v>
      </c>
      <c r="AE147" s="25" t="e">
        <f>IF(#REF!="",AE$5,"")</f>
        <v>#REF!</v>
      </c>
      <c r="AF147" s="25" t="e">
        <f>IF(#REF!="",AF$5,"")</f>
        <v>#REF!</v>
      </c>
      <c r="AG147" s="25" t="e">
        <f>IF(#REF!="",AG$5,"")</f>
        <v>#REF!</v>
      </c>
      <c r="AH147" s="26" t="e">
        <f>IF(#REF!="",AH$5,"")</f>
        <v>#REF!</v>
      </c>
    </row>
    <row r="148" spans="1:34" ht="15" hidden="1" customHeight="1">
      <c r="A148" s="18" t="s">
        <v>74</v>
      </c>
      <c r="B148" s="19">
        <f t="shared" si="5"/>
        <v>43973</v>
      </c>
      <c r="C148" s="27">
        <f t="shared" si="4"/>
        <v>6</v>
      </c>
      <c r="D148" s="28" t="s">
        <v>66</v>
      </c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4"/>
      <c r="P148" s="25" t="str">
        <f>IF('Heures Supplémentaire'!D204="",$P$5,"")</f>
        <v>Haziz</v>
      </c>
      <c r="Q148" s="25" t="str">
        <f>IF('Heures Supplémentaire'!F204="",$Q$5,"")</f>
        <v>Stéphanie</v>
      </c>
      <c r="R148" s="25" t="str">
        <f>IF('Heures Supplémentaire'!H204="",$R$5,"")</f>
        <v>Catherine</v>
      </c>
      <c r="S148" s="25" t="str">
        <f>IF('Heures Supplémentaire'!J204="",$S$5,"")</f>
        <v>Denise</v>
      </c>
      <c r="T148" s="25" t="str">
        <f>IF('Heures Supplémentaire'!L204="",$T$5,"")</f>
        <v>Camille</v>
      </c>
      <c r="U148" s="25" t="str">
        <f>IF('Heures Supplémentaire'!N204="",$U$5,"")</f>
        <v>Moncef</v>
      </c>
      <c r="V148" s="25" t="str">
        <f>IF('Heures Supplémentaire'!P204="",$V$5,"")</f>
        <v>Danièle</v>
      </c>
      <c r="W148" s="25" t="str">
        <f>IF('Heures Supplémentaire'!R204="",W$5,"")</f>
        <v>Alain</v>
      </c>
      <c r="X148" s="25" t="str">
        <f>IF('Heures Supplémentaire'!T204="",X$5,"")</f>
        <v>Manuel</v>
      </c>
      <c r="Y148" s="25" t="str">
        <f>IF('Heures Supplémentaire'!V204="",Y$5,"")</f>
        <v>Driss</v>
      </c>
      <c r="Z148" s="25" t="str">
        <f>IF('Heures Supplémentaire'!Z204="",Z$5,"")</f>
        <v>AAAA</v>
      </c>
      <c r="AA148" s="25" t="str">
        <f>IF('Heures Supplémentaire'!AA204="",AA$5,"")</f>
        <v>BBBB</v>
      </c>
      <c r="AB148" s="25" t="str">
        <f>IF('Heures Supplémentaire'!AB204="",AB$5,"")</f>
        <v>CCCC</v>
      </c>
      <c r="AC148" s="25" t="e">
        <f>IF(#REF!="",AC$5,"")</f>
        <v>#REF!</v>
      </c>
      <c r="AD148" s="25" t="e">
        <f>IF(#REF!="",AD$5,"")</f>
        <v>#REF!</v>
      </c>
      <c r="AE148" s="25" t="e">
        <f>IF(#REF!="",AE$5,"")</f>
        <v>#REF!</v>
      </c>
      <c r="AF148" s="25" t="e">
        <f>IF(#REF!="",AF$5,"")</f>
        <v>#REF!</v>
      </c>
      <c r="AG148" s="25" t="e">
        <f>IF(#REF!="",AG$5,"")</f>
        <v>#REF!</v>
      </c>
      <c r="AH148" s="26" t="e">
        <f>IF(#REF!="",AH$5,"")</f>
        <v>#REF!</v>
      </c>
    </row>
    <row r="149" spans="1:34" ht="15" hidden="1" customHeight="1">
      <c r="A149" s="18" t="s">
        <v>74</v>
      </c>
      <c r="B149" s="19">
        <f t="shared" si="5"/>
        <v>43974</v>
      </c>
      <c r="C149" s="27">
        <f t="shared" si="4"/>
        <v>7</v>
      </c>
      <c r="D149" s="28" t="s">
        <v>67</v>
      </c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4"/>
      <c r="P149" s="25" t="str">
        <f>IF('Heures Supplémentaire'!D205="",$P$5,"")</f>
        <v>Haziz</v>
      </c>
      <c r="Q149" s="25" t="str">
        <f>IF('Heures Supplémentaire'!F205="",$Q$5,"")</f>
        <v>Stéphanie</v>
      </c>
      <c r="R149" s="25" t="str">
        <f>IF('Heures Supplémentaire'!H205="",$R$5,"")</f>
        <v>Catherine</v>
      </c>
      <c r="S149" s="25" t="str">
        <f>IF('Heures Supplémentaire'!J205="",$S$5,"")</f>
        <v>Denise</v>
      </c>
      <c r="T149" s="25" t="str">
        <f>IF('Heures Supplémentaire'!L205="",$T$5,"")</f>
        <v>Camille</v>
      </c>
      <c r="U149" s="25" t="str">
        <f>IF('Heures Supplémentaire'!N205="",$U$5,"")</f>
        <v>Moncef</v>
      </c>
      <c r="V149" s="25" t="str">
        <f>IF('Heures Supplémentaire'!P205="",$V$5,"")</f>
        <v>Danièle</v>
      </c>
      <c r="W149" s="25" t="str">
        <f>IF('Heures Supplémentaire'!R205="",W$5,"")</f>
        <v>Alain</v>
      </c>
      <c r="X149" s="25" t="str">
        <f>IF('Heures Supplémentaire'!T205="",X$5,"")</f>
        <v>Manuel</v>
      </c>
      <c r="Y149" s="25" t="str">
        <f>IF('Heures Supplémentaire'!V205="",Y$5,"")</f>
        <v>Driss</v>
      </c>
      <c r="Z149" s="25" t="str">
        <f>IF('Heures Supplémentaire'!Z205="",Z$5,"")</f>
        <v>AAAA</v>
      </c>
      <c r="AA149" s="25" t="str">
        <f>IF('Heures Supplémentaire'!AA205="",AA$5,"")</f>
        <v>BBBB</v>
      </c>
      <c r="AB149" s="25" t="str">
        <f>IF('Heures Supplémentaire'!AB205="",AB$5,"")</f>
        <v>CCCC</v>
      </c>
      <c r="AC149" s="25" t="e">
        <f>IF(#REF!="",AC$5,"")</f>
        <v>#REF!</v>
      </c>
      <c r="AD149" s="25" t="e">
        <f>IF(#REF!="",AD$5,"")</f>
        <v>#REF!</v>
      </c>
      <c r="AE149" s="25" t="e">
        <f>IF(#REF!="",AE$5,"")</f>
        <v>#REF!</v>
      </c>
      <c r="AF149" s="25" t="e">
        <f>IF(#REF!="",AF$5,"")</f>
        <v>#REF!</v>
      </c>
      <c r="AG149" s="25" t="e">
        <f>IF(#REF!="",AG$5,"")</f>
        <v>#REF!</v>
      </c>
      <c r="AH149" s="26" t="e">
        <f>IF(#REF!="",AH$5,"")</f>
        <v>#REF!</v>
      </c>
    </row>
    <row r="150" spans="1:34" ht="15" customHeight="1">
      <c r="A150" s="18" t="s">
        <v>74</v>
      </c>
      <c r="B150" s="19">
        <f t="shared" si="5"/>
        <v>43975</v>
      </c>
      <c r="C150" s="27">
        <f t="shared" si="4"/>
        <v>1</v>
      </c>
      <c r="D150" s="28" t="s">
        <v>68</v>
      </c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4"/>
      <c r="P150" s="25" t="str">
        <f>IF('Heures Supplémentaire'!D206="",$P$5,"")</f>
        <v>Haziz</v>
      </c>
      <c r="Q150" s="25" t="str">
        <f>IF('Heures Supplémentaire'!F206="",$Q$5,"")</f>
        <v>Stéphanie</v>
      </c>
      <c r="R150" s="25" t="str">
        <f>IF('Heures Supplémentaire'!H206="",$R$5,"")</f>
        <v>Catherine</v>
      </c>
      <c r="S150" s="25" t="str">
        <f>IF('Heures Supplémentaire'!J206="",$S$5,"")</f>
        <v>Denise</v>
      </c>
      <c r="T150" s="25" t="str">
        <f>IF('Heures Supplémentaire'!L206="",$T$5,"")</f>
        <v>Camille</v>
      </c>
      <c r="U150" s="25" t="str">
        <f>IF('Heures Supplémentaire'!N206="",$U$5,"")</f>
        <v>Moncef</v>
      </c>
      <c r="V150" s="25" t="str">
        <f>IF('Heures Supplémentaire'!P206="",$V$5,"")</f>
        <v>Danièle</v>
      </c>
      <c r="W150" s="25" t="str">
        <f>IF('Heures Supplémentaire'!R206="",W$5,"")</f>
        <v>Alain</v>
      </c>
      <c r="X150" s="25" t="str">
        <f>IF('Heures Supplémentaire'!T206="",X$5,"")</f>
        <v>Manuel</v>
      </c>
      <c r="Y150" s="25" t="str">
        <f>IF('Heures Supplémentaire'!V206="",Y$5,"")</f>
        <v>Driss</v>
      </c>
      <c r="Z150" s="25" t="str">
        <f>IF('Heures Supplémentaire'!Z206="",Z$5,"")</f>
        <v>AAAA</v>
      </c>
      <c r="AA150" s="25" t="str">
        <f>IF('Heures Supplémentaire'!AA206="",AA$5,"")</f>
        <v>BBBB</v>
      </c>
      <c r="AB150" s="25" t="str">
        <f>IF('Heures Supplémentaire'!AB206="",AB$5,"")</f>
        <v>CCCC</v>
      </c>
      <c r="AC150" s="25" t="e">
        <f>IF(#REF!="",AC$5,"")</f>
        <v>#REF!</v>
      </c>
      <c r="AD150" s="25" t="e">
        <f>IF(#REF!="",AD$5,"")</f>
        <v>#REF!</v>
      </c>
      <c r="AE150" s="25" t="e">
        <f>IF(#REF!="",AE$5,"")</f>
        <v>#REF!</v>
      </c>
      <c r="AF150" s="25" t="e">
        <f>IF(#REF!="",AF$5,"")</f>
        <v>#REF!</v>
      </c>
      <c r="AG150" s="25" t="e">
        <f>IF(#REF!="",AG$5,"")</f>
        <v>#REF!</v>
      </c>
      <c r="AH150" s="26" t="e">
        <f>IF(#REF!="",AH$5,"")</f>
        <v>#REF!</v>
      </c>
    </row>
    <row r="151" spans="1:34" ht="15" hidden="1" customHeight="1">
      <c r="A151" s="18" t="s">
        <v>74</v>
      </c>
      <c r="B151" s="19">
        <f t="shared" si="5"/>
        <v>43976</v>
      </c>
      <c r="C151" s="27">
        <f t="shared" si="4"/>
        <v>2</v>
      </c>
      <c r="D151" s="28" t="s">
        <v>69</v>
      </c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4"/>
      <c r="P151" s="25" t="str">
        <f>IF('Heures Supplémentaire'!D207="",$P$5,"")</f>
        <v>Haziz</v>
      </c>
      <c r="Q151" s="25" t="str">
        <f>IF('Heures Supplémentaire'!F207="",$Q$5,"")</f>
        <v>Stéphanie</v>
      </c>
      <c r="R151" s="25" t="str">
        <f>IF('Heures Supplémentaire'!H207="",$R$5,"")</f>
        <v>Catherine</v>
      </c>
      <c r="S151" s="25" t="str">
        <f>IF('Heures Supplémentaire'!J207="",$S$5,"")</f>
        <v>Denise</v>
      </c>
      <c r="T151" s="25" t="str">
        <f>IF('Heures Supplémentaire'!L207="",$T$5,"")</f>
        <v>Camille</v>
      </c>
      <c r="U151" s="25" t="str">
        <f>IF('Heures Supplémentaire'!N207="",$U$5,"")</f>
        <v>Moncef</v>
      </c>
      <c r="V151" s="25" t="str">
        <f>IF('Heures Supplémentaire'!P207="",$V$5,"")</f>
        <v>Danièle</v>
      </c>
      <c r="W151" s="25" t="str">
        <f>IF('Heures Supplémentaire'!R207="",W$5,"")</f>
        <v>Alain</v>
      </c>
      <c r="X151" s="25" t="str">
        <f>IF('Heures Supplémentaire'!T207="",X$5,"")</f>
        <v>Manuel</v>
      </c>
      <c r="Y151" s="25" t="str">
        <f>IF('Heures Supplémentaire'!V207="",Y$5,"")</f>
        <v>Driss</v>
      </c>
      <c r="Z151" s="25" t="str">
        <f>IF('Heures Supplémentaire'!Z207="",Z$5,"")</f>
        <v>AAAA</v>
      </c>
      <c r="AA151" s="25" t="str">
        <f>IF('Heures Supplémentaire'!AA207="",AA$5,"")</f>
        <v>BBBB</v>
      </c>
      <c r="AB151" s="25" t="str">
        <f>IF('Heures Supplémentaire'!AB207="",AB$5,"")</f>
        <v>CCCC</v>
      </c>
      <c r="AC151" s="25" t="e">
        <f>IF(#REF!="",AC$5,"")</f>
        <v>#REF!</v>
      </c>
      <c r="AD151" s="25" t="e">
        <f>IF(#REF!="",AD$5,"")</f>
        <v>#REF!</v>
      </c>
      <c r="AE151" s="25" t="e">
        <f>IF(#REF!="",AE$5,"")</f>
        <v>#REF!</v>
      </c>
      <c r="AF151" s="25" t="e">
        <f>IF(#REF!="",AF$5,"")</f>
        <v>#REF!</v>
      </c>
      <c r="AG151" s="25" t="e">
        <f>IF(#REF!="",AG$5,"")</f>
        <v>#REF!</v>
      </c>
      <c r="AH151" s="26" t="e">
        <f>IF(#REF!="",AH$5,"")</f>
        <v>#REF!</v>
      </c>
    </row>
    <row r="152" spans="1:34" ht="15" hidden="1" customHeight="1">
      <c r="A152" s="18" t="s">
        <v>74</v>
      </c>
      <c r="B152" s="19">
        <f t="shared" si="5"/>
        <v>43977</v>
      </c>
      <c r="C152" s="27">
        <f t="shared" si="4"/>
        <v>3</v>
      </c>
      <c r="D152" s="28" t="s">
        <v>70</v>
      </c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4"/>
      <c r="P152" s="25" t="str">
        <f>IF('Heures Supplémentaire'!D208="",$P$5,"")</f>
        <v>Haziz</v>
      </c>
      <c r="Q152" s="25" t="str">
        <f>IF('Heures Supplémentaire'!F208="",$Q$5,"")</f>
        <v>Stéphanie</v>
      </c>
      <c r="R152" s="25" t="str">
        <f>IF('Heures Supplémentaire'!H208="",$R$5,"")</f>
        <v>Catherine</v>
      </c>
      <c r="S152" s="25" t="str">
        <f>IF('Heures Supplémentaire'!J208="",$S$5,"")</f>
        <v>Denise</v>
      </c>
      <c r="T152" s="25" t="str">
        <f>IF('Heures Supplémentaire'!L208="",$T$5,"")</f>
        <v>Camille</v>
      </c>
      <c r="U152" s="25" t="str">
        <f>IF('Heures Supplémentaire'!N208="",$U$5,"")</f>
        <v>Moncef</v>
      </c>
      <c r="V152" s="25" t="str">
        <f>IF('Heures Supplémentaire'!P208="",$V$5,"")</f>
        <v>Danièle</v>
      </c>
      <c r="W152" s="25" t="str">
        <f>IF('Heures Supplémentaire'!R208="",W$5,"")</f>
        <v>Alain</v>
      </c>
      <c r="X152" s="25" t="str">
        <f>IF('Heures Supplémentaire'!T208="",X$5,"")</f>
        <v>Manuel</v>
      </c>
      <c r="Y152" s="25" t="str">
        <f>IF('Heures Supplémentaire'!V208="",Y$5,"")</f>
        <v>Driss</v>
      </c>
      <c r="Z152" s="25" t="str">
        <f>IF('Heures Supplémentaire'!Z208="",Z$5,"")</f>
        <v>AAAA</v>
      </c>
      <c r="AA152" s="25" t="str">
        <f>IF('Heures Supplémentaire'!AA208="",AA$5,"")</f>
        <v>BBBB</v>
      </c>
      <c r="AB152" s="25" t="str">
        <f>IF('Heures Supplémentaire'!AB208="",AB$5,"")</f>
        <v>CCCC</v>
      </c>
      <c r="AC152" s="25" t="e">
        <f>IF(#REF!="",AC$5,"")</f>
        <v>#REF!</v>
      </c>
      <c r="AD152" s="25" t="e">
        <f>IF(#REF!="",AD$5,"")</f>
        <v>#REF!</v>
      </c>
      <c r="AE152" s="25" t="e">
        <f>IF(#REF!="",AE$5,"")</f>
        <v>#REF!</v>
      </c>
      <c r="AF152" s="25" t="e">
        <f>IF(#REF!="",AF$5,"")</f>
        <v>#REF!</v>
      </c>
      <c r="AG152" s="25" t="e">
        <f>IF(#REF!="",AG$5,"")</f>
        <v>#REF!</v>
      </c>
      <c r="AH152" s="26" t="e">
        <f>IF(#REF!="",AH$5,"")</f>
        <v>#REF!</v>
      </c>
    </row>
    <row r="153" spans="1:34" ht="15" hidden="1" customHeight="1">
      <c r="A153" s="18" t="s">
        <v>74</v>
      </c>
      <c r="B153" s="19">
        <f t="shared" si="5"/>
        <v>43978</v>
      </c>
      <c r="C153" s="27">
        <f t="shared" si="4"/>
        <v>4</v>
      </c>
      <c r="D153" s="28" t="s">
        <v>64</v>
      </c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4"/>
      <c r="P153" s="25" t="str">
        <f>IF('Heures Supplémentaire'!D209="",$P$5,"")</f>
        <v>Haziz</v>
      </c>
      <c r="Q153" s="25" t="str">
        <f>IF('Heures Supplémentaire'!F209="",$Q$5,"")</f>
        <v>Stéphanie</v>
      </c>
      <c r="R153" s="25" t="str">
        <f>IF('Heures Supplémentaire'!H209="",$R$5,"")</f>
        <v>Catherine</v>
      </c>
      <c r="S153" s="25" t="str">
        <f>IF('Heures Supplémentaire'!J209="",$S$5,"")</f>
        <v>Denise</v>
      </c>
      <c r="T153" s="25" t="str">
        <f>IF('Heures Supplémentaire'!L209="",$T$5,"")</f>
        <v>Camille</v>
      </c>
      <c r="U153" s="25" t="str">
        <f>IF('Heures Supplémentaire'!N209="",$U$5,"")</f>
        <v>Moncef</v>
      </c>
      <c r="V153" s="25" t="str">
        <f>IF('Heures Supplémentaire'!P209="",$V$5,"")</f>
        <v>Danièle</v>
      </c>
      <c r="W153" s="25" t="str">
        <f>IF('Heures Supplémentaire'!R209="",W$5,"")</f>
        <v>Alain</v>
      </c>
      <c r="X153" s="25" t="str">
        <f>IF('Heures Supplémentaire'!T209="",X$5,"")</f>
        <v>Manuel</v>
      </c>
      <c r="Y153" s="25" t="str">
        <f>IF('Heures Supplémentaire'!V209="",Y$5,"")</f>
        <v>Driss</v>
      </c>
      <c r="Z153" s="25" t="str">
        <f>IF('Heures Supplémentaire'!Z209="",Z$5,"")</f>
        <v>AAAA</v>
      </c>
      <c r="AA153" s="25" t="str">
        <f>IF('Heures Supplémentaire'!AA209="",AA$5,"")</f>
        <v>BBBB</v>
      </c>
      <c r="AB153" s="25" t="str">
        <f>IF('Heures Supplémentaire'!AB209="",AB$5,"")</f>
        <v>CCCC</v>
      </c>
      <c r="AC153" s="25" t="e">
        <f>IF(#REF!="",AC$5,"")</f>
        <v>#REF!</v>
      </c>
      <c r="AD153" s="25" t="e">
        <f>IF(#REF!="",AD$5,"")</f>
        <v>#REF!</v>
      </c>
      <c r="AE153" s="25" t="e">
        <f>IF(#REF!="",AE$5,"")</f>
        <v>#REF!</v>
      </c>
      <c r="AF153" s="25" t="e">
        <f>IF(#REF!="",AF$5,"")</f>
        <v>#REF!</v>
      </c>
      <c r="AG153" s="25" t="e">
        <f>IF(#REF!="",AG$5,"")</f>
        <v>#REF!</v>
      </c>
      <c r="AH153" s="26" t="e">
        <f>IF(#REF!="",AH$5,"")</f>
        <v>#REF!</v>
      </c>
    </row>
    <row r="154" spans="1:34" ht="15" hidden="1" customHeight="1">
      <c r="A154" s="18" t="s">
        <v>74</v>
      </c>
      <c r="B154" s="19">
        <f t="shared" si="5"/>
        <v>43979</v>
      </c>
      <c r="C154" s="27">
        <f t="shared" si="4"/>
        <v>5</v>
      </c>
      <c r="D154" s="28" t="s">
        <v>65</v>
      </c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4"/>
      <c r="P154" s="25" t="str">
        <f>IF('Heures Supplémentaire'!D212="",$P$5,"")</f>
        <v>Haziz</v>
      </c>
      <c r="Q154" s="25" t="str">
        <f>IF('Heures Supplémentaire'!F212="",$Q$5,"")</f>
        <v>Stéphanie</v>
      </c>
      <c r="R154" s="25" t="str">
        <f>IF('Heures Supplémentaire'!H212="",$R$5,"")</f>
        <v>Catherine</v>
      </c>
      <c r="S154" s="25" t="str">
        <f>IF('Heures Supplémentaire'!J212="",$S$5,"")</f>
        <v>Denise</v>
      </c>
      <c r="T154" s="25" t="str">
        <f>IF('Heures Supplémentaire'!L212="",$T$5,"")</f>
        <v>Camille</v>
      </c>
      <c r="U154" s="25" t="str">
        <f>IF('Heures Supplémentaire'!N212="",$U$5,"")</f>
        <v>Moncef</v>
      </c>
      <c r="V154" s="25" t="str">
        <f>IF('Heures Supplémentaire'!P212="",$V$5,"")</f>
        <v>Danièle</v>
      </c>
      <c r="W154" s="25" t="str">
        <f>IF('Heures Supplémentaire'!R212="",W$5,"")</f>
        <v>Alain</v>
      </c>
      <c r="X154" s="25" t="str">
        <f>IF('Heures Supplémentaire'!T212="",X$5,"")</f>
        <v>Manuel</v>
      </c>
      <c r="Y154" s="25" t="str">
        <f>IF('Heures Supplémentaire'!V212="",Y$5,"")</f>
        <v>Driss</v>
      </c>
      <c r="Z154" s="25" t="str">
        <f>IF('Heures Supplémentaire'!Z212="",Z$5,"")</f>
        <v>AAAA</v>
      </c>
      <c r="AA154" s="25" t="str">
        <f>IF('Heures Supplémentaire'!AA212="",AA$5,"")</f>
        <v>BBBB</v>
      </c>
      <c r="AB154" s="25" t="str">
        <f>IF('Heures Supplémentaire'!AB212="",AB$5,"")</f>
        <v>CCCC</v>
      </c>
      <c r="AC154" s="25" t="e">
        <f>IF(#REF!="",AC$5,"")</f>
        <v>#REF!</v>
      </c>
      <c r="AD154" s="25" t="e">
        <f>IF(#REF!="",AD$5,"")</f>
        <v>#REF!</v>
      </c>
      <c r="AE154" s="25" t="e">
        <f>IF(#REF!="",AE$5,"")</f>
        <v>#REF!</v>
      </c>
      <c r="AF154" s="25" t="e">
        <f>IF(#REF!="",AF$5,"")</f>
        <v>#REF!</v>
      </c>
      <c r="AG154" s="25" t="e">
        <f>IF(#REF!="",AG$5,"")</f>
        <v>#REF!</v>
      </c>
      <c r="AH154" s="26" t="e">
        <f>IF(#REF!="",AH$5,"")</f>
        <v>#REF!</v>
      </c>
    </row>
    <row r="155" spans="1:34" ht="15" hidden="1" customHeight="1">
      <c r="A155" s="18" t="s">
        <v>74</v>
      </c>
      <c r="B155" s="19">
        <f t="shared" si="5"/>
        <v>43980</v>
      </c>
      <c r="C155" s="27">
        <f t="shared" si="4"/>
        <v>6</v>
      </c>
      <c r="D155" s="28" t="s">
        <v>66</v>
      </c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4"/>
      <c r="P155" s="25" t="str">
        <f>IF('Heures Supplémentaire'!D213="",$P$5,"")</f>
        <v>Haziz</v>
      </c>
      <c r="Q155" s="25" t="str">
        <f>IF('Heures Supplémentaire'!F213="",$Q$5,"")</f>
        <v>Stéphanie</v>
      </c>
      <c r="R155" s="25" t="str">
        <f>IF('Heures Supplémentaire'!H213="",$R$5,"")</f>
        <v>Catherine</v>
      </c>
      <c r="S155" s="25" t="str">
        <f>IF('Heures Supplémentaire'!J213="",$S$5,"")</f>
        <v>Denise</v>
      </c>
      <c r="T155" s="25" t="str">
        <f>IF('Heures Supplémentaire'!L213="",$T$5,"")</f>
        <v>Camille</v>
      </c>
      <c r="U155" s="25" t="str">
        <f>IF('Heures Supplémentaire'!N213="",$U$5,"")</f>
        <v>Moncef</v>
      </c>
      <c r="V155" s="25" t="str">
        <f>IF('Heures Supplémentaire'!P213="",$V$5,"")</f>
        <v>Danièle</v>
      </c>
      <c r="W155" s="25" t="str">
        <f>IF('Heures Supplémentaire'!R213="",W$5,"")</f>
        <v>Alain</v>
      </c>
      <c r="X155" s="25" t="str">
        <f>IF('Heures Supplémentaire'!T213="",X$5,"")</f>
        <v>Manuel</v>
      </c>
      <c r="Y155" s="25" t="str">
        <f>IF('Heures Supplémentaire'!V213="",Y$5,"")</f>
        <v>Driss</v>
      </c>
      <c r="Z155" s="25" t="str">
        <f>IF('Heures Supplémentaire'!Z213="",Z$5,"")</f>
        <v>AAAA</v>
      </c>
      <c r="AA155" s="25" t="str">
        <f>IF('Heures Supplémentaire'!AA213="",AA$5,"")</f>
        <v>BBBB</v>
      </c>
      <c r="AB155" s="25" t="str">
        <f>IF('Heures Supplémentaire'!AB213="",AB$5,"")</f>
        <v>CCCC</v>
      </c>
      <c r="AC155" s="25" t="e">
        <f>IF(#REF!="",AC$5,"")</f>
        <v>#REF!</v>
      </c>
      <c r="AD155" s="25" t="e">
        <f>IF(#REF!="",AD$5,"")</f>
        <v>#REF!</v>
      </c>
      <c r="AE155" s="25" t="e">
        <f>IF(#REF!="",AE$5,"")</f>
        <v>#REF!</v>
      </c>
      <c r="AF155" s="25" t="e">
        <f>IF(#REF!="",AF$5,"")</f>
        <v>#REF!</v>
      </c>
      <c r="AG155" s="25" t="e">
        <f>IF(#REF!="",AG$5,"")</f>
        <v>#REF!</v>
      </c>
      <c r="AH155" s="26" t="e">
        <f>IF(#REF!="",AH$5,"")</f>
        <v>#REF!</v>
      </c>
    </row>
    <row r="156" spans="1:34" ht="15" hidden="1" customHeight="1">
      <c r="A156" s="18" t="s">
        <v>74</v>
      </c>
      <c r="B156" s="19">
        <f t="shared" si="5"/>
        <v>43981</v>
      </c>
      <c r="C156" s="27">
        <f t="shared" si="4"/>
        <v>7</v>
      </c>
      <c r="D156" s="28" t="s">
        <v>67</v>
      </c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4"/>
      <c r="P156" s="25" t="str">
        <f>IF('Heures Supplémentaire'!D214="",$P$5,"")</f>
        <v>Haziz</v>
      </c>
      <c r="Q156" s="25" t="str">
        <f>IF('Heures Supplémentaire'!F214="",$Q$5,"")</f>
        <v>Stéphanie</v>
      </c>
      <c r="R156" s="25" t="str">
        <f>IF('Heures Supplémentaire'!H214="",$R$5,"")</f>
        <v>Catherine</v>
      </c>
      <c r="S156" s="25" t="str">
        <f>IF('Heures Supplémentaire'!J214="",$S$5,"")</f>
        <v>Denise</v>
      </c>
      <c r="T156" s="25" t="str">
        <f>IF('Heures Supplémentaire'!L214="",$T$5,"")</f>
        <v>Camille</v>
      </c>
      <c r="U156" s="25" t="str">
        <f>IF('Heures Supplémentaire'!N214="",$U$5,"")</f>
        <v>Moncef</v>
      </c>
      <c r="V156" s="25" t="str">
        <f>IF('Heures Supplémentaire'!P214="",$V$5,"")</f>
        <v>Danièle</v>
      </c>
      <c r="W156" s="25" t="str">
        <f>IF('Heures Supplémentaire'!R214="",W$5,"")</f>
        <v>Alain</v>
      </c>
      <c r="X156" s="25" t="str">
        <f>IF('Heures Supplémentaire'!T214="",X$5,"")</f>
        <v>Manuel</v>
      </c>
      <c r="Y156" s="25" t="str">
        <f>IF('Heures Supplémentaire'!V214="",Y$5,"")</f>
        <v>Driss</v>
      </c>
      <c r="Z156" s="25" t="str">
        <f>IF('Heures Supplémentaire'!Z214="",Z$5,"")</f>
        <v>AAAA</v>
      </c>
      <c r="AA156" s="25" t="str">
        <f>IF('Heures Supplémentaire'!AA214="",AA$5,"")</f>
        <v>BBBB</v>
      </c>
      <c r="AB156" s="25" t="str">
        <f>IF('Heures Supplémentaire'!AB214="",AB$5,"")</f>
        <v>CCCC</v>
      </c>
      <c r="AC156" s="25" t="e">
        <f>IF(#REF!="",AC$5,"")</f>
        <v>#REF!</v>
      </c>
      <c r="AD156" s="25" t="e">
        <f>IF(#REF!="",AD$5,"")</f>
        <v>#REF!</v>
      </c>
      <c r="AE156" s="25" t="e">
        <f>IF(#REF!="",AE$5,"")</f>
        <v>#REF!</v>
      </c>
      <c r="AF156" s="25" t="e">
        <f>IF(#REF!="",AF$5,"")</f>
        <v>#REF!</v>
      </c>
      <c r="AG156" s="25" t="e">
        <f>IF(#REF!="",AG$5,"")</f>
        <v>#REF!</v>
      </c>
      <c r="AH156" s="26" t="e">
        <f>IF(#REF!="",AH$5,"")</f>
        <v>#REF!</v>
      </c>
    </row>
    <row r="157" spans="1:34" ht="15" customHeight="1">
      <c r="A157" s="18" t="s">
        <v>75</v>
      </c>
      <c r="B157" s="19">
        <f t="shared" si="5"/>
        <v>43982</v>
      </c>
      <c r="C157" s="27">
        <f t="shared" si="4"/>
        <v>1</v>
      </c>
      <c r="D157" s="28" t="s">
        <v>68</v>
      </c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4"/>
      <c r="P157" s="25" t="str">
        <f>IF('Heures Supplémentaire'!D215="",$P$5,"")</f>
        <v>Haziz</v>
      </c>
      <c r="Q157" s="25" t="str">
        <f>IF('Heures Supplémentaire'!F215="",$Q$5,"")</f>
        <v>Stéphanie</v>
      </c>
      <c r="R157" s="25" t="str">
        <f>IF('Heures Supplémentaire'!H215="",$R$5,"")</f>
        <v>Catherine</v>
      </c>
      <c r="S157" s="25" t="str">
        <f>IF('Heures Supplémentaire'!J215="",$S$5,"")</f>
        <v>Denise</v>
      </c>
      <c r="T157" s="25" t="str">
        <f>IF('Heures Supplémentaire'!L215="",$T$5,"")</f>
        <v>Camille</v>
      </c>
      <c r="U157" s="25" t="str">
        <f>IF('Heures Supplémentaire'!N215="",$U$5,"")</f>
        <v>Moncef</v>
      </c>
      <c r="V157" s="25" t="str">
        <f>IF('Heures Supplémentaire'!P215="",$V$5,"")</f>
        <v>Danièle</v>
      </c>
      <c r="W157" s="25" t="str">
        <f>IF('Heures Supplémentaire'!R215="",W$5,"")</f>
        <v>Alain</v>
      </c>
      <c r="X157" s="25" t="str">
        <f>IF('Heures Supplémentaire'!T215="",X$5,"")</f>
        <v>Manuel</v>
      </c>
      <c r="Y157" s="25" t="str">
        <f>IF('Heures Supplémentaire'!V215="",Y$5,"")</f>
        <v>Driss</v>
      </c>
      <c r="Z157" s="25" t="str">
        <f>IF('Heures Supplémentaire'!Z215="",Z$5,"")</f>
        <v>AAAA</v>
      </c>
      <c r="AA157" s="25" t="str">
        <f>IF('Heures Supplémentaire'!AA215="",AA$5,"")</f>
        <v>BBBB</v>
      </c>
      <c r="AB157" s="25" t="str">
        <f>IF('Heures Supplémentaire'!AB215="",AB$5,"")</f>
        <v>CCCC</v>
      </c>
      <c r="AC157" s="25" t="e">
        <f>IF(#REF!="",AC$5,"")</f>
        <v>#REF!</v>
      </c>
      <c r="AD157" s="25" t="e">
        <f>IF(#REF!="",AD$5,"")</f>
        <v>#REF!</v>
      </c>
      <c r="AE157" s="25" t="e">
        <f>IF(#REF!="",AE$5,"")</f>
        <v>#REF!</v>
      </c>
      <c r="AF157" s="25" t="e">
        <f>IF(#REF!="",AF$5,"")</f>
        <v>#REF!</v>
      </c>
      <c r="AG157" s="25" t="e">
        <f>IF(#REF!="",AG$5,"")</f>
        <v>#REF!</v>
      </c>
      <c r="AH157" s="26" t="e">
        <f>IF(#REF!="",AH$5,"")</f>
        <v>#REF!</v>
      </c>
    </row>
    <row r="158" spans="1:34" ht="15" hidden="1" customHeight="1">
      <c r="A158" s="18" t="s">
        <v>75</v>
      </c>
      <c r="B158" s="19">
        <f t="shared" si="5"/>
        <v>43983</v>
      </c>
      <c r="C158" s="27">
        <f t="shared" si="4"/>
        <v>2</v>
      </c>
      <c r="D158" s="28" t="s">
        <v>69</v>
      </c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4"/>
      <c r="P158" s="25" t="str">
        <f>IF('Heures Supplémentaire'!D216="",$P$5,"")</f>
        <v>Haziz</v>
      </c>
      <c r="Q158" s="25" t="str">
        <f>IF('Heures Supplémentaire'!F216="",$Q$5,"")</f>
        <v>Stéphanie</v>
      </c>
      <c r="R158" s="25" t="str">
        <f>IF('Heures Supplémentaire'!H216="",$R$5,"")</f>
        <v>Catherine</v>
      </c>
      <c r="S158" s="25" t="str">
        <f>IF('Heures Supplémentaire'!J216="",$S$5,"")</f>
        <v>Denise</v>
      </c>
      <c r="T158" s="25" t="str">
        <f>IF('Heures Supplémentaire'!L216="",$T$5,"")</f>
        <v>Camille</v>
      </c>
      <c r="U158" s="25" t="str">
        <f>IF('Heures Supplémentaire'!N216="",$U$5,"")</f>
        <v>Moncef</v>
      </c>
      <c r="V158" s="25" t="str">
        <f>IF('Heures Supplémentaire'!P216="",$V$5,"")</f>
        <v>Danièle</v>
      </c>
      <c r="W158" s="25" t="str">
        <f>IF('Heures Supplémentaire'!R216="",W$5,"")</f>
        <v>Alain</v>
      </c>
      <c r="X158" s="25" t="str">
        <f>IF('Heures Supplémentaire'!T216="",X$5,"")</f>
        <v>Manuel</v>
      </c>
      <c r="Y158" s="25" t="str">
        <f>IF('Heures Supplémentaire'!V216="",Y$5,"")</f>
        <v>Driss</v>
      </c>
      <c r="Z158" s="25" t="str">
        <f>IF('Heures Supplémentaire'!Z216="",Z$5,"")</f>
        <v>AAAA</v>
      </c>
      <c r="AA158" s="25" t="str">
        <f>IF('Heures Supplémentaire'!AA216="",AA$5,"")</f>
        <v>BBBB</v>
      </c>
      <c r="AB158" s="25" t="str">
        <f>IF('Heures Supplémentaire'!AB216="",AB$5,"")</f>
        <v>CCCC</v>
      </c>
      <c r="AC158" s="25" t="e">
        <f>IF(#REF!="",AC$5,"")</f>
        <v>#REF!</v>
      </c>
      <c r="AD158" s="25" t="e">
        <f>IF(#REF!="",AD$5,"")</f>
        <v>#REF!</v>
      </c>
      <c r="AE158" s="25" t="e">
        <f>IF(#REF!="",AE$5,"")</f>
        <v>#REF!</v>
      </c>
      <c r="AF158" s="25" t="e">
        <f>IF(#REF!="",AF$5,"")</f>
        <v>#REF!</v>
      </c>
      <c r="AG158" s="25" t="e">
        <f>IF(#REF!="",AG$5,"")</f>
        <v>#REF!</v>
      </c>
      <c r="AH158" s="26" t="e">
        <f>IF(#REF!="",AH$5,"")</f>
        <v>#REF!</v>
      </c>
    </row>
    <row r="159" spans="1:34" ht="15" hidden="1" customHeight="1">
      <c r="A159" s="18" t="s">
        <v>75</v>
      </c>
      <c r="B159" s="19">
        <f t="shared" si="5"/>
        <v>43984</v>
      </c>
      <c r="C159" s="27">
        <f t="shared" si="4"/>
        <v>3</v>
      </c>
      <c r="D159" s="28" t="s">
        <v>70</v>
      </c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4"/>
      <c r="P159" s="25" t="str">
        <f>IF('Heures Supplémentaire'!D217="",$P$5,"")</f>
        <v>Haziz</v>
      </c>
      <c r="Q159" s="25" t="str">
        <f>IF('Heures Supplémentaire'!F217="",$Q$5,"")</f>
        <v>Stéphanie</v>
      </c>
      <c r="R159" s="25" t="str">
        <f>IF('Heures Supplémentaire'!H217="",$R$5,"")</f>
        <v>Catherine</v>
      </c>
      <c r="S159" s="25" t="str">
        <f>IF('Heures Supplémentaire'!J217="",$S$5,"")</f>
        <v>Denise</v>
      </c>
      <c r="T159" s="25" t="str">
        <f>IF('Heures Supplémentaire'!L217="",$T$5,"")</f>
        <v>Camille</v>
      </c>
      <c r="U159" s="25" t="str">
        <f>IF('Heures Supplémentaire'!N217="",$U$5,"")</f>
        <v>Moncef</v>
      </c>
      <c r="V159" s="25" t="str">
        <f>IF('Heures Supplémentaire'!P217="",$V$5,"")</f>
        <v>Danièle</v>
      </c>
      <c r="W159" s="25" t="str">
        <f>IF('Heures Supplémentaire'!R217="",W$5,"")</f>
        <v>Alain</v>
      </c>
      <c r="X159" s="25" t="str">
        <f>IF('Heures Supplémentaire'!T217="",X$5,"")</f>
        <v>Manuel</v>
      </c>
      <c r="Y159" s="25" t="str">
        <f>IF('Heures Supplémentaire'!V217="",Y$5,"")</f>
        <v>Driss</v>
      </c>
      <c r="Z159" s="25" t="str">
        <f>IF('Heures Supplémentaire'!Z217="",Z$5,"")</f>
        <v>AAAA</v>
      </c>
      <c r="AA159" s="25" t="str">
        <f>IF('Heures Supplémentaire'!AA217="",AA$5,"")</f>
        <v>BBBB</v>
      </c>
      <c r="AB159" s="25" t="str">
        <f>IF('Heures Supplémentaire'!AB217="",AB$5,"")</f>
        <v>CCCC</v>
      </c>
      <c r="AC159" s="25" t="e">
        <f>IF(#REF!="",AC$5,"")</f>
        <v>#REF!</v>
      </c>
      <c r="AD159" s="25" t="e">
        <f>IF(#REF!="",AD$5,"")</f>
        <v>#REF!</v>
      </c>
      <c r="AE159" s="25" t="e">
        <f>IF(#REF!="",AE$5,"")</f>
        <v>#REF!</v>
      </c>
      <c r="AF159" s="25" t="e">
        <f>IF(#REF!="",AF$5,"")</f>
        <v>#REF!</v>
      </c>
      <c r="AG159" s="25" t="e">
        <f>IF(#REF!="",AG$5,"")</f>
        <v>#REF!</v>
      </c>
      <c r="AH159" s="26" t="e">
        <f>IF(#REF!="",AH$5,"")</f>
        <v>#REF!</v>
      </c>
    </row>
    <row r="160" spans="1:34" ht="15" hidden="1" customHeight="1">
      <c r="A160" s="18" t="s">
        <v>75</v>
      </c>
      <c r="B160" s="19">
        <f t="shared" si="5"/>
        <v>43985</v>
      </c>
      <c r="C160" s="27">
        <f t="shared" si="4"/>
        <v>4</v>
      </c>
      <c r="D160" s="28" t="s">
        <v>64</v>
      </c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4"/>
      <c r="P160" s="25" t="str">
        <f>IF('Heures Supplémentaire'!D218="",$P$5,"")</f>
        <v>Haziz</v>
      </c>
      <c r="Q160" s="25" t="str">
        <f>IF('Heures Supplémentaire'!F218="",$Q$5,"")</f>
        <v>Stéphanie</v>
      </c>
      <c r="R160" s="25" t="str">
        <f>IF('Heures Supplémentaire'!H218="",$R$5,"")</f>
        <v>Catherine</v>
      </c>
      <c r="S160" s="25" t="str">
        <f>IF('Heures Supplémentaire'!J218="",$S$5,"")</f>
        <v>Denise</v>
      </c>
      <c r="T160" s="25" t="str">
        <f>IF('Heures Supplémentaire'!L218="",$T$5,"")</f>
        <v>Camille</v>
      </c>
      <c r="U160" s="25" t="str">
        <f>IF('Heures Supplémentaire'!N218="",$U$5,"")</f>
        <v>Moncef</v>
      </c>
      <c r="V160" s="25" t="str">
        <f>IF('Heures Supplémentaire'!P218="",$V$5,"")</f>
        <v>Danièle</v>
      </c>
      <c r="W160" s="25" t="str">
        <f>IF('Heures Supplémentaire'!R218="",W$5,"")</f>
        <v>Alain</v>
      </c>
      <c r="X160" s="25" t="str">
        <f>IF('Heures Supplémentaire'!T218="",X$5,"")</f>
        <v>Manuel</v>
      </c>
      <c r="Y160" s="25" t="str">
        <f>IF('Heures Supplémentaire'!V218="",Y$5,"")</f>
        <v>Driss</v>
      </c>
      <c r="Z160" s="25" t="str">
        <f>IF('Heures Supplémentaire'!Z218="",Z$5,"")</f>
        <v>AAAA</v>
      </c>
      <c r="AA160" s="25" t="str">
        <f>IF('Heures Supplémentaire'!AA218="",AA$5,"")</f>
        <v>BBBB</v>
      </c>
      <c r="AB160" s="25" t="str">
        <f>IF('Heures Supplémentaire'!AB218="",AB$5,"")</f>
        <v>CCCC</v>
      </c>
      <c r="AC160" s="25" t="e">
        <f>IF(#REF!="",AC$5,"")</f>
        <v>#REF!</v>
      </c>
      <c r="AD160" s="25" t="e">
        <f>IF(#REF!="",AD$5,"")</f>
        <v>#REF!</v>
      </c>
      <c r="AE160" s="25" t="e">
        <f>IF(#REF!="",AE$5,"")</f>
        <v>#REF!</v>
      </c>
      <c r="AF160" s="25" t="e">
        <f>IF(#REF!="",AF$5,"")</f>
        <v>#REF!</v>
      </c>
      <c r="AG160" s="25" t="e">
        <f>IF(#REF!="",AG$5,"")</f>
        <v>#REF!</v>
      </c>
      <c r="AH160" s="26" t="e">
        <f>IF(#REF!="",AH$5,"")</f>
        <v>#REF!</v>
      </c>
    </row>
    <row r="161" spans="1:34" ht="15" hidden="1" customHeight="1">
      <c r="A161" s="18" t="s">
        <v>75</v>
      </c>
      <c r="B161" s="19">
        <f t="shared" si="5"/>
        <v>43986</v>
      </c>
      <c r="C161" s="27">
        <f t="shared" si="4"/>
        <v>5</v>
      </c>
      <c r="D161" s="28" t="s">
        <v>65</v>
      </c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4"/>
      <c r="P161" s="25" t="str">
        <f>IF('Heures Supplémentaire'!D221="",$P$5,"")</f>
        <v>Haziz</v>
      </c>
      <c r="Q161" s="25" t="str">
        <f>IF('Heures Supplémentaire'!F221="",$Q$5,"")</f>
        <v>Stéphanie</v>
      </c>
      <c r="R161" s="25" t="str">
        <f>IF('Heures Supplémentaire'!H221="",$R$5,"")</f>
        <v>Catherine</v>
      </c>
      <c r="S161" s="25" t="str">
        <f>IF('Heures Supplémentaire'!J221="",$S$5,"")</f>
        <v>Denise</v>
      </c>
      <c r="T161" s="25" t="str">
        <f>IF('Heures Supplémentaire'!L221="",$T$5,"")</f>
        <v>Camille</v>
      </c>
      <c r="U161" s="25" t="str">
        <f>IF('Heures Supplémentaire'!N221="",$U$5,"")</f>
        <v>Moncef</v>
      </c>
      <c r="V161" s="25" t="str">
        <f>IF('Heures Supplémentaire'!P221="",$V$5,"")</f>
        <v>Danièle</v>
      </c>
      <c r="W161" s="25" t="str">
        <f>IF('Heures Supplémentaire'!R221="",W$5,"")</f>
        <v>Alain</v>
      </c>
      <c r="X161" s="25" t="str">
        <f>IF('Heures Supplémentaire'!T221="",X$5,"")</f>
        <v>Manuel</v>
      </c>
      <c r="Y161" s="25" t="str">
        <f>IF('Heures Supplémentaire'!V221="",Y$5,"")</f>
        <v>Driss</v>
      </c>
      <c r="Z161" s="25" t="str">
        <f>IF('Heures Supplémentaire'!Z221="",Z$5,"")</f>
        <v>AAAA</v>
      </c>
      <c r="AA161" s="25" t="str">
        <f>IF('Heures Supplémentaire'!AA221="",AA$5,"")</f>
        <v>BBBB</v>
      </c>
      <c r="AB161" s="25" t="str">
        <f>IF('Heures Supplémentaire'!AB221="",AB$5,"")</f>
        <v>CCCC</v>
      </c>
      <c r="AC161" s="25" t="e">
        <f>IF(#REF!="",AC$5,"")</f>
        <v>#REF!</v>
      </c>
      <c r="AD161" s="25" t="e">
        <f>IF(#REF!="",AD$5,"")</f>
        <v>#REF!</v>
      </c>
      <c r="AE161" s="25" t="e">
        <f>IF(#REF!="",AE$5,"")</f>
        <v>#REF!</v>
      </c>
      <c r="AF161" s="25" t="e">
        <f>IF(#REF!="",AF$5,"")</f>
        <v>#REF!</v>
      </c>
      <c r="AG161" s="25" t="e">
        <f>IF(#REF!="",AG$5,"")</f>
        <v>#REF!</v>
      </c>
      <c r="AH161" s="26" t="e">
        <f>IF(#REF!="",AH$5,"")</f>
        <v>#REF!</v>
      </c>
    </row>
    <row r="162" spans="1:34" ht="15" hidden="1" customHeight="1">
      <c r="A162" s="18" t="s">
        <v>75</v>
      </c>
      <c r="B162" s="19">
        <f t="shared" si="5"/>
        <v>43987</v>
      </c>
      <c r="C162" s="27">
        <f t="shared" si="4"/>
        <v>6</v>
      </c>
      <c r="D162" s="28" t="s">
        <v>66</v>
      </c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4"/>
      <c r="P162" s="25" t="str">
        <f>IF('Heures Supplémentaire'!D222="",$P$5,"")</f>
        <v>Haziz</v>
      </c>
      <c r="Q162" s="25" t="str">
        <f>IF('Heures Supplémentaire'!F222="",$Q$5,"")</f>
        <v>Stéphanie</v>
      </c>
      <c r="R162" s="25" t="str">
        <f>IF('Heures Supplémentaire'!H222="",$R$5,"")</f>
        <v>Catherine</v>
      </c>
      <c r="S162" s="25" t="str">
        <f>IF('Heures Supplémentaire'!J222="",$S$5,"")</f>
        <v>Denise</v>
      </c>
      <c r="T162" s="25" t="str">
        <f>IF('Heures Supplémentaire'!L222="",$T$5,"")</f>
        <v>Camille</v>
      </c>
      <c r="U162" s="25" t="str">
        <f>IF('Heures Supplémentaire'!N222="",$U$5,"")</f>
        <v>Moncef</v>
      </c>
      <c r="V162" s="25" t="str">
        <f>IF('Heures Supplémentaire'!P222="",$V$5,"")</f>
        <v>Danièle</v>
      </c>
      <c r="W162" s="25" t="str">
        <f>IF('Heures Supplémentaire'!R222="",W$5,"")</f>
        <v>Alain</v>
      </c>
      <c r="X162" s="25" t="str">
        <f>IF('Heures Supplémentaire'!T222="",X$5,"")</f>
        <v>Manuel</v>
      </c>
      <c r="Y162" s="25" t="str">
        <f>IF('Heures Supplémentaire'!V222="",Y$5,"")</f>
        <v>Driss</v>
      </c>
      <c r="Z162" s="25" t="str">
        <f>IF('Heures Supplémentaire'!Z222="",Z$5,"")</f>
        <v>AAAA</v>
      </c>
      <c r="AA162" s="25" t="str">
        <f>IF('Heures Supplémentaire'!AA222="",AA$5,"")</f>
        <v>BBBB</v>
      </c>
      <c r="AB162" s="25" t="str">
        <f>IF('Heures Supplémentaire'!AB222="",AB$5,"")</f>
        <v>CCCC</v>
      </c>
      <c r="AC162" s="25" t="e">
        <f>IF(#REF!="",AC$5,"")</f>
        <v>#REF!</v>
      </c>
      <c r="AD162" s="25" t="e">
        <f>IF(#REF!="",AD$5,"")</f>
        <v>#REF!</v>
      </c>
      <c r="AE162" s="25" t="e">
        <f>IF(#REF!="",AE$5,"")</f>
        <v>#REF!</v>
      </c>
      <c r="AF162" s="25" t="e">
        <f>IF(#REF!="",AF$5,"")</f>
        <v>#REF!</v>
      </c>
      <c r="AG162" s="25" t="e">
        <f>IF(#REF!="",AG$5,"")</f>
        <v>#REF!</v>
      </c>
      <c r="AH162" s="26" t="e">
        <f>IF(#REF!="",AH$5,"")</f>
        <v>#REF!</v>
      </c>
    </row>
    <row r="163" spans="1:34" ht="15" hidden="1" customHeight="1">
      <c r="A163" s="18" t="s">
        <v>75</v>
      </c>
      <c r="B163" s="19">
        <f t="shared" si="5"/>
        <v>43988</v>
      </c>
      <c r="C163" s="27">
        <f t="shared" si="4"/>
        <v>7</v>
      </c>
      <c r="D163" s="28" t="s">
        <v>67</v>
      </c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4"/>
      <c r="P163" s="25" t="str">
        <f>IF('Heures Supplémentaire'!D223="",$P$5,"")</f>
        <v>Haziz</v>
      </c>
      <c r="Q163" s="25" t="str">
        <f>IF('Heures Supplémentaire'!F223="",$Q$5,"")</f>
        <v>Stéphanie</v>
      </c>
      <c r="R163" s="25" t="str">
        <f>IF('Heures Supplémentaire'!H223="",$R$5,"")</f>
        <v>Catherine</v>
      </c>
      <c r="S163" s="25" t="str">
        <f>IF('Heures Supplémentaire'!J223="",$S$5,"")</f>
        <v>Denise</v>
      </c>
      <c r="T163" s="25" t="str">
        <f>IF('Heures Supplémentaire'!L223="",$T$5,"")</f>
        <v>Camille</v>
      </c>
      <c r="U163" s="25" t="str">
        <f>IF('Heures Supplémentaire'!N223="",$U$5,"")</f>
        <v>Moncef</v>
      </c>
      <c r="V163" s="25" t="str">
        <f>IF('Heures Supplémentaire'!P223="",$V$5,"")</f>
        <v>Danièle</v>
      </c>
      <c r="W163" s="25" t="str">
        <f>IF('Heures Supplémentaire'!R223="",W$5,"")</f>
        <v>Alain</v>
      </c>
      <c r="X163" s="25" t="str">
        <f>IF('Heures Supplémentaire'!T223="",X$5,"")</f>
        <v>Manuel</v>
      </c>
      <c r="Y163" s="25" t="str">
        <f>IF('Heures Supplémentaire'!V223="",Y$5,"")</f>
        <v>Driss</v>
      </c>
      <c r="Z163" s="25" t="str">
        <f>IF('Heures Supplémentaire'!Z223="",Z$5,"")</f>
        <v>AAAA</v>
      </c>
      <c r="AA163" s="25" t="str">
        <f>IF('Heures Supplémentaire'!AA223="",AA$5,"")</f>
        <v>BBBB</v>
      </c>
      <c r="AB163" s="25" t="str">
        <f>IF('Heures Supplémentaire'!AB223="",AB$5,"")</f>
        <v>CCCC</v>
      </c>
      <c r="AC163" s="25" t="e">
        <f>IF(#REF!="",AC$5,"")</f>
        <v>#REF!</v>
      </c>
      <c r="AD163" s="25" t="e">
        <f>IF(#REF!="",AD$5,"")</f>
        <v>#REF!</v>
      </c>
      <c r="AE163" s="25" t="e">
        <f>IF(#REF!="",AE$5,"")</f>
        <v>#REF!</v>
      </c>
      <c r="AF163" s="25" t="e">
        <f>IF(#REF!="",AF$5,"")</f>
        <v>#REF!</v>
      </c>
      <c r="AG163" s="25" t="e">
        <f>IF(#REF!="",AG$5,"")</f>
        <v>#REF!</v>
      </c>
      <c r="AH163" s="26" t="e">
        <f>IF(#REF!="",AH$5,"")</f>
        <v>#REF!</v>
      </c>
    </row>
    <row r="164" spans="1:34" ht="15" customHeight="1">
      <c r="A164" s="18" t="s">
        <v>75</v>
      </c>
      <c r="B164" s="19">
        <f t="shared" si="5"/>
        <v>43989</v>
      </c>
      <c r="C164" s="27">
        <f t="shared" si="4"/>
        <v>1</v>
      </c>
      <c r="D164" s="28" t="s">
        <v>68</v>
      </c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4"/>
      <c r="P164" s="25" t="str">
        <f>IF('Heures Supplémentaire'!D224="",$P$5,"")</f>
        <v>Haziz</v>
      </c>
      <c r="Q164" s="25" t="str">
        <f>IF('Heures Supplémentaire'!F224="",$Q$5,"")</f>
        <v>Stéphanie</v>
      </c>
      <c r="R164" s="25" t="str">
        <f>IF('Heures Supplémentaire'!H224="",$R$5,"")</f>
        <v>Catherine</v>
      </c>
      <c r="S164" s="25" t="str">
        <f>IF('Heures Supplémentaire'!J224="",$S$5,"")</f>
        <v>Denise</v>
      </c>
      <c r="T164" s="25" t="str">
        <f>IF('Heures Supplémentaire'!L224="",$T$5,"")</f>
        <v>Camille</v>
      </c>
      <c r="U164" s="25" t="str">
        <f>IF('Heures Supplémentaire'!N224="",$U$5,"")</f>
        <v>Moncef</v>
      </c>
      <c r="V164" s="25" t="str">
        <f>IF('Heures Supplémentaire'!P224="",$V$5,"")</f>
        <v>Danièle</v>
      </c>
      <c r="W164" s="25" t="str">
        <f>IF('Heures Supplémentaire'!R224="",W$5,"")</f>
        <v>Alain</v>
      </c>
      <c r="X164" s="25" t="str">
        <f>IF('Heures Supplémentaire'!T224="",X$5,"")</f>
        <v>Manuel</v>
      </c>
      <c r="Y164" s="25" t="str">
        <f>IF('Heures Supplémentaire'!V224="",Y$5,"")</f>
        <v>Driss</v>
      </c>
      <c r="Z164" s="25" t="str">
        <f>IF('Heures Supplémentaire'!Z224="",Z$5,"")</f>
        <v>AAAA</v>
      </c>
      <c r="AA164" s="25" t="str">
        <f>IF('Heures Supplémentaire'!AA224="",AA$5,"")</f>
        <v>BBBB</v>
      </c>
      <c r="AB164" s="25" t="str">
        <f>IF('Heures Supplémentaire'!AB224="",AB$5,"")</f>
        <v>CCCC</v>
      </c>
      <c r="AC164" s="25" t="e">
        <f>IF(#REF!="",AC$5,"")</f>
        <v>#REF!</v>
      </c>
      <c r="AD164" s="25" t="e">
        <f>IF(#REF!="",AD$5,"")</f>
        <v>#REF!</v>
      </c>
      <c r="AE164" s="25" t="e">
        <f>IF(#REF!="",AE$5,"")</f>
        <v>#REF!</v>
      </c>
      <c r="AF164" s="25" t="e">
        <f>IF(#REF!="",AF$5,"")</f>
        <v>#REF!</v>
      </c>
      <c r="AG164" s="25" t="e">
        <f>IF(#REF!="",AG$5,"")</f>
        <v>#REF!</v>
      </c>
      <c r="AH164" s="26" t="e">
        <f>IF(#REF!="",AH$5,"")</f>
        <v>#REF!</v>
      </c>
    </row>
    <row r="165" spans="1:34" ht="15" hidden="1" customHeight="1">
      <c r="A165" s="18" t="s">
        <v>75</v>
      </c>
      <c r="B165" s="19">
        <f t="shared" si="5"/>
        <v>43990</v>
      </c>
      <c r="C165" s="27">
        <f t="shared" si="4"/>
        <v>2</v>
      </c>
      <c r="D165" s="28" t="s">
        <v>69</v>
      </c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4"/>
      <c r="P165" s="25" t="str">
        <f>IF('Heures Supplémentaire'!D225="",$P$5,"")</f>
        <v>Haziz</v>
      </c>
      <c r="Q165" s="25" t="str">
        <f>IF('Heures Supplémentaire'!F225="",$Q$5,"")</f>
        <v>Stéphanie</v>
      </c>
      <c r="R165" s="25" t="str">
        <f>IF('Heures Supplémentaire'!H225="",$R$5,"")</f>
        <v>Catherine</v>
      </c>
      <c r="S165" s="25" t="str">
        <f>IF('Heures Supplémentaire'!J225="",$S$5,"")</f>
        <v>Denise</v>
      </c>
      <c r="T165" s="25" t="str">
        <f>IF('Heures Supplémentaire'!L225="",$T$5,"")</f>
        <v>Camille</v>
      </c>
      <c r="U165" s="25" t="str">
        <f>IF('Heures Supplémentaire'!N225="",$U$5,"")</f>
        <v>Moncef</v>
      </c>
      <c r="V165" s="25" t="str">
        <f>IF('Heures Supplémentaire'!P225="",$V$5,"")</f>
        <v>Danièle</v>
      </c>
      <c r="W165" s="25" t="str">
        <f>IF('Heures Supplémentaire'!R225="",W$5,"")</f>
        <v>Alain</v>
      </c>
      <c r="X165" s="25" t="str">
        <f>IF('Heures Supplémentaire'!T225="",X$5,"")</f>
        <v>Manuel</v>
      </c>
      <c r="Y165" s="25" t="str">
        <f>IF('Heures Supplémentaire'!V225="",Y$5,"")</f>
        <v>Driss</v>
      </c>
      <c r="Z165" s="25" t="str">
        <f>IF('Heures Supplémentaire'!Z225="",Z$5,"")</f>
        <v>AAAA</v>
      </c>
      <c r="AA165" s="25" t="str">
        <f>IF('Heures Supplémentaire'!AA225="",AA$5,"")</f>
        <v>BBBB</v>
      </c>
      <c r="AB165" s="25" t="str">
        <f>IF('Heures Supplémentaire'!AB225="",AB$5,"")</f>
        <v>CCCC</v>
      </c>
      <c r="AC165" s="25" t="e">
        <f>IF(#REF!="",AC$5,"")</f>
        <v>#REF!</v>
      </c>
      <c r="AD165" s="25" t="e">
        <f>IF(#REF!="",AD$5,"")</f>
        <v>#REF!</v>
      </c>
      <c r="AE165" s="25" t="e">
        <f>IF(#REF!="",AE$5,"")</f>
        <v>#REF!</v>
      </c>
      <c r="AF165" s="25" t="e">
        <f>IF(#REF!="",AF$5,"")</f>
        <v>#REF!</v>
      </c>
      <c r="AG165" s="25" t="e">
        <f>IF(#REF!="",AG$5,"")</f>
        <v>#REF!</v>
      </c>
      <c r="AH165" s="26" t="e">
        <f>IF(#REF!="",AH$5,"")</f>
        <v>#REF!</v>
      </c>
    </row>
    <row r="166" spans="1:34" ht="15" hidden="1" customHeight="1">
      <c r="A166" s="18" t="s">
        <v>75</v>
      </c>
      <c r="B166" s="19">
        <f t="shared" si="5"/>
        <v>43991</v>
      </c>
      <c r="C166" s="27">
        <f t="shared" si="4"/>
        <v>3</v>
      </c>
      <c r="D166" s="28" t="s">
        <v>70</v>
      </c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4"/>
      <c r="P166" s="25" t="str">
        <f>IF('Heures Supplémentaire'!D226="",$P$5,"")</f>
        <v>Haziz</v>
      </c>
      <c r="Q166" s="25" t="str">
        <f>IF('Heures Supplémentaire'!F226="",$Q$5,"")</f>
        <v>Stéphanie</v>
      </c>
      <c r="R166" s="25" t="str">
        <f>IF('Heures Supplémentaire'!H226="",$R$5,"")</f>
        <v>Catherine</v>
      </c>
      <c r="S166" s="25" t="str">
        <f>IF('Heures Supplémentaire'!J226="",$S$5,"")</f>
        <v>Denise</v>
      </c>
      <c r="T166" s="25" t="str">
        <f>IF('Heures Supplémentaire'!L226="",$T$5,"")</f>
        <v>Camille</v>
      </c>
      <c r="U166" s="25" t="str">
        <f>IF('Heures Supplémentaire'!N226="",$U$5,"")</f>
        <v>Moncef</v>
      </c>
      <c r="V166" s="25" t="str">
        <f>IF('Heures Supplémentaire'!P226="",$V$5,"")</f>
        <v>Danièle</v>
      </c>
      <c r="W166" s="25" t="str">
        <f>IF('Heures Supplémentaire'!R226="",W$5,"")</f>
        <v>Alain</v>
      </c>
      <c r="X166" s="25" t="str">
        <f>IF('Heures Supplémentaire'!T226="",X$5,"")</f>
        <v>Manuel</v>
      </c>
      <c r="Y166" s="25" t="str">
        <f>IF('Heures Supplémentaire'!V226="",Y$5,"")</f>
        <v>Driss</v>
      </c>
      <c r="Z166" s="25" t="str">
        <f>IF('Heures Supplémentaire'!Z226="",Z$5,"")</f>
        <v>AAAA</v>
      </c>
      <c r="AA166" s="25" t="str">
        <f>IF('Heures Supplémentaire'!AA226="",AA$5,"")</f>
        <v>BBBB</v>
      </c>
      <c r="AB166" s="25" t="str">
        <f>IF('Heures Supplémentaire'!AB226="",AB$5,"")</f>
        <v>CCCC</v>
      </c>
      <c r="AC166" s="25" t="e">
        <f>IF(#REF!="",AC$5,"")</f>
        <v>#REF!</v>
      </c>
      <c r="AD166" s="25" t="e">
        <f>IF(#REF!="",AD$5,"")</f>
        <v>#REF!</v>
      </c>
      <c r="AE166" s="25" t="e">
        <f>IF(#REF!="",AE$5,"")</f>
        <v>#REF!</v>
      </c>
      <c r="AF166" s="25" t="e">
        <f>IF(#REF!="",AF$5,"")</f>
        <v>#REF!</v>
      </c>
      <c r="AG166" s="25" t="e">
        <f>IF(#REF!="",AG$5,"")</f>
        <v>#REF!</v>
      </c>
      <c r="AH166" s="26" t="e">
        <f>IF(#REF!="",AH$5,"")</f>
        <v>#REF!</v>
      </c>
    </row>
    <row r="167" spans="1:34" ht="15" hidden="1" customHeight="1">
      <c r="A167" s="18" t="s">
        <v>75</v>
      </c>
      <c r="B167" s="19">
        <f t="shared" si="5"/>
        <v>43992</v>
      </c>
      <c r="C167" s="27">
        <f t="shared" si="4"/>
        <v>4</v>
      </c>
      <c r="D167" s="28" t="s">
        <v>64</v>
      </c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4"/>
      <c r="P167" s="25" t="str">
        <f>IF('Heures Supplémentaire'!D227="",$P$5,"")</f>
        <v>Haziz</v>
      </c>
      <c r="Q167" s="25" t="str">
        <f>IF('Heures Supplémentaire'!F227="",$Q$5,"")</f>
        <v>Stéphanie</v>
      </c>
      <c r="R167" s="25" t="str">
        <f>IF('Heures Supplémentaire'!H227="",$R$5,"")</f>
        <v>Catherine</v>
      </c>
      <c r="S167" s="25" t="str">
        <f>IF('Heures Supplémentaire'!J227="",$S$5,"")</f>
        <v>Denise</v>
      </c>
      <c r="T167" s="25" t="str">
        <f>IF('Heures Supplémentaire'!L227="",$T$5,"")</f>
        <v>Camille</v>
      </c>
      <c r="U167" s="25" t="str">
        <f>IF('Heures Supplémentaire'!N227="",$U$5,"")</f>
        <v>Moncef</v>
      </c>
      <c r="V167" s="25" t="str">
        <f>IF('Heures Supplémentaire'!P227="",$V$5,"")</f>
        <v>Danièle</v>
      </c>
      <c r="W167" s="25" t="str">
        <f>IF('Heures Supplémentaire'!R227="",W$5,"")</f>
        <v>Alain</v>
      </c>
      <c r="X167" s="25" t="str">
        <f>IF('Heures Supplémentaire'!T227="",X$5,"")</f>
        <v>Manuel</v>
      </c>
      <c r="Y167" s="25" t="str">
        <f>IF('Heures Supplémentaire'!V227="",Y$5,"")</f>
        <v>Driss</v>
      </c>
      <c r="Z167" s="25" t="str">
        <f>IF('Heures Supplémentaire'!Z227="",Z$5,"")</f>
        <v>AAAA</v>
      </c>
      <c r="AA167" s="25" t="str">
        <f>IF('Heures Supplémentaire'!AA227="",AA$5,"")</f>
        <v>BBBB</v>
      </c>
      <c r="AB167" s="25" t="str">
        <f>IF('Heures Supplémentaire'!AB227="",AB$5,"")</f>
        <v>CCCC</v>
      </c>
      <c r="AC167" s="25" t="e">
        <f>IF(#REF!="",AC$5,"")</f>
        <v>#REF!</v>
      </c>
      <c r="AD167" s="25" t="e">
        <f>IF(#REF!="",AD$5,"")</f>
        <v>#REF!</v>
      </c>
      <c r="AE167" s="25" t="e">
        <f>IF(#REF!="",AE$5,"")</f>
        <v>#REF!</v>
      </c>
      <c r="AF167" s="25" t="e">
        <f>IF(#REF!="",AF$5,"")</f>
        <v>#REF!</v>
      </c>
      <c r="AG167" s="25" t="e">
        <f>IF(#REF!="",AG$5,"")</f>
        <v>#REF!</v>
      </c>
      <c r="AH167" s="26" t="e">
        <f>IF(#REF!="",AH$5,"")</f>
        <v>#REF!</v>
      </c>
    </row>
    <row r="168" spans="1:34" ht="15" hidden="1" customHeight="1">
      <c r="A168" s="18" t="s">
        <v>75</v>
      </c>
      <c r="B168" s="19">
        <f t="shared" si="5"/>
        <v>43993</v>
      </c>
      <c r="C168" s="27">
        <f t="shared" si="4"/>
        <v>5</v>
      </c>
      <c r="D168" s="28" t="s">
        <v>65</v>
      </c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4"/>
      <c r="P168" s="25" t="str">
        <f>IF('Heures Supplémentaire'!D230="",$P$5,"")</f>
        <v>Haziz</v>
      </c>
      <c r="Q168" s="25" t="str">
        <f>IF('Heures Supplémentaire'!F230="",$Q$5,"")</f>
        <v>Stéphanie</v>
      </c>
      <c r="R168" s="25" t="str">
        <f>IF('Heures Supplémentaire'!H230="",$R$5,"")</f>
        <v>Catherine</v>
      </c>
      <c r="S168" s="25" t="str">
        <f>IF('Heures Supplémentaire'!J230="",$S$5,"")</f>
        <v>Denise</v>
      </c>
      <c r="T168" s="25" t="str">
        <f>IF('Heures Supplémentaire'!L230="",$T$5,"")</f>
        <v>Camille</v>
      </c>
      <c r="U168" s="25" t="str">
        <f>IF('Heures Supplémentaire'!N230="",$U$5,"")</f>
        <v>Moncef</v>
      </c>
      <c r="V168" s="25" t="str">
        <f>IF('Heures Supplémentaire'!P230="",$V$5,"")</f>
        <v>Danièle</v>
      </c>
      <c r="W168" s="25" t="str">
        <f>IF('Heures Supplémentaire'!R230="",W$5,"")</f>
        <v>Alain</v>
      </c>
      <c r="X168" s="25" t="str">
        <f>IF('Heures Supplémentaire'!T230="",X$5,"")</f>
        <v>Manuel</v>
      </c>
      <c r="Y168" s="25" t="str">
        <f>IF('Heures Supplémentaire'!V230="",Y$5,"")</f>
        <v>Driss</v>
      </c>
      <c r="Z168" s="25" t="str">
        <f>IF('Heures Supplémentaire'!Z230="",Z$5,"")</f>
        <v>AAAA</v>
      </c>
      <c r="AA168" s="25" t="str">
        <f>IF('Heures Supplémentaire'!AA230="",AA$5,"")</f>
        <v>BBBB</v>
      </c>
      <c r="AB168" s="25" t="str">
        <f>IF('Heures Supplémentaire'!AB230="",AB$5,"")</f>
        <v>CCCC</v>
      </c>
      <c r="AC168" s="25" t="e">
        <f>IF(#REF!="",AC$5,"")</f>
        <v>#REF!</v>
      </c>
      <c r="AD168" s="25" t="e">
        <f>IF(#REF!="",AD$5,"")</f>
        <v>#REF!</v>
      </c>
      <c r="AE168" s="25" t="e">
        <f>IF(#REF!="",AE$5,"")</f>
        <v>#REF!</v>
      </c>
      <c r="AF168" s="25" t="e">
        <f>IF(#REF!="",AF$5,"")</f>
        <v>#REF!</v>
      </c>
      <c r="AG168" s="25" t="e">
        <f>IF(#REF!="",AG$5,"")</f>
        <v>#REF!</v>
      </c>
      <c r="AH168" s="26" t="e">
        <f>IF(#REF!="",AH$5,"")</f>
        <v>#REF!</v>
      </c>
    </row>
    <row r="169" spans="1:34" ht="15" hidden="1" customHeight="1">
      <c r="A169" s="18" t="s">
        <v>75</v>
      </c>
      <c r="B169" s="19">
        <f t="shared" si="5"/>
        <v>43994</v>
      </c>
      <c r="C169" s="27">
        <f t="shared" si="4"/>
        <v>6</v>
      </c>
      <c r="D169" s="28" t="s">
        <v>66</v>
      </c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4"/>
      <c r="P169" s="25" t="str">
        <f>IF('Heures Supplémentaire'!D231="",$P$5,"")</f>
        <v>Haziz</v>
      </c>
      <c r="Q169" s="25" t="str">
        <f>IF('Heures Supplémentaire'!F231="",$Q$5,"")</f>
        <v>Stéphanie</v>
      </c>
      <c r="R169" s="25" t="str">
        <f>IF('Heures Supplémentaire'!H231="",$R$5,"")</f>
        <v>Catherine</v>
      </c>
      <c r="S169" s="25" t="str">
        <f>IF('Heures Supplémentaire'!J231="",$S$5,"")</f>
        <v>Denise</v>
      </c>
      <c r="T169" s="25" t="str">
        <f>IF('Heures Supplémentaire'!L231="",$T$5,"")</f>
        <v>Camille</v>
      </c>
      <c r="U169" s="25" t="str">
        <f>IF('Heures Supplémentaire'!N231="",$U$5,"")</f>
        <v>Moncef</v>
      </c>
      <c r="V169" s="25" t="str">
        <f>IF('Heures Supplémentaire'!P231="",$V$5,"")</f>
        <v>Danièle</v>
      </c>
      <c r="W169" s="25" t="str">
        <f>IF('Heures Supplémentaire'!R231="",W$5,"")</f>
        <v>Alain</v>
      </c>
      <c r="X169" s="25" t="str">
        <f>IF('Heures Supplémentaire'!T231="",X$5,"")</f>
        <v>Manuel</v>
      </c>
      <c r="Y169" s="25" t="str">
        <f>IF('Heures Supplémentaire'!V231="",Y$5,"")</f>
        <v>Driss</v>
      </c>
      <c r="Z169" s="25" t="str">
        <f>IF('Heures Supplémentaire'!Z231="",Z$5,"")</f>
        <v>AAAA</v>
      </c>
      <c r="AA169" s="25" t="str">
        <f>IF('Heures Supplémentaire'!AA231="",AA$5,"")</f>
        <v>BBBB</v>
      </c>
      <c r="AB169" s="25" t="str">
        <f>IF('Heures Supplémentaire'!AB231="",AB$5,"")</f>
        <v>CCCC</v>
      </c>
      <c r="AC169" s="25" t="e">
        <f>IF(#REF!="",AC$5,"")</f>
        <v>#REF!</v>
      </c>
      <c r="AD169" s="25" t="e">
        <f>IF(#REF!="",AD$5,"")</f>
        <v>#REF!</v>
      </c>
      <c r="AE169" s="25" t="e">
        <f>IF(#REF!="",AE$5,"")</f>
        <v>#REF!</v>
      </c>
      <c r="AF169" s="25" t="e">
        <f>IF(#REF!="",AF$5,"")</f>
        <v>#REF!</v>
      </c>
      <c r="AG169" s="25" t="e">
        <f>IF(#REF!="",AG$5,"")</f>
        <v>#REF!</v>
      </c>
      <c r="AH169" s="26" t="e">
        <f>IF(#REF!="",AH$5,"")</f>
        <v>#REF!</v>
      </c>
    </row>
    <row r="170" spans="1:34" ht="15" hidden="1" customHeight="1">
      <c r="A170" s="18" t="s">
        <v>75</v>
      </c>
      <c r="B170" s="19">
        <f t="shared" si="5"/>
        <v>43995</v>
      </c>
      <c r="C170" s="27">
        <f t="shared" si="4"/>
        <v>7</v>
      </c>
      <c r="D170" s="28" t="s">
        <v>67</v>
      </c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4"/>
      <c r="P170" s="25" t="str">
        <f>IF('Heures Supplémentaire'!D232="",$P$5,"")</f>
        <v>Haziz</v>
      </c>
      <c r="Q170" s="25" t="str">
        <f>IF('Heures Supplémentaire'!F232="",$Q$5,"")</f>
        <v>Stéphanie</v>
      </c>
      <c r="R170" s="25" t="str">
        <f>IF('Heures Supplémentaire'!H232="",$R$5,"")</f>
        <v>Catherine</v>
      </c>
      <c r="S170" s="25" t="str">
        <f>IF('Heures Supplémentaire'!J232="",$S$5,"")</f>
        <v>Denise</v>
      </c>
      <c r="T170" s="25" t="str">
        <f>IF('Heures Supplémentaire'!L232="",$T$5,"")</f>
        <v>Camille</v>
      </c>
      <c r="U170" s="25" t="str">
        <f>IF('Heures Supplémentaire'!N232="",$U$5,"")</f>
        <v>Moncef</v>
      </c>
      <c r="V170" s="25" t="str">
        <f>IF('Heures Supplémentaire'!P232="",$V$5,"")</f>
        <v>Danièle</v>
      </c>
      <c r="W170" s="25" t="str">
        <f>IF('Heures Supplémentaire'!R232="",W$5,"")</f>
        <v>Alain</v>
      </c>
      <c r="X170" s="25" t="str">
        <f>IF('Heures Supplémentaire'!T232="",X$5,"")</f>
        <v>Manuel</v>
      </c>
      <c r="Y170" s="25" t="str">
        <f>IF('Heures Supplémentaire'!V232="",Y$5,"")</f>
        <v>Driss</v>
      </c>
      <c r="Z170" s="25" t="str">
        <f>IF('Heures Supplémentaire'!Z232="",Z$5,"")</f>
        <v>AAAA</v>
      </c>
      <c r="AA170" s="25" t="str">
        <f>IF('Heures Supplémentaire'!AA232="",AA$5,"")</f>
        <v>BBBB</v>
      </c>
      <c r="AB170" s="25" t="str">
        <f>IF('Heures Supplémentaire'!AB232="",AB$5,"")</f>
        <v>CCCC</v>
      </c>
      <c r="AC170" s="25" t="e">
        <f>IF(#REF!="",AC$5,"")</f>
        <v>#REF!</v>
      </c>
      <c r="AD170" s="25" t="e">
        <f>IF(#REF!="",AD$5,"")</f>
        <v>#REF!</v>
      </c>
      <c r="AE170" s="25" t="e">
        <f>IF(#REF!="",AE$5,"")</f>
        <v>#REF!</v>
      </c>
      <c r="AF170" s="25" t="e">
        <f>IF(#REF!="",AF$5,"")</f>
        <v>#REF!</v>
      </c>
      <c r="AG170" s="25" t="e">
        <f>IF(#REF!="",AG$5,"")</f>
        <v>#REF!</v>
      </c>
      <c r="AH170" s="26" t="e">
        <f>IF(#REF!="",AH$5,"")</f>
        <v>#REF!</v>
      </c>
    </row>
    <row r="171" spans="1:34" ht="15" customHeight="1">
      <c r="A171" s="18" t="s">
        <v>75</v>
      </c>
      <c r="B171" s="19">
        <f t="shared" si="5"/>
        <v>43996</v>
      </c>
      <c r="C171" s="27">
        <f t="shared" si="4"/>
        <v>1</v>
      </c>
      <c r="D171" s="28" t="s">
        <v>68</v>
      </c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4"/>
      <c r="P171" s="25" t="str">
        <f>IF('Heures Supplémentaire'!D233="",$P$5,"")</f>
        <v>Haziz</v>
      </c>
      <c r="Q171" s="25" t="str">
        <f>IF('Heures Supplémentaire'!F233="",$Q$5,"")</f>
        <v>Stéphanie</v>
      </c>
      <c r="R171" s="25" t="str">
        <f>IF('Heures Supplémentaire'!H233="",$R$5,"")</f>
        <v>Catherine</v>
      </c>
      <c r="S171" s="25" t="str">
        <f>IF('Heures Supplémentaire'!J233="",$S$5,"")</f>
        <v>Denise</v>
      </c>
      <c r="T171" s="25" t="str">
        <f>IF('Heures Supplémentaire'!L233="",$T$5,"")</f>
        <v>Camille</v>
      </c>
      <c r="U171" s="25" t="str">
        <f>IF('Heures Supplémentaire'!N233="",$U$5,"")</f>
        <v>Moncef</v>
      </c>
      <c r="V171" s="25" t="str">
        <f>IF('Heures Supplémentaire'!P233="",$V$5,"")</f>
        <v>Danièle</v>
      </c>
      <c r="W171" s="25" t="str">
        <f>IF('Heures Supplémentaire'!R233="",W$5,"")</f>
        <v>Alain</v>
      </c>
      <c r="X171" s="25" t="str">
        <f>IF('Heures Supplémentaire'!T233="",X$5,"")</f>
        <v>Manuel</v>
      </c>
      <c r="Y171" s="25" t="str">
        <f>IF('Heures Supplémentaire'!V233="",Y$5,"")</f>
        <v>Driss</v>
      </c>
      <c r="Z171" s="25" t="str">
        <f>IF('Heures Supplémentaire'!Z233="",Z$5,"")</f>
        <v>AAAA</v>
      </c>
      <c r="AA171" s="25" t="str">
        <f>IF('Heures Supplémentaire'!AA233="",AA$5,"")</f>
        <v>BBBB</v>
      </c>
      <c r="AB171" s="25" t="str">
        <f>IF('Heures Supplémentaire'!AB233="",AB$5,"")</f>
        <v>CCCC</v>
      </c>
      <c r="AC171" s="25" t="e">
        <f>IF(#REF!="",AC$5,"")</f>
        <v>#REF!</v>
      </c>
      <c r="AD171" s="25" t="e">
        <f>IF(#REF!="",AD$5,"")</f>
        <v>#REF!</v>
      </c>
      <c r="AE171" s="25" t="e">
        <f>IF(#REF!="",AE$5,"")</f>
        <v>#REF!</v>
      </c>
      <c r="AF171" s="25" t="e">
        <f>IF(#REF!="",AF$5,"")</f>
        <v>#REF!</v>
      </c>
      <c r="AG171" s="25" t="e">
        <f>IF(#REF!="",AG$5,"")</f>
        <v>#REF!</v>
      </c>
      <c r="AH171" s="26" t="e">
        <f>IF(#REF!="",AH$5,"")</f>
        <v>#REF!</v>
      </c>
    </row>
    <row r="172" spans="1:34" ht="15" hidden="1" customHeight="1">
      <c r="A172" s="18" t="s">
        <v>75</v>
      </c>
      <c r="B172" s="19">
        <f t="shared" si="5"/>
        <v>43997</v>
      </c>
      <c r="C172" s="27">
        <f t="shared" si="4"/>
        <v>2</v>
      </c>
      <c r="D172" s="28" t="s">
        <v>69</v>
      </c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4"/>
      <c r="P172" s="25" t="str">
        <f>IF('Heures Supplémentaire'!D234="",$P$5,"")</f>
        <v>Haziz</v>
      </c>
      <c r="Q172" s="25" t="str">
        <f>IF('Heures Supplémentaire'!F234="",$Q$5,"")</f>
        <v>Stéphanie</v>
      </c>
      <c r="R172" s="25" t="str">
        <f>IF('Heures Supplémentaire'!H234="",$R$5,"")</f>
        <v>Catherine</v>
      </c>
      <c r="S172" s="25" t="str">
        <f>IF('Heures Supplémentaire'!J234="",$S$5,"")</f>
        <v>Denise</v>
      </c>
      <c r="T172" s="25" t="str">
        <f>IF('Heures Supplémentaire'!L234="",$T$5,"")</f>
        <v>Camille</v>
      </c>
      <c r="U172" s="25" t="str">
        <f>IF('Heures Supplémentaire'!N234="",$U$5,"")</f>
        <v>Moncef</v>
      </c>
      <c r="V172" s="25" t="str">
        <f>IF('Heures Supplémentaire'!P234="",$V$5,"")</f>
        <v>Danièle</v>
      </c>
      <c r="W172" s="25" t="str">
        <f>IF('Heures Supplémentaire'!R234="",W$5,"")</f>
        <v>Alain</v>
      </c>
      <c r="X172" s="25" t="str">
        <f>IF('Heures Supplémentaire'!T234="",X$5,"")</f>
        <v>Manuel</v>
      </c>
      <c r="Y172" s="25" t="str">
        <f>IF('Heures Supplémentaire'!V234="",Y$5,"")</f>
        <v>Driss</v>
      </c>
      <c r="Z172" s="25" t="str">
        <f>IF('Heures Supplémentaire'!Z234="",Z$5,"")</f>
        <v>AAAA</v>
      </c>
      <c r="AA172" s="25" t="str">
        <f>IF('Heures Supplémentaire'!AA234="",AA$5,"")</f>
        <v>BBBB</v>
      </c>
      <c r="AB172" s="25" t="str">
        <f>IF('Heures Supplémentaire'!AB234="",AB$5,"")</f>
        <v>CCCC</v>
      </c>
      <c r="AC172" s="25" t="e">
        <f>IF(#REF!="",AC$5,"")</f>
        <v>#REF!</v>
      </c>
      <c r="AD172" s="25" t="e">
        <f>IF(#REF!="",AD$5,"")</f>
        <v>#REF!</v>
      </c>
      <c r="AE172" s="25" t="e">
        <f>IF(#REF!="",AE$5,"")</f>
        <v>#REF!</v>
      </c>
      <c r="AF172" s="25" t="e">
        <f>IF(#REF!="",AF$5,"")</f>
        <v>#REF!</v>
      </c>
      <c r="AG172" s="25" t="e">
        <f>IF(#REF!="",AG$5,"")</f>
        <v>#REF!</v>
      </c>
      <c r="AH172" s="26" t="e">
        <f>IF(#REF!="",AH$5,"")</f>
        <v>#REF!</v>
      </c>
    </row>
    <row r="173" spans="1:34" ht="15" hidden="1" customHeight="1">
      <c r="A173" s="18" t="s">
        <v>75</v>
      </c>
      <c r="B173" s="19">
        <f t="shared" si="5"/>
        <v>43998</v>
      </c>
      <c r="C173" s="27">
        <f t="shared" si="4"/>
        <v>3</v>
      </c>
      <c r="D173" s="28" t="s">
        <v>70</v>
      </c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4"/>
      <c r="P173" s="25" t="str">
        <f>IF('Heures Supplémentaire'!D235="",$P$5,"")</f>
        <v>Haziz</v>
      </c>
      <c r="Q173" s="25" t="str">
        <f>IF('Heures Supplémentaire'!F235="",$Q$5,"")</f>
        <v>Stéphanie</v>
      </c>
      <c r="R173" s="25" t="str">
        <f>IF('Heures Supplémentaire'!H235="",$R$5,"")</f>
        <v>Catherine</v>
      </c>
      <c r="S173" s="25" t="str">
        <f>IF('Heures Supplémentaire'!J235="",$S$5,"")</f>
        <v>Denise</v>
      </c>
      <c r="T173" s="25" t="str">
        <f>IF('Heures Supplémentaire'!L235="",$T$5,"")</f>
        <v>Camille</v>
      </c>
      <c r="U173" s="25" t="str">
        <f>IF('Heures Supplémentaire'!N235="",$U$5,"")</f>
        <v>Moncef</v>
      </c>
      <c r="V173" s="25" t="str">
        <f>IF('Heures Supplémentaire'!P235="",$V$5,"")</f>
        <v>Danièle</v>
      </c>
      <c r="W173" s="25" t="str">
        <f>IF('Heures Supplémentaire'!R235="",W$5,"")</f>
        <v>Alain</v>
      </c>
      <c r="X173" s="25" t="str">
        <f>IF('Heures Supplémentaire'!T235="",X$5,"")</f>
        <v>Manuel</v>
      </c>
      <c r="Y173" s="25" t="str">
        <f>IF('Heures Supplémentaire'!V235="",Y$5,"")</f>
        <v>Driss</v>
      </c>
      <c r="Z173" s="25" t="str">
        <f>IF('Heures Supplémentaire'!Z235="",Z$5,"")</f>
        <v>AAAA</v>
      </c>
      <c r="AA173" s="25" t="str">
        <f>IF('Heures Supplémentaire'!AA235="",AA$5,"")</f>
        <v>BBBB</v>
      </c>
      <c r="AB173" s="25" t="str">
        <f>IF('Heures Supplémentaire'!AB235="",AB$5,"")</f>
        <v>CCCC</v>
      </c>
      <c r="AC173" s="25" t="e">
        <f>IF(#REF!="",AC$5,"")</f>
        <v>#REF!</v>
      </c>
      <c r="AD173" s="25" t="e">
        <f>IF(#REF!="",AD$5,"")</f>
        <v>#REF!</v>
      </c>
      <c r="AE173" s="25" t="e">
        <f>IF(#REF!="",AE$5,"")</f>
        <v>#REF!</v>
      </c>
      <c r="AF173" s="25" t="e">
        <f>IF(#REF!="",AF$5,"")</f>
        <v>#REF!</v>
      </c>
      <c r="AG173" s="25" t="e">
        <f>IF(#REF!="",AG$5,"")</f>
        <v>#REF!</v>
      </c>
      <c r="AH173" s="26" t="e">
        <f>IF(#REF!="",AH$5,"")</f>
        <v>#REF!</v>
      </c>
    </row>
    <row r="174" spans="1:34" ht="15" hidden="1" customHeight="1">
      <c r="A174" s="18" t="s">
        <v>75</v>
      </c>
      <c r="B174" s="19">
        <f t="shared" si="5"/>
        <v>43999</v>
      </c>
      <c r="C174" s="27">
        <f t="shared" si="4"/>
        <v>4</v>
      </c>
      <c r="D174" s="28" t="s">
        <v>64</v>
      </c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4"/>
      <c r="P174" s="25" t="str">
        <f>IF('Heures Supplémentaire'!D236="",$P$5,"")</f>
        <v>Haziz</v>
      </c>
      <c r="Q174" s="25" t="str">
        <f>IF('Heures Supplémentaire'!F236="",$Q$5,"")</f>
        <v>Stéphanie</v>
      </c>
      <c r="R174" s="25" t="str">
        <f>IF('Heures Supplémentaire'!H236="",$R$5,"")</f>
        <v>Catherine</v>
      </c>
      <c r="S174" s="25" t="str">
        <f>IF('Heures Supplémentaire'!J236="",$S$5,"")</f>
        <v>Denise</v>
      </c>
      <c r="T174" s="25" t="str">
        <f>IF('Heures Supplémentaire'!L236="",$T$5,"")</f>
        <v>Camille</v>
      </c>
      <c r="U174" s="25" t="str">
        <f>IF('Heures Supplémentaire'!N236="",$U$5,"")</f>
        <v>Moncef</v>
      </c>
      <c r="V174" s="25" t="str">
        <f>IF('Heures Supplémentaire'!P236="",$V$5,"")</f>
        <v>Danièle</v>
      </c>
      <c r="W174" s="25" t="str">
        <f>IF('Heures Supplémentaire'!R236="",W$5,"")</f>
        <v>Alain</v>
      </c>
      <c r="X174" s="25" t="str">
        <f>IF('Heures Supplémentaire'!T236="",X$5,"")</f>
        <v>Manuel</v>
      </c>
      <c r="Y174" s="25" t="str">
        <f>IF('Heures Supplémentaire'!V236="",Y$5,"")</f>
        <v>Driss</v>
      </c>
      <c r="Z174" s="25" t="str">
        <f>IF('Heures Supplémentaire'!Z236="",Z$5,"")</f>
        <v>AAAA</v>
      </c>
      <c r="AA174" s="25" t="str">
        <f>IF('Heures Supplémentaire'!AA236="",AA$5,"")</f>
        <v>BBBB</v>
      </c>
      <c r="AB174" s="25" t="str">
        <f>IF('Heures Supplémentaire'!AB236="",AB$5,"")</f>
        <v>CCCC</v>
      </c>
      <c r="AC174" s="25" t="e">
        <f>IF(#REF!="",AC$5,"")</f>
        <v>#REF!</v>
      </c>
      <c r="AD174" s="25" t="e">
        <f>IF(#REF!="",AD$5,"")</f>
        <v>#REF!</v>
      </c>
      <c r="AE174" s="25" t="e">
        <f>IF(#REF!="",AE$5,"")</f>
        <v>#REF!</v>
      </c>
      <c r="AF174" s="25" t="e">
        <f>IF(#REF!="",AF$5,"")</f>
        <v>#REF!</v>
      </c>
      <c r="AG174" s="25" t="e">
        <f>IF(#REF!="",AG$5,"")</f>
        <v>#REF!</v>
      </c>
      <c r="AH174" s="26" t="e">
        <f>IF(#REF!="",AH$5,"")</f>
        <v>#REF!</v>
      </c>
    </row>
    <row r="175" spans="1:34" ht="15" hidden="1" customHeight="1">
      <c r="A175" s="18" t="s">
        <v>75</v>
      </c>
      <c r="B175" s="19">
        <f t="shared" si="5"/>
        <v>44000</v>
      </c>
      <c r="C175" s="27">
        <f t="shared" si="4"/>
        <v>5</v>
      </c>
      <c r="D175" s="28" t="s">
        <v>65</v>
      </c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4"/>
      <c r="P175" s="25" t="str">
        <f>IF('Heures Supplémentaire'!D239="",$P$5,"")</f>
        <v>Haziz</v>
      </c>
      <c r="Q175" s="25" t="str">
        <f>IF('Heures Supplémentaire'!F239="",$Q$5,"")</f>
        <v>Stéphanie</v>
      </c>
      <c r="R175" s="25" t="str">
        <f>IF('Heures Supplémentaire'!H239="",$R$5,"")</f>
        <v>Catherine</v>
      </c>
      <c r="S175" s="25" t="str">
        <f>IF('Heures Supplémentaire'!J239="",$S$5,"")</f>
        <v>Denise</v>
      </c>
      <c r="T175" s="25" t="str">
        <f>IF('Heures Supplémentaire'!L239="",$T$5,"")</f>
        <v>Camille</v>
      </c>
      <c r="U175" s="25" t="str">
        <f>IF('Heures Supplémentaire'!N239="",$U$5,"")</f>
        <v>Moncef</v>
      </c>
      <c r="V175" s="25" t="str">
        <f>IF('Heures Supplémentaire'!P239="",$V$5,"")</f>
        <v>Danièle</v>
      </c>
      <c r="W175" s="25" t="str">
        <f>IF('Heures Supplémentaire'!R239="",W$5,"")</f>
        <v>Alain</v>
      </c>
      <c r="X175" s="25" t="str">
        <f>IF('Heures Supplémentaire'!T239="",X$5,"")</f>
        <v>Manuel</v>
      </c>
      <c r="Y175" s="25" t="str">
        <f>IF('Heures Supplémentaire'!V239="",Y$5,"")</f>
        <v>Driss</v>
      </c>
      <c r="Z175" s="25" t="str">
        <f>IF('Heures Supplémentaire'!Z239="",Z$5,"")</f>
        <v>AAAA</v>
      </c>
      <c r="AA175" s="25" t="str">
        <f>IF('Heures Supplémentaire'!AA239="",AA$5,"")</f>
        <v>BBBB</v>
      </c>
      <c r="AB175" s="25" t="str">
        <f>IF('Heures Supplémentaire'!AB239="",AB$5,"")</f>
        <v>CCCC</v>
      </c>
      <c r="AC175" s="25" t="e">
        <f>IF(#REF!="",AC$5,"")</f>
        <v>#REF!</v>
      </c>
      <c r="AD175" s="25" t="e">
        <f>IF(#REF!="",AD$5,"")</f>
        <v>#REF!</v>
      </c>
      <c r="AE175" s="25" t="e">
        <f>IF(#REF!="",AE$5,"")</f>
        <v>#REF!</v>
      </c>
      <c r="AF175" s="25" t="e">
        <f>IF(#REF!="",AF$5,"")</f>
        <v>#REF!</v>
      </c>
      <c r="AG175" s="25" t="e">
        <f>IF(#REF!="",AG$5,"")</f>
        <v>#REF!</v>
      </c>
      <c r="AH175" s="26" t="e">
        <f>IF(#REF!="",AH$5,"")</f>
        <v>#REF!</v>
      </c>
    </row>
    <row r="176" spans="1:34" ht="15" hidden="1" customHeight="1">
      <c r="A176" s="18" t="s">
        <v>75</v>
      </c>
      <c r="B176" s="19">
        <f t="shared" si="5"/>
        <v>44001</v>
      </c>
      <c r="C176" s="27">
        <f t="shared" si="4"/>
        <v>6</v>
      </c>
      <c r="D176" s="28" t="s">
        <v>66</v>
      </c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4"/>
      <c r="P176" s="25" t="str">
        <f>IF('Heures Supplémentaire'!D240="",$P$5,"")</f>
        <v>Haziz</v>
      </c>
      <c r="Q176" s="25" t="str">
        <f>IF('Heures Supplémentaire'!F240="",$Q$5,"")</f>
        <v>Stéphanie</v>
      </c>
      <c r="R176" s="25" t="str">
        <f>IF('Heures Supplémentaire'!H240="",$R$5,"")</f>
        <v>Catherine</v>
      </c>
      <c r="S176" s="25" t="str">
        <f>IF('Heures Supplémentaire'!J240="",$S$5,"")</f>
        <v>Denise</v>
      </c>
      <c r="T176" s="25" t="str">
        <f>IF('Heures Supplémentaire'!L240="",$T$5,"")</f>
        <v>Camille</v>
      </c>
      <c r="U176" s="25" t="str">
        <f>IF('Heures Supplémentaire'!N240="",$U$5,"")</f>
        <v>Moncef</v>
      </c>
      <c r="V176" s="25" t="str">
        <f>IF('Heures Supplémentaire'!P240="",$V$5,"")</f>
        <v>Danièle</v>
      </c>
      <c r="W176" s="25" t="str">
        <f>IF('Heures Supplémentaire'!R240="",W$5,"")</f>
        <v>Alain</v>
      </c>
      <c r="X176" s="25" t="str">
        <f>IF('Heures Supplémentaire'!T240="",X$5,"")</f>
        <v>Manuel</v>
      </c>
      <c r="Y176" s="25" t="str">
        <f>IF('Heures Supplémentaire'!V240="",Y$5,"")</f>
        <v>Driss</v>
      </c>
      <c r="Z176" s="25" t="str">
        <f>IF('Heures Supplémentaire'!Z240="",Z$5,"")</f>
        <v>AAAA</v>
      </c>
      <c r="AA176" s="25" t="str">
        <f>IF('Heures Supplémentaire'!AA240="",AA$5,"")</f>
        <v>BBBB</v>
      </c>
      <c r="AB176" s="25" t="str">
        <f>IF('Heures Supplémentaire'!AB240="",AB$5,"")</f>
        <v>CCCC</v>
      </c>
      <c r="AC176" s="25" t="e">
        <f>IF(#REF!="",AC$5,"")</f>
        <v>#REF!</v>
      </c>
      <c r="AD176" s="25" t="e">
        <f>IF(#REF!="",AD$5,"")</f>
        <v>#REF!</v>
      </c>
      <c r="AE176" s="25" t="e">
        <f>IF(#REF!="",AE$5,"")</f>
        <v>#REF!</v>
      </c>
      <c r="AF176" s="25" t="e">
        <f>IF(#REF!="",AF$5,"")</f>
        <v>#REF!</v>
      </c>
      <c r="AG176" s="25" t="e">
        <f>IF(#REF!="",AG$5,"")</f>
        <v>#REF!</v>
      </c>
      <c r="AH176" s="26" t="e">
        <f>IF(#REF!="",AH$5,"")</f>
        <v>#REF!</v>
      </c>
    </row>
    <row r="177" spans="1:34" ht="15" hidden="1" customHeight="1">
      <c r="A177" s="18" t="s">
        <v>75</v>
      </c>
      <c r="B177" s="19">
        <f t="shared" si="5"/>
        <v>44002</v>
      </c>
      <c r="C177" s="27">
        <f t="shared" si="4"/>
        <v>7</v>
      </c>
      <c r="D177" s="28" t="s">
        <v>67</v>
      </c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4"/>
      <c r="P177" s="25" t="str">
        <f>IF('Heures Supplémentaire'!D241="",$P$5,"")</f>
        <v>Haziz</v>
      </c>
      <c r="Q177" s="25" t="str">
        <f>IF('Heures Supplémentaire'!F241="",$Q$5,"")</f>
        <v>Stéphanie</v>
      </c>
      <c r="R177" s="25" t="str">
        <f>IF('Heures Supplémentaire'!H241="",$R$5,"")</f>
        <v>Catherine</v>
      </c>
      <c r="S177" s="25" t="str">
        <f>IF('Heures Supplémentaire'!J241="",$S$5,"")</f>
        <v>Denise</v>
      </c>
      <c r="T177" s="25" t="str">
        <f>IF('Heures Supplémentaire'!L241="",$T$5,"")</f>
        <v>Camille</v>
      </c>
      <c r="U177" s="25" t="str">
        <f>IF('Heures Supplémentaire'!N241="",$U$5,"")</f>
        <v>Moncef</v>
      </c>
      <c r="V177" s="25" t="str">
        <f>IF('Heures Supplémentaire'!P241="",$V$5,"")</f>
        <v>Danièle</v>
      </c>
      <c r="W177" s="25" t="str">
        <f>IF('Heures Supplémentaire'!R241="",W$5,"")</f>
        <v>Alain</v>
      </c>
      <c r="X177" s="25" t="str">
        <f>IF('Heures Supplémentaire'!T241="",X$5,"")</f>
        <v>Manuel</v>
      </c>
      <c r="Y177" s="25" t="str">
        <f>IF('Heures Supplémentaire'!V241="",Y$5,"")</f>
        <v>Driss</v>
      </c>
      <c r="Z177" s="25" t="str">
        <f>IF('Heures Supplémentaire'!Z241="",Z$5,"")</f>
        <v>AAAA</v>
      </c>
      <c r="AA177" s="25" t="str">
        <f>IF('Heures Supplémentaire'!AA241="",AA$5,"")</f>
        <v>BBBB</v>
      </c>
      <c r="AB177" s="25" t="str">
        <f>IF('Heures Supplémentaire'!AB241="",AB$5,"")</f>
        <v>CCCC</v>
      </c>
      <c r="AC177" s="25" t="e">
        <f>IF(#REF!="",AC$5,"")</f>
        <v>#REF!</v>
      </c>
      <c r="AD177" s="25" t="e">
        <f>IF(#REF!="",AD$5,"")</f>
        <v>#REF!</v>
      </c>
      <c r="AE177" s="25" t="e">
        <f>IF(#REF!="",AE$5,"")</f>
        <v>#REF!</v>
      </c>
      <c r="AF177" s="25" t="e">
        <f>IF(#REF!="",AF$5,"")</f>
        <v>#REF!</v>
      </c>
      <c r="AG177" s="25" t="e">
        <f>IF(#REF!="",AG$5,"")</f>
        <v>#REF!</v>
      </c>
      <c r="AH177" s="26" t="e">
        <f>IF(#REF!="",AH$5,"")</f>
        <v>#REF!</v>
      </c>
    </row>
    <row r="178" spans="1:34" ht="15" customHeight="1">
      <c r="A178" s="18" t="s">
        <v>75</v>
      </c>
      <c r="B178" s="19">
        <f t="shared" si="5"/>
        <v>44003</v>
      </c>
      <c r="C178" s="27">
        <f t="shared" si="4"/>
        <v>1</v>
      </c>
      <c r="D178" s="28" t="s">
        <v>68</v>
      </c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4"/>
      <c r="P178" s="25" t="str">
        <f>IF('Heures Supplémentaire'!D242="",$P$5,"")</f>
        <v>Haziz</v>
      </c>
      <c r="Q178" s="25" t="str">
        <f>IF('Heures Supplémentaire'!F242="",$Q$5,"")</f>
        <v>Stéphanie</v>
      </c>
      <c r="R178" s="25" t="str">
        <f>IF('Heures Supplémentaire'!H242="",$R$5,"")</f>
        <v>Catherine</v>
      </c>
      <c r="S178" s="25" t="str">
        <f>IF('Heures Supplémentaire'!J242="",$S$5,"")</f>
        <v>Denise</v>
      </c>
      <c r="T178" s="25" t="str">
        <f>IF('Heures Supplémentaire'!L242="",$T$5,"")</f>
        <v>Camille</v>
      </c>
      <c r="U178" s="25" t="str">
        <f>IF('Heures Supplémentaire'!N242="",$U$5,"")</f>
        <v>Moncef</v>
      </c>
      <c r="V178" s="25" t="str">
        <f>IF('Heures Supplémentaire'!P242="",$V$5,"")</f>
        <v>Danièle</v>
      </c>
      <c r="W178" s="25" t="str">
        <f>IF('Heures Supplémentaire'!R242="",W$5,"")</f>
        <v>Alain</v>
      </c>
      <c r="X178" s="25" t="str">
        <f>IF('Heures Supplémentaire'!T242="",X$5,"")</f>
        <v>Manuel</v>
      </c>
      <c r="Y178" s="25" t="str">
        <f>IF('Heures Supplémentaire'!V242="",Y$5,"")</f>
        <v>Driss</v>
      </c>
      <c r="Z178" s="25" t="str">
        <f>IF('Heures Supplémentaire'!Z242="",Z$5,"")</f>
        <v>AAAA</v>
      </c>
      <c r="AA178" s="25" t="str">
        <f>IF('Heures Supplémentaire'!AA242="",AA$5,"")</f>
        <v>BBBB</v>
      </c>
      <c r="AB178" s="25" t="str">
        <f>IF('Heures Supplémentaire'!AB242="",AB$5,"")</f>
        <v>CCCC</v>
      </c>
      <c r="AC178" s="25" t="e">
        <f>IF(#REF!="",AC$5,"")</f>
        <v>#REF!</v>
      </c>
      <c r="AD178" s="25" t="e">
        <f>IF(#REF!="",AD$5,"")</f>
        <v>#REF!</v>
      </c>
      <c r="AE178" s="25" t="e">
        <f>IF(#REF!="",AE$5,"")</f>
        <v>#REF!</v>
      </c>
      <c r="AF178" s="25" t="e">
        <f>IF(#REF!="",AF$5,"")</f>
        <v>#REF!</v>
      </c>
      <c r="AG178" s="25" t="e">
        <f>IF(#REF!="",AG$5,"")</f>
        <v>#REF!</v>
      </c>
      <c r="AH178" s="26" t="e">
        <f>IF(#REF!="",AH$5,"")</f>
        <v>#REF!</v>
      </c>
    </row>
    <row r="179" spans="1:34" ht="15" hidden="1" customHeight="1">
      <c r="A179" s="18" t="s">
        <v>75</v>
      </c>
      <c r="B179" s="19">
        <f t="shared" si="5"/>
        <v>44004</v>
      </c>
      <c r="C179" s="27">
        <f t="shared" si="4"/>
        <v>2</v>
      </c>
      <c r="D179" s="28" t="s">
        <v>69</v>
      </c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4"/>
      <c r="P179" s="25" t="str">
        <f>IF('Heures Supplémentaire'!D243="",$P$5,"")</f>
        <v>Haziz</v>
      </c>
      <c r="Q179" s="25" t="str">
        <f>IF('Heures Supplémentaire'!F243="",$Q$5,"")</f>
        <v>Stéphanie</v>
      </c>
      <c r="R179" s="25" t="str">
        <f>IF('Heures Supplémentaire'!H243="",$R$5,"")</f>
        <v>Catherine</v>
      </c>
      <c r="S179" s="25" t="str">
        <f>IF('Heures Supplémentaire'!J243="",$S$5,"")</f>
        <v>Denise</v>
      </c>
      <c r="T179" s="25" t="str">
        <f>IF('Heures Supplémentaire'!L243="",$T$5,"")</f>
        <v>Camille</v>
      </c>
      <c r="U179" s="25" t="str">
        <f>IF('Heures Supplémentaire'!N243="",$U$5,"")</f>
        <v>Moncef</v>
      </c>
      <c r="V179" s="25" t="str">
        <f>IF('Heures Supplémentaire'!P243="",$V$5,"")</f>
        <v>Danièle</v>
      </c>
      <c r="W179" s="25" t="str">
        <f>IF('Heures Supplémentaire'!R243="",W$5,"")</f>
        <v>Alain</v>
      </c>
      <c r="X179" s="25" t="str">
        <f>IF('Heures Supplémentaire'!T243="",X$5,"")</f>
        <v>Manuel</v>
      </c>
      <c r="Y179" s="25" t="str">
        <f>IF('Heures Supplémentaire'!V243="",Y$5,"")</f>
        <v>Driss</v>
      </c>
      <c r="Z179" s="25" t="str">
        <f>IF('Heures Supplémentaire'!Z243="",Z$5,"")</f>
        <v>AAAA</v>
      </c>
      <c r="AA179" s="25" t="str">
        <f>IF('Heures Supplémentaire'!AA243="",AA$5,"")</f>
        <v>BBBB</v>
      </c>
      <c r="AB179" s="25" t="str">
        <f>IF('Heures Supplémentaire'!AB243="",AB$5,"")</f>
        <v>CCCC</v>
      </c>
      <c r="AC179" s="25" t="e">
        <f>IF(#REF!="",AC$5,"")</f>
        <v>#REF!</v>
      </c>
      <c r="AD179" s="25" t="e">
        <f>IF(#REF!="",AD$5,"")</f>
        <v>#REF!</v>
      </c>
      <c r="AE179" s="25" t="e">
        <f>IF(#REF!="",AE$5,"")</f>
        <v>#REF!</v>
      </c>
      <c r="AF179" s="25" t="e">
        <f>IF(#REF!="",AF$5,"")</f>
        <v>#REF!</v>
      </c>
      <c r="AG179" s="25" t="e">
        <f>IF(#REF!="",AG$5,"")</f>
        <v>#REF!</v>
      </c>
      <c r="AH179" s="26" t="e">
        <f>IF(#REF!="",AH$5,"")</f>
        <v>#REF!</v>
      </c>
    </row>
    <row r="180" spans="1:34" ht="15" hidden="1" customHeight="1">
      <c r="A180" s="18" t="s">
        <v>75</v>
      </c>
      <c r="B180" s="19">
        <f t="shared" si="5"/>
        <v>44005</v>
      </c>
      <c r="C180" s="27">
        <f t="shared" si="4"/>
        <v>3</v>
      </c>
      <c r="D180" s="28" t="s">
        <v>70</v>
      </c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4"/>
      <c r="P180" s="25" t="str">
        <f>IF('Heures Supplémentaire'!D244="",$P$5,"")</f>
        <v>Haziz</v>
      </c>
      <c r="Q180" s="25" t="str">
        <f>IF('Heures Supplémentaire'!F244="",$Q$5,"")</f>
        <v>Stéphanie</v>
      </c>
      <c r="R180" s="25" t="str">
        <f>IF('Heures Supplémentaire'!H244="",$R$5,"")</f>
        <v>Catherine</v>
      </c>
      <c r="S180" s="25" t="str">
        <f>IF('Heures Supplémentaire'!J244="",$S$5,"")</f>
        <v>Denise</v>
      </c>
      <c r="T180" s="25" t="str">
        <f>IF('Heures Supplémentaire'!L244="",$T$5,"")</f>
        <v>Camille</v>
      </c>
      <c r="U180" s="25" t="str">
        <f>IF('Heures Supplémentaire'!N244="",$U$5,"")</f>
        <v>Moncef</v>
      </c>
      <c r="V180" s="25" t="str">
        <f>IF('Heures Supplémentaire'!P244="",$V$5,"")</f>
        <v>Danièle</v>
      </c>
      <c r="W180" s="25" t="str">
        <f>IF('Heures Supplémentaire'!R244="",W$5,"")</f>
        <v>Alain</v>
      </c>
      <c r="X180" s="25" t="str">
        <f>IF('Heures Supplémentaire'!T244="",X$5,"")</f>
        <v>Manuel</v>
      </c>
      <c r="Y180" s="25" t="str">
        <f>IF('Heures Supplémentaire'!V244="",Y$5,"")</f>
        <v>Driss</v>
      </c>
      <c r="Z180" s="25" t="str">
        <f>IF('Heures Supplémentaire'!Z244="",Z$5,"")</f>
        <v>AAAA</v>
      </c>
      <c r="AA180" s="25" t="str">
        <f>IF('Heures Supplémentaire'!AA244="",AA$5,"")</f>
        <v>BBBB</v>
      </c>
      <c r="AB180" s="25" t="str">
        <f>IF('Heures Supplémentaire'!AB244="",AB$5,"")</f>
        <v>CCCC</v>
      </c>
      <c r="AC180" s="25" t="e">
        <f>IF(#REF!="",AC$5,"")</f>
        <v>#REF!</v>
      </c>
      <c r="AD180" s="25" t="e">
        <f>IF(#REF!="",AD$5,"")</f>
        <v>#REF!</v>
      </c>
      <c r="AE180" s="25" t="e">
        <f>IF(#REF!="",AE$5,"")</f>
        <v>#REF!</v>
      </c>
      <c r="AF180" s="25" t="e">
        <f>IF(#REF!="",AF$5,"")</f>
        <v>#REF!</v>
      </c>
      <c r="AG180" s="25" t="e">
        <f>IF(#REF!="",AG$5,"")</f>
        <v>#REF!</v>
      </c>
      <c r="AH180" s="26" t="e">
        <f>IF(#REF!="",AH$5,"")</f>
        <v>#REF!</v>
      </c>
    </row>
    <row r="181" spans="1:34" ht="15" hidden="1" customHeight="1">
      <c r="A181" s="18" t="s">
        <v>75</v>
      </c>
      <c r="B181" s="19">
        <f t="shared" si="5"/>
        <v>44006</v>
      </c>
      <c r="C181" s="27">
        <f t="shared" si="4"/>
        <v>4</v>
      </c>
      <c r="D181" s="28" t="s">
        <v>64</v>
      </c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4"/>
      <c r="P181" s="25" t="str">
        <f>IF('Heures Supplémentaire'!D245="",$P$5,"")</f>
        <v>Haziz</v>
      </c>
      <c r="Q181" s="25" t="str">
        <f>IF('Heures Supplémentaire'!F245="",$Q$5,"")</f>
        <v>Stéphanie</v>
      </c>
      <c r="R181" s="25" t="str">
        <f>IF('Heures Supplémentaire'!H245="",$R$5,"")</f>
        <v>Catherine</v>
      </c>
      <c r="S181" s="25" t="str">
        <f>IF('Heures Supplémentaire'!J245="",$S$5,"")</f>
        <v>Denise</v>
      </c>
      <c r="T181" s="25" t="str">
        <f>IF('Heures Supplémentaire'!L245="",$T$5,"")</f>
        <v>Camille</v>
      </c>
      <c r="U181" s="25" t="str">
        <f>IF('Heures Supplémentaire'!N245="",$U$5,"")</f>
        <v>Moncef</v>
      </c>
      <c r="V181" s="25" t="str">
        <f>IF('Heures Supplémentaire'!P245="",$V$5,"")</f>
        <v>Danièle</v>
      </c>
      <c r="W181" s="25" t="str">
        <f>IF('Heures Supplémentaire'!R245="",W$5,"")</f>
        <v>Alain</v>
      </c>
      <c r="X181" s="25" t="str">
        <f>IF('Heures Supplémentaire'!T245="",X$5,"")</f>
        <v>Manuel</v>
      </c>
      <c r="Y181" s="25" t="str">
        <f>IF('Heures Supplémentaire'!V245="",Y$5,"")</f>
        <v>Driss</v>
      </c>
      <c r="Z181" s="25" t="str">
        <f>IF('Heures Supplémentaire'!Z245="",Z$5,"")</f>
        <v>AAAA</v>
      </c>
      <c r="AA181" s="25" t="str">
        <f>IF('Heures Supplémentaire'!AA245="",AA$5,"")</f>
        <v>BBBB</v>
      </c>
      <c r="AB181" s="25" t="str">
        <f>IF('Heures Supplémentaire'!AB245="",AB$5,"")</f>
        <v>CCCC</v>
      </c>
      <c r="AC181" s="25" t="e">
        <f>IF(#REF!="",AC$5,"")</f>
        <v>#REF!</v>
      </c>
      <c r="AD181" s="25" t="e">
        <f>IF(#REF!="",AD$5,"")</f>
        <v>#REF!</v>
      </c>
      <c r="AE181" s="25" t="e">
        <f>IF(#REF!="",AE$5,"")</f>
        <v>#REF!</v>
      </c>
      <c r="AF181" s="25" t="e">
        <f>IF(#REF!="",AF$5,"")</f>
        <v>#REF!</v>
      </c>
      <c r="AG181" s="25" t="e">
        <f>IF(#REF!="",AG$5,"")</f>
        <v>#REF!</v>
      </c>
      <c r="AH181" s="26" t="e">
        <f>IF(#REF!="",AH$5,"")</f>
        <v>#REF!</v>
      </c>
    </row>
    <row r="182" spans="1:34" ht="15" hidden="1" customHeight="1">
      <c r="A182" s="18" t="s">
        <v>75</v>
      </c>
      <c r="B182" s="19">
        <f t="shared" si="5"/>
        <v>44007</v>
      </c>
      <c r="C182" s="27">
        <f t="shared" si="4"/>
        <v>5</v>
      </c>
      <c r="D182" s="28" t="s">
        <v>65</v>
      </c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4"/>
      <c r="P182" s="25" t="str">
        <f>IF('Heures Supplémentaire'!D248="",$P$5,"")</f>
        <v>Haziz</v>
      </c>
      <c r="Q182" s="25" t="str">
        <f>IF('Heures Supplémentaire'!F248="",$Q$5,"")</f>
        <v>Stéphanie</v>
      </c>
      <c r="R182" s="25" t="str">
        <f>IF('Heures Supplémentaire'!H248="",$R$5,"")</f>
        <v>Catherine</v>
      </c>
      <c r="S182" s="25" t="str">
        <f>IF('Heures Supplémentaire'!J248="",$S$5,"")</f>
        <v>Denise</v>
      </c>
      <c r="T182" s="25" t="str">
        <f>IF('Heures Supplémentaire'!L248="",$T$5,"")</f>
        <v>Camille</v>
      </c>
      <c r="U182" s="25" t="str">
        <f>IF('Heures Supplémentaire'!N248="",$U$5,"")</f>
        <v>Moncef</v>
      </c>
      <c r="V182" s="25" t="str">
        <f>IF('Heures Supplémentaire'!P248="",$V$5,"")</f>
        <v>Danièle</v>
      </c>
      <c r="W182" s="25" t="str">
        <f>IF('Heures Supplémentaire'!R248="",W$5,"")</f>
        <v>Alain</v>
      </c>
      <c r="X182" s="25" t="str">
        <f>IF('Heures Supplémentaire'!T248="",X$5,"")</f>
        <v>Manuel</v>
      </c>
      <c r="Y182" s="25" t="str">
        <f>IF('Heures Supplémentaire'!V248="",Y$5,"")</f>
        <v>Driss</v>
      </c>
      <c r="Z182" s="25" t="str">
        <f>IF('Heures Supplémentaire'!Z248="",Z$5,"")</f>
        <v>AAAA</v>
      </c>
      <c r="AA182" s="25" t="str">
        <f>IF('Heures Supplémentaire'!AA248="",AA$5,"")</f>
        <v>BBBB</v>
      </c>
      <c r="AB182" s="25" t="str">
        <f>IF('Heures Supplémentaire'!AB248="",AB$5,"")</f>
        <v>CCCC</v>
      </c>
      <c r="AC182" s="25" t="e">
        <f>IF(#REF!="",AC$5,"")</f>
        <v>#REF!</v>
      </c>
      <c r="AD182" s="25" t="e">
        <f>IF(#REF!="",AD$5,"")</f>
        <v>#REF!</v>
      </c>
      <c r="AE182" s="25" t="e">
        <f>IF(#REF!="",AE$5,"")</f>
        <v>#REF!</v>
      </c>
      <c r="AF182" s="25" t="e">
        <f>IF(#REF!="",AF$5,"")</f>
        <v>#REF!</v>
      </c>
      <c r="AG182" s="25" t="e">
        <f>IF(#REF!="",AG$5,"")</f>
        <v>#REF!</v>
      </c>
      <c r="AH182" s="26" t="e">
        <f>IF(#REF!="",AH$5,"")</f>
        <v>#REF!</v>
      </c>
    </row>
    <row r="183" spans="1:34" ht="15" hidden="1" customHeight="1">
      <c r="A183" s="18" t="s">
        <v>75</v>
      </c>
      <c r="B183" s="19">
        <f t="shared" si="5"/>
        <v>44008</v>
      </c>
      <c r="C183" s="27">
        <f t="shared" si="4"/>
        <v>6</v>
      </c>
      <c r="D183" s="28" t="s">
        <v>66</v>
      </c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4"/>
      <c r="P183" s="25" t="str">
        <f>IF('Heures Supplémentaire'!D249="",$P$5,"")</f>
        <v>Haziz</v>
      </c>
      <c r="Q183" s="25" t="str">
        <f>IF('Heures Supplémentaire'!F249="",$Q$5,"")</f>
        <v>Stéphanie</v>
      </c>
      <c r="R183" s="25" t="str">
        <f>IF('Heures Supplémentaire'!H249="",$R$5,"")</f>
        <v>Catherine</v>
      </c>
      <c r="S183" s="25" t="str">
        <f>IF('Heures Supplémentaire'!J249="",$S$5,"")</f>
        <v>Denise</v>
      </c>
      <c r="T183" s="25" t="str">
        <f>IF('Heures Supplémentaire'!L249="",$T$5,"")</f>
        <v>Camille</v>
      </c>
      <c r="U183" s="25" t="str">
        <f>IF('Heures Supplémentaire'!N249="",$U$5,"")</f>
        <v>Moncef</v>
      </c>
      <c r="V183" s="25" t="str">
        <f>IF('Heures Supplémentaire'!P249="",$V$5,"")</f>
        <v>Danièle</v>
      </c>
      <c r="W183" s="25" t="str">
        <f>IF('Heures Supplémentaire'!R249="",W$5,"")</f>
        <v>Alain</v>
      </c>
      <c r="X183" s="25" t="str">
        <f>IF('Heures Supplémentaire'!T249="",X$5,"")</f>
        <v>Manuel</v>
      </c>
      <c r="Y183" s="25" t="str">
        <f>IF('Heures Supplémentaire'!V249="",Y$5,"")</f>
        <v>Driss</v>
      </c>
      <c r="Z183" s="25" t="str">
        <f>IF('Heures Supplémentaire'!Z249="",Z$5,"")</f>
        <v>AAAA</v>
      </c>
      <c r="AA183" s="25" t="str">
        <f>IF('Heures Supplémentaire'!AA249="",AA$5,"")</f>
        <v>BBBB</v>
      </c>
      <c r="AB183" s="25" t="str">
        <f>IF('Heures Supplémentaire'!AB249="",AB$5,"")</f>
        <v>CCCC</v>
      </c>
      <c r="AC183" s="25" t="e">
        <f>IF(#REF!="",AC$5,"")</f>
        <v>#REF!</v>
      </c>
      <c r="AD183" s="25" t="e">
        <f>IF(#REF!="",AD$5,"")</f>
        <v>#REF!</v>
      </c>
      <c r="AE183" s="25" t="e">
        <f>IF(#REF!="",AE$5,"")</f>
        <v>#REF!</v>
      </c>
      <c r="AF183" s="25" t="e">
        <f>IF(#REF!="",AF$5,"")</f>
        <v>#REF!</v>
      </c>
      <c r="AG183" s="25" t="e">
        <f>IF(#REF!="",AG$5,"")</f>
        <v>#REF!</v>
      </c>
      <c r="AH183" s="26" t="e">
        <f>IF(#REF!="",AH$5,"")</f>
        <v>#REF!</v>
      </c>
    </row>
    <row r="184" spans="1:34" ht="15" hidden="1" customHeight="1">
      <c r="A184" s="18" t="s">
        <v>75</v>
      </c>
      <c r="B184" s="19">
        <f t="shared" si="5"/>
        <v>44009</v>
      </c>
      <c r="C184" s="27">
        <f t="shared" si="4"/>
        <v>7</v>
      </c>
      <c r="D184" s="28" t="s">
        <v>67</v>
      </c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4"/>
      <c r="P184" s="25" t="str">
        <f>IF('Heures Supplémentaire'!D250="",$P$5,"")</f>
        <v>Haziz</v>
      </c>
      <c r="Q184" s="25" t="str">
        <f>IF('Heures Supplémentaire'!F250="",$Q$5,"")</f>
        <v>Stéphanie</v>
      </c>
      <c r="R184" s="25" t="str">
        <f>IF('Heures Supplémentaire'!H250="",$R$5,"")</f>
        <v>Catherine</v>
      </c>
      <c r="S184" s="25" t="str">
        <f>IF('Heures Supplémentaire'!J250="",$S$5,"")</f>
        <v>Denise</v>
      </c>
      <c r="T184" s="25" t="str">
        <f>IF('Heures Supplémentaire'!L250="",$T$5,"")</f>
        <v>Camille</v>
      </c>
      <c r="U184" s="25" t="str">
        <f>IF('Heures Supplémentaire'!N250="",$U$5,"")</f>
        <v>Moncef</v>
      </c>
      <c r="V184" s="25" t="str">
        <f>IF('Heures Supplémentaire'!P250="",$V$5,"")</f>
        <v>Danièle</v>
      </c>
      <c r="W184" s="25" t="str">
        <f>IF('Heures Supplémentaire'!R250="",W$5,"")</f>
        <v>Alain</v>
      </c>
      <c r="X184" s="25" t="str">
        <f>IF('Heures Supplémentaire'!T250="",X$5,"")</f>
        <v>Manuel</v>
      </c>
      <c r="Y184" s="25" t="str">
        <f>IF('Heures Supplémentaire'!V250="",Y$5,"")</f>
        <v>Driss</v>
      </c>
      <c r="Z184" s="25" t="str">
        <f>IF('Heures Supplémentaire'!Z250="",Z$5,"")</f>
        <v>AAAA</v>
      </c>
      <c r="AA184" s="25" t="str">
        <f>IF('Heures Supplémentaire'!AA250="",AA$5,"")</f>
        <v>BBBB</v>
      </c>
      <c r="AB184" s="25" t="str">
        <f>IF('Heures Supplémentaire'!AB250="",AB$5,"")</f>
        <v>CCCC</v>
      </c>
      <c r="AC184" s="25" t="e">
        <f>IF(#REF!="",AC$5,"")</f>
        <v>#REF!</v>
      </c>
      <c r="AD184" s="25" t="e">
        <f>IF(#REF!="",AD$5,"")</f>
        <v>#REF!</v>
      </c>
      <c r="AE184" s="25" t="e">
        <f>IF(#REF!="",AE$5,"")</f>
        <v>#REF!</v>
      </c>
      <c r="AF184" s="25" t="e">
        <f>IF(#REF!="",AF$5,"")</f>
        <v>#REF!</v>
      </c>
      <c r="AG184" s="25" t="e">
        <f>IF(#REF!="",AG$5,"")</f>
        <v>#REF!</v>
      </c>
      <c r="AH184" s="26" t="e">
        <f>IF(#REF!="",AH$5,"")</f>
        <v>#REF!</v>
      </c>
    </row>
    <row r="185" spans="1:34" ht="15" customHeight="1">
      <c r="A185" s="18" t="s">
        <v>75</v>
      </c>
      <c r="B185" s="19">
        <f t="shared" si="5"/>
        <v>44010</v>
      </c>
      <c r="C185" s="27">
        <f t="shared" si="4"/>
        <v>1</v>
      </c>
      <c r="D185" s="28" t="s">
        <v>68</v>
      </c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4"/>
      <c r="P185" s="25" t="str">
        <f>IF('Heures Supplémentaire'!D251="",$P$5,"")</f>
        <v>Haziz</v>
      </c>
      <c r="Q185" s="25" t="str">
        <f>IF('Heures Supplémentaire'!F251="",$Q$5,"")</f>
        <v>Stéphanie</v>
      </c>
      <c r="R185" s="25" t="str">
        <f>IF('Heures Supplémentaire'!H251="",$R$5,"")</f>
        <v>Catherine</v>
      </c>
      <c r="S185" s="25" t="str">
        <f>IF('Heures Supplémentaire'!J251="",$S$5,"")</f>
        <v>Denise</v>
      </c>
      <c r="T185" s="25" t="str">
        <f>IF('Heures Supplémentaire'!L251="",$T$5,"")</f>
        <v>Camille</v>
      </c>
      <c r="U185" s="25" t="str">
        <f>IF('Heures Supplémentaire'!N251="",$U$5,"")</f>
        <v>Moncef</v>
      </c>
      <c r="V185" s="25" t="str">
        <f>IF('Heures Supplémentaire'!P251="",$V$5,"")</f>
        <v>Danièle</v>
      </c>
      <c r="W185" s="25" t="str">
        <f>IF('Heures Supplémentaire'!R251="",W$5,"")</f>
        <v>Alain</v>
      </c>
      <c r="X185" s="25" t="str">
        <f>IF('Heures Supplémentaire'!T251="",X$5,"")</f>
        <v>Manuel</v>
      </c>
      <c r="Y185" s="25" t="str">
        <f>IF('Heures Supplémentaire'!V251="",Y$5,"")</f>
        <v>Driss</v>
      </c>
      <c r="Z185" s="25" t="str">
        <f>IF('Heures Supplémentaire'!Z251="",Z$5,"")</f>
        <v>AAAA</v>
      </c>
      <c r="AA185" s="25" t="str">
        <f>IF('Heures Supplémentaire'!AA251="",AA$5,"")</f>
        <v>BBBB</v>
      </c>
      <c r="AB185" s="25" t="str">
        <f>IF('Heures Supplémentaire'!AB251="",AB$5,"")</f>
        <v>CCCC</v>
      </c>
      <c r="AC185" s="25" t="e">
        <f>IF(#REF!="",AC$5,"")</f>
        <v>#REF!</v>
      </c>
      <c r="AD185" s="25" t="e">
        <f>IF(#REF!="",AD$5,"")</f>
        <v>#REF!</v>
      </c>
      <c r="AE185" s="25" t="e">
        <f>IF(#REF!="",AE$5,"")</f>
        <v>#REF!</v>
      </c>
      <c r="AF185" s="25" t="e">
        <f>IF(#REF!="",AF$5,"")</f>
        <v>#REF!</v>
      </c>
      <c r="AG185" s="25" t="e">
        <f>IF(#REF!="",AG$5,"")</f>
        <v>#REF!</v>
      </c>
      <c r="AH185" s="26" t="e">
        <f>IF(#REF!="",AH$5,"")</f>
        <v>#REF!</v>
      </c>
    </row>
    <row r="186" spans="1:34" ht="15" hidden="1" customHeight="1">
      <c r="A186" s="18" t="s">
        <v>75</v>
      </c>
      <c r="B186" s="19">
        <f t="shared" si="5"/>
        <v>44011</v>
      </c>
      <c r="C186" s="27">
        <f t="shared" si="4"/>
        <v>2</v>
      </c>
      <c r="D186" s="28" t="s">
        <v>69</v>
      </c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4"/>
      <c r="P186" s="25" t="str">
        <f>IF('Heures Supplémentaire'!D252="",$P$5,"")</f>
        <v>Haziz</v>
      </c>
      <c r="Q186" s="25" t="str">
        <f>IF('Heures Supplémentaire'!F252="",$Q$5,"")</f>
        <v>Stéphanie</v>
      </c>
      <c r="R186" s="25" t="str">
        <f>IF('Heures Supplémentaire'!H252="",$R$5,"")</f>
        <v>Catherine</v>
      </c>
      <c r="S186" s="25" t="str">
        <f>IF('Heures Supplémentaire'!J252="",$S$5,"")</f>
        <v>Denise</v>
      </c>
      <c r="T186" s="25" t="str">
        <f>IF('Heures Supplémentaire'!L252="",$T$5,"")</f>
        <v>Camille</v>
      </c>
      <c r="U186" s="25" t="str">
        <f>IF('Heures Supplémentaire'!N252="",$U$5,"")</f>
        <v>Moncef</v>
      </c>
      <c r="V186" s="25" t="str">
        <f>IF('Heures Supplémentaire'!P252="",$V$5,"")</f>
        <v>Danièle</v>
      </c>
      <c r="W186" s="25" t="str">
        <f>IF('Heures Supplémentaire'!R252="",W$5,"")</f>
        <v>Alain</v>
      </c>
      <c r="X186" s="25" t="str">
        <f>IF('Heures Supplémentaire'!T252="",X$5,"")</f>
        <v>Manuel</v>
      </c>
      <c r="Y186" s="25" t="str">
        <f>IF('Heures Supplémentaire'!V252="",Y$5,"")</f>
        <v>Driss</v>
      </c>
      <c r="Z186" s="25" t="str">
        <f>IF('Heures Supplémentaire'!Z252="",Z$5,"")</f>
        <v>AAAA</v>
      </c>
      <c r="AA186" s="25" t="str">
        <f>IF('Heures Supplémentaire'!AA252="",AA$5,"")</f>
        <v>BBBB</v>
      </c>
      <c r="AB186" s="25" t="str">
        <f>IF('Heures Supplémentaire'!AB252="",AB$5,"")</f>
        <v>CCCC</v>
      </c>
      <c r="AC186" s="25" t="e">
        <f>IF(#REF!="",AC$5,"")</f>
        <v>#REF!</v>
      </c>
      <c r="AD186" s="25" t="e">
        <f>IF(#REF!="",AD$5,"")</f>
        <v>#REF!</v>
      </c>
      <c r="AE186" s="25" t="e">
        <f>IF(#REF!="",AE$5,"")</f>
        <v>#REF!</v>
      </c>
      <c r="AF186" s="25" t="e">
        <f>IF(#REF!="",AF$5,"")</f>
        <v>#REF!</v>
      </c>
      <c r="AG186" s="25" t="e">
        <f>IF(#REF!="",AG$5,"")</f>
        <v>#REF!</v>
      </c>
      <c r="AH186" s="26" t="e">
        <f>IF(#REF!="",AH$5,"")</f>
        <v>#REF!</v>
      </c>
    </row>
    <row r="187" spans="1:34" ht="15" hidden="1" customHeight="1">
      <c r="A187" s="18" t="s">
        <v>76</v>
      </c>
      <c r="B187" s="19">
        <f t="shared" si="5"/>
        <v>44012</v>
      </c>
      <c r="C187" s="27">
        <f t="shared" si="4"/>
        <v>3</v>
      </c>
      <c r="D187" s="28" t="s">
        <v>70</v>
      </c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4"/>
      <c r="P187" s="25" t="str">
        <f>IF('Heures Supplémentaire'!D253="",$P$5,"")</f>
        <v>Haziz</v>
      </c>
      <c r="Q187" s="25" t="str">
        <f>IF('Heures Supplémentaire'!F253="",$Q$5,"")</f>
        <v>Stéphanie</v>
      </c>
      <c r="R187" s="25" t="str">
        <f>IF('Heures Supplémentaire'!H253="",$R$5,"")</f>
        <v>Catherine</v>
      </c>
      <c r="S187" s="25" t="str">
        <f>IF('Heures Supplémentaire'!J253="",$S$5,"")</f>
        <v>Denise</v>
      </c>
      <c r="T187" s="25" t="str">
        <f>IF('Heures Supplémentaire'!L253="",$T$5,"")</f>
        <v>Camille</v>
      </c>
      <c r="U187" s="25" t="str">
        <f>IF('Heures Supplémentaire'!N253="",$U$5,"")</f>
        <v>Moncef</v>
      </c>
      <c r="V187" s="25" t="str">
        <f>IF('Heures Supplémentaire'!P253="",$V$5,"")</f>
        <v>Danièle</v>
      </c>
      <c r="W187" s="25" t="str">
        <f>IF('Heures Supplémentaire'!R253="",W$5,"")</f>
        <v>Alain</v>
      </c>
      <c r="X187" s="25" t="str">
        <f>IF('Heures Supplémentaire'!T253="",X$5,"")</f>
        <v>Manuel</v>
      </c>
      <c r="Y187" s="25" t="str">
        <f>IF('Heures Supplémentaire'!V253="",Y$5,"")</f>
        <v>Driss</v>
      </c>
      <c r="Z187" s="25" t="str">
        <f>IF('Heures Supplémentaire'!Z253="",Z$5,"")</f>
        <v>AAAA</v>
      </c>
      <c r="AA187" s="25" t="str">
        <f>IF('Heures Supplémentaire'!AA253="",AA$5,"")</f>
        <v>BBBB</v>
      </c>
      <c r="AB187" s="25" t="str">
        <f>IF('Heures Supplémentaire'!AB253="",AB$5,"")</f>
        <v>CCCC</v>
      </c>
      <c r="AC187" s="25" t="e">
        <f>IF(#REF!="",AC$5,"")</f>
        <v>#REF!</v>
      </c>
      <c r="AD187" s="25" t="e">
        <f>IF(#REF!="",AD$5,"")</f>
        <v>#REF!</v>
      </c>
      <c r="AE187" s="25" t="e">
        <f>IF(#REF!="",AE$5,"")</f>
        <v>#REF!</v>
      </c>
      <c r="AF187" s="25" t="e">
        <f>IF(#REF!="",AF$5,"")</f>
        <v>#REF!</v>
      </c>
      <c r="AG187" s="25" t="e">
        <f>IF(#REF!="",AG$5,"")</f>
        <v>#REF!</v>
      </c>
      <c r="AH187" s="26" t="e">
        <f>IF(#REF!="",AH$5,"")</f>
        <v>#REF!</v>
      </c>
    </row>
    <row r="188" spans="1:34" ht="15" hidden="1" customHeight="1">
      <c r="A188" s="18" t="s">
        <v>76</v>
      </c>
      <c r="B188" s="19">
        <f t="shared" si="5"/>
        <v>44013</v>
      </c>
      <c r="C188" s="27">
        <f t="shared" si="4"/>
        <v>4</v>
      </c>
      <c r="D188" s="28" t="s">
        <v>64</v>
      </c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4"/>
      <c r="P188" s="25" t="str">
        <f>IF('Heures Supplémentaire'!D254="",$P$5,"")</f>
        <v>Haziz</v>
      </c>
      <c r="Q188" s="25" t="str">
        <f>IF('Heures Supplémentaire'!F254="",$Q$5,"")</f>
        <v>Stéphanie</v>
      </c>
      <c r="R188" s="25" t="str">
        <f>IF('Heures Supplémentaire'!H254="",$R$5,"")</f>
        <v>Catherine</v>
      </c>
      <c r="S188" s="25" t="str">
        <f>IF('Heures Supplémentaire'!J254="",$S$5,"")</f>
        <v>Denise</v>
      </c>
      <c r="T188" s="25" t="str">
        <f>IF('Heures Supplémentaire'!L254="",$T$5,"")</f>
        <v>Camille</v>
      </c>
      <c r="U188" s="25" t="str">
        <f>IF('Heures Supplémentaire'!N254="",$U$5,"")</f>
        <v>Moncef</v>
      </c>
      <c r="V188" s="25" t="str">
        <f>IF('Heures Supplémentaire'!P254="",$V$5,"")</f>
        <v>Danièle</v>
      </c>
      <c r="W188" s="25" t="str">
        <f>IF('Heures Supplémentaire'!R254="",W$5,"")</f>
        <v>Alain</v>
      </c>
      <c r="X188" s="25" t="str">
        <f>IF('Heures Supplémentaire'!T254="",X$5,"")</f>
        <v>Manuel</v>
      </c>
      <c r="Y188" s="25" t="str">
        <f>IF('Heures Supplémentaire'!V254="",Y$5,"")</f>
        <v>Driss</v>
      </c>
      <c r="Z188" s="25" t="str">
        <f>IF('Heures Supplémentaire'!Z254="",Z$5,"")</f>
        <v>AAAA</v>
      </c>
      <c r="AA188" s="25" t="str">
        <f>IF('Heures Supplémentaire'!AA254="",AA$5,"")</f>
        <v>BBBB</v>
      </c>
      <c r="AB188" s="25" t="str">
        <f>IF('Heures Supplémentaire'!AB254="",AB$5,"")</f>
        <v>CCCC</v>
      </c>
      <c r="AC188" s="25" t="e">
        <f>IF(#REF!="",AC$5,"")</f>
        <v>#REF!</v>
      </c>
      <c r="AD188" s="25" t="e">
        <f>IF(#REF!="",AD$5,"")</f>
        <v>#REF!</v>
      </c>
      <c r="AE188" s="25" t="e">
        <f>IF(#REF!="",AE$5,"")</f>
        <v>#REF!</v>
      </c>
      <c r="AF188" s="25" t="e">
        <f>IF(#REF!="",AF$5,"")</f>
        <v>#REF!</v>
      </c>
      <c r="AG188" s="25" t="e">
        <f>IF(#REF!="",AG$5,"")</f>
        <v>#REF!</v>
      </c>
      <c r="AH188" s="26" t="e">
        <f>IF(#REF!="",AH$5,"")</f>
        <v>#REF!</v>
      </c>
    </row>
    <row r="189" spans="1:34" ht="15" hidden="1" customHeight="1">
      <c r="A189" s="18" t="s">
        <v>76</v>
      </c>
      <c r="B189" s="19">
        <f t="shared" si="5"/>
        <v>44014</v>
      </c>
      <c r="C189" s="27">
        <f t="shared" si="4"/>
        <v>5</v>
      </c>
      <c r="D189" s="28" t="s">
        <v>65</v>
      </c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4"/>
      <c r="P189" s="25" t="str">
        <f>IF('Heures Supplémentaire'!D257="",$P$5,"")</f>
        <v>Haziz</v>
      </c>
      <c r="Q189" s="25" t="str">
        <f>IF('Heures Supplémentaire'!F257="",$Q$5,"")</f>
        <v>Stéphanie</v>
      </c>
      <c r="R189" s="25" t="str">
        <f>IF('Heures Supplémentaire'!H257="",$R$5,"")</f>
        <v>Catherine</v>
      </c>
      <c r="S189" s="25" t="str">
        <f>IF('Heures Supplémentaire'!J257="",$S$5,"")</f>
        <v>Denise</v>
      </c>
      <c r="T189" s="25" t="str">
        <f>IF('Heures Supplémentaire'!L257="",$T$5,"")</f>
        <v>Camille</v>
      </c>
      <c r="U189" s="25" t="str">
        <f>IF('Heures Supplémentaire'!N257="",$U$5,"")</f>
        <v>Moncef</v>
      </c>
      <c r="V189" s="25" t="str">
        <f>IF('Heures Supplémentaire'!P257="",$V$5,"")</f>
        <v>Danièle</v>
      </c>
      <c r="W189" s="25" t="str">
        <f>IF('Heures Supplémentaire'!R257="",W$5,"")</f>
        <v>Alain</v>
      </c>
      <c r="X189" s="25" t="str">
        <f>IF('Heures Supplémentaire'!T257="",X$5,"")</f>
        <v>Manuel</v>
      </c>
      <c r="Y189" s="25" t="str">
        <f>IF('Heures Supplémentaire'!V257="",Y$5,"")</f>
        <v>Driss</v>
      </c>
      <c r="Z189" s="25" t="str">
        <f>IF('Heures Supplémentaire'!Z257="",Z$5,"")</f>
        <v>AAAA</v>
      </c>
      <c r="AA189" s="25" t="str">
        <f>IF('Heures Supplémentaire'!AA257="",AA$5,"")</f>
        <v>BBBB</v>
      </c>
      <c r="AB189" s="25" t="str">
        <f>IF('Heures Supplémentaire'!AB257="",AB$5,"")</f>
        <v>CCCC</v>
      </c>
      <c r="AC189" s="25" t="e">
        <f>IF(#REF!="",AC$5,"")</f>
        <v>#REF!</v>
      </c>
      <c r="AD189" s="25" t="e">
        <f>IF(#REF!="",AD$5,"")</f>
        <v>#REF!</v>
      </c>
      <c r="AE189" s="25" t="e">
        <f>IF(#REF!="",AE$5,"")</f>
        <v>#REF!</v>
      </c>
      <c r="AF189" s="25" t="e">
        <f>IF(#REF!="",AF$5,"")</f>
        <v>#REF!</v>
      </c>
      <c r="AG189" s="25" t="e">
        <f>IF(#REF!="",AG$5,"")</f>
        <v>#REF!</v>
      </c>
      <c r="AH189" s="26" t="e">
        <f>IF(#REF!="",AH$5,"")</f>
        <v>#REF!</v>
      </c>
    </row>
    <row r="190" spans="1:34" ht="15" hidden="1" customHeight="1">
      <c r="A190" s="18" t="s">
        <v>76</v>
      </c>
      <c r="B190" s="19">
        <f t="shared" si="5"/>
        <v>44015</v>
      </c>
      <c r="C190" s="27">
        <f t="shared" si="4"/>
        <v>6</v>
      </c>
      <c r="D190" s="28" t="s">
        <v>66</v>
      </c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4"/>
      <c r="P190" s="25" t="str">
        <f>IF('Heures Supplémentaire'!D258="",$P$5,"")</f>
        <v>Haziz</v>
      </c>
      <c r="Q190" s="25" t="str">
        <f>IF('Heures Supplémentaire'!F258="",$Q$5,"")</f>
        <v>Stéphanie</v>
      </c>
      <c r="R190" s="25" t="str">
        <f>IF('Heures Supplémentaire'!H258="",$R$5,"")</f>
        <v>Catherine</v>
      </c>
      <c r="S190" s="25" t="str">
        <f>IF('Heures Supplémentaire'!J258="",$S$5,"")</f>
        <v>Denise</v>
      </c>
      <c r="T190" s="25" t="str">
        <f>IF('Heures Supplémentaire'!L258="",$T$5,"")</f>
        <v>Camille</v>
      </c>
      <c r="U190" s="25" t="str">
        <f>IF('Heures Supplémentaire'!N258="",$U$5,"")</f>
        <v>Moncef</v>
      </c>
      <c r="V190" s="25" t="str">
        <f>IF('Heures Supplémentaire'!P258="",$V$5,"")</f>
        <v>Danièle</v>
      </c>
      <c r="W190" s="25" t="str">
        <f>IF('Heures Supplémentaire'!R258="",W$5,"")</f>
        <v>Alain</v>
      </c>
      <c r="X190" s="25" t="str">
        <f>IF('Heures Supplémentaire'!T258="",X$5,"")</f>
        <v>Manuel</v>
      </c>
      <c r="Y190" s="25" t="str">
        <f>IF('Heures Supplémentaire'!V258="",Y$5,"")</f>
        <v>Driss</v>
      </c>
      <c r="Z190" s="25" t="str">
        <f>IF('Heures Supplémentaire'!Z258="",Z$5,"")</f>
        <v>AAAA</v>
      </c>
      <c r="AA190" s="25" t="str">
        <f>IF('Heures Supplémentaire'!AA258="",AA$5,"")</f>
        <v>BBBB</v>
      </c>
      <c r="AB190" s="25" t="str">
        <f>IF('Heures Supplémentaire'!AB258="",AB$5,"")</f>
        <v>CCCC</v>
      </c>
      <c r="AC190" s="25" t="e">
        <f>IF(#REF!="",AC$5,"")</f>
        <v>#REF!</v>
      </c>
      <c r="AD190" s="25" t="e">
        <f>IF(#REF!="",AD$5,"")</f>
        <v>#REF!</v>
      </c>
      <c r="AE190" s="25" t="e">
        <f>IF(#REF!="",AE$5,"")</f>
        <v>#REF!</v>
      </c>
      <c r="AF190" s="25" t="e">
        <f>IF(#REF!="",AF$5,"")</f>
        <v>#REF!</v>
      </c>
      <c r="AG190" s="25" t="e">
        <f>IF(#REF!="",AG$5,"")</f>
        <v>#REF!</v>
      </c>
      <c r="AH190" s="26" t="e">
        <f>IF(#REF!="",AH$5,"")</f>
        <v>#REF!</v>
      </c>
    </row>
    <row r="191" spans="1:34" ht="15" hidden="1" customHeight="1">
      <c r="A191" s="18" t="s">
        <v>76</v>
      </c>
      <c r="B191" s="19">
        <f t="shared" si="5"/>
        <v>44016</v>
      </c>
      <c r="C191" s="27">
        <f t="shared" si="4"/>
        <v>7</v>
      </c>
      <c r="D191" s="28" t="s">
        <v>67</v>
      </c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4"/>
      <c r="P191" s="25" t="str">
        <f>IF('Heures Supplémentaire'!D259="",$P$5,"")</f>
        <v>Haziz</v>
      </c>
      <c r="Q191" s="25" t="str">
        <f>IF('Heures Supplémentaire'!F259="",$Q$5,"")</f>
        <v>Stéphanie</v>
      </c>
      <c r="R191" s="25" t="str">
        <f>IF('Heures Supplémentaire'!H259="",$R$5,"")</f>
        <v>Catherine</v>
      </c>
      <c r="S191" s="25" t="str">
        <f>IF('Heures Supplémentaire'!J259="",$S$5,"")</f>
        <v>Denise</v>
      </c>
      <c r="T191" s="25" t="str">
        <f>IF('Heures Supplémentaire'!L259="",$T$5,"")</f>
        <v>Camille</v>
      </c>
      <c r="U191" s="25" t="str">
        <f>IF('Heures Supplémentaire'!N259="",$U$5,"")</f>
        <v>Moncef</v>
      </c>
      <c r="V191" s="25" t="str">
        <f>IF('Heures Supplémentaire'!P259="",$V$5,"")</f>
        <v>Danièle</v>
      </c>
      <c r="W191" s="25" t="str">
        <f>IF('Heures Supplémentaire'!R259="",W$5,"")</f>
        <v>Alain</v>
      </c>
      <c r="X191" s="25" t="str">
        <f>IF('Heures Supplémentaire'!T259="",X$5,"")</f>
        <v>Manuel</v>
      </c>
      <c r="Y191" s="25" t="str">
        <f>IF('Heures Supplémentaire'!V259="",Y$5,"")</f>
        <v>Driss</v>
      </c>
      <c r="Z191" s="25" t="str">
        <f>IF('Heures Supplémentaire'!Z259="",Z$5,"")</f>
        <v>AAAA</v>
      </c>
      <c r="AA191" s="25" t="str">
        <f>IF('Heures Supplémentaire'!AA259="",AA$5,"")</f>
        <v>BBBB</v>
      </c>
      <c r="AB191" s="25" t="str">
        <f>IF('Heures Supplémentaire'!AB259="",AB$5,"")</f>
        <v>CCCC</v>
      </c>
      <c r="AC191" s="25" t="e">
        <f>IF(#REF!="",AC$5,"")</f>
        <v>#REF!</v>
      </c>
      <c r="AD191" s="25" t="e">
        <f>IF(#REF!="",AD$5,"")</f>
        <v>#REF!</v>
      </c>
      <c r="AE191" s="25" t="e">
        <f>IF(#REF!="",AE$5,"")</f>
        <v>#REF!</v>
      </c>
      <c r="AF191" s="25" t="e">
        <f>IF(#REF!="",AF$5,"")</f>
        <v>#REF!</v>
      </c>
      <c r="AG191" s="25" t="e">
        <f>IF(#REF!="",AG$5,"")</f>
        <v>#REF!</v>
      </c>
      <c r="AH191" s="26" t="e">
        <f>IF(#REF!="",AH$5,"")</f>
        <v>#REF!</v>
      </c>
    </row>
    <row r="192" spans="1:34" ht="15" customHeight="1">
      <c r="A192" s="18" t="s">
        <v>76</v>
      </c>
      <c r="B192" s="19">
        <f t="shared" si="5"/>
        <v>44017</v>
      </c>
      <c r="C192" s="27">
        <f t="shared" si="4"/>
        <v>1</v>
      </c>
      <c r="D192" s="28" t="s">
        <v>68</v>
      </c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4"/>
      <c r="P192" s="25" t="str">
        <f>IF('Heures Supplémentaire'!D260="",$P$5,"")</f>
        <v>Haziz</v>
      </c>
      <c r="Q192" s="25" t="str">
        <f>IF('Heures Supplémentaire'!F260="",$Q$5,"")</f>
        <v>Stéphanie</v>
      </c>
      <c r="R192" s="25" t="str">
        <f>IF('Heures Supplémentaire'!H260="",$R$5,"")</f>
        <v>Catherine</v>
      </c>
      <c r="S192" s="25" t="str">
        <f>IF('Heures Supplémentaire'!J260="",$S$5,"")</f>
        <v>Denise</v>
      </c>
      <c r="T192" s="25" t="str">
        <f>IF('Heures Supplémentaire'!L260="",$T$5,"")</f>
        <v>Camille</v>
      </c>
      <c r="U192" s="25" t="str">
        <f>IF('Heures Supplémentaire'!N260="",$U$5,"")</f>
        <v>Moncef</v>
      </c>
      <c r="V192" s="25" t="str">
        <f>IF('Heures Supplémentaire'!P260="",$V$5,"")</f>
        <v>Danièle</v>
      </c>
      <c r="W192" s="25" t="str">
        <f>IF('Heures Supplémentaire'!R260="",W$5,"")</f>
        <v>Alain</v>
      </c>
      <c r="X192" s="25" t="str">
        <f>IF('Heures Supplémentaire'!T260="",X$5,"")</f>
        <v>Manuel</v>
      </c>
      <c r="Y192" s="25" t="str">
        <f>IF('Heures Supplémentaire'!V260="",Y$5,"")</f>
        <v>Driss</v>
      </c>
      <c r="Z192" s="25" t="str">
        <f>IF('Heures Supplémentaire'!Z260="",Z$5,"")</f>
        <v>AAAA</v>
      </c>
      <c r="AA192" s="25" t="str">
        <f>IF('Heures Supplémentaire'!AA260="",AA$5,"")</f>
        <v>BBBB</v>
      </c>
      <c r="AB192" s="25" t="str">
        <f>IF('Heures Supplémentaire'!AB260="",AB$5,"")</f>
        <v>CCCC</v>
      </c>
      <c r="AC192" s="25" t="e">
        <f>IF(#REF!="",AC$5,"")</f>
        <v>#REF!</v>
      </c>
      <c r="AD192" s="25" t="e">
        <f>IF(#REF!="",AD$5,"")</f>
        <v>#REF!</v>
      </c>
      <c r="AE192" s="25" t="e">
        <f>IF(#REF!="",AE$5,"")</f>
        <v>#REF!</v>
      </c>
      <c r="AF192" s="25" t="e">
        <f>IF(#REF!="",AF$5,"")</f>
        <v>#REF!</v>
      </c>
      <c r="AG192" s="25" t="e">
        <f>IF(#REF!="",AG$5,"")</f>
        <v>#REF!</v>
      </c>
      <c r="AH192" s="26" t="e">
        <f>IF(#REF!="",AH$5,"")</f>
        <v>#REF!</v>
      </c>
    </row>
    <row r="193" spans="1:34" ht="15" hidden="1" customHeight="1">
      <c r="A193" s="18" t="s">
        <v>76</v>
      </c>
      <c r="B193" s="19">
        <f t="shared" si="5"/>
        <v>44018</v>
      </c>
      <c r="C193" s="27">
        <f t="shared" si="4"/>
        <v>2</v>
      </c>
      <c r="D193" s="28" t="s">
        <v>69</v>
      </c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4"/>
      <c r="P193" s="25" t="str">
        <f>IF('Heures Supplémentaire'!D261="",$P$5,"")</f>
        <v>Haziz</v>
      </c>
      <c r="Q193" s="25" t="str">
        <f>IF('Heures Supplémentaire'!F261="",$Q$5,"")</f>
        <v>Stéphanie</v>
      </c>
      <c r="R193" s="25" t="str">
        <f>IF('Heures Supplémentaire'!H261="",$R$5,"")</f>
        <v>Catherine</v>
      </c>
      <c r="S193" s="25" t="str">
        <f>IF('Heures Supplémentaire'!J261="",$S$5,"")</f>
        <v>Denise</v>
      </c>
      <c r="T193" s="25" t="str">
        <f>IF('Heures Supplémentaire'!L261="",$T$5,"")</f>
        <v>Camille</v>
      </c>
      <c r="U193" s="25" t="str">
        <f>IF('Heures Supplémentaire'!N261="",$U$5,"")</f>
        <v>Moncef</v>
      </c>
      <c r="V193" s="25" t="str">
        <f>IF('Heures Supplémentaire'!P261="",$V$5,"")</f>
        <v>Danièle</v>
      </c>
      <c r="W193" s="25" t="str">
        <f>IF('Heures Supplémentaire'!R261="",W$5,"")</f>
        <v>Alain</v>
      </c>
      <c r="X193" s="25" t="str">
        <f>IF('Heures Supplémentaire'!T261="",X$5,"")</f>
        <v>Manuel</v>
      </c>
      <c r="Y193" s="25" t="str">
        <f>IF('Heures Supplémentaire'!V261="",Y$5,"")</f>
        <v>Driss</v>
      </c>
      <c r="Z193" s="25" t="str">
        <f>IF('Heures Supplémentaire'!Z261="",Z$5,"")</f>
        <v>AAAA</v>
      </c>
      <c r="AA193" s="25" t="str">
        <f>IF('Heures Supplémentaire'!AA261="",AA$5,"")</f>
        <v>BBBB</v>
      </c>
      <c r="AB193" s="25" t="str">
        <f>IF('Heures Supplémentaire'!AB261="",AB$5,"")</f>
        <v>CCCC</v>
      </c>
      <c r="AC193" s="25" t="e">
        <f>IF(#REF!="",AC$5,"")</f>
        <v>#REF!</v>
      </c>
      <c r="AD193" s="25" t="e">
        <f>IF(#REF!="",AD$5,"")</f>
        <v>#REF!</v>
      </c>
      <c r="AE193" s="25" t="e">
        <f>IF(#REF!="",AE$5,"")</f>
        <v>#REF!</v>
      </c>
      <c r="AF193" s="25" t="e">
        <f>IF(#REF!="",AF$5,"")</f>
        <v>#REF!</v>
      </c>
      <c r="AG193" s="25" t="e">
        <f>IF(#REF!="",AG$5,"")</f>
        <v>#REF!</v>
      </c>
      <c r="AH193" s="26" t="e">
        <f>IF(#REF!="",AH$5,"")</f>
        <v>#REF!</v>
      </c>
    </row>
    <row r="194" spans="1:34" ht="15" hidden="1" customHeight="1">
      <c r="A194" s="18" t="s">
        <v>76</v>
      </c>
      <c r="B194" s="19">
        <f t="shared" si="5"/>
        <v>44019</v>
      </c>
      <c r="C194" s="27">
        <f t="shared" si="4"/>
        <v>3</v>
      </c>
      <c r="D194" s="28" t="s">
        <v>70</v>
      </c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4"/>
      <c r="P194" s="25" t="str">
        <f>IF('Heures Supplémentaire'!D262="",$P$5,"")</f>
        <v>Haziz</v>
      </c>
      <c r="Q194" s="25" t="str">
        <f>IF('Heures Supplémentaire'!F262="",$Q$5,"")</f>
        <v>Stéphanie</v>
      </c>
      <c r="R194" s="25" t="str">
        <f>IF('Heures Supplémentaire'!H262="",$R$5,"")</f>
        <v>Catherine</v>
      </c>
      <c r="S194" s="25" t="str">
        <f>IF('Heures Supplémentaire'!J262="",$S$5,"")</f>
        <v>Denise</v>
      </c>
      <c r="T194" s="25" t="str">
        <f>IF('Heures Supplémentaire'!L262="",$T$5,"")</f>
        <v>Camille</v>
      </c>
      <c r="U194" s="25" t="str">
        <f>IF('Heures Supplémentaire'!N262="",$U$5,"")</f>
        <v>Moncef</v>
      </c>
      <c r="V194" s="25" t="str">
        <f>IF('Heures Supplémentaire'!P262="",$V$5,"")</f>
        <v>Danièle</v>
      </c>
      <c r="W194" s="25" t="str">
        <f>IF('Heures Supplémentaire'!R262="",W$5,"")</f>
        <v>Alain</v>
      </c>
      <c r="X194" s="25" t="str">
        <f>IF('Heures Supplémentaire'!T262="",X$5,"")</f>
        <v>Manuel</v>
      </c>
      <c r="Y194" s="25" t="str">
        <f>IF('Heures Supplémentaire'!V262="",Y$5,"")</f>
        <v>Driss</v>
      </c>
      <c r="Z194" s="25" t="str">
        <f>IF('Heures Supplémentaire'!Z262="",Z$5,"")</f>
        <v>AAAA</v>
      </c>
      <c r="AA194" s="25" t="str">
        <f>IF('Heures Supplémentaire'!AA262="",AA$5,"")</f>
        <v>BBBB</v>
      </c>
      <c r="AB194" s="25" t="str">
        <f>IF('Heures Supplémentaire'!AB262="",AB$5,"")</f>
        <v>CCCC</v>
      </c>
      <c r="AC194" s="25" t="e">
        <f>IF(#REF!="",AC$5,"")</f>
        <v>#REF!</v>
      </c>
      <c r="AD194" s="25" t="e">
        <f>IF(#REF!="",AD$5,"")</f>
        <v>#REF!</v>
      </c>
      <c r="AE194" s="25" t="e">
        <f>IF(#REF!="",AE$5,"")</f>
        <v>#REF!</v>
      </c>
      <c r="AF194" s="25" t="e">
        <f>IF(#REF!="",AF$5,"")</f>
        <v>#REF!</v>
      </c>
      <c r="AG194" s="25" t="e">
        <f>IF(#REF!="",AG$5,"")</f>
        <v>#REF!</v>
      </c>
      <c r="AH194" s="26" t="e">
        <f>IF(#REF!="",AH$5,"")</f>
        <v>#REF!</v>
      </c>
    </row>
    <row r="195" spans="1:34" ht="15" hidden="1" customHeight="1">
      <c r="A195" s="18" t="s">
        <v>76</v>
      </c>
      <c r="B195" s="19">
        <f t="shared" si="5"/>
        <v>44020</v>
      </c>
      <c r="C195" s="27">
        <f t="shared" si="4"/>
        <v>4</v>
      </c>
      <c r="D195" s="28" t="s">
        <v>64</v>
      </c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4"/>
      <c r="P195" s="25" t="str">
        <f>IF('Heures Supplémentaire'!D263="",$P$5,"")</f>
        <v>Haziz</v>
      </c>
      <c r="Q195" s="25" t="str">
        <f>IF('Heures Supplémentaire'!F263="",$Q$5,"")</f>
        <v>Stéphanie</v>
      </c>
      <c r="R195" s="25" t="str">
        <f>IF('Heures Supplémentaire'!H263="",$R$5,"")</f>
        <v>Catherine</v>
      </c>
      <c r="S195" s="25" t="str">
        <f>IF('Heures Supplémentaire'!J263="",$S$5,"")</f>
        <v>Denise</v>
      </c>
      <c r="T195" s="25" t="str">
        <f>IF('Heures Supplémentaire'!L263="",$T$5,"")</f>
        <v>Camille</v>
      </c>
      <c r="U195" s="25" t="str">
        <f>IF('Heures Supplémentaire'!N263="",$U$5,"")</f>
        <v>Moncef</v>
      </c>
      <c r="V195" s="25" t="str">
        <f>IF('Heures Supplémentaire'!P263="",$V$5,"")</f>
        <v>Danièle</v>
      </c>
      <c r="W195" s="25" t="str">
        <f>IF('Heures Supplémentaire'!R263="",W$5,"")</f>
        <v>Alain</v>
      </c>
      <c r="X195" s="25" t="str">
        <f>IF('Heures Supplémentaire'!T263="",X$5,"")</f>
        <v>Manuel</v>
      </c>
      <c r="Y195" s="25" t="str">
        <f>IF('Heures Supplémentaire'!V263="",Y$5,"")</f>
        <v>Driss</v>
      </c>
      <c r="Z195" s="25" t="str">
        <f>IF('Heures Supplémentaire'!Z263="",Z$5,"")</f>
        <v>AAAA</v>
      </c>
      <c r="AA195" s="25" t="str">
        <f>IF('Heures Supplémentaire'!AA263="",AA$5,"")</f>
        <v>BBBB</v>
      </c>
      <c r="AB195" s="25" t="str">
        <f>IF('Heures Supplémentaire'!AB263="",AB$5,"")</f>
        <v>CCCC</v>
      </c>
      <c r="AC195" s="25" t="e">
        <f>IF(#REF!="",AC$5,"")</f>
        <v>#REF!</v>
      </c>
      <c r="AD195" s="25" t="e">
        <f>IF(#REF!="",AD$5,"")</f>
        <v>#REF!</v>
      </c>
      <c r="AE195" s="25" t="e">
        <f>IF(#REF!="",AE$5,"")</f>
        <v>#REF!</v>
      </c>
      <c r="AF195" s="25" t="e">
        <f>IF(#REF!="",AF$5,"")</f>
        <v>#REF!</v>
      </c>
      <c r="AG195" s="25" t="e">
        <f>IF(#REF!="",AG$5,"")</f>
        <v>#REF!</v>
      </c>
      <c r="AH195" s="26" t="e">
        <f>IF(#REF!="",AH$5,"")</f>
        <v>#REF!</v>
      </c>
    </row>
    <row r="196" spans="1:34" ht="15" hidden="1" customHeight="1">
      <c r="A196" s="18" t="s">
        <v>76</v>
      </c>
      <c r="B196" s="19">
        <f t="shared" si="5"/>
        <v>44021</v>
      </c>
      <c r="C196" s="27">
        <f t="shared" si="4"/>
        <v>5</v>
      </c>
      <c r="D196" s="28" t="s">
        <v>65</v>
      </c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4"/>
      <c r="P196" s="25" t="str">
        <f>IF('Heures Supplémentaire'!D266="",$P$5,"")</f>
        <v>Haziz</v>
      </c>
      <c r="Q196" s="25" t="str">
        <f>IF('Heures Supplémentaire'!F266="",$Q$5,"")</f>
        <v>Stéphanie</v>
      </c>
      <c r="R196" s="25" t="str">
        <f>IF('Heures Supplémentaire'!H266="",$R$5,"")</f>
        <v>Catherine</v>
      </c>
      <c r="S196" s="25" t="str">
        <f>IF('Heures Supplémentaire'!J266="",$S$5,"")</f>
        <v>Denise</v>
      </c>
      <c r="T196" s="25" t="str">
        <f>IF('Heures Supplémentaire'!L266="",$T$5,"")</f>
        <v>Camille</v>
      </c>
      <c r="U196" s="25" t="str">
        <f>IF('Heures Supplémentaire'!N266="",$U$5,"")</f>
        <v>Moncef</v>
      </c>
      <c r="V196" s="25" t="str">
        <f>IF('Heures Supplémentaire'!P266="",$V$5,"")</f>
        <v>Danièle</v>
      </c>
      <c r="W196" s="25" t="str">
        <f>IF('Heures Supplémentaire'!R266="",W$5,"")</f>
        <v>Alain</v>
      </c>
      <c r="X196" s="25" t="str">
        <f>IF('Heures Supplémentaire'!T266="",X$5,"")</f>
        <v>Manuel</v>
      </c>
      <c r="Y196" s="25" t="str">
        <f>IF('Heures Supplémentaire'!V266="",Y$5,"")</f>
        <v>Driss</v>
      </c>
      <c r="Z196" s="25" t="str">
        <f>IF('Heures Supplémentaire'!Z266="",Z$5,"")</f>
        <v>AAAA</v>
      </c>
      <c r="AA196" s="25" t="str">
        <f>IF('Heures Supplémentaire'!AA266="",AA$5,"")</f>
        <v>BBBB</v>
      </c>
      <c r="AB196" s="25" t="str">
        <f>IF('Heures Supplémentaire'!AB266="",AB$5,"")</f>
        <v>CCCC</v>
      </c>
      <c r="AC196" s="25" t="e">
        <f>IF(#REF!="",AC$5,"")</f>
        <v>#REF!</v>
      </c>
      <c r="AD196" s="25" t="e">
        <f>IF(#REF!="",AD$5,"")</f>
        <v>#REF!</v>
      </c>
      <c r="AE196" s="25" t="e">
        <f>IF(#REF!="",AE$5,"")</f>
        <v>#REF!</v>
      </c>
      <c r="AF196" s="25" t="e">
        <f>IF(#REF!="",AF$5,"")</f>
        <v>#REF!</v>
      </c>
      <c r="AG196" s="25" t="e">
        <f>IF(#REF!="",AG$5,"")</f>
        <v>#REF!</v>
      </c>
      <c r="AH196" s="26" t="e">
        <f>IF(#REF!="",AH$5,"")</f>
        <v>#REF!</v>
      </c>
    </row>
    <row r="197" spans="1:34" ht="15" hidden="1" customHeight="1">
      <c r="A197" s="18" t="s">
        <v>76</v>
      </c>
      <c r="B197" s="19">
        <f t="shared" si="5"/>
        <v>44022</v>
      </c>
      <c r="C197" s="27">
        <f t="shared" si="4"/>
        <v>6</v>
      </c>
      <c r="D197" s="28" t="s">
        <v>66</v>
      </c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4"/>
      <c r="P197" s="25" t="str">
        <f>IF('Heures Supplémentaire'!D267="",$P$5,"")</f>
        <v>Haziz</v>
      </c>
      <c r="Q197" s="25" t="str">
        <f>IF('Heures Supplémentaire'!F267="",$Q$5,"")</f>
        <v>Stéphanie</v>
      </c>
      <c r="R197" s="25" t="str">
        <f>IF('Heures Supplémentaire'!H267="",$R$5,"")</f>
        <v>Catherine</v>
      </c>
      <c r="S197" s="25" t="str">
        <f>IF('Heures Supplémentaire'!J267="",$S$5,"")</f>
        <v>Denise</v>
      </c>
      <c r="T197" s="25" t="str">
        <f>IF('Heures Supplémentaire'!L267="",$T$5,"")</f>
        <v>Camille</v>
      </c>
      <c r="U197" s="25" t="str">
        <f>IF('Heures Supplémentaire'!N267="",$U$5,"")</f>
        <v>Moncef</v>
      </c>
      <c r="V197" s="25" t="str">
        <f>IF('Heures Supplémentaire'!P267="",$V$5,"")</f>
        <v>Danièle</v>
      </c>
      <c r="W197" s="25" t="str">
        <f>IF('Heures Supplémentaire'!R267="",W$5,"")</f>
        <v>Alain</v>
      </c>
      <c r="X197" s="25" t="str">
        <f>IF('Heures Supplémentaire'!T267="",X$5,"")</f>
        <v>Manuel</v>
      </c>
      <c r="Y197" s="25" t="str">
        <f>IF('Heures Supplémentaire'!V267="",Y$5,"")</f>
        <v>Driss</v>
      </c>
      <c r="Z197" s="25" t="str">
        <f>IF('Heures Supplémentaire'!Z267="",Z$5,"")</f>
        <v>AAAA</v>
      </c>
      <c r="AA197" s="25" t="str">
        <f>IF('Heures Supplémentaire'!AA267="",AA$5,"")</f>
        <v>BBBB</v>
      </c>
      <c r="AB197" s="25" t="str">
        <f>IF('Heures Supplémentaire'!AB267="",AB$5,"")</f>
        <v>CCCC</v>
      </c>
      <c r="AC197" s="25" t="e">
        <f>IF(#REF!="",AC$5,"")</f>
        <v>#REF!</v>
      </c>
      <c r="AD197" s="25" t="e">
        <f>IF(#REF!="",AD$5,"")</f>
        <v>#REF!</v>
      </c>
      <c r="AE197" s="25" t="e">
        <f>IF(#REF!="",AE$5,"")</f>
        <v>#REF!</v>
      </c>
      <c r="AF197" s="25" t="e">
        <f>IF(#REF!="",AF$5,"")</f>
        <v>#REF!</v>
      </c>
      <c r="AG197" s="25" t="e">
        <f>IF(#REF!="",AG$5,"")</f>
        <v>#REF!</v>
      </c>
      <c r="AH197" s="26" t="e">
        <f>IF(#REF!="",AH$5,"")</f>
        <v>#REF!</v>
      </c>
    </row>
    <row r="198" spans="1:34" ht="15" hidden="1" customHeight="1">
      <c r="A198" s="18" t="s">
        <v>76</v>
      </c>
      <c r="B198" s="19">
        <f t="shared" si="5"/>
        <v>44023</v>
      </c>
      <c r="C198" s="27">
        <f t="shared" ref="C198:C261" si="6">WEEKDAY(B198)</f>
        <v>7</v>
      </c>
      <c r="D198" s="28" t="s">
        <v>67</v>
      </c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4"/>
      <c r="P198" s="25" t="str">
        <f>IF('Heures Supplémentaire'!D268="",$P$5,"")</f>
        <v>Haziz</v>
      </c>
      <c r="Q198" s="25" t="str">
        <f>IF('Heures Supplémentaire'!F268="",$Q$5,"")</f>
        <v>Stéphanie</v>
      </c>
      <c r="R198" s="25" t="str">
        <f>IF('Heures Supplémentaire'!H268="",$R$5,"")</f>
        <v>Catherine</v>
      </c>
      <c r="S198" s="25" t="str">
        <f>IF('Heures Supplémentaire'!J268="",$S$5,"")</f>
        <v>Denise</v>
      </c>
      <c r="T198" s="25" t="str">
        <f>IF('Heures Supplémentaire'!L268="",$T$5,"")</f>
        <v>Camille</v>
      </c>
      <c r="U198" s="25" t="str">
        <f>IF('Heures Supplémentaire'!N268="",$U$5,"")</f>
        <v>Moncef</v>
      </c>
      <c r="V198" s="25" t="str">
        <f>IF('Heures Supplémentaire'!P268="",$V$5,"")</f>
        <v>Danièle</v>
      </c>
      <c r="W198" s="25" t="str">
        <f>IF('Heures Supplémentaire'!R268="",W$5,"")</f>
        <v>Alain</v>
      </c>
      <c r="X198" s="25" t="str">
        <f>IF('Heures Supplémentaire'!T268="",X$5,"")</f>
        <v>Manuel</v>
      </c>
      <c r="Y198" s="25" t="str">
        <f>IF('Heures Supplémentaire'!V268="",Y$5,"")</f>
        <v>Driss</v>
      </c>
      <c r="Z198" s="25" t="str">
        <f>IF('Heures Supplémentaire'!Z268="",Z$5,"")</f>
        <v>AAAA</v>
      </c>
      <c r="AA198" s="25" t="str">
        <f>IF('Heures Supplémentaire'!AA268="",AA$5,"")</f>
        <v>BBBB</v>
      </c>
      <c r="AB198" s="25" t="str">
        <f>IF('Heures Supplémentaire'!AB268="",AB$5,"")</f>
        <v>CCCC</v>
      </c>
      <c r="AC198" s="25" t="e">
        <f>IF(#REF!="",AC$5,"")</f>
        <v>#REF!</v>
      </c>
      <c r="AD198" s="25" t="e">
        <f>IF(#REF!="",AD$5,"")</f>
        <v>#REF!</v>
      </c>
      <c r="AE198" s="25" t="e">
        <f>IF(#REF!="",AE$5,"")</f>
        <v>#REF!</v>
      </c>
      <c r="AF198" s="25" t="e">
        <f>IF(#REF!="",AF$5,"")</f>
        <v>#REF!</v>
      </c>
      <c r="AG198" s="25" t="e">
        <f>IF(#REF!="",AG$5,"")</f>
        <v>#REF!</v>
      </c>
      <c r="AH198" s="26" t="e">
        <f>IF(#REF!="",AH$5,"")</f>
        <v>#REF!</v>
      </c>
    </row>
    <row r="199" spans="1:34" ht="15" customHeight="1">
      <c r="A199" s="18" t="s">
        <v>76</v>
      </c>
      <c r="B199" s="19">
        <f t="shared" ref="B199:B262" si="7">B198+1</f>
        <v>44024</v>
      </c>
      <c r="C199" s="27">
        <f t="shared" si="6"/>
        <v>1</v>
      </c>
      <c r="D199" s="28" t="s">
        <v>68</v>
      </c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4"/>
      <c r="P199" s="25" t="str">
        <f>IF('Heures Supplémentaire'!D269="",$P$5,"")</f>
        <v>Haziz</v>
      </c>
      <c r="Q199" s="25" t="str">
        <f>IF('Heures Supplémentaire'!F269="",$Q$5,"")</f>
        <v>Stéphanie</v>
      </c>
      <c r="R199" s="25" t="str">
        <f>IF('Heures Supplémentaire'!H269="",$R$5,"")</f>
        <v>Catherine</v>
      </c>
      <c r="S199" s="25" t="str">
        <f>IF('Heures Supplémentaire'!J269="",$S$5,"")</f>
        <v>Denise</v>
      </c>
      <c r="T199" s="25" t="str">
        <f>IF('Heures Supplémentaire'!L269="",$T$5,"")</f>
        <v>Camille</v>
      </c>
      <c r="U199" s="25" t="str">
        <f>IF('Heures Supplémentaire'!N269="",$U$5,"")</f>
        <v>Moncef</v>
      </c>
      <c r="V199" s="25" t="str">
        <f>IF('Heures Supplémentaire'!P269="",$V$5,"")</f>
        <v>Danièle</v>
      </c>
      <c r="W199" s="25" t="str">
        <f>IF('Heures Supplémentaire'!R269="",W$5,"")</f>
        <v>Alain</v>
      </c>
      <c r="X199" s="25" t="str">
        <f>IF('Heures Supplémentaire'!T269="",X$5,"")</f>
        <v>Manuel</v>
      </c>
      <c r="Y199" s="25" t="str">
        <f>IF('Heures Supplémentaire'!V269="",Y$5,"")</f>
        <v>Driss</v>
      </c>
      <c r="Z199" s="25" t="str">
        <f>IF('Heures Supplémentaire'!Z269="",Z$5,"")</f>
        <v>AAAA</v>
      </c>
      <c r="AA199" s="25" t="str">
        <f>IF('Heures Supplémentaire'!AA269="",AA$5,"")</f>
        <v>BBBB</v>
      </c>
      <c r="AB199" s="25" t="str">
        <f>IF('Heures Supplémentaire'!AB269="",AB$5,"")</f>
        <v>CCCC</v>
      </c>
      <c r="AC199" s="25" t="e">
        <f>IF(#REF!="",AC$5,"")</f>
        <v>#REF!</v>
      </c>
      <c r="AD199" s="25" t="e">
        <f>IF(#REF!="",AD$5,"")</f>
        <v>#REF!</v>
      </c>
      <c r="AE199" s="25" t="e">
        <f>IF(#REF!="",AE$5,"")</f>
        <v>#REF!</v>
      </c>
      <c r="AF199" s="25" t="e">
        <f>IF(#REF!="",AF$5,"")</f>
        <v>#REF!</v>
      </c>
      <c r="AG199" s="25" t="e">
        <f>IF(#REF!="",AG$5,"")</f>
        <v>#REF!</v>
      </c>
      <c r="AH199" s="26" t="e">
        <f>IF(#REF!="",AH$5,"")</f>
        <v>#REF!</v>
      </c>
    </row>
    <row r="200" spans="1:34" ht="15" hidden="1" customHeight="1">
      <c r="A200" s="18" t="s">
        <v>76</v>
      </c>
      <c r="B200" s="19">
        <f t="shared" si="7"/>
        <v>44025</v>
      </c>
      <c r="C200" s="27">
        <f t="shared" si="6"/>
        <v>2</v>
      </c>
      <c r="D200" s="28" t="s">
        <v>69</v>
      </c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4"/>
      <c r="P200" s="25" t="str">
        <f>IF('Heures Supplémentaire'!D270="",$P$5,"")</f>
        <v>Haziz</v>
      </c>
      <c r="Q200" s="25" t="str">
        <f>IF('Heures Supplémentaire'!F270="",$Q$5,"")</f>
        <v>Stéphanie</v>
      </c>
      <c r="R200" s="25" t="str">
        <f>IF('Heures Supplémentaire'!H270="",$R$5,"")</f>
        <v>Catherine</v>
      </c>
      <c r="S200" s="25" t="str">
        <f>IF('Heures Supplémentaire'!J270="",$S$5,"")</f>
        <v>Denise</v>
      </c>
      <c r="T200" s="25" t="str">
        <f>IF('Heures Supplémentaire'!L270="",$T$5,"")</f>
        <v>Camille</v>
      </c>
      <c r="U200" s="25" t="str">
        <f>IF('Heures Supplémentaire'!N270="",$U$5,"")</f>
        <v>Moncef</v>
      </c>
      <c r="V200" s="25" t="str">
        <f>IF('Heures Supplémentaire'!P270="",$V$5,"")</f>
        <v>Danièle</v>
      </c>
      <c r="W200" s="25" t="str">
        <f>IF('Heures Supplémentaire'!R270="",W$5,"")</f>
        <v>Alain</v>
      </c>
      <c r="X200" s="25" t="str">
        <f>IF('Heures Supplémentaire'!T270="",X$5,"")</f>
        <v>Manuel</v>
      </c>
      <c r="Y200" s="25" t="str">
        <f>IF('Heures Supplémentaire'!V270="",Y$5,"")</f>
        <v>Driss</v>
      </c>
      <c r="Z200" s="25" t="str">
        <f>IF('Heures Supplémentaire'!Z270="",Z$5,"")</f>
        <v>AAAA</v>
      </c>
      <c r="AA200" s="25" t="str">
        <f>IF('Heures Supplémentaire'!AA270="",AA$5,"")</f>
        <v>BBBB</v>
      </c>
      <c r="AB200" s="25" t="str">
        <f>IF('Heures Supplémentaire'!AB270="",AB$5,"")</f>
        <v>CCCC</v>
      </c>
      <c r="AC200" s="25" t="e">
        <f>IF(#REF!="",AC$5,"")</f>
        <v>#REF!</v>
      </c>
      <c r="AD200" s="25" t="e">
        <f>IF(#REF!="",AD$5,"")</f>
        <v>#REF!</v>
      </c>
      <c r="AE200" s="25" t="e">
        <f>IF(#REF!="",AE$5,"")</f>
        <v>#REF!</v>
      </c>
      <c r="AF200" s="25" t="e">
        <f>IF(#REF!="",AF$5,"")</f>
        <v>#REF!</v>
      </c>
      <c r="AG200" s="25" t="e">
        <f>IF(#REF!="",AG$5,"")</f>
        <v>#REF!</v>
      </c>
      <c r="AH200" s="26" t="e">
        <f>IF(#REF!="",AH$5,"")</f>
        <v>#REF!</v>
      </c>
    </row>
    <row r="201" spans="1:34" ht="15" hidden="1" customHeight="1">
      <c r="A201" s="18" t="s">
        <v>76</v>
      </c>
      <c r="B201" s="19">
        <f t="shared" si="7"/>
        <v>44026</v>
      </c>
      <c r="C201" s="27">
        <f t="shared" si="6"/>
        <v>3</v>
      </c>
      <c r="D201" s="28" t="s">
        <v>70</v>
      </c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4"/>
      <c r="P201" s="25" t="str">
        <f>IF('Heures Supplémentaire'!D271="",$P$5,"")</f>
        <v>Haziz</v>
      </c>
      <c r="Q201" s="25" t="str">
        <f>IF('Heures Supplémentaire'!F271="",$Q$5,"")</f>
        <v>Stéphanie</v>
      </c>
      <c r="R201" s="25" t="str">
        <f>IF('Heures Supplémentaire'!H271="",$R$5,"")</f>
        <v>Catherine</v>
      </c>
      <c r="S201" s="25" t="str">
        <f>IF('Heures Supplémentaire'!J271="",$S$5,"")</f>
        <v>Denise</v>
      </c>
      <c r="T201" s="25" t="str">
        <f>IF('Heures Supplémentaire'!L271="",$T$5,"")</f>
        <v>Camille</v>
      </c>
      <c r="U201" s="25" t="str">
        <f>IF('Heures Supplémentaire'!N271="",$U$5,"")</f>
        <v>Moncef</v>
      </c>
      <c r="V201" s="25" t="str">
        <f>IF('Heures Supplémentaire'!P271="",$V$5,"")</f>
        <v>Danièle</v>
      </c>
      <c r="W201" s="25" t="str">
        <f>IF('Heures Supplémentaire'!R271="",W$5,"")</f>
        <v>Alain</v>
      </c>
      <c r="X201" s="25" t="str">
        <f>IF('Heures Supplémentaire'!T271="",X$5,"")</f>
        <v>Manuel</v>
      </c>
      <c r="Y201" s="25" t="str">
        <f>IF('Heures Supplémentaire'!V271="",Y$5,"")</f>
        <v>Driss</v>
      </c>
      <c r="Z201" s="25" t="str">
        <f>IF('Heures Supplémentaire'!Z271="",Z$5,"")</f>
        <v>AAAA</v>
      </c>
      <c r="AA201" s="25" t="str">
        <f>IF('Heures Supplémentaire'!AA271="",AA$5,"")</f>
        <v>BBBB</v>
      </c>
      <c r="AB201" s="25" t="str">
        <f>IF('Heures Supplémentaire'!AB271="",AB$5,"")</f>
        <v>CCCC</v>
      </c>
      <c r="AC201" s="25" t="e">
        <f>IF(#REF!="",AC$5,"")</f>
        <v>#REF!</v>
      </c>
      <c r="AD201" s="25" t="e">
        <f>IF(#REF!="",AD$5,"")</f>
        <v>#REF!</v>
      </c>
      <c r="AE201" s="25" t="e">
        <f>IF(#REF!="",AE$5,"")</f>
        <v>#REF!</v>
      </c>
      <c r="AF201" s="25" t="e">
        <f>IF(#REF!="",AF$5,"")</f>
        <v>#REF!</v>
      </c>
      <c r="AG201" s="25" t="e">
        <f>IF(#REF!="",AG$5,"")</f>
        <v>#REF!</v>
      </c>
      <c r="AH201" s="26" t="e">
        <f>IF(#REF!="",AH$5,"")</f>
        <v>#REF!</v>
      </c>
    </row>
    <row r="202" spans="1:34" ht="15" hidden="1" customHeight="1">
      <c r="A202" s="18" t="s">
        <v>76</v>
      </c>
      <c r="B202" s="19">
        <f t="shared" si="7"/>
        <v>44027</v>
      </c>
      <c r="C202" s="27">
        <f t="shared" si="6"/>
        <v>4</v>
      </c>
      <c r="D202" s="28" t="s">
        <v>64</v>
      </c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4"/>
      <c r="P202" s="25" t="str">
        <f>IF('Heures Supplémentaire'!D272="",$P$5,"")</f>
        <v>Haziz</v>
      </c>
      <c r="Q202" s="25" t="str">
        <f>IF('Heures Supplémentaire'!F272="",$Q$5,"")</f>
        <v>Stéphanie</v>
      </c>
      <c r="R202" s="25" t="str">
        <f>IF('Heures Supplémentaire'!H272="",$R$5,"")</f>
        <v>Catherine</v>
      </c>
      <c r="S202" s="25" t="str">
        <f>IF('Heures Supplémentaire'!J272="",$S$5,"")</f>
        <v>Denise</v>
      </c>
      <c r="T202" s="25" t="str">
        <f>IF('Heures Supplémentaire'!L272="",$T$5,"")</f>
        <v>Camille</v>
      </c>
      <c r="U202" s="25" t="str">
        <f>IF('Heures Supplémentaire'!N272="",$U$5,"")</f>
        <v>Moncef</v>
      </c>
      <c r="V202" s="25" t="str">
        <f>IF('Heures Supplémentaire'!P272="",$V$5,"")</f>
        <v>Danièle</v>
      </c>
      <c r="W202" s="25" t="str">
        <f>IF('Heures Supplémentaire'!R272="",W$5,"")</f>
        <v>Alain</v>
      </c>
      <c r="X202" s="25" t="str">
        <f>IF('Heures Supplémentaire'!T272="",X$5,"")</f>
        <v>Manuel</v>
      </c>
      <c r="Y202" s="25" t="str">
        <f>IF('Heures Supplémentaire'!V272="",Y$5,"")</f>
        <v>Driss</v>
      </c>
      <c r="Z202" s="25" t="str">
        <f>IF('Heures Supplémentaire'!Z272="",Z$5,"")</f>
        <v>AAAA</v>
      </c>
      <c r="AA202" s="25" t="str">
        <f>IF('Heures Supplémentaire'!AA272="",AA$5,"")</f>
        <v>BBBB</v>
      </c>
      <c r="AB202" s="25" t="str">
        <f>IF('Heures Supplémentaire'!AB272="",AB$5,"")</f>
        <v>CCCC</v>
      </c>
      <c r="AC202" s="25" t="e">
        <f>IF(#REF!="",AC$5,"")</f>
        <v>#REF!</v>
      </c>
      <c r="AD202" s="25" t="e">
        <f>IF(#REF!="",AD$5,"")</f>
        <v>#REF!</v>
      </c>
      <c r="AE202" s="25" t="e">
        <f>IF(#REF!="",AE$5,"")</f>
        <v>#REF!</v>
      </c>
      <c r="AF202" s="25" t="e">
        <f>IF(#REF!="",AF$5,"")</f>
        <v>#REF!</v>
      </c>
      <c r="AG202" s="25" t="e">
        <f>IF(#REF!="",AG$5,"")</f>
        <v>#REF!</v>
      </c>
      <c r="AH202" s="26" t="e">
        <f>IF(#REF!="",AH$5,"")</f>
        <v>#REF!</v>
      </c>
    </row>
    <row r="203" spans="1:34" ht="15" hidden="1" customHeight="1">
      <c r="A203" s="18" t="s">
        <v>76</v>
      </c>
      <c r="B203" s="19">
        <f t="shared" si="7"/>
        <v>44028</v>
      </c>
      <c r="C203" s="27">
        <f t="shared" si="6"/>
        <v>5</v>
      </c>
      <c r="D203" s="28" t="s">
        <v>65</v>
      </c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4"/>
      <c r="P203" s="25" t="str">
        <f>IF('Heures Supplémentaire'!D275="",$P$5,"")</f>
        <v>Haziz</v>
      </c>
      <c r="Q203" s="25" t="str">
        <f>IF('Heures Supplémentaire'!F275="",$Q$5,"")</f>
        <v>Stéphanie</v>
      </c>
      <c r="R203" s="25" t="str">
        <f>IF('Heures Supplémentaire'!H275="",$R$5,"")</f>
        <v>Catherine</v>
      </c>
      <c r="S203" s="25" t="str">
        <f>IF('Heures Supplémentaire'!J275="",$S$5,"")</f>
        <v>Denise</v>
      </c>
      <c r="T203" s="25" t="str">
        <f>IF('Heures Supplémentaire'!L275="",$T$5,"")</f>
        <v>Camille</v>
      </c>
      <c r="U203" s="25" t="str">
        <f>IF('Heures Supplémentaire'!N275="",$U$5,"")</f>
        <v>Moncef</v>
      </c>
      <c r="V203" s="25" t="str">
        <f>IF('Heures Supplémentaire'!P275="",$V$5,"")</f>
        <v>Danièle</v>
      </c>
      <c r="W203" s="25" t="str">
        <f>IF('Heures Supplémentaire'!R275="",W$5,"")</f>
        <v>Alain</v>
      </c>
      <c r="X203" s="25" t="str">
        <f>IF('Heures Supplémentaire'!T275="",X$5,"")</f>
        <v>Manuel</v>
      </c>
      <c r="Y203" s="25" t="str">
        <f>IF('Heures Supplémentaire'!V275="",Y$5,"")</f>
        <v>Driss</v>
      </c>
      <c r="Z203" s="25" t="str">
        <f>IF('Heures Supplémentaire'!Z275="",Z$5,"")</f>
        <v>AAAA</v>
      </c>
      <c r="AA203" s="25" t="str">
        <f>IF('Heures Supplémentaire'!AA275="",AA$5,"")</f>
        <v>BBBB</v>
      </c>
      <c r="AB203" s="25" t="str">
        <f>IF('Heures Supplémentaire'!AB275="",AB$5,"")</f>
        <v>CCCC</v>
      </c>
      <c r="AC203" s="25" t="e">
        <f>IF(#REF!="",AC$5,"")</f>
        <v>#REF!</v>
      </c>
      <c r="AD203" s="25" t="e">
        <f>IF(#REF!="",AD$5,"")</f>
        <v>#REF!</v>
      </c>
      <c r="AE203" s="25" t="e">
        <f>IF(#REF!="",AE$5,"")</f>
        <v>#REF!</v>
      </c>
      <c r="AF203" s="25" t="e">
        <f>IF(#REF!="",AF$5,"")</f>
        <v>#REF!</v>
      </c>
      <c r="AG203" s="25" t="e">
        <f>IF(#REF!="",AG$5,"")</f>
        <v>#REF!</v>
      </c>
      <c r="AH203" s="26" t="e">
        <f>IF(#REF!="",AH$5,"")</f>
        <v>#REF!</v>
      </c>
    </row>
    <row r="204" spans="1:34" ht="15" hidden="1" customHeight="1">
      <c r="A204" s="18" t="s">
        <v>76</v>
      </c>
      <c r="B204" s="19">
        <f t="shared" si="7"/>
        <v>44029</v>
      </c>
      <c r="C204" s="27">
        <f t="shared" si="6"/>
        <v>6</v>
      </c>
      <c r="D204" s="28" t="s">
        <v>66</v>
      </c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4"/>
      <c r="P204" s="25" t="str">
        <f>IF('Heures Supplémentaire'!D276="",$P$5,"")</f>
        <v>Haziz</v>
      </c>
      <c r="Q204" s="25" t="str">
        <f>IF('Heures Supplémentaire'!F276="",$Q$5,"")</f>
        <v>Stéphanie</v>
      </c>
      <c r="R204" s="25" t="str">
        <f>IF('Heures Supplémentaire'!H276="",$R$5,"")</f>
        <v>Catherine</v>
      </c>
      <c r="S204" s="25" t="str">
        <f>IF('Heures Supplémentaire'!J276="",$S$5,"")</f>
        <v>Denise</v>
      </c>
      <c r="T204" s="25" t="str">
        <f>IF('Heures Supplémentaire'!L276="",$T$5,"")</f>
        <v>Camille</v>
      </c>
      <c r="U204" s="25" t="str">
        <f>IF('Heures Supplémentaire'!N276="",$U$5,"")</f>
        <v>Moncef</v>
      </c>
      <c r="V204" s="25" t="str">
        <f>IF('Heures Supplémentaire'!P276="",$V$5,"")</f>
        <v>Danièle</v>
      </c>
      <c r="W204" s="25" t="str">
        <f>IF('Heures Supplémentaire'!R276="",W$5,"")</f>
        <v>Alain</v>
      </c>
      <c r="X204" s="25" t="str">
        <f>IF('Heures Supplémentaire'!T276="",X$5,"")</f>
        <v>Manuel</v>
      </c>
      <c r="Y204" s="25" t="str">
        <f>IF('Heures Supplémentaire'!V276="",Y$5,"")</f>
        <v>Driss</v>
      </c>
      <c r="Z204" s="25" t="str">
        <f>IF('Heures Supplémentaire'!Z276="",Z$5,"")</f>
        <v>AAAA</v>
      </c>
      <c r="AA204" s="25" t="str">
        <f>IF('Heures Supplémentaire'!AA276="",AA$5,"")</f>
        <v>BBBB</v>
      </c>
      <c r="AB204" s="25" t="str">
        <f>IF('Heures Supplémentaire'!AB276="",AB$5,"")</f>
        <v>CCCC</v>
      </c>
      <c r="AC204" s="25" t="e">
        <f>IF(#REF!="",AC$5,"")</f>
        <v>#REF!</v>
      </c>
      <c r="AD204" s="25" t="e">
        <f>IF(#REF!="",AD$5,"")</f>
        <v>#REF!</v>
      </c>
      <c r="AE204" s="25" t="e">
        <f>IF(#REF!="",AE$5,"")</f>
        <v>#REF!</v>
      </c>
      <c r="AF204" s="25" t="e">
        <f>IF(#REF!="",AF$5,"")</f>
        <v>#REF!</v>
      </c>
      <c r="AG204" s="25" t="e">
        <f>IF(#REF!="",AG$5,"")</f>
        <v>#REF!</v>
      </c>
      <c r="AH204" s="26" t="e">
        <f>IF(#REF!="",AH$5,"")</f>
        <v>#REF!</v>
      </c>
    </row>
    <row r="205" spans="1:34" ht="15" hidden="1" customHeight="1">
      <c r="A205" s="18" t="s">
        <v>76</v>
      </c>
      <c r="B205" s="19">
        <f t="shared" si="7"/>
        <v>44030</v>
      </c>
      <c r="C205" s="27">
        <f t="shared" si="6"/>
        <v>7</v>
      </c>
      <c r="D205" s="28" t="s">
        <v>67</v>
      </c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4"/>
      <c r="P205" s="25" t="str">
        <f>IF('Heures Supplémentaire'!D277="",$P$5,"")</f>
        <v>Haziz</v>
      </c>
      <c r="Q205" s="25" t="str">
        <f>IF('Heures Supplémentaire'!F277="",$Q$5,"")</f>
        <v>Stéphanie</v>
      </c>
      <c r="R205" s="25" t="str">
        <f>IF('Heures Supplémentaire'!H277="",$R$5,"")</f>
        <v>Catherine</v>
      </c>
      <c r="S205" s="25" t="str">
        <f>IF('Heures Supplémentaire'!J277="",$S$5,"")</f>
        <v>Denise</v>
      </c>
      <c r="T205" s="25" t="str">
        <f>IF('Heures Supplémentaire'!L277="",$T$5,"")</f>
        <v>Camille</v>
      </c>
      <c r="U205" s="25" t="str">
        <f>IF('Heures Supplémentaire'!N277="",$U$5,"")</f>
        <v>Moncef</v>
      </c>
      <c r="V205" s="25" t="str">
        <f>IF('Heures Supplémentaire'!P277="",$V$5,"")</f>
        <v>Danièle</v>
      </c>
      <c r="W205" s="25" t="str">
        <f>IF('Heures Supplémentaire'!R277="",W$5,"")</f>
        <v>Alain</v>
      </c>
      <c r="X205" s="25" t="str">
        <f>IF('Heures Supplémentaire'!T277="",X$5,"")</f>
        <v>Manuel</v>
      </c>
      <c r="Y205" s="25" t="str">
        <f>IF('Heures Supplémentaire'!V277="",Y$5,"")</f>
        <v>Driss</v>
      </c>
      <c r="Z205" s="25" t="str">
        <f>IF('Heures Supplémentaire'!Z277="",Z$5,"")</f>
        <v>AAAA</v>
      </c>
      <c r="AA205" s="25" t="str">
        <f>IF('Heures Supplémentaire'!AA277="",AA$5,"")</f>
        <v>BBBB</v>
      </c>
      <c r="AB205" s="25" t="str">
        <f>IF('Heures Supplémentaire'!AB277="",AB$5,"")</f>
        <v>CCCC</v>
      </c>
      <c r="AC205" s="25" t="e">
        <f>IF(#REF!="",AC$5,"")</f>
        <v>#REF!</v>
      </c>
      <c r="AD205" s="25" t="e">
        <f>IF(#REF!="",AD$5,"")</f>
        <v>#REF!</v>
      </c>
      <c r="AE205" s="25" t="e">
        <f>IF(#REF!="",AE$5,"")</f>
        <v>#REF!</v>
      </c>
      <c r="AF205" s="25" t="e">
        <f>IF(#REF!="",AF$5,"")</f>
        <v>#REF!</v>
      </c>
      <c r="AG205" s="25" t="e">
        <f>IF(#REF!="",AG$5,"")</f>
        <v>#REF!</v>
      </c>
      <c r="AH205" s="26" t="e">
        <f>IF(#REF!="",AH$5,"")</f>
        <v>#REF!</v>
      </c>
    </row>
    <row r="206" spans="1:34" ht="15" customHeight="1">
      <c r="A206" s="18" t="s">
        <v>76</v>
      </c>
      <c r="B206" s="19">
        <f t="shared" si="7"/>
        <v>44031</v>
      </c>
      <c r="C206" s="27">
        <f t="shared" si="6"/>
        <v>1</v>
      </c>
      <c r="D206" s="28" t="s">
        <v>68</v>
      </c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4"/>
      <c r="P206" s="25" t="str">
        <f>IF('Heures Supplémentaire'!D278="",$P$5,"")</f>
        <v>Haziz</v>
      </c>
      <c r="Q206" s="25" t="str">
        <f>IF('Heures Supplémentaire'!F278="",$Q$5,"")</f>
        <v>Stéphanie</v>
      </c>
      <c r="R206" s="25" t="str">
        <f>IF('Heures Supplémentaire'!H278="",$R$5,"")</f>
        <v>Catherine</v>
      </c>
      <c r="S206" s="25" t="str">
        <f>IF('Heures Supplémentaire'!J278="",$S$5,"")</f>
        <v>Denise</v>
      </c>
      <c r="T206" s="25" t="str">
        <f>IF('Heures Supplémentaire'!L278="",$T$5,"")</f>
        <v>Camille</v>
      </c>
      <c r="U206" s="25" t="str">
        <f>IF('Heures Supplémentaire'!N278="",$U$5,"")</f>
        <v>Moncef</v>
      </c>
      <c r="V206" s="25" t="str">
        <f>IF('Heures Supplémentaire'!P278="",$V$5,"")</f>
        <v>Danièle</v>
      </c>
      <c r="W206" s="25" t="str">
        <f>IF('Heures Supplémentaire'!R278="",W$5,"")</f>
        <v>Alain</v>
      </c>
      <c r="X206" s="25" t="str">
        <f>IF('Heures Supplémentaire'!T278="",X$5,"")</f>
        <v>Manuel</v>
      </c>
      <c r="Y206" s="25" t="str">
        <f>IF('Heures Supplémentaire'!V278="",Y$5,"")</f>
        <v>Driss</v>
      </c>
      <c r="Z206" s="25" t="str">
        <f>IF('Heures Supplémentaire'!Z278="",Z$5,"")</f>
        <v>AAAA</v>
      </c>
      <c r="AA206" s="25" t="str">
        <f>IF('Heures Supplémentaire'!AA278="",AA$5,"")</f>
        <v>BBBB</v>
      </c>
      <c r="AB206" s="25" t="str">
        <f>IF('Heures Supplémentaire'!AB278="",AB$5,"")</f>
        <v>CCCC</v>
      </c>
      <c r="AC206" s="25" t="e">
        <f>IF(#REF!="",AC$5,"")</f>
        <v>#REF!</v>
      </c>
      <c r="AD206" s="25" t="e">
        <f>IF(#REF!="",AD$5,"")</f>
        <v>#REF!</v>
      </c>
      <c r="AE206" s="25" t="e">
        <f>IF(#REF!="",AE$5,"")</f>
        <v>#REF!</v>
      </c>
      <c r="AF206" s="25" t="e">
        <f>IF(#REF!="",AF$5,"")</f>
        <v>#REF!</v>
      </c>
      <c r="AG206" s="25" t="e">
        <f>IF(#REF!="",AG$5,"")</f>
        <v>#REF!</v>
      </c>
      <c r="AH206" s="26" t="e">
        <f>IF(#REF!="",AH$5,"")</f>
        <v>#REF!</v>
      </c>
    </row>
    <row r="207" spans="1:34" ht="15" hidden="1" customHeight="1">
      <c r="A207" s="18" t="s">
        <v>76</v>
      </c>
      <c r="B207" s="19">
        <f t="shared" si="7"/>
        <v>44032</v>
      </c>
      <c r="C207" s="27">
        <f t="shared" si="6"/>
        <v>2</v>
      </c>
      <c r="D207" s="28" t="s">
        <v>69</v>
      </c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4"/>
      <c r="P207" s="25" t="str">
        <f>IF('Heures Supplémentaire'!D279="",$P$5,"")</f>
        <v>Haziz</v>
      </c>
      <c r="Q207" s="25" t="str">
        <f>IF('Heures Supplémentaire'!F279="",$Q$5,"")</f>
        <v>Stéphanie</v>
      </c>
      <c r="R207" s="25" t="str">
        <f>IF('Heures Supplémentaire'!H279="",$R$5,"")</f>
        <v>Catherine</v>
      </c>
      <c r="S207" s="25" t="str">
        <f>IF('Heures Supplémentaire'!J279="",$S$5,"")</f>
        <v>Denise</v>
      </c>
      <c r="T207" s="25" t="str">
        <f>IF('Heures Supplémentaire'!L279="",$T$5,"")</f>
        <v>Camille</v>
      </c>
      <c r="U207" s="25" t="str">
        <f>IF('Heures Supplémentaire'!N279="",$U$5,"")</f>
        <v>Moncef</v>
      </c>
      <c r="V207" s="25" t="str">
        <f>IF('Heures Supplémentaire'!P279="",$V$5,"")</f>
        <v>Danièle</v>
      </c>
      <c r="W207" s="25" t="str">
        <f>IF('Heures Supplémentaire'!R279="",W$5,"")</f>
        <v>Alain</v>
      </c>
      <c r="X207" s="25" t="str">
        <f>IF('Heures Supplémentaire'!T279="",X$5,"")</f>
        <v>Manuel</v>
      </c>
      <c r="Y207" s="25" t="str">
        <f>IF('Heures Supplémentaire'!V279="",Y$5,"")</f>
        <v>Driss</v>
      </c>
      <c r="Z207" s="25" t="str">
        <f>IF('Heures Supplémentaire'!Z279="",Z$5,"")</f>
        <v>AAAA</v>
      </c>
      <c r="AA207" s="25" t="str">
        <f>IF('Heures Supplémentaire'!AA279="",AA$5,"")</f>
        <v>BBBB</v>
      </c>
      <c r="AB207" s="25" t="str">
        <f>IF('Heures Supplémentaire'!AB279="",AB$5,"")</f>
        <v>CCCC</v>
      </c>
      <c r="AC207" s="25" t="e">
        <f>IF(#REF!="",AC$5,"")</f>
        <v>#REF!</v>
      </c>
      <c r="AD207" s="25" t="e">
        <f>IF(#REF!="",AD$5,"")</f>
        <v>#REF!</v>
      </c>
      <c r="AE207" s="25" t="e">
        <f>IF(#REF!="",AE$5,"")</f>
        <v>#REF!</v>
      </c>
      <c r="AF207" s="25" t="e">
        <f>IF(#REF!="",AF$5,"")</f>
        <v>#REF!</v>
      </c>
      <c r="AG207" s="25" t="e">
        <f>IF(#REF!="",AG$5,"")</f>
        <v>#REF!</v>
      </c>
      <c r="AH207" s="26" t="e">
        <f>IF(#REF!="",AH$5,"")</f>
        <v>#REF!</v>
      </c>
    </row>
    <row r="208" spans="1:34" ht="15" hidden="1" customHeight="1">
      <c r="A208" s="18" t="s">
        <v>76</v>
      </c>
      <c r="B208" s="19">
        <f t="shared" si="7"/>
        <v>44033</v>
      </c>
      <c r="C208" s="27">
        <f t="shared" si="6"/>
        <v>3</v>
      </c>
      <c r="D208" s="28" t="s">
        <v>70</v>
      </c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4"/>
      <c r="P208" s="25" t="str">
        <f>IF('Heures Supplémentaire'!D280="",$P$5,"")</f>
        <v>Haziz</v>
      </c>
      <c r="Q208" s="25" t="str">
        <f>IF('Heures Supplémentaire'!F280="",$Q$5,"")</f>
        <v>Stéphanie</v>
      </c>
      <c r="R208" s="25" t="str">
        <f>IF('Heures Supplémentaire'!H280="",$R$5,"")</f>
        <v>Catherine</v>
      </c>
      <c r="S208" s="25" t="str">
        <f>IF('Heures Supplémentaire'!J280="",$S$5,"")</f>
        <v>Denise</v>
      </c>
      <c r="T208" s="25" t="str">
        <f>IF('Heures Supplémentaire'!L280="",$T$5,"")</f>
        <v>Camille</v>
      </c>
      <c r="U208" s="25" t="str">
        <f>IF('Heures Supplémentaire'!N280="",$U$5,"")</f>
        <v>Moncef</v>
      </c>
      <c r="V208" s="25" t="str">
        <f>IF('Heures Supplémentaire'!P280="",$V$5,"")</f>
        <v>Danièle</v>
      </c>
      <c r="W208" s="25" t="str">
        <f>IF('Heures Supplémentaire'!R280="",W$5,"")</f>
        <v>Alain</v>
      </c>
      <c r="X208" s="25" t="str">
        <f>IF('Heures Supplémentaire'!T280="",X$5,"")</f>
        <v>Manuel</v>
      </c>
      <c r="Y208" s="25" t="str">
        <f>IF('Heures Supplémentaire'!V280="",Y$5,"")</f>
        <v>Driss</v>
      </c>
      <c r="Z208" s="25" t="str">
        <f>IF('Heures Supplémentaire'!Z280="",Z$5,"")</f>
        <v>AAAA</v>
      </c>
      <c r="AA208" s="25" t="str">
        <f>IF('Heures Supplémentaire'!AA280="",AA$5,"")</f>
        <v>BBBB</v>
      </c>
      <c r="AB208" s="25" t="str">
        <f>IF('Heures Supplémentaire'!AB280="",AB$5,"")</f>
        <v>CCCC</v>
      </c>
      <c r="AC208" s="25" t="e">
        <f>IF(#REF!="",AC$5,"")</f>
        <v>#REF!</v>
      </c>
      <c r="AD208" s="25" t="e">
        <f>IF(#REF!="",AD$5,"")</f>
        <v>#REF!</v>
      </c>
      <c r="AE208" s="25" t="e">
        <f>IF(#REF!="",AE$5,"")</f>
        <v>#REF!</v>
      </c>
      <c r="AF208" s="25" t="e">
        <f>IF(#REF!="",AF$5,"")</f>
        <v>#REF!</v>
      </c>
      <c r="AG208" s="25" t="e">
        <f>IF(#REF!="",AG$5,"")</f>
        <v>#REF!</v>
      </c>
      <c r="AH208" s="26" t="e">
        <f>IF(#REF!="",AH$5,"")</f>
        <v>#REF!</v>
      </c>
    </row>
    <row r="209" spans="1:34" ht="15" hidden="1" customHeight="1">
      <c r="A209" s="18" t="s">
        <v>76</v>
      </c>
      <c r="B209" s="19">
        <f t="shared" si="7"/>
        <v>44034</v>
      </c>
      <c r="C209" s="27">
        <f t="shared" si="6"/>
        <v>4</v>
      </c>
      <c r="D209" s="28" t="s">
        <v>64</v>
      </c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4"/>
      <c r="P209" s="25" t="str">
        <f>IF('Heures Supplémentaire'!D281="",$P$5,"")</f>
        <v>Haziz</v>
      </c>
      <c r="Q209" s="25" t="str">
        <f>IF('Heures Supplémentaire'!F281="",$Q$5,"")</f>
        <v>Stéphanie</v>
      </c>
      <c r="R209" s="25" t="str">
        <f>IF('Heures Supplémentaire'!H281="",$R$5,"")</f>
        <v>Catherine</v>
      </c>
      <c r="S209" s="25" t="str">
        <f>IF('Heures Supplémentaire'!J281="",$S$5,"")</f>
        <v>Denise</v>
      </c>
      <c r="T209" s="25" t="str">
        <f>IF('Heures Supplémentaire'!L281="",$T$5,"")</f>
        <v>Camille</v>
      </c>
      <c r="U209" s="25" t="str">
        <f>IF('Heures Supplémentaire'!N281="",$U$5,"")</f>
        <v>Moncef</v>
      </c>
      <c r="V209" s="25" t="str">
        <f>IF('Heures Supplémentaire'!P281="",$V$5,"")</f>
        <v>Danièle</v>
      </c>
      <c r="W209" s="25" t="str">
        <f>IF('Heures Supplémentaire'!R281="",W$5,"")</f>
        <v>Alain</v>
      </c>
      <c r="X209" s="25" t="str">
        <f>IF('Heures Supplémentaire'!T281="",X$5,"")</f>
        <v>Manuel</v>
      </c>
      <c r="Y209" s="25" t="str">
        <f>IF('Heures Supplémentaire'!V281="",Y$5,"")</f>
        <v>Driss</v>
      </c>
      <c r="Z209" s="25" t="str">
        <f>IF('Heures Supplémentaire'!Z281="",Z$5,"")</f>
        <v>AAAA</v>
      </c>
      <c r="AA209" s="25" t="str">
        <f>IF('Heures Supplémentaire'!AA281="",AA$5,"")</f>
        <v>BBBB</v>
      </c>
      <c r="AB209" s="25" t="str">
        <f>IF('Heures Supplémentaire'!AB281="",AB$5,"")</f>
        <v>CCCC</v>
      </c>
      <c r="AC209" s="25" t="e">
        <f>IF(#REF!="",AC$5,"")</f>
        <v>#REF!</v>
      </c>
      <c r="AD209" s="25" t="e">
        <f>IF(#REF!="",AD$5,"")</f>
        <v>#REF!</v>
      </c>
      <c r="AE209" s="25" t="e">
        <f>IF(#REF!="",AE$5,"")</f>
        <v>#REF!</v>
      </c>
      <c r="AF209" s="25" t="e">
        <f>IF(#REF!="",AF$5,"")</f>
        <v>#REF!</v>
      </c>
      <c r="AG209" s="25" t="e">
        <f>IF(#REF!="",AG$5,"")</f>
        <v>#REF!</v>
      </c>
      <c r="AH209" s="26" t="e">
        <f>IF(#REF!="",AH$5,"")</f>
        <v>#REF!</v>
      </c>
    </row>
    <row r="210" spans="1:34" ht="15" hidden="1" customHeight="1">
      <c r="A210" s="18" t="s">
        <v>76</v>
      </c>
      <c r="B210" s="19">
        <f t="shared" si="7"/>
        <v>44035</v>
      </c>
      <c r="C210" s="27">
        <f t="shared" si="6"/>
        <v>5</v>
      </c>
      <c r="D210" s="28" t="s">
        <v>65</v>
      </c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4"/>
      <c r="P210" s="25" t="str">
        <f>IF('Heures Supplémentaire'!D284="",$P$5,"")</f>
        <v>Haziz</v>
      </c>
      <c r="Q210" s="25" t="str">
        <f>IF('Heures Supplémentaire'!F284="",$Q$5,"")</f>
        <v>Stéphanie</v>
      </c>
      <c r="R210" s="25" t="str">
        <f>IF('Heures Supplémentaire'!H284="",$R$5,"")</f>
        <v>Catherine</v>
      </c>
      <c r="S210" s="25" t="str">
        <f>IF('Heures Supplémentaire'!J284="",$S$5,"")</f>
        <v>Denise</v>
      </c>
      <c r="T210" s="25" t="str">
        <f>IF('Heures Supplémentaire'!L284="",$T$5,"")</f>
        <v>Camille</v>
      </c>
      <c r="U210" s="25" t="str">
        <f>IF('Heures Supplémentaire'!N284="",$U$5,"")</f>
        <v>Moncef</v>
      </c>
      <c r="V210" s="25" t="str">
        <f>IF('Heures Supplémentaire'!P284="",$V$5,"")</f>
        <v>Danièle</v>
      </c>
      <c r="W210" s="25" t="str">
        <f>IF('Heures Supplémentaire'!R284="",W$5,"")</f>
        <v>Alain</v>
      </c>
      <c r="X210" s="25" t="str">
        <f>IF('Heures Supplémentaire'!T284="",X$5,"")</f>
        <v>Manuel</v>
      </c>
      <c r="Y210" s="25" t="str">
        <f>IF('Heures Supplémentaire'!V284="",Y$5,"")</f>
        <v>Driss</v>
      </c>
      <c r="Z210" s="25" t="str">
        <f>IF('Heures Supplémentaire'!Z284="",Z$5,"")</f>
        <v>AAAA</v>
      </c>
      <c r="AA210" s="25" t="str">
        <f>IF('Heures Supplémentaire'!AA284="",AA$5,"")</f>
        <v>BBBB</v>
      </c>
      <c r="AB210" s="25" t="str">
        <f>IF('Heures Supplémentaire'!AB284="",AB$5,"")</f>
        <v>CCCC</v>
      </c>
      <c r="AC210" s="25" t="e">
        <f>IF(#REF!="",AC$5,"")</f>
        <v>#REF!</v>
      </c>
      <c r="AD210" s="25" t="e">
        <f>IF(#REF!="",AD$5,"")</f>
        <v>#REF!</v>
      </c>
      <c r="AE210" s="25" t="e">
        <f>IF(#REF!="",AE$5,"")</f>
        <v>#REF!</v>
      </c>
      <c r="AF210" s="25" t="e">
        <f>IF(#REF!="",AF$5,"")</f>
        <v>#REF!</v>
      </c>
      <c r="AG210" s="25" t="e">
        <f>IF(#REF!="",AG$5,"")</f>
        <v>#REF!</v>
      </c>
      <c r="AH210" s="26" t="e">
        <f>IF(#REF!="",AH$5,"")</f>
        <v>#REF!</v>
      </c>
    </row>
    <row r="211" spans="1:34" ht="15" hidden="1" customHeight="1">
      <c r="A211" s="18" t="s">
        <v>76</v>
      </c>
      <c r="B211" s="19">
        <f t="shared" si="7"/>
        <v>44036</v>
      </c>
      <c r="C211" s="27">
        <f t="shared" si="6"/>
        <v>6</v>
      </c>
      <c r="D211" s="28" t="s">
        <v>66</v>
      </c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4"/>
      <c r="P211" s="25" t="str">
        <f>IF('Heures Supplémentaire'!D285="",$P$5,"")</f>
        <v>Haziz</v>
      </c>
      <c r="Q211" s="25" t="str">
        <f>IF('Heures Supplémentaire'!F285="",$Q$5,"")</f>
        <v>Stéphanie</v>
      </c>
      <c r="R211" s="25" t="str">
        <f>IF('Heures Supplémentaire'!H285="",$R$5,"")</f>
        <v>Catherine</v>
      </c>
      <c r="S211" s="25" t="str">
        <f>IF('Heures Supplémentaire'!J285="",$S$5,"")</f>
        <v>Denise</v>
      </c>
      <c r="T211" s="25" t="str">
        <f>IF('Heures Supplémentaire'!L285="",$T$5,"")</f>
        <v>Camille</v>
      </c>
      <c r="U211" s="25" t="str">
        <f>IF('Heures Supplémentaire'!N285="",$U$5,"")</f>
        <v>Moncef</v>
      </c>
      <c r="V211" s="25" t="str">
        <f>IF('Heures Supplémentaire'!P285="",$V$5,"")</f>
        <v>Danièle</v>
      </c>
      <c r="W211" s="25" t="str">
        <f>IF('Heures Supplémentaire'!R285="",W$5,"")</f>
        <v>Alain</v>
      </c>
      <c r="X211" s="25" t="str">
        <f>IF('Heures Supplémentaire'!T285="",X$5,"")</f>
        <v>Manuel</v>
      </c>
      <c r="Y211" s="25" t="str">
        <f>IF('Heures Supplémentaire'!V285="",Y$5,"")</f>
        <v>Driss</v>
      </c>
      <c r="Z211" s="25" t="str">
        <f>IF('Heures Supplémentaire'!Z285="",Z$5,"")</f>
        <v>AAAA</v>
      </c>
      <c r="AA211" s="25" t="str">
        <f>IF('Heures Supplémentaire'!AA285="",AA$5,"")</f>
        <v>BBBB</v>
      </c>
      <c r="AB211" s="25" t="str">
        <f>IF('Heures Supplémentaire'!AB285="",AB$5,"")</f>
        <v>CCCC</v>
      </c>
      <c r="AC211" s="25" t="e">
        <f>IF(#REF!="",AC$5,"")</f>
        <v>#REF!</v>
      </c>
      <c r="AD211" s="25" t="e">
        <f>IF(#REF!="",AD$5,"")</f>
        <v>#REF!</v>
      </c>
      <c r="AE211" s="25" t="e">
        <f>IF(#REF!="",AE$5,"")</f>
        <v>#REF!</v>
      </c>
      <c r="AF211" s="25" t="e">
        <f>IF(#REF!="",AF$5,"")</f>
        <v>#REF!</v>
      </c>
      <c r="AG211" s="25" t="e">
        <f>IF(#REF!="",AG$5,"")</f>
        <v>#REF!</v>
      </c>
      <c r="AH211" s="26" t="e">
        <f>IF(#REF!="",AH$5,"")</f>
        <v>#REF!</v>
      </c>
    </row>
    <row r="212" spans="1:34" ht="15" hidden="1" customHeight="1">
      <c r="A212" s="18" t="s">
        <v>76</v>
      </c>
      <c r="B212" s="19">
        <f t="shared" si="7"/>
        <v>44037</v>
      </c>
      <c r="C212" s="27">
        <f t="shared" si="6"/>
        <v>7</v>
      </c>
      <c r="D212" s="28" t="s">
        <v>67</v>
      </c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4"/>
      <c r="P212" s="25" t="str">
        <f>IF('Heures Supplémentaire'!D286="",$P$5,"")</f>
        <v>Haziz</v>
      </c>
      <c r="Q212" s="25" t="str">
        <f>IF('Heures Supplémentaire'!F286="",$Q$5,"")</f>
        <v>Stéphanie</v>
      </c>
      <c r="R212" s="25" t="str">
        <f>IF('Heures Supplémentaire'!H286="",$R$5,"")</f>
        <v>Catherine</v>
      </c>
      <c r="S212" s="25" t="str">
        <f>IF('Heures Supplémentaire'!J286="",$S$5,"")</f>
        <v>Denise</v>
      </c>
      <c r="T212" s="25" t="str">
        <f>IF('Heures Supplémentaire'!L286="",$T$5,"")</f>
        <v>Camille</v>
      </c>
      <c r="U212" s="25" t="str">
        <f>IF('Heures Supplémentaire'!N286="",$U$5,"")</f>
        <v>Moncef</v>
      </c>
      <c r="V212" s="25" t="str">
        <f>IF('Heures Supplémentaire'!P286="",$V$5,"")</f>
        <v>Danièle</v>
      </c>
      <c r="W212" s="25" t="str">
        <f>IF('Heures Supplémentaire'!R286="",W$5,"")</f>
        <v>Alain</v>
      </c>
      <c r="X212" s="25" t="str">
        <f>IF('Heures Supplémentaire'!T286="",X$5,"")</f>
        <v>Manuel</v>
      </c>
      <c r="Y212" s="25" t="str">
        <f>IF('Heures Supplémentaire'!V286="",Y$5,"")</f>
        <v>Driss</v>
      </c>
      <c r="Z212" s="25" t="str">
        <f>IF('Heures Supplémentaire'!Z286="",Z$5,"")</f>
        <v>AAAA</v>
      </c>
      <c r="AA212" s="25" t="str">
        <f>IF('Heures Supplémentaire'!AA286="",AA$5,"")</f>
        <v>BBBB</v>
      </c>
      <c r="AB212" s="25" t="str">
        <f>IF('Heures Supplémentaire'!AB286="",AB$5,"")</f>
        <v>CCCC</v>
      </c>
      <c r="AC212" s="25" t="e">
        <f>IF(#REF!="",AC$5,"")</f>
        <v>#REF!</v>
      </c>
      <c r="AD212" s="25" t="e">
        <f>IF(#REF!="",AD$5,"")</f>
        <v>#REF!</v>
      </c>
      <c r="AE212" s="25" t="e">
        <f>IF(#REF!="",AE$5,"")</f>
        <v>#REF!</v>
      </c>
      <c r="AF212" s="25" t="e">
        <f>IF(#REF!="",AF$5,"")</f>
        <v>#REF!</v>
      </c>
      <c r="AG212" s="25" t="e">
        <f>IF(#REF!="",AG$5,"")</f>
        <v>#REF!</v>
      </c>
      <c r="AH212" s="26" t="e">
        <f>IF(#REF!="",AH$5,"")</f>
        <v>#REF!</v>
      </c>
    </row>
    <row r="213" spans="1:34" ht="15" customHeight="1">
      <c r="A213" s="18" t="s">
        <v>76</v>
      </c>
      <c r="B213" s="19">
        <f t="shared" si="7"/>
        <v>44038</v>
      </c>
      <c r="C213" s="27">
        <f t="shared" si="6"/>
        <v>1</v>
      </c>
      <c r="D213" s="28" t="s">
        <v>68</v>
      </c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4"/>
      <c r="P213" s="25" t="str">
        <f>IF('Heures Supplémentaire'!D287="",$P$5,"")</f>
        <v>Haziz</v>
      </c>
      <c r="Q213" s="25" t="str">
        <f>IF('Heures Supplémentaire'!F287="",$Q$5,"")</f>
        <v>Stéphanie</v>
      </c>
      <c r="R213" s="25" t="str">
        <f>IF('Heures Supplémentaire'!H287="",$R$5,"")</f>
        <v>Catherine</v>
      </c>
      <c r="S213" s="25" t="str">
        <f>IF('Heures Supplémentaire'!J287="",$S$5,"")</f>
        <v>Denise</v>
      </c>
      <c r="T213" s="25" t="str">
        <f>IF('Heures Supplémentaire'!L287="",$T$5,"")</f>
        <v>Camille</v>
      </c>
      <c r="U213" s="25" t="str">
        <f>IF('Heures Supplémentaire'!N287="",$U$5,"")</f>
        <v>Moncef</v>
      </c>
      <c r="V213" s="25" t="str">
        <f>IF('Heures Supplémentaire'!P287="",$V$5,"")</f>
        <v>Danièle</v>
      </c>
      <c r="W213" s="25" t="str">
        <f>IF('Heures Supplémentaire'!R287="",W$5,"")</f>
        <v>Alain</v>
      </c>
      <c r="X213" s="25" t="str">
        <f>IF('Heures Supplémentaire'!T287="",X$5,"")</f>
        <v>Manuel</v>
      </c>
      <c r="Y213" s="25" t="str">
        <f>IF('Heures Supplémentaire'!V287="",Y$5,"")</f>
        <v>Driss</v>
      </c>
      <c r="Z213" s="25" t="str">
        <f>IF('Heures Supplémentaire'!Z287="",Z$5,"")</f>
        <v>AAAA</v>
      </c>
      <c r="AA213" s="25" t="str">
        <f>IF('Heures Supplémentaire'!AA287="",AA$5,"")</f>
        <v>BBBB</v>
      </c>
      <c r="AB213" s="25" t="str">
        <f>IF('Heures Supplémentaire'!AB287="",AB$5,"")</f>
        <v>CCCC</v>
      </c>
      <c r="AC213" s="25" t="e">
        <f>IF(#REF!="",AC$5,"")</f>
        <v>#REF!</v>
      </c>
      <c r="AD213" s="25" t="e">
        <f>IF(#REF!="",AD$5,"")</f>
        <v>#REF!</v>
      </c>
      <c r="AE213" s="25" t="e">
        <f>IF(#REF!="",AE$5,"")</f>
        <v>#REF!</v>
      </c>
      <c r="AF213" s="25" t="e">
        <f>IF(#REF!="",AF$5,"")</f>
        <v>#REF!</v>
      </c>
      <c r="AG213" s="25" t="e">
        <f>IF(#REF!="",AG$5,"")</f>
        <v>#REF!</v>
      </c>
      <c r="AH213" s="26" t="e">
        <f>IF(#REF!="",AH$5,"")</f>
        <v>#REF!</v>
      </c>
    </row>
    <row r="214" spans="1:34" ht="15" hidden="1" customHeight="1">
      <c r="A214" s="18" t="s">
        <v>76</v>
      </c>
      <c r="B214" s="19">
        <f t="shared" si="7"/>
        <v>44039</v>
      </c>
      <c r="C214" s="27">
        <f t="shared" si="6"/>
        <v>2</v>
      </c>
      <c r="D214" s="28" t="s">
        <v>69</v>
      </c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4"/>
      <c r="P214" s="25" t="str">
        <f>IF('Heures Supplémentaire'!D288="",$P$5,"")</f>
        <v>Haziz</v>
      </c>
      <c r="Q214" s="25" t="str">
        <f>IF('Heures Supplémentaire'!F288="",$Q$5,"")</f>
        <v>Stéphanie</v>
      </c>
      <c r="R214" s="25" t="str">
        <f>IF('Heures Supplémentaire'!H288="",$R$5,"")</f>
        <v>Catherine</v>
      </c>
      <c r="S214" s="25" t="str">
        <f>IF('Heures Supplémentaire'!J288="",$S$5,"")</f>
        <v>Denise</v>
      </c>
      <c r="T214" s="25" t="str">
        <f>IF('Heures Supplémentaire'!L288="",$T$5,"")</f>
        <v>Camille</v>
      </c>
      <c r="U214" s="25" t="str">
        <f>IF('Heures Supplémentaire'!N288="",$U$5,"")</f>
        <v>Moncef</v>
      </c>
      <c r="V214" s="25" t="str">
        <f>IF('Heures Supplémentaire'!P288="",$V$5,"")</f>
        <v>Danièle</v>
      </c>
      <c r="W214" s="25" t="str">
        <f>IF('Heures Supplémentaire'!R288="",W$5,"")</f>
        <v>Alain</v>
      </c>
      <c r="X214" s="25" t="str">
        <f>IF('Heures Supplémentaire'!T288="",X$5,"")</f>
        <v>Manuel</v>
      </c>
      <c r="Y214" s="25" t="str">
        <f>IF('Heures Supplémentaire'!V288="",Y$5,"")</f>
        <v>Driss</v>
      </c>
      <c r="Z214" s="25" t="str">
        <f>IF('Heures Supplémentaire'!Z288="",Z$5,"")</f>
        <v>AAAA</v>
      </c>
      <c r="AA214" s="25" t="str">
        <f>IF('Heures Supplémentaire'!AA288="",AA$5,"")</f>
        <v>BBBB</v>
      </c>
      <c r="AB214" s="25" t="str">
        <f>IF('Heures Supplémentaire'!AB288="",AB$5,"")</f>
        <v>CCCC</v>
      </c>
      <c r="AC214" s="25" t="e">
        <f>IF(#REF!="",AC$5,"")</f>
        <v>#REF!</v>
      </c>
      <c r="AD214" s="25" t="e">
        <f>IF(#REF!="",AD$5,"")</f>
        <v>#REF!</v>
      </c>
      <c r="AE214" s="25" t="e">
        <f>IF(#REF!="",AE$5,"")</f>
        <v>#REF!</v>
      </c>
      <c r="AF214" s="25" t="e">
        <f>IF(#REF!="",AF$5,"")</f>
        <v>#REF!</v>
      </c>
      <c r="AG214" s="25" t="e">
        <f>IF(#REF!="",AG$5,"")</f>
        <v>#REF!</v>
      </c>
      <c r="AH214" s="26" t="e">
        <f>IF(#REF!="",AH$5,"")</f>
        <v>#REF!</v>
      </c>
    </row>
    <row r="215" spans="1:34" ht="15" hidden="1" customHeight="1">
      <c r="A215" s="18" t="s">
        <v>76</v>
      </c>
      <c r="B215" s="19">
        <f t="shared" si="7"/>
        <v>44040</v>
      </c>
      <c r="C215" s="27">
        <f t="shared" si="6"/>
        <v>3</v>
      </c>
      <c r="D215" s="28" t="s">
        <v>70</v>
      </c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4"/>
      <c r="P215" s="25" t="str">
        <f>IF('Heures Supplémentaire'!D289="",$P$5,"")</f>
        <v>Haziz</v>
      </c>
      <c r="Q215" s="25" t="str">
        <f>IF('Heures Supplémentaire'!F289="",$Q$5,"")</f>
        <v>Stéphanie</v>
      </c>
      <c r="R215" s="25" t="str">
        <f>IF('Heures Supplémentaire'!H289="",$R$5,"")</f>
        <v>Catherine</v>
      </c>
      <c r="S215" s="25" t="str">
        <f>IF('Heures Supplémentaire'!J289="",$S$5,"")</f>
        <v>Denise</v>
      </c>
      <c r="T215" s="25" t="str">
        <f>IF('Heures Supplémentaire'!L289="",$T$5,"")</f>
        <v>Camille</v>
      </c>
      <c r="U215" s="25" t="str">
        <f>IF('Heures Supplémentaire'!N289="",$U$5,"")</f>
        <v>Moncef</v>
      </c>
      <c r="V215" s="25" t="str">
        <f>IF('Heures Supplémentaire'!P289="",$V$5,"")</f>
        <v>Danièle</v>
      </c>
      <c r="W215" s="25" t="str">
        <f>IF('Heures Supplémentaire'!R289="",W$5,"")</f>
        <v>Alain</v>
      </c>
      <c r="X215" s="25" t="str">
        <f>IF('Heures Supplémentaire'!T289="",X$5,"")</f>
        <v>Manuel</v>
      </c>
      <c r="Y215" s="25" t="str">
        <f>IF('Heures Supplémentaire'!V289="",Y$5,"")</f>
        <v>Driss</v>
      </c>
      <c r="Z215" s="25" t="str">
        <f>IF('Heures Supplémentaire'!Z289="",Z$5,"")</f>
        <v>AAAA</v>
      </c>
      <c r="AA215" s="25" t="str">
        <f>IF('Heures Supplémentaire'!AA289="",AA$5,"")</f>
        <v>BBBB</v>
      </c>
      <c r="AB215" s="25" t="str">
        <f>IF('Heures Supplémentaire'!AB289="",AB$5,"")</f>
        <v>CCCC</v>
      </c>
      <c r="AC215" s="25" t="e">
        <f>IF(#REF!="",AC$5,"")</f>
        <v>#REF!</v>
      </c>
      <c r="AD215" s="25" t="e">
        <f>IF(#REF!="",AD$5,"")</f>
        <v>#REF!</v>
      </c>
      <c r="AE215" s="25" t="e">
        <f>IF(#REF!="",AE$5,"")</f>
        <v>#REF!</v>
      </c>
      <c r="AF215" s="25" t="e">
        <f>IF(#REF!="",AF$5,"")</f>
        <v>#REF!</v>
      </c>
      <c r="AG215" s="25" t="e">
        <f>IF(#REF!="",AG$5,"")</f>
        <v>#REF!</v>
      </c>
      <c r="AH215" s="26" t="e">
        <f>IF(#REF!="",AH$5,"")</f>
        <v>#REF!</v>
      </c>
    </row>
    <row r="216" spans="1:34" ht="15" hidden="1" customHeight="1">
      <c r="A216" s="18" t="s">
        <v>76</v>
      </c>
      <c r="B216" s="19">
        <f t="shared" si="7"/>
        <v>44041</v>
      </c>
      <c r="C216" s="27">
        <f t="shared" si="6"/>
        <v>4</v>
      </c>
      <c r="D216" s="28" t="s">
        <v>64</v>
      </c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4"/>
      <c r="P216" s="25" t="str">
        <f>IF('Heures Supplémentaire'!D290="",$P$5,"")</f>
        <v>Haziz</v>
      </c>
      <c r="Q216" s="25" t="str">
        <f>IF('Heures Supplémentaire'!F290="",$Q$5,"")</f>
        <v>Stéphanie</v>
      </c>
      <c r="R216" s="25" t="str">
        <f>IF('Heures Supplémentaire'!H290="",$R$5,"")</f>
        <v>Catherine</v>
      </c>
      <c r="S216" s="25" t="str">
        <f>IF('Heures Supplémentaire'!J290="",$S$5,"")</f>
        <v>Denise</v>
      </c>
      <c r="T216" s="25" t="str">
        <f>IF('Heures Supplémentaire'!L290="",$T$5,"")</f>
        <v>Camille</v>
      </c>
      <c r="U216" s="25" t="str">
        <f>IF('Heures Supplémentaire'!N290="",$U$5,"")</f>
        <v>Moncef</v>
      </c>
      <c r="V216" s="25" t="str">
        <f>IF('Heures Supplémentaire'!P290="",$V$5,"")</f>
        <v>Danièle</v>
      </c>
      <c r="W216" s="25" t="str">
        <f>IF('Heures Supplémentaire'!R290="",W$5,"")</f>
        <v>Alain</v>
      </c>
      <c r="X216" s="25" t="str">
        <f>IF('Heures Supplémentaire'!T290="",X$5,"")</f>
        <v>Manuel</v>
      </c>
      <c r="Y216" s="25" t="str">
        <f>IF('Heures Supplémentaire'!V290="",Y$5,"")</f>
        <v>Driss</v>
      </c>
      <c r="Z216" s="25" t="str">
        <f>IF('Heures Supplémentaire'!Z290="",Z$5,"")</f>
        <v>AAAA</v>
      </c>
      <c r="AA216" s="25" t="str">
        <f>IF('Heures Supplémentaire'!AA290="",AA$5,"")</f>
        <v>BBBB</v>
      </c>
      <c r="AB216" s="25" t="str">
        <f>IF('Heures Supplémentaire'!AB290="",AB$5,"")</f>
        <v>CCCC</v>
      </c>
      <c r="AC216" s="25" t="e">
        <f>IF(#REF!="",AC$5,"")</f>
        <v>#REF!</v>
      </c>
      <c r="AD216" s="25" t="e">
        <f>IF(#REF!="",AD$5,"")</f>
        <v>#REF!</v>
      </c>
      <c r="AE216" s="25" t="e">
        <f>IF(#REF!="",AE$5,"")</f>
        <v>#REF!</v>
      </c>
      <c r="AF216" s="25" t="e">
        <f>IF(#REF!="",AF$5,"")</f>
        <v>#REF!</v>
      </c>
      <c r="AG216" s="25" t="e">
        <f>IF(#REF!="",AG$5,"")</f>
        <v>#REF!</v>
      </c>
      <c r="AH216" s="26" t="e">
        <f>IF(#REF!="",AH$5,"")</f>
        <v>#REF!</v>
      </c>
    </row>
    <row r="217" spans="1:34" ht="15" hidden="1" customHeight="1">
      <c r="A217" s="18" t="s">
        <v>76</v>
      </c>
      <c r="B217" s="19">
        <f t="shared" si="7"/>
        <v>44042</v>
      </c>
      <c r="C217" s="27">
        <f t="shared" si="6"/>
        <v>5</v>
      </c>
      <c r="D217" s="28" t="s">
        <v>65</v>
      </c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4"/>
      <c r="P217" s="25" t="str">
        <f>IF('Heures Supplémentaire'!D293="",$P$5,"")</f>
        <v>Haziz</v>
      </c>
      <c r="Q217" s="25" t="str">
        <f>IF('Heures Supplémentaire'!F293="",$Q$5,"")</f>
        <v>Stéphanie</v>
      </c>
      <c r="R217" s="25" t="str">
        <f>IF('Heures Supplémentaire'!H293="",$R$5,"")</f>
        <v>Catherine</v>
      </c>
      <c r="S217" s="25" t="str">
        <f>IF('Heures Supplémentaire'!J293="",$S$5,"")</f>
        <v>Denise</v>
      </c>
      <c r="T217" s="25" t="str">
        <f>IF('Heures Supplémentaire'!L293="",$T$5,"")</f>
        <v>Camille</v>
      </c>
      <c r="U217" s="25" t="str">
        <f>IF('Heures Supplémentaire'!N293="",$U$5,"")</f>
        <v>Moncef</v>
      </c>
      <c r="V217" s="25" t="str">
        <f>IF('Heures Supplémentaire'!P293="",$V$5,"")</f>
        <v>Danièle</v>
      </c>
      <c r="W217" s="25" t="str">
        <f>IF('Heures Supplémentaire'!R293="",W$5,"")</f>
        <v>Alain</v>
      </c>
      <c r="X217" s="25" t="str">
        <f>IF('Heures Supplémentaire'!T293="",X$5,"")</f>
        <v>Manuel</v>
      </c>
      <c r="Y217" s="25" t="str">
        <f>IF('Heures Supplémentaire'!V293="",Y$5,"")</f>
        <v>Driss</v>
      </c>
      <c r="Z217" s="25" t="str">
        <f>IF('Heures Supplémentaire'!Z293="",Z$5,"")</f>
        <v>AAAA</v>
      </c>
      <c r="AA217" s="25" t="str">
        <f>IF('Heures Supplémentaire'!AA293="",AA$5,"")</f>
        <v>BBBB</v>
      </c>
      <c r="AB217" s="25" t="str">
        <f>IF('Heures Supplémentaire'!AB293="",AB$5,"")</f>
        <v>CCCC</v>
      </c>
      <c r="AC217" s="25" t="e">
        <f>IF(#REF!="",AC$5,"")</f>
        <v>#REF!</v>
      </c>
      <c r="AD217" s="25" t="e">
        <f>IF(#REF!="",AD$5,"")</f>
        <v>#REF!</v>
      </c>
      <c r="AE217" s="25" t="e">
        <f>IF(#REF!="",AE$5,"")</f>
        <v>#REF!</v>
      </c>
      <c r="AF217" s="25" t="e">
        <f>IF(#REF!="",AF$5,"")</f>
        <v>#REF!</v>
      </c>
      <c r="AG217" s="25" t="e">
        <f>IF(#REF!="",AG$5,"")</f>
        <v>#REF!</v>
      </c>
      <c r="AH217" s="26" t="e">
        <f>IF(#REF!="",AH$5,"")</f>
        <v>#REF!</v>
      </c>
    </row>
    <row r="218" spans="1:34" ht="15" hidden="1" customHeight="1">
      <c r="A218" s="18" t="s">
        <v>77</v>
      </c>
      <c r="B218" s="19">
        <f t="shared" si="7"/>
        <v>44043</v>
      </c>
      <c r="C218" s="27">
        <f t="shared" si="6"/>
        <v>6</v>
      </c>
      <c r="D218" s="28" t="s">
        <v>66</v>
      </c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4"/>
      <c r="P218" s="25" t="str">
        <f>IF('Heures Supplémentaire'!D294="",$P$5,"")</f>
        <v>Haziz</v>
      </c>
      <c r="Q218" s="25" t="str">
        <f>IF('Heures Supplémentaire'!F294="",$Q$5,"")</f>
        <v>Stéphanie</v>
      </c>
      <c r="R218" s="25" t="str">
        <f>IF('Heures Supplémentaire'!H294="",$R$5,"")</f>
        <v>Catherine</v>
      </c>
      <c r="S218" s="25" t="str">
        <f>IF('Heures Supplémentaire'!J294="",$S$5,"")</f>
        <v>Denise</v>
      </c>
      <c r="T218" s="25" t="str">
        <f>IF('Heures Supplémentaire'!L294="",$T$5,"")</f>
        <v>Camille</v>
      </c>
      <c r="U218" s="25" t="str">
        <f>IF('Heures Supplémentaire'!N294="",$U$5,"")</f>
        <v>Moncef</v>
      </c>
      <c r="V218" s="25" t="str">
        <f>IF('Heures Supplémentaire'!P294="",$V$5,"")</f>
        <v>Danièle</v>
      </c>
      <c r="W218" s="25" t="str">
        <f>IF('Heures Supplémentaire'!R294="",W$5,"")</f>
        <v>Alain</v>
      </c>
      <c r="X218" s="25" t="str">
        <f>IF('Heures Supplémentaire'!T294="",X$5,"")</f>
        <v>Manuel</v>
      </c>
      <c r="Y218" s="25" t="str">
        <f>IF('Heures Supplémentaire'!V294="",Y$5,"")</f>
        <v>Driss</v>
      </c>
      <c r="Z218" s="25" t="str">
        <f>IF('Heures Supplémentaire'!Z294="",Z$5,"")</f>
        <v>AAAA</v>
      </c>
      <c r="AA218" s="25" t="str">
        <f>IF('Heures Supplémentaire'!AA294="",AA$5,"")</f>
        <v>BBBB</v>
      </c>
      <c r="AB218" s="25" t="str">
        <f>IF('Heures Supplémentaire'!AB294="",AB$5,"")</f>
        <v>CCCC</v>
      </c>
      <c r="AC218" s="25" t="e">
        <f>IF(#REF!="",AC$5,"")</f>
        <v>#REF!</v>
      </c>
      <c r="AD218" s="25" t="e">
        <f>IF(#REF!="",AD$5,"")</f>
        <v>#REF!</v>
      </c>
      <c r="AE218" s="25" t="e">
        <f>IF(#REF!="",AE$5,"")</f>
        <v>#REF!</v>
      </c>
      <c r="AF218" s="25" t="e">
        <f>IF(#REF!="",AF$5,"")</f>
        <v>#REF!</v>
      </c>
      <c r="AG218" s="25" t="e">
        <f>IF(#REF!="",AG$5,"")</f>
        <v>#REF!</v>
      </c>
      <c r="AH218" s="26" t="e">
        <f>IF(#REF!="",AH$5,"")</f>
        <v>#REF!</v>
      </c>
    </row>
    <row r="219" spans="1:34" ht="15" hidden="1" customHeight="1">
      <c r="A219" s="18" t="s">
        <v>77</v>
      </c>
      <c r="B219" s="19">
        <f t="shared" si="7"/>
        <v>44044</v>
      </c>
      <c r="C219" s="27">
        <f t="shared" si="6"/>
        <v>7</v>
      </c>
      <c r="D219" s="28" t="s">
        <v>67</v>
      </c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4"/>
      <c r="P219" s="25" t="str">
        <f>IF('Heures Supplémentaire'!D295="",$P$5,"")</f>
        <v>Haziz</v>
      </c>
      <c r="Q219" s="25" t="str">
        <f>IF('Heures Supplémentaire'!F295="",$Q$5,"")</f>
        <v>Stéphanie</v>
      </c>
      <c r="R219" s="25" t="str">
        <f>IF('Heures Supplémentaire'!H295="",$R$5,"")</f>
        <v>Catherine</v>
      </c>
      <c r="S219" s="25" t="str">
        <f>IF('Heures Supplémentaire'!J295="",$S$5,"")</f>
        <v>Denise</v>
      </c>
      <c r="T219" s="25" t="str">
        <f>IF('Heures Supplémentaire'!L295="",$T$5,"")</f>
        <v>Camille</v>
      </c>
      <c r="U219" s="25" t="str">
        <f>IF('Heures Supplémentaire'!N295="",$U$5,"")</f>
        <v>Moncef</v>
      </c>
      <c r="V219" s="25" t="str">
        <f>IF('Heures Supplémentaire'!P295="",$V$5,"")</f>
        <v>Danièle</v>
      </c>
      <c r="W219" s="25" t="str">
        <f>IF('Heures Supplémentaire'!R295="",W$5,"")</f>
        <v>Alain</v>
      </c>
      <c r="X219" s="25" t="str">
        <f>IF('Heures Supplémentaire'!T295="",X$5,"")</f>
        <v>Manuel</v>
      </c>
      <c r="Y219" s="25" t="str">
        <f>IF('Heures Supplémentaire'!V295="",Y$5,"")</f>
        <v>Driss</v>
      </c>
      <c r="Z219" s="25" t="str">
        <f>IF('Heures Supplémentaire'!Z295="",Z$5,"")</f>
        <v>AAAA</v>
      </c>
      <c r="AA219" s="25" t="str">
        <f>IF('Heures Supplémentaire'!AA295="",AA$5,"")</f>
        <v>BBBB</v>
      </c>
      <c r="AB219" s="25" t="str">
        <f>IF('Heures Supplémentaire'!AB295="",AB$5,"")</f>
        <v>CCCC</v>
      </c>
      <c r="AC219" s="25" t="e">
        <f>IF(#REF!="",AC$5,"")</f>
        <v>#REF!</v>
      </c>
      <c r="AD219" s="25" t="e">
        <f>IF(#REF!="",AD$5,"")</f>
        <v>#REF!</v>
      </c>
      <c r="AE219" s="25" t="e">
        <f>IF(#REF!="",AE$5,"")</f>
        <v>#REF!</v>
      </c>
      <c r="AF219" s="25" t="e">
        <f>IF(#REF!="",AF$5,"")</f>
        <v>#REF!</v>
      </c>
      <c r="AG219" s="25" t="e">
        <f>IF(#REF!="",AG$5,"")</f>
        <v>#REF!</v>
      </c>
      <c r="AH219" s="26" t="e">
        <f>IF(#REF!="",AH$5,"")</f>
        <v>#REF!</v>
      </c>
    </row>
    <row r="220" spans="1:34" ht="15" customHeight="1">
      <c r="A220" s="18" t="s">
        <v>77</v>
      </c>
      <c r="B220" s="19">
        <f t="shared" si="7"/>
        <v>44045</v>
      </c>
      <c r="C220" s="27">
        <f t="shared" si="6"/>
        <v>1</v>
      </c>
      <c r="D220" s="28" t="s">
        <v>68</v>
      </c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4"/>
      <c r="P220" s="25" t="str">
        <f>IF('Heures Supplémentaire'!D296="",$P$5,"")</f>
        <v>Haziz</v>
      </c>
      <c r="Q220" s="25" t="str">
        <f>IF('Heures Supplémentaire'!F296="",$Q$5,"")</f>
        <v>Stéphanie</v>
      </c>
      <c r="R220" s="25" t="str">
        <f>IF('Heures Supplémentaire'!H296="",$R$5,"")</f>
        <v>Catherine</v>
      </c>
      <c r="S220" s="25" t="str">
        <f>IF('Heures Supplémentaire'!J296="",$S$5,"")</f>
        <v>Denise</v>
      </c>
      <c r="T220" s="25" t="str">
        <f>IF('Heures Supplémentaire'!L296="",$T$5,"")</f>
        <v>Camille</v>
      </c>
      <c r="U220" s="25" t="str">
        <f>IF('Heures Supplémentaire'!N296="",$U$5,"")</f>
        <v>Moncef</v>
      </c>
      <c r="V220" s="25" t="str">
        <f>IF('Heures Supplémentaire'!P296="",$V$5,"")</f>
        <v>Danièle</v>
      </c>
      <c r="W220" s="25" t="str">
        <f>IF('Heures Supplémentaire'!R296="",W$5,"")</f>
        <v>Alain</v>
      </c>
      <c r="X220" s="25" t="str">
        <f>IF('Heures Supplémentaire'!T296="",X$5,"")</f>
        <v>Manuel</v>
      </c>
      <c r="Y220" s="25" t="str">
        <f>IF('Heures Supplémentaire'!V296="",Y$5,"")</f>
        <v>Driss</v>
      </c>
      <c r="Z220" s="25" t="str">
        <f>IF('Heures Supplémentaire'!Z296="",Z$5,"")</f>
        <v>AAAA</v>
      </c>
      <c r="AA220" s="25" t="str">
        <f>IF('Heures Supplémentaire'!AA296="",AA$5,"")</f>
        <v>BBBB</v>
      </c>
      <c r="AB220" s="25" t="str">
        <f>IF('Heures Supplémentaire'!AB296="",AB$5,"")</f>
        <v>CCCC</v>
      </c>
      <c r="AC220" s="25" t="e">
        <f>IF(#REF!="",AC$5,"")</f>
        <v>#REF!</v>
      </c>
      <c r="AD220" s="25" t="e">
        <f>IF(#REF!="",AD$5,"")</f>
        <v>#REF!</v>
      </c>
      <c r="AE220" s="25" t="e">
        <f>IF(#REF!="",AE$5,"")</f>
        <v>#REF!</v>
      </c>
      <c r="AF220" s="25" t="e">
        <f>IF(#REF!="",AF$5,"")</f>
        <v>#REF!</v>
      </c>
      <c r="AG220" s="25" t="e">
        <f>IF(#REF!="",AG$5,"")</f>
        <v>#REF!</v>
      </c>
      <c r="AH220" s="26" t="e">
        <f>IF(#REF!="",AH$5,"")</f>
        <v>#REF!</v>
      </c>
    </row>
    <row r="221" spans="1:34" ht="15" hidden="1" customHeight="1">
      <c r="A221" s="18" t="s">
        <v>77</v>
      </c>
      <c r="B221" s="19">
        <f t="shared" si="7"/>
        <v>44046</v>
      </c>
      <c r="C221" s="27">
        <f t="shared" si="6"/>
        <v>2</v>
      </c>
      <c r="D221" s="28" t="s">
        <v>69</v>
      </c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4"/>
      <c r="P221" s="25" t="str">
        <f>IF('Heures Supplémentaire'!D297="",$P$5,"")</f>
        <v>Haziz</v>
      </c>
      <c r="Q221" s="25" t="str">
        <f>IF('Heures Supplémentaire'!F297="",$Q$5,"")</f>
        <v>Stéphanie</v>
      </c>
      <c r="R221" s="25" t="str">
        <f>IF('Heures Supplémentaire'!H297="",$R$5,"")</f>
        <v>Catherine</v>
      </c>
      <c r="S221" s="25" t="str">
        <f>IF('Heures Supplémentaire'!J297="",$S$5,"")</f>
        <v>Denise</v>
      </c>
      <c r="T221" s="25" t="str">
        <f>IF('Heures Supplémentaire'!L297="",$T$5,"")</f>
        <v>Camille</v>
      </c>
      <c r="U221" s="25" t="str">
        <f>IF('Heures Supplémentaire'!N297="",$U$5,"")</f>
        <v>Moncef</v>
      </c>
      <c r="V221" s="25" t="str">
        <f>IF('Heures Supplémentaire'!P297="",$V$5,"")</f>
        <v>Danièle</v>
      </c>
      <c r="W221" s="25" t="str">
        <f>IF('Heures Supplémentaire'!R297="",W$5,"")</f>
        <v>Alain</v>
      </c>
      <c r="X221" s="25" t="str">
        <f>IF('Heures Supplémentaire'!T297="",X$5,"")</f>
        <v>Manuel</v>
      </c>
      <c r="Y221" s="25" t="str">
        <f>IF('Heures Supplémentaire'!V297="",Y$5,"")</f>
        <v>Driss</v>
      </c>
      <c r="Z221" s="25" t="str">
        <f>IF('Heures Supplémentaire'!Z297="",Z$5,"")</f>
        <v>AAAA</v>
      </c>
      <c r="AA221" s="25" t="str">
        <f>IF('Heures Supplémentaire'!AA297="",AA$5,"")</f>
        <v>BBBB</v>
      </c>
      <c r="AB221" s="25" t="str">
        <f>IF('Heures Supplémentaire'!AB297="",AB$5,"")</f>
        <v>CCCC</v>
      </c>
      <c r="AC221" s="25" t="e">
        <f>IF(#REF!="",AC$5,"")</f>
        <v>#REF!</v>
      </c>
      <c r="AD221" s="25" t="e">
        <f>IF(#REF!="",AD$5,"")</f>
        <v>#REF!</v>
      </c>
      <c r="AE221" s="25" t="e">
        <f>IF(#REF!="",AE$5,"")</f>
        <v>#REF!</v>
      </c>
      <c r="AF221" s="25" t="e">
        <f>IF(#REF!="",AF$5,"")</f>
        <v>#REF!</v>
      </c>
      <c r="AG221" s="25" t="e">
        <f>IF(#REF!="",AG$5,"")</f>
        <v>#REF!</v>
      </c>
      <c r="AH221" s="26" t="e">
        <f>IF(#REF!="",AH$5,"")</f>
        <v>#REF!</v>
      </c>
    </row>
    <row r="222" spans="1:34" ht="15" hidden="1" customHeight="1">
      <c r="A222" s="18" t="s">
        <v>77</v>
      </c>
      <c r="B222" s="19">
        <f t="shared" si="7"/>
        <v>44047</v>
      </c>
      <c r="C222" s="27">
        <f t="shared" si="6"/>
        <v>3</v>
      </c>
      <c r="D222" s="28" t="s">
        <v>70</v>
      </c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4"/>
      <c r="P222" s="25" t="str">
        <f>IF('Heures Supplémentaire'!D298="",$P$5,"")</f>
        <v>Haziz</v>
      </c>
      <c r="Q222" s="25" t="str">
        <f>IF('Heures Supplémentaire'!F298="",$Q$5,"")</f>
        <v>Stéphanie</v>
      </c>
      <c r="R222" s="25" t="str">
        <f>IF('Heures Supplémentaire'!H298="",$R$5,"")</f>
        <v>Catherine</v>
      </c>
      <c r="S222" s="25" t="str">
        <f>IF('Heures Supplémentaire'!J298="",$S$5,"")</f>
        <v>Denise</v>
      </c>
      <c r="T222" s="25" t="str">
        <f>IF('Heures Supplémentaire'!L298="",$T$5,"")</f>
        <v>Camille</v>
      </c>
      <c r="U222" s="25" t="str">
        <f>IF('Heures Supplémentaire'!N298="",$U$5,"")</f>
        <v>Moncef</v>
      </c>
      <c r="V222" s="25" t="str">
        <f>IF('Heures Supplémentaire'!P298="",$V$5,"")</f>
        <v>Danièle</v>
      </c>
      <c r="W222" s="25" t="str">
        <f>IF('Heures Supplémentaire'!R298="",W$5,"")</f>
        <v>Alain</v>
      </c>
      <c r="X222" s="25" t="str">
        <f>IF('Heures Supplémentaire'!T298="",X$5,"")</f>
        <v>Manuel</v>
      </c>
      <c r="Y222" s="25" t="str">
        <f>IF('Heures Supplémentaire'!V298="",Y$5,"")</f>
        <v>Driss</v>
      </c>
      <c r="Z222" s="25" t="str">
        <f>IF('Heures Supplémentaire'!Z298="",Z$5,"")</f>
        <v>AAAA</v>
      </c>
      <c r="AA222" s="25" t="str">
        <f>IF('Heures Supplémentaire'!AA298="",AA$5,"")</f>
        <v>BBBB</v>
      </c>
      <c r="AB222" s="25" t="str">
        <f>IF('Heures Supplémentaire'!AB298="",AB$5,"")</f>
        <v>CCCC</v>
      </c>
      <c r="AC222" s="25" t="e">
        <f>IF(#REF!="",AC$5,"")</f>
        <v>#REF!</v>
      </c>
      <c r="AD222" s="25" t="e">
        <f>IF(#REF!="",AD$5,"")</f>
        <v>#REF!</v>
      </c>
      <c r="AE222" s="25" t="e">
        <f>IF(#REF!="",AE$5,"")</f>
        <v>#REF!</v>
      </c>
      <c r="AF222" s="25" t="e">
        <f>IF(#REF!="",AF$5,"")</f>
        <v>#REF!</v>
      </c>
      <c r="AG222" s="25" t="e">
        <f>IF(#REF!="",AG$5,"")</f>
        <v>#REF!</v>
      </c>
      <c r="AH222" s="26" t="e">
        <f>IF(#REF!="",AH$5,"")</f>
        <v>#REF!</v>
      </c>
    </row>
    <row r="223" spans="1:34" ht="15" hidden="1" customHeight="1">
      <c r="A223" s="18" t="s">
        <v>77</v>
      </c>
      <c r="B223" s="19">
        <f t="shared" si="7"/>
        <v>44048</v>
      </c>
      <c r="C223" s="27">
        <f t="shared" si="6"/>
        <v>4</v>
      </c>
      <c r="D223" s="28" t="s">
        <v>64</v>
      </c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4"/>
      <c r="P223" s="25" t="str">
        <f>IF('Heures Supplémentaire'!D299="",$P$5,"")</f>
        <v>Haziz</v>
      </c>
      <c r="Q223" s="25" t="str">
        <f>IF('Heures Supplémentaire'!F299="",$Q$5,"")</f>
        <v>Stéphanie</v>
      </c>
      <c r="R223" s="25" t="str">
        <f>IF('Heures Supplémentaire'!H299="",$R$5,"")</f>
        <v>Catherine</v>
      </c>
      <c r="S223" s="25" t="str">
        <f>IF('Heures Supplémentaire'!J299="",$S$5,"")</f>
        <v>Denise</v>
      </c>
      <c r="T223" s="25" t="str">
        <f>IF('Heures Supplémentaire'!L299="",$T$5,"")</f>
        <v>Camille</v>
      </c>
      <c r="U223" s="25" t="str">
        <f>IF('Heures Supplémentaire'!N299="",$U$5,"")</f>
        <v>Moncef</v>
      </c>
      <c r="V223" s="25" t="str">
        <f>IF('Heures Supplémentaire'!P299="",$V$5,"")</f>
        <v>Danièle</v>
      </c>
      <c r="W223" s="25" t="str">
        <f>IF('Heures Supplémentaire'!R299="",W$5,"")</f>
        <v>Alain</v>
      </c>
      <c r="X223" s="25" t="str">
        <f>IF('Heures Supplémentaire'!T299="",X$5,"")</f>
        <v>Manuel</v>
      </c>
      <c r="Y223" s="25" t="str">
        <f>IF('Heures Supplémentaire'!V299="",Y$5,"")</f>
        <v>Driss</v>
      </c>
      <c r="Z223" s="25" t="str">
        <f>IF('Heures Supplémentaire'!Z299="",Z$5,"")</f>
        <v>AAAA</v>
      </c>
      <c r="AA223" s="25" t="str">
        <f>IF('Heures Supplémentaire'!AA299="",AA$5,"")</f>
        <v>BBBB</v>
      </c>
      <c r="AB223" s="25" t="str">
        <f>IF('Heures Supplémentaire'!AB299="",AB$5,"")</f>
        <v>CCCC</v>
      </c>
      <c r="AC223" s="25" t="e">
        <f>IF(#REF!="",AC$5,"")</f>
        <v>#REF!</v>
      </c>
      <c r="AD223" s="25" t="e">
        <f>IF(#REF!="",AD$5,"")</f>
        <v>#REF!</v>
      </c>
      <c r="AE223" s="25" t="e">
        <f>IF(#REF!="",AE$5,"")</f>
        <v>#REF!</v>
      </c>
      <c r="AF223" s="25" t="e">
        <f>IF(#REF!="",AF$5,"")</f>
        <v>#REF!</v>
      </c>
      <c r="AG223" s="25" t="e">
        <f>IF(#REF!="",AG$5,"")</f>
        <v>#REF!</v>
      </c>
      <c r="AH223" s="26" t="e">
        <f>IF(#REF!="",AH$5,"")</f>
        <v>#REF!</v>
      </c>
    </row>
    <row r="224" spans="1:34" ht="15" hidden="1" customHeight="1">
      <c r="A224" s="18" t="s">
        <v>77</v>
      </c>
      <c r="B224" s="19">
        <f t="shared" si="7"/>
        <v>44049</v>
      </c>
      <c r="C224" s="27">
        <f t="shared" si="6"/>
        <v>5</v>
      </c>
      <c r="D224" s="28" t="s">
        <v>65</v>
      </c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4"/>
      <c r="P224" s="25" t="str">
        <f>IF('Heures Supplémentaire'!D302="",$P$5,"")</f>
        <v>Haziz</v>
      </c>
      <c r="Q224" s="25" t="str">
        <f>IF('Heures Supplémentaire'!F302="",$Q$5,"")</f>
        <v>Stéphanie</v>
      </c>
      <c r="R224" s="25" t="str">
        <f>IF('Heures Supplémentaire'!H302="",$R$5,"")</f>
        <v>Catherine</v>
      </c>
      <c r="S224" s="25" t="str">
        <f>IF('Heures Supplémentaire'!J302="",$S$5,"")</f>
        <v>Denise</v>
      </c>
      <c r="T224" s="25" t="str">
        <f>IF('Heures Supplémentaire'!L302="",$T$5,"")</f>
        <v>Camille</v>
      </c>
      <c r="U224" s="25" t="str">
        <f>IF('Heures Supplémentaire'!N302="",$U$5,"")</f>
        <v>Moncef</v>
      </c>
      <c r="V224" s="25" t="str">
        <f>IF('Heures Supplémentaire'!P302="",$V$5,"")</f>
        <v>Danièle</v>
      </c>
      <c r="W224" s="25" t="str">
        <f>IF('Heures Supplémentaire'!R302="",W$5,"")</f>
        <v>Alain</v>
      </c>
      <c r="X224" s="25" t="str">
        <f>IF('Heures Supplémentaire'!T302="",X$5,"")</f>
        <v>Manuel</v>
      </c>
      <c r="Y224" s="25" t="str">
        <f>IF('Heures Supplémentaire'!V302="",Y$5,"")</f>
        <v>Driss</v>
      </c>
      <c r="Z224" s="25" t="str">
        <f>IF('Heures Supplémentaire'!Z302="",Z$5,"")</f>
        <v>AAAA</v>
      </c>
      <c r="AA224" s="25" t="str">
        <f>IF('Heures Supplémentaire'!AA302="",AA$5,"")</f>
        <v>BBBB</v>
      </c>
      <c r="AB224" s="25" t="str">
        <f>IF('Heures Supplémentaire'!AB302="",AB$5,"")</f>
        <v>CCCC</v>
      </c>
      <c r="AC224" s="25" t="e">
        <f>IF(#REF!="",AC$5,"")</f>
        <v>#REF!</v>
      </c>
      <c r="AD224" s="25" t="e">
        <f>IF(#REF!="",AD$5,"")</f>
        <v>#REF!</v>
      </c>
      <c r="AE224" s="25" t="e">
        <f>IF(#REF!="",AE$5,"")</f>
        <v>#REF!</v>
      </c>
      <c r="AF224" s="25" t="e">
        <f>IF(#REF!="",AF$5,"")</f>
        <v>#REF!</v>
      </c>
      <c r="AG224" s="25" t="e">
        <f>IF(#REF!="",AG$5,"")</f>
        <v>#REF!</v>
      </c>
      <c r="AH224" s="26" t="e">
        <f>IF(#REF!="",AH$5,"")</f>
        <v>#REF!</v>
      </c>
    </row>
    <row r="225" spans="1:34" ht="15" hidden="1" customHeight="1">
      <c r="A225" s="18" t="s">
        <v>77</v>
      </c>
      <c r="B225" s="19">
        <f t="shared" si="7"/>
        <v>44050</v>
      </c>
      <c r="C225" s="27">
        <f t="shared" si="6"/>
        <v>6</v>
      </c>
      <c r="D225" s="28" t="s">
        <v>66</v>
      </c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4"/>
      <c r="P225" s="25" t="str">
        <f>IF('Heures Supplémentaire'!D303="",$P$5,"")</f>
        <v>Haziz</v>
      </c>
      <c r="Q225" s="25" t="str">
        <f>IF('Heures Supplémentaire'!F303="",$Q$5,"")</f>
        <v>Stéphanie</v>
      </c>
      <c r="R225" s="25" t="str">
        <f>IF('Heures Supplémentaire'!H303="",$R$5,"")</f>
        <v>Catherine</v>
      </c>
      <c r="S225" s="25" t="str">
        <f>IF('Heures Supplémentaire'!J303="",$S$5,"")</f>
        <v>Denise</v>
      </c>
      <c r="T225" s="25" t="str">
        <f>IF('Heures Supplémentaire'!L303="",$T$5,"")</f>
        <v>Camille</v>
      </c>
      <c r="U225" s="25" t="str">
        <f>IF('Heures Supplémentaire'!N303="",$U$5,"")</f>
        <v>Moncef</v>
      </c>
      <c r="V225" s="25" t="str">
        <f>IF('Heures Supplémentaire'!P303="",$V$5,"")</f>
        <v>Danièle</v>
      </c>
      <c r="W225" s="25" t="str">
        <f>IF('Heures Supplémentaire'!R303="",W$5,"")</f>
        <v>Alain</v>
      </c>
      <c r="X225" s="25" t="str">
        <f>IF('Heures Supplémentaire'!T303="",X$5,"")</f>
        <v>Manuel</v>
      </c>
      <c r="Y225" s="25" t="str">
        <f>IF('Heures Supplémentaire'!V303="",Y$5,"")</f>
        <v>Driss</v>
      </c>
      <c r="Z225" s="25" t="str">
        <f>IF('Heures Supplémentaire'!Z303="",Z$5,"")</f>
        <v>AAAA</v>
      </c>
      <c r="AA225" s="25" t="str">
        <f>IF('Heures Supplémentaire'!AA303="",AA$5,"")</f>
        <v>BBBB</v>
      </c>
      <c r="AB225" s="25" t="str">
        <f>IF('Heures Supplémentaire'!AB303="",AB$5,"")</f>
        <v>CCCC</v>
      </c>
      <c r="AC225" s="25" t="e">
        <f>IF(#REF!="",AC$5,"")</f>
        <v>#REF!</v>
      </c>
      <c r="AD225" s="25" t="e">
        <f>IF(#REF!="",AD$5,"")</f>
        <v>#REF!</v>
      </c>
      <c r="AE225" s="25" t="e">
        <f>IF(#REF!="",AE$5,"")</f>
        <v>#REF!</v>
      </c>
      <c r="AF225" s="25" t="e">
        <f>IF(#REF!="",AF$5,"")</f>
        <v>#REF!</v>
      </c>
      <c r="AG225" s="25" t="e">
        <f>IF(#REF!="",AG$5,"")</f>
        <v>#REF!</v>
      </c>
      <c r="AH225" s="26" t="e">
        <f>IF(#REF!="",AH$5,"")</f>
        <v>#REF!</v>
      </c>
    </row>
    <row r="226" spans="1:34" ht="15" hidden="1" customHeight="1">
      <c r="A226" s="18" t="s">
        <v>77</v>
      </c>
      <c r="B226" s="19">
        <f t="shared" si="7"/>
        <v>44051</v>
      </c>
      <c r="C226" s="27">
        <f t="shared" si="6"/>
        <v>7</v>
      </c>
      <c r="D226" s="28" t="s">
        <v>67</v>
      </c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4"/>
      <c r="P226" s="25" t="str">
        <f>IF('Heures Supplémentaire'!D304="",$P$5,"")</f>
        <v>Haziz</v>
      </c>
      <c r="Q226" s="25" t="str">
        <f>IF('Heures Supplémentaire'!F304="",$Q$5,"")</f>
        <v>Stéphanie</v>
      </c>
      <c r="R226" s="25" t="str">
        <f>IF('Heures Supplémentaire'!H304="",$R$5,"")</f>
        <v>Catherine</v>
      </c>
      <c r="S226" s="25" t="str">
        <f>IF('Heures Supplémentaire'!J304="",$S$5,"")</f>
        <v>Denise</v>
      </c>
      <c r="T226" s="25" t="str">
        <f>IF('Heures Supplémentaire'!L304="",$T$5,"")</f>
        <v>Camille</v>
      </c>
      <c r="U226" s="25" t="str">
        <f>IF('Heures Supplémentaire'!N304="",$U$5,"")</f>
        <v>Moncef</v>
      </c>
      <c r="V226" s="25" t="str">
        <f>IF('Heures Supplémentaire'!P304="",$V$5,"")</f>
        <v>Danièle</v>
      </c>
      <c r="W226" s="25" t="str">
        <f>IF('Heures Supplémentaire'!R304="",W$5,"")</f>
        <v>Alain</v>
      </c>
      <c r="X226" s="25" t="str">
        <f>IF('Heures Supplémentaire'!T304="",X$5,"")</f>
        <v>Manuel</v>
      </c>
      <c r="Y226" s="25" t="str">
        <f>IF('Heures Supplémentaire'!V304="",Y$5,"")</f>
        <v>Driss</v>
      </c>
      <c r="Z226" s="25" t="str">
        <f>IF('Heures Supplémentaire'!Z304="",Z$5,"")</f>
        <v>AAAA</v>
      </c>
      <c r="AA226" s="25" t="str">
        <f>IF('Heures Supplémentaire'!AA304="",AA$5,"")</f>
        <v>BBBB</v>
      </c>
      <c r="AB226" s="25" t="str">
        <f>IF('Heures Supplémentaire'!AB304="",AB$5,"")</f>
        <v>CCCC</v>
      </c>
      <c r="AC226" s="25" t="e">
        <f>IF(#REF!="",AC$5,"")</f>
        <v>#REF!</v>
      </c>
      <c r="AD226" s="25" t="e">
        <f>IF(#REF!="",AD$5,"")</f>
        <v>#REF!</v>
      </c>
      <c r="AE226" s="25" t="e">
        <f>IF(#REF!="",AE$5,"")</f>
        <v>#REF!</v>
      </c>
      <c r="AF226" s="25" t="e">
        <f>IF(#REF!="",AF$5,"")</f>
        <v>#REF!</v>
      </c>
      <c r="AG226" s="25" t="e">
        <f>IF(#REF!="",AG$5,"")</f>
        <v>#REF!</v>
      </c>
      <c r="AH226" s="26" t="e">
        <f>IF(#REF!="",AH$5,"")</f>
        <v>#REF!</v>
      </c>
    </row>
    <row r="227" spans="1:34" ht="15" customHeight="1">
      <c r="A227" s="18" t="s">
        <v>77</v>
      </c>
      <c r="B227" s="19">
        <f t="shared" si="7"/>
        <v>44052</v>
      </c>
      <c r="C227" s="27">
        <f t="shared" si="6"/>
        <v>1</v>
      </c>
      <c r="D227" s="28" t="s">
        <v>68</v>
      </c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4"/>
      <c r="P227" s="25" t="str">
        <f>IF('Heures Supplémentaire'!D305="",$P$5,"")</f>
        <v>Haziz</v>
      </c>
      <c r="Q227" s="25" t="str">
        <f>IF('Heures Supplémentaire'!F305="",$Q$5,"")</f>
        <v>Stéphanie</v>
      </c>
      <c r="R227" s="25" t="str">
        <f>IF('Heures Supplémentaire'!H305="",$R$5,"")</f>
        <v>Catherine</v>
      </c>
      <c r="S227" s="25" t="str">
        <f>IF('Heures Supplémentaire'!J305="",$S$5,"")</f>
        <v>Denise</v>
      </c>
      <c r="T227" s="25" t="str">
        <f>IF('Heures Supplémentaire'!L305="",$T$5,"")</f>
        <v>Camille</v>
      </c>
      <c r="U227" s="25" t="str">
        <f>IF('Heures Supplémentaire'!N305="",$U$5,"")</f>
        <v>Moncef</v>
      </c>
      <c r="V227" s="25" t="str">
        <f>IF('Heures Supplémentaire'!P305="",$V$5,"")</f>
        <v>Danièle</v>
      </c>
      <c r="W227" s="25" t="str">
        <f>IF('Heures Supplémentaire'!R305="",W$5,"")</f>
        <v>Alain</v>
      </c>
      <c r="X227" s="25" t="str">
        <f>IF('Heures Supplémentaire'!T305="",X$5,"")</f>
        <v>Manuel</v>
      </c>
      <c r="Y227" s="25" t="str">
        <f>IF('Heures Supplémentaire'!V305="",Y$5,"")</f>
        <v>Driss</v>
      </c>
      <c r="Z227" s="25" t="str">
        <f>IF('Heures Supplémentaire'!Z305="",Z$5,"")</f>
        <v>AAAA</v>
      </c>
      <c r="AA227" s="25" t="str">
        <f>IF('Heures Supplémentaire'!AA305="",AA$5,"")</f>
        <v>BBBB</v>
      </c>
      <c r="AB227" s="25" t="str">
        <f>IF('Heures Supplémentaire'!AB305="",AB$5,"")</f>
        <v>CCCC</v>
      </c>
      <c r="AC227" s="25" t="e">
        <f>IF(#REF!="",AC$5,"")</f>
        <v>#REF!</v>
      </c>
      <c r="AD227" s="25" t="e">
        <f>IF(#REF!="",AD$5,"")</f>
        <v>#REF!</v>
      </c>
      <c r="AE227" s="25" t="e">
        <f>IF(#REF!="",AE$5,"")</f>
        <v>#REF!</v>
      </c>
      <c r="AF227" s="25" t="e">
        <f>IF(#REF!="",AF$5,"")</f>
        <v>#REF!</v>
      </c>
      <c r="AG227" s="25" t="e">
        <f>IF(#REF!="",AG$5,"")</f>
        <v>#REF!</v>
      </c>
      <c r="AH227" s="26" t="e">
        <f>IF(#REF!="",AH$5,"")</f>
        <v>#REF!</v>
      </c>
    </row>
    <row r="228" spans="1:34" ht="15" hidden="1" customHeight="1">
      <c r="A228" s="18" t="s">
        <v>77</v>
      </c>
      <c r="B228" s="19">
        <f t="shared" si="7"/>
        <v>44053</v>
      </c>
      <c r="C228" s="27">
        <f t="shared" si="6"/>
        <v>2</v>
      </c>
      <c r="D228" s="28" t="s">
        <v>69</v>
      </c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4"/>
      <c r="P228" s="25" t="str">
        <f>IF('Heures Supplémentaire'!D306="",$P$5,"")</f>
        <v>Haziz</v>
      </c>
      <c r="Q228" s="25" t="str">
        <f>IF('Heures Supplémentaire'!F306="",$Q$5,"")</f>
        <v>Stéphanie</v>
      </c>
      <c r="R228" s="25" t="str">
        <f>IF('Heures Supplémentaire'!H306="",$R$5,"")</f>
        <v>Catherine</v>
      </c>
      <c r="S228" s="25" t="str">
        <f>IF('Heures Supplémentaire'!J306="",$S$5,"")</f>
        <v>Denise</v>
      </c>
      <c r="T228" s="25" t="str">
        <f>IF('Heures Supplémentaire'!L306="",$T$5,"")</f>
        <v>Camille</v>
      </c>
      <c r="U228" s="25" t="str">
        <f>IF('Heures Supplémentaire'!N306="",$U$5,"")</f>
        <v>Moncef</v>
      </c>
      <c r="V228" s="25" t="str">
        <f>IF('Heures Supplémentaire'!P306="",$V$5,"")</f>
        <v>Danièle</v>
      </c>
      <c r="W228" s="25" t="str">
        <f>IF('Heures Supplémentaire'!R306="",W$5,"")</f>
        <v>Alain</v>
      </c>
      <c r="X228" s="25" t="str">
        <f>IF('Heures Supplémentaire'!T306="",X$5,"")</f>
        <v>Manuel</v>
      </c>
      <c r="Y228" s="25" t="str">
        <f>IF('Heures Supplémentaire'!V306="",Y$5,"")</f>
        <v>Driss</v>
      </c>
      <c r="Z228" s="25" t="str">
        <f>IF('Heures Supplémentaire'!Z306="",Z$5,"")</f>
        <v>AAAA</v>
      </c>
      <c r="AA228" s="25" t="str">
        <f>IF('Heures Supplémentaire'!AA306="",AA$5,"")</f>
        <v>BBBB</v>
      </c>
      <c r="AB228" s="25" t="str">
        <f>IF('Heures Supplémentaire'!AB306="",AB$5,"")</f>
        <v>CCCC</v>
      </c>
      <c r="AC228" s="25" t="e">
        <f>IF(#REF!="",AC$5,"")</f>
        <v>#REF!</v>
      </c>
      <c r="AD228" s="25" t="e">
        <f>IF(#REF!="",AD$5,"")</f>
        <v>#REF!</v>
      </c>
      <c r="AE228" s="25" t="e">
        <f>IF(#REF!="",AE$5,"")</f>
        <v>#REF!</v>
      </c>
      <c r="AF228" s="25" t="e">
        <f>IF(#REF!="",AF$5,"")</f>
        <v>#REF!</v>
      </c>
      <c r="AG228" s="25" t="e">
        <f>IF(#REF!="",AG$5,"")</f>
        <v>#REF!</v>
      </c>
      <c r="AH228" s="26" t="e">
        <f>IF(#REF!="",AH$5,"")</f>
        <v>#REF!</v>
      </c>
    </row>
    <row r="229" spans="1:34" ht="15" hidden="1" customHeight="1">
      <c r="A229" s="18" t="s">
        <v>77</v>
      </c>
      <c r="B229" s="19">
        <f t="shared" si="7"/>
        <v>44054</v>
      </c>
      <c r="C229" s="27">
        <f t="shared" si="6"/>
        <v>3</v>
      </c>
      <c r="D229" s="28" t="s">
        <v>70</v>
      </c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4"/>
      <c r="P229" s="25" t="str">
        <f>IF('Heures Supplémentaire'!D307="",$P$5,"")</f>
        <v>Haziz</v>
      </c>
      <c r="Q229" s="25" t="str">
        <f>IF('Heures Supplémentaire'!F307="",$Q$5,"")</f>
        <v>Stéphanie</v>
      </c>
      <c r="R229" s="25" t="str">
        <f>IF('Heures Supplémentaire'!H307="",$R$5,"")</f>
        <v>Catherine</v>
      </c>
      <c r="S229" s="25" t="str">
        <f>IF('Heures Supplémentaire'!J307="",$S$5,"")</f>
        <v>Denise</v>
      </c>
      <c r="T229" s="25" t="str">
        <f>IF('Heures Supplémentaire'!L307="",$T$5,"")</f>
        <v>Camille</v>
      </c>
      <c r="U229" s="25" t="str">
        <f>IF('Heures Supplémentaire'!N307="",$U$5,"")</f>
        <v>Moncef</v>
      </c>
      <c r="V229" s="25" t="str">
        <f>IF('Heures Supplémentaire'!P307="",$V$5,"")</f>
        <v>Danièle</v>
      </c>
      <c r="W229" s="25" t="str">
        <f>IF('Heures Supplémentaire'!R307="",W$5,"")</f>
        <v>Alain</v>
      </c>
      <c r="X229" s="25" t="str">
        <f>IF('Heures Supplémentaire'!T307="",X$5,"")</f>
        <v>Manuel</v>
      </c>
      <c r="Y229" s="25" t="str">
        <f>IF('Heures Supplémentaire'!V307="",Y$5,"")</f>
        <v>Driss</v>
      </c>
      <c r="Z229" s="25" t="str">
        <f>IF('Heures Supplémentaire'!Z307="",Z$5,"")</f>
        <v>AAAA</v>
      </c>
      <c r="AA229" s="25" t="str">
        <f>IF('Heures Supplémentaire'!AA307="",AA$5,"")</f>
        <v>BBBB</v>
      </c>
      <c r="AB229" s="25" t="str">
        <f>IF('Heures Supplémentaire'!AB307="",AB$5,"")</f>
        <v>CCCC</v>
      </c>
      <c r="AC229" s="25" t="e">
        <f>IF(#REF!="",AC$5,"")</f>
        <v>#REF!</v>
      </c>
      <c r="AD229" s="25" t="e">
        <f>IF(#REF!="",AD$5,"")</f>
        <v>#REF!</v>
      </c>
      <c r="AE229" s="25" t="e">
        <f>IF(#REF!="",AE$5,"")</f>
        <v>#REF!</v>
      </c>
      <c r="AF229" s="25" t="e">
        <f>IF(#REF!="",AF$5,"")</f>
        <v>#REF!</v>
      </c>
      <c r="AG229" s="25" t="e">
        <f>IF(#REF!="",AG$5,"")</f>
        <v>#REF!</v>
      </c>
      <c r="AH229" s="26" t="e">
        <f>IF(#REF!="",AH$5,"")</f>
        <v>#REF!</v>
      </c>
    </row>
    <row r="230" spans="1:34" ht="15" hidden="1" customHeight="1">
      <c r="A230" s="18" t="s">
        <v>77</v>
      </c>
      <c r="B230" s="19">
        <f t="shared" si="7"/>
        <v>44055</v>
      </c>
      <c r="C230" s="27">
        <f t="shared" si="6"/>
        <v>4</v>
      </c>
      <c r="D230" s="28" t="s">
        <v>64</v>
      </c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4"/>
      <c r="P230" s="25" t="str">
        <f>IF('Heures Supplémentaire'!D308="",$P$5,"")</f>
        <v>Haziz</v>
      </c>
      <c r="Q230" s="25" t="str">
        <f>IF('Heures Supplémentaire'!F308="",$Q$5,"")</f>
        <v>Stéphanie</v>
      </c>
      <c r="R230" s="25" t="str">
        <f>IF('Heures Supplémentaire'!H308="",$R$5,"")</f>
        <v>Catherine</v>
      </c>
      <c r="S230" s="25" t="str">
        <f>IF('Heures Supplémentaire'!J308="",$S$5,"")</f>
        <v>Denise</v>
      </c>
      <c r="T230" s="25" t="str">
        <f>IF('Heures Supplémentaire'!L308="",$T$5,"")</f>
        <v>Camille</v>
      </c>
      <c r="U230" s="25" t="str">
        <f>IF('Heures Supplémentaire'!N308="",$U$5,"")</f>
        <v>Moncef</v>
      </c>
      <c r="V230" s="25" t="str">
        <f>IF('Heures Supplémentaire'!P308="",$V$5,"")</f>
        <v>Danièle</v>
      </c>
      <c r="W230" s="25" t="str">
        <f>IF('Heures Supplémentaire'!R308="",W$5,"")</f>
        <v>Alain</v>
      </c>
      <c r="X230" s="25" t="str">
        <f>IF('Heures Supplémentaire'!T308="",X$5,"")</f>
        <v>Manuel</v>
      </c>
      <c r="Y230" s="25" t="str">
        <f>IF('Heures Supplémentaire'!V308="",Y$5,"")</f>
        <v>Driss</v>
      </c>
      <c r="Z230" s="25" t="str">
        <f>IF('Heures Supplémentaire'!Z308="",Z$5,"")</f>
        <v>AAAA</v>
      </c>
      <c r="AA230" s="25" t="str">
        <f>IF('Heures Supplémentaire'!AA308="",AA$5,"")</f>
        <v>BBBB</v>
      </c>
      <c r="AB230" s="25" t="str">
        <f>IF('Heures Supplémentaire'!AB308="",AB$5,"")</f>
        <v>CCCC</v>
      </c>
      <c r="AC230" s="25" t="e">
        <f>IF(#REF!="",AC$5,"")</f>
        <v>#REF!</v>
      </c>
      <c r="AD230" s="25" t="e">
        <f>IF(#REF!="",AD$5,"")</f>
        <v>#REF!</v>
      </c>
      <c r="AE230" s="25" t="e">
        <f>IF(#REF!="",AE$5,"")</f>
        <v>#REF!</v>
      </c>
      <c r="AF230" s="25" t="e">
        <f>IF(#REF!="",AF$5,"")</f>
        <v>#REF!</v>
      </c>
      <c r="AG230" s="25" t="e">
        <f>IF(#REF!="",AG$5,"")</f>
        <v>#REF!</v>
      </c>
      <c r="AH230" s="26" t="e">
        <f>IF(#REF!="",AH$5,"")</f>
        <v>#REF!</v>
      </c>
    </row>
    <row r="231" spans="1:34" ht="15" hidden="1" customHeight="1">
      <c r="A231" s="18" t="s">
        <v>77</v>
      </c>
      <c r="B231" s="19">
        <f t="shared" si="7"/>
        <v>44056</v>
      </c>
      <c r="C231" s="27">
        <f t="shared" si="6"/>
        <v>5</v>
      </c>
      <c r="D231" s="28" t="s">
        <v>65</v>
      </c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4"/>
      <c r="P231" s="25" t="str">
        <f>IF('Heures Supplémentaire'!D311="",$P$5,"")</f>
        <v>Haziz</v>
      </c>
      <c r="Q231" s="25" t="str">
        <f>IF('Heures Supplémentaire'!F311="",$Q$5,"")</f>
        <v>Stéphanie</v>
      </c>
      <c r="R231" s="25" t="str">
        <f>IF('Heures Supplémentaire'!H311="",$R$5,"")</f>
        <v>Catherine</v>
      </c>
      <c r="S231" s="25" t="str">
        <f>IF('Heures Supplémentaire'!J311="",$S$5,"")</f>
        <v>Denise</v>
      </c>
      <c r="T231" s="25" t="str">
        <f>IF('Heures Supplémentaire'!L311="",$T$5,"")</f>
        <v>Camille</v>
      </c>
      <c r="U231" s="25" t="str">
        <f>IF('Heures Supplémentaire'!N311="",$U$5,"")</f>
        <v>Moncef</v>
      </c>
      <c r="V231" s="25" t="str">
        <f>IF('Heures Supplémentaire'!P311="",$V$5,"")</f>
        <v>Danièle</v>
      </c>
      <c r="W231" s="25" t="str">
        <f>IF('Heures Supplémentaire'!R311="",W$5,"")</f>
        <v>Alain</v>
      </c>
      <c r="X231" s="25" t="str">
        <f>IF('Heures Supplémentaire'!T311="",X$5,"")</f>
        <v>Manuel</v>
      </c>
      <c r="Y231" s="25" t="str">
        <f>IF('Heures Supplémentaire'!V311="",Y$5,"")</f>
        <v>Driss</v>
      </c>
      <c r="Z231" s="25" t="str">
        <f>IF('Heures Supplémentaire'!Z311="",Z$5,"")</f>
        <v>AAAA</v>
      </c>
      <c r="AA231" s="25" t="str">
        <f>IF('Heures Supplémentaire'!AA311="",AA$5,"")</f>
        <v>BBBB</v>
      </c>
      <c r="AB231" s="25" t="str">
        <f>IF('Heures Supplémentaire'!AB311="",AB$5,"")</f>
        <v>CCCC</v>
      </c>
      <c r="AC231" s="25" t="e">
        <f>IF(#REF!="",AC$5,"")</f>
        <v>#REF!</v>
      </c>
      <c r="AD231" s="25" t="e">
        <f>IF(#REF!="",AD$5,"")</f>
        <v>#REF!</v>
      </c>
      <c r="AE231" s="25" t="e">
        <f>IF(#REF!="",AE$5,"")</f>
        <v>#REF!</v>
      </c>
      <c r="AF231" s="25" t="e">
        <f>IF(#REF!="",AF$5,"")</f>
        <v>#REF!</v>
      </c>
      <c r="AG231" s="25" t="e">
        <f>IF(#REF!="",AG$5,"")</f>
        <v>#REF!</v>
      </c>
      <c r="AH231" s="26" t="e">
        <f>IF(#REF!="",AH$5,"")</f>
        <v>#REF!</v>
      </c>
    </row>
    <row r="232" spans="1:34" ht="15" hidden="1" customHeight="1">
      <c r="A232" s="18" t="s">
        <v>77</v>
      </c>
      <c r="B232" s="19">
        <f t="shared" si="7"/>
        <v>44057</v>
      </c>
      <c r="C232" s="27">
        <f t="shared" si="6"/>
        <v>6</v>
      </c>
      <c r="D232" s="28" t="s">
        <v>66</v>
      </c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4"/>
      <c r="P232" s="25" t="str">
        <f>IF('Heures Supplémentaire'!D312="",$P$5,"")</f>
        <v>Haziz</v>
      </c>
      <c r="Q232" s="25" t="str">
        <f>IF('Heures Supplémentaire'!F312="",$Q$5,"")</f>
        <v>Stéphanie</v>
      </c>
      <c r="R232" s="25" t="str">
        <f>IF('Heures Supplémentaire'!H312="",$R$5,"")</f>
        <v>Catherine</v>
      </c>
      <c r="S232" s="25" t="str">
        <f>IF('Heures Supplémentaire'!J312="",$S$5,"")</f>
        <v>Denise</v>
      </c>
      <c r="T232" s="25" t="str">
        <f>IF('Heures Supplémentaire'!L312="",$T$5,"")</f>
        <v>Camille</v>
      </c>
      <c r="U232" s="25" t="str">
        <f>IF('Heures Supplémentaire'!N312="",$U$5,"")</f>
        <v>Moncef</v>
      </c>
      <c r="V232" s="25" t="str">
        <f>IF('Heures Supplémentaire'!P312="",$V$5,"")</f>
        <v>Danièle</v>
      </c>
      <c r="W232" s="25" t="str">
        <f>IF('Heures Supplémentaire'!R312="",W$5,"")</f>
        <v>Alain</v>
      </c>
      <c r="X232" s="25" t="str">
        <f>IF('Heures Supplémentaire'!T312="",X$5,"")</f>
        <v>Manuel</v>
      </c>
      <c r="Y232" s="25" t="str">
        <f>IF('Heures Supplémentaire'!V312="",Y$5,"")</f>
        <v>Driss</v>
      </c>
      <c r="Z232" s="25" t="str">
        <f>IF('Heures Supplémentaire'!Z312="",Z$5,"")</f>
        <v>AAAA</v>
      </c>
      <c r="AA232" s="25" t="str">
        <f>IF('Heures Supplémentaire'!AA312="",AA$5,"")</f>
        <v>BBBB</v>
      </c>
      <c r="AB232" s="25" t="str">
        <f>IF('Heures Supplémentaire'!AB312="",AB$5,"")</f>
        <v>CCCC</v>
      </c>
      <c r="AC232" s="25" t="e">
        <f>IF(#REF!="",AC$5,"")</f>
        <v>#REF!</v>
      </c>
      <c r="AD232" s="25" t="e">
        <f>IF(#REF!="",AD$5,"")</f>
        <v>#REF!</v>
      </c>
      <c r="AE232" s="25" t="e">
        <f>IF(#REF!="",AE$5,"")</f>
        <v>#REF!</v>
      </c>
      <c r="AF232" s="25" t="e">
        <f>IF(#REF!="",AF$5,"")</f>
        <v>#REF!</v>
      </c>
      <c r="AG232" s="25" t="e">
        <f>IF(#REF!="",AG$5,"")</f>
        <v>#REF!</v>
      </c>
      <c r="AH232" s="26" t="e">
        <f>IF(#REF!="",AH$5,"")</f>
        <v>#REF!</v>
      </c>
    </row>
    <row r="233" spans="1:34" ht="15" hidden="1" customHeight="1">
      <c r="A233" s="18" t="s">
        <v>77</v>
      </c>
      <c r="B233" s="19">
        <f t="shared" si="7"/>
        <v>44058</v>
      </c>
      <c r="C233" s="27">
        <f t="shared" si="6"/>
        <v>7</v>
      </c>
      <c r="D233" s="28" t="s">
        <v>67</v>
      </c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4"/>
      <c r="P233" s="25" t="str">
        <f>IF('Heures Supplémentaire'!D313="",$P$5,"")</f>
        <v>Haziz</v>
      </c>
      <c r="Q233" s="25" t="str">
        <f>IF('Heures Supplémentaire'!F313="",$Q$5,"")</f>
        <v>Stéphanie</v>
      </c>
      <c r="R233" s="25" t="str">
        <f>IF('Heures Supplémentaire'!H313="",$R$5,"")</f>
        <v>Catherine</v>
      </c>
      <c r="S233" s="25" t="str">
        <f>IF('Heures Supplémentaire'!J313="",$S$5,"")</f>
        <v>Denise</v>
      </c>
      <c r="T233" s="25" t="str">
        <f>IF('Heures Supplémentaire'!L313="",$T$5,"")</f>
        <v>Camille</v>
      </c>
      <c r="U233" s="25" t="str">
        <f>IF('Heures Supplémentaire'!N313="",$U$5,"")</f>
        <v>Moncef</v>
      </c>
      <c r="V233" s="25" t="str">
        <f>IF('Heures Supplémentaire'!P313="",$V$5,"")</f>
        <v>Danièle</v>
      </c>
      <c r="W233" s="25" t="str">
        <f>IF('Heures Supplémentaire'!R313="",W$5,"")</f>
        <v>Alain</v>
      </c>
      <c r="X233" s="25" t="str">
        <f>IF('Heures Supplémentaire'!T313="",X$5,"")</f>
        <v>Manuel</v>
      </c>
      <c r="Y233" s="25" t="str">
        <f>IF('Heures Supplémentaire'!V313="",Y$5,"")</f>
        <v>Driss</v>
      </c>
      <c r="Z233" s="25" t="str">
        <f>IF('Heures Supplémentaire'!Z313="",Z$5,"")</f>
        <v>AAAA</v>
      </c>
      <c r="AA233" s="25" t="str">
        <f>IF('Heures Supplémentaire'!AA313="",AA$5,"")</f>
        <v>BBBB</v>
      </c>
      <c r="AB233" s="25" t="str">
        <f>IF('Heures Supplémentaire'!AB313="",AB$5,"")</f>
        <v>CCCC</v>
      </c>
      <c r="AC233" s="25" t="e">
        <f>IF(#REF!="",AC$5,"")</f>
        <v>#REF!</v>
      </c>
      <c r="AD233" s="25" t="e">
        <f>IF(#REF!="",AD$5,"")</f>
        <v>#REF!</v>
      </c>
      <c r="AE233" s="25" t="e">
        <f>IF(#REF!="",AE$5,"")</f>
        <v>#REF!</v>
      </c>
      <c r="AF233" s="25" t="e">
        <f>IF(#REF!="",AF$5,"")</f>
        <v>#REF!</v>
      </c>
      <c r="AG233" s="25" t="e">
        <f>IF(#REF!="",AG$5,"")</f>
        <v>#REF!</v>
      </c>
      <c r="AH233" s="26" t="e">
        <f>IF(#REF!="",AH$5,"")</f>
        <v>#REF!</v>
      </c>
    </row>
    <row r="234" spans="1:34" ht="15" customHeight="1">
      <c r="A234" s="18" t="s">
        <v>77</v>
      </c>
      <c r="B234" s="19">
        <f t="shared" si="7"/>
        <v>44059</v>
      </c>
      <c r="C234" s="27">
        <f t="shared" si="6"/>
        <v>1</v>
      </c>
      <c r="D234" s="28" t="s">
        <v>68</v>
      </c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4"/>
      <c r="P234" s="25" t="str">
        <f>IF('Heures Supplémentaire'!D314="",$P$5,"")</f>
        <v>Haziz</v>
      </c>
      <c r="Q234" s="25" t="str">
        <f>IF('Heures Supplémentaire'!F314="",$Q$5,"")</f>
        <v>Stéphanie</v>
      </c>
      <c r="R234" s="25" t="str">
        <f>IF('Heures Supplémentaire'!H314="",$R$5,"")</f>
        <v>Catherine</v>
      </c>
      <c r="S234" s="25" t="str">
        <f>IF('Heures Supplémentaire'!J314="",$S$5,"")</f>
        <v>Denise</v>
      </c>
      <c r="T234" s="25" t="str">
        <f>IF('Heures Supplémentaire'!L314="",$T$5,"")</f>
        <v>Camille</v>
      </c>
      <c r="U234" s="25" t="str">
        <f>IF('Heures Supplémentaire'!N314="",$U$5,"")</f>
        <v>Moncef</v>
      </c>
      <c r="V234" s="25" t="str">
        <f>IF('Heures Supplémentaire'!P314="",$V$5,"")</f>
        <v>Danièle</v>
      </c>
      <c r="W234" s="25" t="str">
        <f>IF('Heures Supplémentaire'!R314="",W$5,"")</f>
        <v>Alain</v>
      </c>
      <c r="X234" s="25" t="str">
        <f>IF('Heures Supplémentaire'!T314="",X$5,"")</f>
        <v>Manuel</v>
      </c>
      <c r="Y234" s="25" t="str">
        <f>IF('Heures Supplémentaire'!V314="",Y$5,"")</f>
        <v>Driss</v>
      </c>
      <c r="Z234" s="25" t="str">
        <f>IF('Heures Supplémentaire'!Z314="",Z$5,"")</f>
        <v>AAAA</v>
      </c>
      <c r="AA234" s="25" t="str">
        <f>IF('Heures Supplémentaire'!AA314="",AA$5,"")</f>
        <v>BBBB</v>
      </c>
      <c r="AB234" s="25" t="str">
        <f>IF('Heures Supplémentaire'!AB314="",AB$5,"")</f>
        <v>CCCC</v>
      </c>
      <c r="AC234" s="25" t="e">
        <f>IF(#REF!="",AC$5,"")</f>
        <v>#REF!</v>
      </c>
      <c r="AD234" s="25" t="e">
        <f>IF(#REF!="",AD$5,"")</f>
        <v>#REF!</v>
      </c>
      <c r="AE234" s="25" t="e">
        <f>IF(#REF!="",AE$5,"")</f>
        <v>#REF!</v>
      </c>
      <c r="AF234" s="25" t="e">
        <f>IF(#REF!="",AF$5,"")</f>
        <v>#REF!</v>
      </c>
      <c r="AG234" s="25" t="e">
        <f>IF(#REF!="",AG$5,"")</f>
        <v>#REF!</v>
      </c>
      <c r="AH234" s="26" t="e">
        <f>IF(#REF!="",AH$5,"")</f>
        <v>#REF!</v>
      </c>
    </row>
    <row r="235" spans="1:34" ht="15" hidden="1" customHeight="1">
      <c r="A235" s="18" t="s">
        <v>77</v>
      </c>
      <c r="B235" s="19">
        <f t="shared" si="7"/>
        <v>44060</v>
      </c>
      <c r="C235" s="27">
        <f t="shared" si="6"/>
        <v>2</v>
      </c>
      <c r="D235" s="28" t="s">
        <v>69</v>
      </c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4"/>
      <c r="P235" s="25" t="str">
        <f>IF('Heures Supplémentaire'!D315="",$P$5,"")</f>
        <v>Haziz</v>
      </c>
      <c r="Q235" s="25" t="str">
        <f>IF('Heures Supplémentaire'!F315="",$Q$5,"")</f>
        <v>Stéphanie</v>
      </c>
      <c r="R235" s="25" t="str">
        <f>IF('Heures Supplémentaire'!H315="",$R$5,"")</f>
        <v>Catherine</v>
      </c>
      <c r="S235" s="25" t="str">
        <f>IF('Heures Supplémentaire'!J315="",$S$5,"")</f>
        <v>Denise</v>
      </c>
      <c r="T235" s="25" t="str">
        <f>IF('Heures Supplémentaire'!L315="",$T$5,"")</f>
        <v>Camille</v>
      </c>
      <c r="U235" s="25" t="str">
        <f>IF('Heures Supplémentaire'!N315="",$U$5,"")</f>
        <v>Moncef</v>
      </c>
      <c r="V235" s="25" t="str">
        <f>IF('Heures Supplémentaire'!P315="",$V$5,"")</f>
        <v>Danièle</v>
      </c>
      <c r="W235" s="25" t="str">
        <f>IF('Heures Supplémentaire'!R315="",W$5,"")</f>
        <v>Alain</v>
      </c>
      <c r="X235" s="25" t="str">
        <f>IF('Heures Supplémentaire'!T315="",X$5,"")</f>
        <v>Manuel</v>
      </c>
      <c r="Y235" s="25" t="str">
        <f>IF('Heures Supplémentaire'!V315="",Y$5,"")</f>
        <v>Driss</v>
      </c>
      <c r="Z235" s="25" t="str">
        <f>IF('Heures Supplémentaire'!Z315="",Z$5,"")</f>
        <v>AAAA</v>
      </c>
      <c r="AA235" s="25" t="str">
        <f>IF('Heures Supplémentaire'!AA315="",AA$5,"")</f>
        <v>BBBB</v>
      </c>
      <c r="AB235" s="25" t="str">
        <f>IF('Heures Supplémentaire'!AB315="",AB$5,"")</f>
        <v>CCCC</v>
      </c>
      <c r="AC235" s="25" t="e">
        <f>IF(#REF!="",AC$5,"")</f>
        <v>#REF!</v>
      </c>
      <c r="AD235" s="25" t="e">
        <f>IF(#REF!="",AD$5,"")</f>
        <v>#REF!</v>
      </c>
      <c r="AE235" s="25" t="e">
        <f>IF(#REF!="",AE$5,"")</f>
        <v>#REF!</v>
      </c>
      <c r="AF235" s="25" t="e">
        <f>IF(#REF!="",AF$5,"")</f>
        <v>#REF!</v>
      </c>
      <c r="AG235" s="25" t="e">
        <f>IF(#REF!="",AG$5,"")</f>
        <v>#REF!</v>
      </c>
      <c r="AH235" s="26" t="e">
        <f>IF(#REF!="",AH$5,"")</f>
        <v>#REF!</v>
      </c>
    </row>
    <row r="236" spans="1:34" ht="15" hidden="1" customHeight="1">
      <c r="A236" s="18" t="s">
        <v>77</v>
      </c>
      <c r="B236" s="19">
        <f t="shared" si="7"/>
        <v>44061</v>
      </c>
      <c r="C236" s="27">
        <f t="shared" si="6"/>
        <v>3</v>
      </c>
      <c r="D236" s="28" t="s">
        <v>70</v>
      </c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4"/>
      <c r="P236" s="25" t="str">
        <f>IF('Heures Supplémentaire'!D316="",$P$5,"")</f>
        <v>Haziz</v>
      </c>
      <c r="Q236" s="25" t="str">
        <f>IF('Heures Supplémentaire'!F316="",$Q$5,"")</f>
        <v>Stéphanie</v>
      </c>
      <c r="R236" s="25" t="str">
        <f>IF('Heures Supplémentaire'!H316="",$R$5,"")</f>
        <v>Catherine</v>
      </c>
      <c r="S236" s="25" t="str">
        <f>IF('Heures Supplémentaire'!J316="",$S$5,"")</f>
        <v>Denise</v>
      </c>
      <c r="T236" s="25" t="str">
        <f>IF('Heures Supplémentaire'!L316="",$T$5,"")</f>
        <v>Camille</v>
      </c>
      <c r="U236" s="25" t="str">
        <f>IF('Heures Supplémentaire'!N316="",$U$5,"")</f>
        <v>Moncef</v>
      </c>
      <c r="V236" s="25" t="str">
        <f>IF('Heures Supplémentaire'!P316="",$V$5,"")</f>
        <v>Danièle</v>
      </c>
      <c r="W236" s="25" t="str">
        <f>IF('Heures Supplémentaire'!R316="",W$5,"")</f>
        <v>Alain</v>
      </c>
      <c r="X236" s="25" t="str">
        <f>IF('Heures Supplémentaire'!T316="",X$5,"")</f>
        <v>Manuel</v>
      </c>
      <c r="Y236" s="25" t="str">
        <f>IF('Heures Supplémentaire'!V316="",Y$5,"")</f>
        <v>Driss</v>
      </c>
      <c r="Z236" s="25" t="str">
        <f>IF('Heures Supplémentaire'!Z316="",Z$5,"")</f>
        <v>AAAA</v>
      </c>
      <c r="AA236" s="25" t="str">
        <f>IF('Heures Supplémentaire'!AA316="",AA$5,"")</f>
        <v>BBBB</v>
      </c>
      <c r="AB236" s="25" t="str">
        <f>IF('Heures Supplémentaire'!AB316="",AB$5,"")</f>
        <v>CCCC</v>
      </c>
      <c r="AC236" s="25" t="e">
        <f>IF(#REF!="",AC$5,"")</f>
        <v>#REF!</v>
      </c>
      <c r="AD236" s="25" t="e">
        <f>IF(#REF!="",AD$5,"")</f>
        <v>#REF!</v>
      </c>
      <c r="AE236" s="25" t="e">
        <f>IF(#REF!="",AE$5,"")</f>
        <v>#REF!</v>
      </c>
      <c r="AF236" s="25" t="e">
        <f>IF(#REF!="",AF$5,"")</f>
        <v>#REF!</v>
      </c>
      <c r="AG236" s="25" t="e">
        <f>IF(#REF!="",AG$5,"")</f>
        <v>#REF!</v>
      </c>
      <c r="AH236" s="26" t="e">
        <f>IF(#REF!="",AH$5,"")</f>
        <v>#REF!</v>
      </c>
    </row>
    <row r="237" spans="1:34" ht="15" hidden="1" customHeight="1">
      <c r="A237" s="18" t="s">
        <v>77</v>
      </c>
      <c r="B237" s="19">
        <f t="shared" si="7"/>
        <v>44062</v>
      </c>
      <c r="C237" s="27">
        <f t="shared" si="6"/>
        <v>4</v>
      </c>
      <c r="D237" s="28" t="s">
        <v>64</v>
      </c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4"/>
      <c r="P237" s="25" t="str">
        <f>IF('Heures Supplémentaire'!D317="",$P$5,"")</f>
        <v>Haziz</v>
      </c>
      <c r="Q237" s="25" t="str">
        <f>IF('Heures Supplémentaire'!F317="",$Q$5,"")</f>
        <v>Stéphanie</v>
      </c>
      <c r="R237" s="25" t="str">
        <f>IF('Heures Supplémentaire'!H317="",$R$5,"")</f>
        <v>Catherine</v>
      </c>
      <c r="S237" s="25" t="str">
        <f>IF('Heures Supplémentaire'!J317="",$S$5,"")</f>
        <v>Denise</v>
      </c>
      <c r="T237" s="25" t="str">
        <f>IF('Heures Supplémentaire'!L317="",$T$5,"")</f>
        <v>Camille</v>
      </c>
      <c r="U237" s="25" t="str">
        <f>IF('Heures Supplémentaire'!N317="",$U$5,"")</f>
        <v>Moncef</v>
      </c>
      <c r="V237" s="25" t="str">
        <f>IF('Heures Supplémentaire'!P317="",$V$5,"")</f>
        <v>Danièle</v>
      </c>
      <c r="W237" s="25" t="str">
        <f>IF('Heures Supplémentaire'!R317="",W$5,"")</f>
        <v>Alain</v>
      </c>
      <c r="X237" s="25" t="str">
        <f>IF('Heures Supplémentaire'!T317="",X$5,"")</f>
        <v>Manuel</v>
      </c>
      <c r="Y237" s="25" t="str">
        <f>IF('Heures Supplémentaire'!V317="",Y$5,"")</f>
        <v>Driss</v>
      </c>
      <c r="Z237" s="25" t="str">
        <f>IF('Heures Supplémentaire'!Z317="",Z$5,"")</f>
        <v>AAAA</v>
      </c>
      <c r="AA237" s="25" t="str">
        <f>IF('Heures Supplémentaire'!AA317="",AA$5,"")</f>
        <v>BBBB</v>
      </c>
      <c r="AB237" s="25" t="str">
        <f>IF('Heures Supplémentaire'!AB317="",AB$5,"")</f>
        <v>CCCC</v>
      </c>
      <c r="AC237" s="25" t="e">
        <f>IF(#REF!="",AC$5,"")</f>
        <v>#REF!</v>
      </c>
      <c r="AD237" s="25" t="e">
        <f>IF(#REF!="",AD$5,"")</f>
        <v>#REF!</v>
      </c>
      <c r="AE237" s="25" t="e">
        <f>IF(#REF!="",AE$5,"")</f>
        <v>#REF!</v>
      </c>
      <c r="AF237" s="25" t="e">
        <f>IF(#REF!="",AF$5,"")</f>
        <v>#REF!</v>
      </c>
      <c r="AG237" s="25" t="e">
        <f>IF(#REF!="",AG$5,"")</f>
        <v>#REF!</v>
      </c>
      <c r="AH237" s="26" t="e">
        <f>IF(#REF!="",AH$5,"")</f>
        <v>#REF!</v>
      </c>
    </row>
    <row r="238" spans="1:34" ht="15" hidden="1" customHeight="1">
      <c r="A238" s="18" t="s">
        <v>77</v>
      </c>
      <c r="B238" s="19">
        <f t="shared" si="7"/>
        <v>44063</v>
      </c>
      <c r="C238" s="27">
        <f t="shared" si="6"/>
        <v>5</v>
      </c>
      <c r="D238" s="28" t="s">
        <v>65</v>
      </c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4"/>
      <c r="P238" s="25" t="str">
        <f>IF('Heures Supplémentaire'!D320="",$P$5,"")</f>
        <v>Haziz</v>
      </c>
      <c r="Q238" s="25" t="str">
        <f>IF('Heures Supplémentaire'!F320="",$Q$5,"")</f>
        <v>Stéphanie</v>
      </c>
      <c r="R238" s="25" t="str">
        <f>IF('Heures Supplémentaire'!H320="",$R$5,"")</f>
        <v>Catherine</v>
      </c>
      <c r="S238" s="25" t="str">
        <f>IF('Heures Supplémentaire'!J320="",$S$5,"")</f>
        <v>Denise</v>
      </c>
      <c r="T238" s="25" t="str">
        <f>IF('Heures Supplémentaire'!L320="",$T$5,"")</f>
        <v>Camille</v>
      </c>
      <c r="U238" s="25" t="str">
        <f>IF('Heures Supplémentaire'!N320="",$U$5,"")</f>
        <v>Moncef</v>
      </c>
      <c r="V238" s="25" t="str">
        <f>IF('Heures Supplémentaire'!P320="",$V$5,"")</f>
        <v>Danièle</v>
      </c>
      <c r="W238" s="25" t="str">
        <f>IF('Heures Supplémentaire'!R320="",W$5,"")</f>
        <v>Alain</v>
      </c>
      <c r="X238" s="25" t="str">
        <f>IF('Heures Supplémentaire'!T320="",X$5,"")</f>
        <v>Manuel</v>
      </c>
      <c r="Y238" s="25" t="str">
        <f>IF('Heures Supplémentaire'!V320="",Y$5,"")</f>
        <v>Driss</v>
      </c>
      <c r="Z238" s="25" t="str">
        <f>IF('Heures Supplémentaire'!Z320="",Z$5,"")</f>
        <v>AAAA</v>
      </c>
      <c r="AA238" s="25" t="str">
        <f>IF('Heures Supplémentaire'!AA320="",AA$5,"")</f>
        <v>BBBB</v>
      </c>
      <c r="AB238" s="25" t="str">
        <f>IF('Heures Supplémentaire'!AB320="",AB$5,"")</f>
        <v>CCCC</v>
      </c>
      <c r="AC238" s="25" t="e">
        <f>IF(#REF!="",AC$5,"")</f>
        <v>#REF!</v>
      </c>
      <c r="AD238" s="25" t="e">
        <f>IF(#REF!="",AD$5,"")</f>
        <v>#REF!</v>
      </c>
      <c r="AE238" s="25" t="e">
        <f>IF(#REF!="",AE$5,"")</f>
        <v>#REF!</v>
      </c>
      <c r="AF238" s="25" t="e">
        <f>IF(#REF!="",AF$5,"")</f>
        <v>#REF!</v>
      </c>
      <c r="AG238" s="25" t="e">
        <f>IF(#REF!="",AG$5,"")</f>
        <v>#REF!</v>
      </c>
      <c r="AH238" s="26" t="e">
        <f>IF(#REF!="",AH$5,"")</f>
        <v>#REF!</v>
      </c>
    </row>
    <row r="239" spans="1:34" ht="15" hidden="1" customHeight="1">
      <c r="A239" s="18" t="s">
        <v>77</v>
      </c>
      <c r="B239" s="19">
        <f t="shared" si="7"/>
        <v>44064</v>
      </c>
      <c r="C239" s="27">
        <f t="shared" si="6"/>
        <v>6</v>
      </c>
      <c r="D239" s="28" t="s">
        <v>66</v>
      </c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4"/>
      <c r="P239" s="25" t="str">
        <f>IF('Heures Supplémentaire'!D321="",$P$5,"")</f>
        <v>Haziz</v>
      </c>
      <c r="Q239" s="25" t="str">
        <f>IF('Heures Supplémentaire'!F321="",$Q$5,"")</f>
        <v>Stéphanie</v>
      </c>
      <c r="R239" s="25" t="str">
        <f>IF('Heures Supplémentaire'!H321="",$R$5,"")</f>
        <v>Catherine</v>
      </c>
      <c r="S239" s="25" t="str">
        <f>IF('Heures Supplémentaire'!J321="",$S$5,"")</f>
        <v>Denise</v>
      </c>
      <c r="T239" s="25" t="str">
        <f>IF('Heures Supplémentaire'!L321="",$T$5,"")</f>
        <v>Camille</v>
      </c>
      <c r="U239" s="25" t="str">
        <f>IF('Heures Supplémentaire'!N321="",$U$5,"")</f>
        <v>Moncef</v>
      </c>
      <c r="V239" s="25" t="str">
        <f>IF('Heures Supplémentaire'!P321="",$V$5,"")</f>
        <v>Danièle</v>
      </c>
      <c r="W239" s="25" t="str">
        <f>IF('Heures Supplémentaire'!R321="",W$5,"")</f>
        <v>Alain</v>
      </c>
      <c r="X239" s="25" t="str">
        <f>IF('Heures Supplémentaire'!T321="",X$5,"")</f>
        <v>Manuel</v>
      </c>
      <c r="Y239" s="25" t="str">
        <f>IF('Heures Supplémentaire'!V321="",Y$5,"")</f>
        <v>Driss</v>
      </c>
      <c r="Z239" s="25" t="str">
        <f>IF('Heures Supplémentaire'!Z321="",Z$5,"")</f>
        <v>AAAA</v>
      </c>
      <c r="AA239" s="25" t="str">
        <f>IF('Heures Supplémentaire'!AA321="",AA$5,"")</f>
        <v>BBBB</v>
      </c>
      <c r="AB239" s="25" t="str">
        <f>IF('Heures Supplémentaire'!AB321="",AB$5,"")</f>
        <v>CCCC</v>
      </c>
      <c r="AC239" s="25" t="e">
        <f>IF(#REF!="",AC$5,"")</f>
        <v>#REF!</v>
      </c>
      <c r="AD239" s="25" t="e">
        <f>IF(#REF!="",AD$5,"")</f>
        <v>#REF!</v>
      </c>
      <c r="AE239" s="25" t="e">
        <f>IF(#REF!="",AE$5,"")</f>
        <v>#REF!</v>
      </c>
      <c r="AF239" s="25" t="e">
        <f>IF(#REF!="",AF$5,"")</f>
        <v>#REF!</v>
      </c>
      <c r="AG239" s="25" t="e">
        <f>IF(#REF!="",AG$5,"")</f>
        <v>#REF!</v>
      </c>
      <c r="AH239" s="26" t="e">
        <f>IF(#REF!="",AH$5,"")</f>
        <v>#REF!</v>
      </c>
    </row>
    <row r="240" spans="1:34" ht="15" hidden="1" customHeight="1">
      <c r="A240" s="18" t="s">
        <v>77</v>
      </c>
      <c r="B240" s="19">
        <f t="shared" si="7"/>
        <v>44065</v>
      </c>
      <c r="C240" s="27">
        <f t="shared" si="6"/>
        <v>7</v>
      </c>
      <c r="D240" s="28" t="s">
        <v>67</v>
      </c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4"/>
      <c r="P240" s="25" t="str">
        <f>IF('Heures Supplémentaire'!D322="",$P$5,"")</f>
        <v>Haziz</v>
      </c>
      <c r="Q240" s="25" t="str">
        <f>IF('Heures Supplémentaire'!F322="",$Q$5,"")</f>
        <v>Stéphanie</v>
      </c>
      <c r="R240" s="25" t="str">
        <f>IF('Heures Supplémentaire'!H322="",$R$5,"")</f>
        <v>Catherine</v>
      </c>
      <c r="S240" s="25" t="str">
        <f>IF('Heures Supplémentaire'!J322="",$S$5,"")</f>
        <v>Denise</v>
      </c>
      <c r="T240" s="25" t="str">
        <f>IF('Heures Supplémentaire'!L322="",$T$5,"")</f>
        <v>Camille</v>
      </c>
      <c r="U240" s="25" t="str">
        <f>IF('Heures Supplémentaire'!N322="",$U$5,"")</f>
        <v>Moncef</v>
      </c>
      <c r="V240" s="25" t="str">
        <f>IF('Heures Supplémentaire'!P322="",$V$5,"")</f>
        <v>Danièle</v>
      </c>
      <c r="W240" s="25" t="str">
        <f>IF('Heures Supplémentaire'!R322="",W$5,"")</f>
        <v>Alain</v>
      </c>
      <c r="X240" s="25" t="str">
        <f>IF('Heures Supplémentaire'!T322="",X$5,"")</f>
        <v>Manuel</v>
      </c>
      <c r="Y240" s="25" t="str">
        <f>IF('Heures Supplémentaire'!V322="",Y$5,"")</f>
        <v>Driss</v>
      </c>
      <c r="Z240" s="25" t="str">
        <f>IF('Heures Supplémentaire'!Z322="",Z$5,"")</f>
        <v>AAAA</v>
      </c>
      <c r="AA240" s="25" t="str">
        <f>IF('Heures Supplémentaire'!AA322="",AA$5,"")</f>
        <v>BBBB</v>
      </c>
      <c r="AB240" s="25" t="str">
        <f>IF('Heures Supplémentaire'!AB322="",AB$5,"")</f>
        <v>CCCC</v>
      </c>
      <c r="AC240" s="25" t="e">
        <f>IF(#REF!="",AC$5,"")</f>
        <v>#REF!</v>
      </c>
      <c r="AD240" s="25" t="e">
        <f>IF(#REF!="",AD$5,"")</f>
        <v>#REF!</v>
      </c>
      <c r="AE240" s="25" t="e">
        <f>IF(#REF!="",AE$5,"")</f>
        <v>#REF!</v>
      </c>
      <c r="AF240" s="25" t="e">
        <f>IF(#REF!="",AF$5,"")</f>
        <v>#REF!</v>
      </c>
      <c r="AG240" s="25" t="e">
        <f>IF(#REF!="",AG$5,"")</f>
        <v>#REF!</v>
      </c>
      <c r="AH240" s="26" t="e">
        <f>IF(#REF!="",AH$5,"")</f>
        <v>#REF!</v>
      </c>
    </row>
    <row r="241" spans="1:34" ht="15" customHeight="1">
      <c r="A241" s="18" t="s">
        <v>77</v>
      </c>
      <c r="B241" s="19">
        <f t="shared" si="7"/>
        <v>44066</v>
      </c>
      <c r="C241" s="27">
        <f t="shared" si="6"/>
        <v>1</v>
      </c>
      <c r="D241" s="28" t="s">
        <v>68</v>
      </c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4"/>
      <c r="P241" s="25" t="str">
        <f>IF('Heures Supplémentaire'!D323="",$P$5,"")</f>
        <v>Haziz</v>
      </c>
      <c r="Q241" s="25" t="str">
        <f>IF('Heures Supplémentaire'!F323="",$Q$5,"")</f>
        <v>Stéphanie</v>
      </c>
      <c r="R241" s="25" t="str">
        <f>IF('Heures Supplémentaire'!H323="",$R$5,"")</f>
        <v>Catherine</v>
      </c>
      <c r="S241" s="25" t="str">
        <f>IF('Heures Supplémentaire'!J323="",$S$5,"")</f>
        <v>Denise</v>
      </c>
      <c r="T241" s="25" t="str">
        <f>IF('Heures Supplémentaire'!L323="",$T$5,"")</f>
        <v>Camille</v>
      </c>
      <c r="U241" s="25" t="str">
        <f>IF('Heures Supplémentaire'!N323="",$U$5,"")</f>
        <v>Moncef</v>
      </c>
      <c r="V241" s="25" t="str">
        <f>IF('Heures Supplémentaire'!P323="",$V$5,"")</f>
        <v>Danièle</v>
      </c>
      <c r="W241" s="25" t="str">
        <f>IF('Heures Supplémentaire'!R323="",W$5,"")</f>
        <v>Alain</v>
      </c>
      <c r="X241" s="25" t="str">
        <f>IF('Heures Supplémentaire'!T323="",X$5,"")</f>
        <v>Manuel</v>
      </c>
      <c r="Y241" s="25" t="str">
        <f>IF('Heures Supplémentaire'!V323="",Y$5,"")</f>
        <v>Driss</v>
      </c>
      <c r="Z241" s="25" t="str">
        <f>IF('Heures Supplémentaire'!Z323="",Z$5,"")</f>
        <v>AAAA</v>
      </c>
      <c r="AA241" s="25" t="str">
        <f>IF('Heures Supplémentaire'!AA323="",AA$5,"")</f>
        <v>BBBB</v>
      </c>
      <c r="AB241" s="25" t="str">
        <f>IF('Heures Supplémentaire'!AB323="",AB$5,"")</f>
        <v>CCCC</v>
      </c>
      <c r="AC241" s="25" t="e">
        <f>IF(#REF!="",AC$5,"")</f>
        <v>#REF!</v>
      </c>
      <c r="AD241" s="25" t="e">
        <f>IF(#REF!="",AD$5,"")</f>
        <v>#REF!</v>
      </c>
      <c r="AE241" s="25" t="e">
        <f>IF(#REF!="",AE$5,"")</f>
        <v>#REF!</v>
      </c>
      <c r="AF241" s="25" t="e">
        <f>IF(#REF!="",AF$5,"")</f>
        <v>#REF!</v>
      </c>
      <c r="AG241" s="25" t="e">
        <f>IF(#REF!="",AG$5,"")</f>
        <v>#REF!</v>
      </c>
      <c r="AH241" s="26" t="e">
        <f>IF(#REF!="",AH$5,"")</f>
        <v>#REF!</v>
      </c>
    </row>
    <row r="242" spans="1:34" ht="15" hidden="1" customHeight="1">
      <c r="A242" s="18" t="s">
        <v>77</v>
      </c>
      <c r="B242" s="19">
        <f t="shared" si="7"/>
        <v>44067</v>
      </c>
      <c r="C242" s="27">
        <f t="shared" si="6"/>
        <v>2</v>
      </c>
      <c r="D242" s="28" t="s">
        <v>69</v>
      </c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4"/>
      <c r="P242" s="25" t="str">
        <f>IF('Heures Supplémentaire'!D324="",$P$5,"")</f>
        <v>Haziz</v>
      </c>
      <c r="Q242" s="25" t="str">
        <f>IF('Heures Supplémentaire'!F324="",$Q$5,"")</f>
        <v>Stéphanie</v>
      </c>
      <c r="R242" s="25" t="str">
        <f>IF('Heures Supplémentaire'!H324="",$R$5,"")</f>
        <v>Catherine</v>
      </c>
      <c r="S242" s="25" t="str">
        <f>IF('Heures Supplémentaire'!J324="",$S$5,"")</f>
        <v>Denise</v>
      </c>
      <c r="T242" s="25" t="str">
        <f>IF('Heures Supplémentaire'!L324="",$T$5,"")</f>
        <v>Camille</v>
      </c>
      <c r="U242" s="25" t="str">
        <f>IF('Heures Supplémentaire'!N324="",$U$5,"")</f>
        <v>Moncef</v>
      </c>
      <c r="V242" s="25" t="str">
        <f>IF('Heures Supplémentaire'!P324="",$V$5,"")</f>
        <v>Danièle</v>
      </c>
      <c r="W242" s="25" t="str">
        <f>IF('Heures Supplémentaire'!R324="",W$5,"")</f>
        <v>Alain</v>
      </c>
      <c r="X242" s="25" t="str">
        <f>IF('Heures Supplémentaire'!T324="",X$5,"")</f>
        <v>Manuel</v>
      </c>
      <c r="Y242" s="25" t="str">
        <f>IF('Heures Supplémentaire'!V324="",Y$5,"")</f>
        <v>Driss</v>
      </c>
      <c r="Z242" s="25" t="str">
        <f>IF('Heures Supplémentaire'!Z324="",Z$5,"")</f>
        <v>AAAA</v>
      </c>
      <c r="AA242" s="25" t="str">
        <f>IF('Heures Supplémentaire'!AA324="",AA$5,"")</f>
        <v>BBBB</v>
      </c>
      <c r="AB242" s="25" t="str">
        <f>IF('Heures Supplémentaire'!AB324="",AB$5,"")</f>
        <v>CCCC</v>
      </c>
      <c r="AC242" s="25" t="e">
        <f>IF(#REF!="",AC$5,"")</f>
        <v>#REF!</v>
      </c>
      <c r="AD242" s="25" t="e">
        <f>IF(#REF!="",AD$5,"")</f>
        <v>#REF!</v>
      </c>
      <c r="AE242" s="25" t="e">
        <f>IF(#REF!="",AE$5,"")</f>
        <v>#REF!</v>
      </c>
      <c r="AF242" s="25" t="e">
        <f>IF(#REF!="",AF$5,"")</f>
        <v>#REF!</v>
      </c>
      <c r="AG242" s="25" t="e">
        <f>IF(#REF!="",AG$5,"")</f>
        <v>#REF!</v>
      </c>
      <c r="AH242" s="26" t="e">
        <f>IF(#REF!="",AH$5,"")</f>
        <v>#REF!</v>
      </c>
    </row>
    <row r="243" spans="1:34" ht="15" hidden="1" customHeight="1">
      <c r="A243" s="18" t="s">
        <v>77</v>
      </c>
      <c r="B243" s="19">
        <f t="shared" si="7"/>
        <v>44068</v>
      </c>
      <c r="C243" s="27">
        <f t="shared" si="6"/>
        <v>3</v>
      </c>
      <c r="D243" s="28" t="s">
        <v>70</v>
      </c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4"/>
      <c r="P243" s="25" t="str">
        <f>IF('Heures Supplémentaire'!D325="",$P$5,"")</f>
        <v>Haziz</v>
      </c>
      <c r="Q243" s="25" t="str">
        <f>IF('Heures Supplémentaire'!F325="",$Q$5,"")</f>
        <v>Stéphanie</v>
      </c>
      <c r="R243" s="25" t="str">
        <f>IF('Heures Supplémentaire'!H325="",$R$5,"")</f>
        <v>Catherine</v>
      </c>
      <c r="S243" s="25" t="str">
        <f>IF('Heures Supplémentaire'!J325="",$S$5,"")</f>
        <v>Denise</v>
      </c>
      <c r="T243" s="25" t="str">
        <f>IF('Heures Supplémentaire'!L325="",$T$5,"")</f>
        <v>Camille</v>
      </c>
      <c r="U243" s="25" t="str">
        <f>IF('Heures Supplémentaire'!N325="",$U$5,"")</f>
        <v>Moncef</v>
      </c>
      <c r="V243" s="25" t="str">
        <f>IF('Heures Supplémentaire'!P325="",$V$5,"")</f>
        <v>Danièle</v>
      </c>
      <c r="W243" s="25" t="str">
        <f>IF('Heures Supplémentaire'!R325="",W$5,"")</f>
        <v>Alain</v>
      </c>
      <c r="X243" s="25" t="str">
        <f>IF('Heures Supplémentaire'!T325="",X$5,"")</f>
        <v>Manuel</v>
      </c>
      <c r="Y243" s="25" t="str">
        <f>IF('Heures Supplémentaire'!V325="",Y$5,"")</f>
        <v>Driss</v>
      </c>
      <c r="Z243" s="25" t="str">
        <f>IF('Heures Supplémentaire'!Z325="",Z$5,"")</f>
        <v>AAAA</v>
      </c>
      <c r="AA243" s="25" t="str">
        <f>IF('Heures Supplémentaire'!AA325="",AA$5,"")</f>
        <v>BBBB</v>
      </c>
      <c r="AB243" s="25" t="str">
        <f>IF('Heures Supplémentaire'!AB325="",AB$5,"")</f>
        <v>CCCC</v>
      </c>
      <c r="AC243" s="25" t="e">
        <f>IF(#REF!="",AC$5,"")</f>
        <v>#REF!</v>
      </c>
      <c r="AD243" s="25" t="e">
        <f>IF(#REF!="",AD$5,"")</f>
        <v>#REF!</v>
      </c>
      <c r="AE243" s="25" t="e">
        <f>IF(#REF!="",AE$5,"")</f>
        <v>#REF!</v>
      </c>
      <c r="AF243" s="25" t="e">
        <f>IF(#REF!="",AF$5,"")</f>
        <v>#REF!</v>
      </c>
      <c r="AG243" s="25" t="e">
        <f>IF(#REF!="",AG$5,"")</f>
        <v>#REF!</v>
      </c>
      <c r="AH243" s="26" t="e">
        <f>IF(#REF!="",AH$5,"")</f>
        <v>#REF!</v>
      </c>
    </row>
    <row r="244" spans="1:34" ht="15" hidden="1" customHeight="1">
      <c r="A244" s="18" t="s">
        <v>77</v>
      </c>
      <c r="B244" s="19">
        <f t="shared" si="7"/>
        <v>44069</v>
      </c>
      <c r="C244" s="27">
        <f t="shared" si="6"/>
        <v>4</v>
      </c>
      <c r="D244" s="28" t="s">
        <v>64</v>
      </c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4"/>
      <c r="P244" s="25" t="str">
        <f>IF('Heures Supplémentaire'!D326="",$P$5,"")</f>
        <v>Haziz</v>
      </c>
      <c r="Q244" s="25" t="str">
        <f>IF('Heures Supplémentaire'!F326="",$Q$5,"")</f>
        <v>Stéphanie</v>
      </c>
      <c r="R244" s="25" t="str">
        <f>IF('Heures Supplémentaire'!H326="",$R$5,"")</f>
        <v>Catherine</v>
      </c>
      <c r="S244" s="25" t="str">
        <f>IF('Heures Supplémentaire'!J326="",$S$5,"")</f>
        <v>Denise</v>
      </c>
      <c r="T244" s="25" t="str">
        <f>IF('Heures Supplémentaire'!L326="",$T$5,"")</f>
        <v>Camille</v>
      </c>
      <c r="U244" s="25" t="str">
        <f>IF('Heures Supplémentaire'!N326="",$U$5,"")</f>
        <v>Moncef</v>
      </c>
      <c r="V244" s="25" t="str">
        <f>IF('Heures Supplémentaire'!P326="",$V$5,"")</f>
        <v>Danièle</v>
      </c>
      <c r="W244" s="25" t="str">
        <f>IF('Heures Supplémentaire'!R326="",W$5,"")</f>
        <v>Alain</v>
      </c>
      <c r="X244" s="25" t="str">
        <f>IF('Heures Supplémentaire'!T326="",X$5,"")</f>
        <v>Manuel</v>
      </c>
      <c r="Y244" s="25" t="str">
        <f>IF('Heures Supplémentaire'!V326="",Y$5,"")</f>
        <v>Driss</v>
      </c>
      <c r="Z244" s="25" t="str">
        <f>IF('Heures Supplémentaire'!Z326="",Z$5,"")</f>
        <v>AAAA</v>
      </c>
      <c r="AA244" s="25" t="str">
        <f>IF('Heures Supplémentaire'!AA326="",AA$5,"")</f>
        <v>BBBB</v>
      </c>
      <c r="AB244" s="25" t="str">
        <f>IF('Heures Supplémentaire'!AB326="",AB$5,"")</f>
        <v>CCCC</v>
      </c>
      <c r="AC244" s="25" t="e">
        <f>IF(#REF!="",AC$5,"")</f>
        <v>#REF!</v>
      </c>
      <c r="AD244" s="25" t="e">
        <f>IF(#REF!="",AD$5,"")</f>
        <v>#REF!</v>
      </c>
      <c r="AE244" s="25" t="e">
        <f>IF(#REF!="",AE$5,"")</f>
        <v>#REF!</v>
      </c>
      <c r="AF244" s="25" t="e">
        <f>IF(#REF!="",AF$5,"")</f>
        <v>#REF!</v>
      </c>
      <c r="AG244" s="25" t="e">
        <f>IF(#REF!="",AG$5,"")</f>
        <v>#REF!</v>
      </c>
      <c r="AH244" s="26" t="e">
        <f>IF(#REF!="",AH$5,"")</f>
        <v>#REF!</v>
      </c>
    </row>
    <row r="245" spans="1:34" ht="15" hidden="1" customHeight="1">
      <c r="A245" s="18" t="s">
        <v>77</v>
      </c>
      <c r="B245" s="19">
        <f t="shared" si="7"/>
        <v>44070</v>
      </c>
      <c r="C245" s="27">
        <f t="shared" si="6"/>
        <v>5</v>
      </c>
      <c r="D245" s="28" t="s">
        <v>65</v>
      </c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4"/>
      <c r="P245" s="25" t="str">
        <f>IF('Heures Supplémentaire'!D329="",$P$5,"")</f>
        <v>Haziz</v>
      </c>
      <c r="Q245" s="25" t="str">
        <f>IF('Heures Supplémentaire'!F329="",$Q$5,"")</f>
        <v>Stéphanie</v>
      </c>
      <c r="R245" s="25" t="str">
        <f>IF('Heures Supplémentaire'!H329="",$R$5,"")</f>
        <v>Catherine</v>
      </c>
      <c r="S245" s="25" t="str">
        <f>IF('Heures Supplémentaire'!J329="",$S$5,"")</f>
        <v>Denise</v>
      </c>
      <c r="T245" s="25" t="str">
        <f>IF('Heures Supplémentaire'!L329="",$T$5,"")</f>
        <v>Camille</v>
      </c>
      <c r="U245" s="25" t="str">
        <f>IF('Heures Supplémentaire'!N329="",$U$5,"")</f>
        <v>Moncef</v>
      </c>
      <c r="V245" s="25" t="str">
        <f>IF('Heures Supplémentaire'!P329="",$V$5,"")</f>
        <v>Danièle</v>
      </c>
      <c r="W245" s="25" t="str">
        <f>IF('Heures Supplémentaire'!R329="",W$5,"")</f>
        <v>Alain</v>
      </c>
      <c r="X245" s="25" t="str">
        <f>IF('Heures Supplémentaire'!T329="",X$5,"")</f>
        <v>Manuel</v>
      </c>
      <c r="Y245" s="25" t="str">
        <f>IF('Heures Supplémentaire'!V329="",Y$5,"")</f>
        <v>Driss</v>
      </c>
      <c r="Z245" s="25" t="str">
        <f>IF('Heures Supplémentaire'!Z329="",Z$5,"")</f>
        <v>AAAA</v>
      </c>
      <c r="AA245" s="25" t="str">
        <f>IF('Heures Supplémentaire'!AA329="",AA$5,"")</f>
        <v>BBBB</v>
      </c>
      <c r="AB245" s="25" t="str">
        <f>IF('Heures Supplémentaire'!AB329="",AB$5,"")</f>
        <v>CCCC</v>
      </c>
      <c r="AC245" s="25" t="e">
        <f>IF(#REF!="",AC$5,"")</f>
        <v>#REF!</v>
      </c>
      <c r="AD245" s="25" t="e">
        <f>IF(#REF!="",AD$5,"")</f>
        <v>#REF!</v>
      </c>
      <c r="AE245" s="25" t="e">
        <f>IF(#REF!="",AE$5,"")</f>
        <v>#REF!</v>
      </c>
      <c r="AF245" s="25" t="e">
        <f>IF(#REF!="",AF$5,"")</f>
        <v>#REF!</v>
      </c>
      <c r="AG245" s="25" t="e">
        <f>IF(#REF!="",AG$5,"")</f>
        <v>#REF!</v>
      </c>
      <c r="AH245" s="26" t="e">
        <f>IF(#REF!="",AH$5,"")</f>
        <v>#REF!</v>
      </c>
    </row>
    <row r="246" spans="1:34" ht="15" hidden="1" customHeight="1">
      <c r="A246" s="18" t="s">
        <v>77</v>
      </c>
      <c r="B246" s="19">
        <f t="shared" si="7"/>
        <v>44071</v>
      </c>
      <c r="C246" s="27">
        <f t="shared" si="6"/>
        <v>6</v>
      </c>
      <c r="D246" s="28" t="s">
        <v>66</v>
      </c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4"/>
      <c r="P246" s="25" t="str">
        <f>IF('Heures Supplémentaire'!D330="",$P$5,"")</f>
        <v>Haziz</v>
      </c>
      <c r="Q246" s="25" t="str">
        <f>IF('Heures Supplémentaire'!F330="",$Q$5,"")</f>
        <v>Stéphanie</v>
      </c>
      <c r="R246" s="25" t="str">
        <f>IF('Heures Supplémentaire'!H330="",$R$5,"")</f>
        <v>Catherine</v>
      </c>
      <c r="S246" s="25" t="str">
        <f>IF('Heures Supplémentaire'!J330="",$S$5,"")</f>
        <v>Denise</v>
      </c>
      <c r="T246" s="25" t="str">
        <f>IF('Heures Supplémentaire'!L330="",$T$5,"")</f>
        <v>Camille</v>
      </c>
      <c r="U246" s="25" t="str">
        <f>IF('Heures Supplémentaire'!N330="",$U$5,"")</f>
        <v>Moncef</v>
      </c>
      <c r="V246" s="25" t="str">
        <f>IF('Heures Supplémentaire'!P330="",$V$5,"")</f>
        <v>Danièle</v>
      </c>
      <c r="W246" s="25" t="str">
        <f>IF('Heures Supplémentaire'!R330="",W$5,"")</f>
        <v>Alain</v>
      </c>
      <c r="X246" s="25" t="str">
        <f>IF('Heures Supplémentaire'!T330="",X$5,"")</f>
        <v>Manuel</v>
      </c>
      <c r="Y246" s="25" t="str">
        <f>IF('Heures Supplémentaire'!V330="",Y$5,"")</f>
        <v>Driss</v>
      </c>
      <c r="Z246" s="25" t="str">
        <f>IF('Heures Supplémentaire'!Z330="",Z$5,"")</f>
        <v>AAAA</v>
      </c>
      <c r="AA246" s="25" t="str">
        <f>IF('Heures Supplémentaire'!AA330="",AA$5,"")</f>
        <v>BBBB</v>
      </c>
      <c r="AB246" s="25" t="str">
        <f>IF('Heures Supplémentaire'!AB330="",AB$5,"")</f>
        <v>CCCC</v>
      </c>
      <c r="AC246" s="25" t="e">
        <f>IF(#REF!="",AC$5,"")</f>
        <v>#REF!</v>
      </c>
      <c r="AD246" s="25" t="e">
        <f>IF(#REF!="",AD$5,"")</f>
        <v>#REF!</v>
      </c>
      <c r="AE246" s="25" t="e">
        <f>IF(#REF!="",AE$5,"")</f>
        <v>#REF!</v>
      </c>
      <c r="AF246" s="25" t="e">
        <f>IF(#REF!="",AF$5,"")</f>
        <v>#REF!</v>
      </c>
      <c r="AG246" s="25" t="e">
        <f>IF(#REF!="",AG$5,"")</f>
        <v>#REF!</v>
      </c>
      <c r="AH246" s="26" t="e">
        <f>IF(#REF!="",AH$5,"")</f>
        <v>#REF!</v>
      </c>
    </row>
    <row r="247" spans="1:34" ht="15" hidden="1" customHeight="1">
      <c r="A247" s="18" t="s">
        <v>77</v>
      </c>
      <c r="B247" s="19">
        <f t="shared" si="7"/>
        <v>44072</v>
      </c>
      <c r="C247" s="27">
        <f t="shared" si="6"/>
        <v>7</v>
      </c>
      <c r="D247" s="28" t="s">
        <v>67</v>
      </c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4"/>
      <c r="P247" s="25" t="str">
        <f>IF('Heures Supplémentaire'!D331="",$P$5,"")</f>
        <v>Haziz</v>
      </c>
      <c r="Q247" s="25" t="str">
        <f>IF('Heures Supplémentaire'!F331="",$Q$5,"")</f>
        <v>Stéphanie</v>
      </c>
      <c r="R247" s="25" t="str">
        <f>IF('Heures Supplémentaire'!H331="",$R$5,"")</f>
        <v>Catherine</v>
      </c>
      <c r="S247" s="25" t="str">
        <f>IF('Heures Supplémentaire'!J331="",$S$5,"")</f>
        <v>Denise</v>
      </c>
      <c r="T247" s="25" t="str">
        <f>IF('Heures Supplémentaire'!L331="",$T$5,"")</f>
        <v>Camille</v>
      </c>
      <c r="U247" s="25" t="str">
        <f>IF('Heures Supplémentaire'!N331="",$U$5,"")</f>
        <v>Moncef</v>
      </c>
      <c r="V247" s="25" t="str">
        <f>IF('Heures Supplémentaire'!P331="",$V$5,"")</f>
        <v>Danièle</v>
      </c>
      <c r="W247" s="25" t="str">
        <f>IF('Heures Supplémentaire'!R331="",W$5,"")</f>
        <v>Alain</v>
      </c>
      <c r="X247" s="25" t="str">
        <f>IF('Heures Supplémentaire'!T331="",X$5,"")</f>
        <v>Manuel</v>
      </c>
      <c r="Y247" s="25" t="str">
        <f>IF('Heures Supplémentaire'!V331="",Y$5,"")</f>
        <v>Driss</v>
      </c>
      <c r="Z247" s="25" t="str">
        <f>IF('Heures Supplémentaire'!Z331="",Z$5,"")</f>
        <v>AAAA</v>
      </c>
      <c r="AA247" s="25" t="str">
        <f>IF('Heures Supplémentaire'!AA331="",AA$5,"")</f>
        <v>BBBB</v>
      </c>
      <c r="AB247" s="25" t="str">
        <f>IF('Heures Supplémentaire'!AB331="",AB$5,"")</f>
        <v>CCCC</v>
      </c>
      <c r="AC247" s="25" t="e">
        <f>IF(#REF!="",AC$5,"")</f>
        <v>#REF!</v>
      </c>
      <c r="AD247" s="25" t="e">
        <f>IF(#REF!="",AD$5,"")</f>
        <v>#REF!</v>
      </c>
      <c r="AE247" s="25" t="e">
        <f>IF(#REF!="",AE$5,"")</f>
        <v>#REF!</v>
      </c>
      <c r="AF247" s="25" t="e">
        <f>IF(#REF!="",AF$5,"")</f>
        <v>#REF!</v>
      </c>
      <c r="AG247" s="25" t="e">
        <f>IF(#REF!="",AG$5,"")</f>
        <v>#REF!</v>
      </c>
      <c r="AH247" s="26" t="e">
        <f>IF(#REF!="",AH$5,"")</f>
        <v>#REF!</v>
      </c>
    </row>
    <row r="248" spans="1:34" ht="15" customHeight="1">
      <c r="A248" s="18" t="s">
        <v>77</v>
      </c>
      <c r="B248" s="19">
        <f t="shared" si="7"/>
        <v>44073</v>
      </c>
      <c r="C248" s="27">
        <f t="shared" si="6"/>
        <v>1</v>
      </c>
      <c r="D248" s="28" t="s">
        <v>68</v>
      </c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4"/>
      <c r="P248" s="25" t="str">
        <f>IF('Heures Supplémentaire'!D332="",$P$5,"")</f>
        <v>Haziz</v>
      </c>
      <c r="Q248" s="25" t="str">
        <f>IF('Heures Supplémentaire'!F332="",$Q$5,"")</f>
        <v>Stéphanie</v>
      </c>
      <c r="R248" s="25" t="str">
        <f>IF('Heures Supplémentaire'!H332="",$R$5,"")</f>
        <v>Catherine</v>
      </c>
      <c r="S248" s="25" t="str">
        <f>IF('Heures Supplémentaire'!J332="",$S$5,"")</f>
        <v>Denise</v>
      </c>
      <c r="T248" s="25" t="str">
        <f>IF('Heures Supplémentaire'!L332="",$T$5,"")</f>
        <v>Camille</v>
      </c>
      <c r="U248" s="25" t="str">
        <f>IF('Heures Supplémentaire'!N332="",$U$5,"")</f>
        <v>Moncef</v>
      </c>
      <c r="V248" s="25" t="str">
        <f>IF('Heures Supplémentaire'!P332="",$V$5,"")</f>
        <v>Danièle</v>
      </c>
      <c r="W248" s="25" t="str">
        <f>IF('Heures Supplémentaire'!R332="",W$5,"")</f>
        <v>Alain</v>
      </c>
      <c r="X248" s="25" t="str">
        <f>IF('Heures Supplémentaire'!T332="",X$5,"")</f>
        <v>Manuel</v>
      </c>
      <c r="Y248" s="25" t="str">
        <f>IF('Heures Supplémentaire'!V332="",Y$5,"")</f>
        <v>Driss</v>
      </c>
      <c r="Z248" s="25" t="str">
        <f>IF('Heures Supplémentaire'!Z332="",Z$5,"")</f>
        <v>AAAA</v>
      </c>
      <c r="AA248" s="25" t="str">
        <f>IF('Heures Supplémentaire'!AA332="",AA$5,"")</f>
        <v>BBBB</v>
      </c>
      <c r="AB248" s="25" t="str">
        <f>IF('Heures Supplémentaire'!AB332="",AB$5,"")</f>
        <v>CCCC</v>
      </c>
      <c r="AC248" s="25" t="e">
        <f>IF(#REF!="",AC$5,"")</f>
        <v>#REF!</v>
      </c>
      <c r="AD248" s="25" t="e">
        <f>IF(#REF!="",AD$5,"")</f>
        <v>#REF!</v>
      </c>
      <c r="AE248" s="25" t="e">
        <f>IF(#REF!="",AE$5,"")</f>
        <v>#REF!</v>
      </c>
      <c r="AF248" s="25" t="e">
        <f>IF(#REF!="",AF$5,"")</f>
        <v>#REF!</v>
      </c>
      <c r="AG248" s="25" t="e">
        <f>IF(#REF!="",AG$5,"")</f>
        <v>#REF!</v>
      </c>
      <c r="AH248" s="26" t="e">
        <f>IF(#REF!="",AH$5,"")</f>
        <v>#REF!</v>
      </c>
    </row>
    <row r="249" spans="1:34" ht="15" hidden="1" customHeight="1">
      <c r="A249" s="18" t="s">
        <v>78</v>
      </c>
      <c r="B249" s="19">
        <f t="shared" si="7"/>
        <v>44074</v>
      </c>
      <c r="C249" s="27">
        <f t="shared" si="6"/>
        <v>2</v>
      </c>
      <c r="D249" s="28" t="s">
        <v>69</v>
      </c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4"/>
      <c r="P249" s="25" t="str">
        <f>IF('Heures Supplémentaire'!D333="",$P$5,"")</f>
        <v>Haziz</v>
      </c>
      <c r="Q249" s="25" t="str">
        <f>IF('Heures Supplémentaire'!F333="",$Q$5,"")</f>
        <v>Stéphanie</v>
      </c>
      <c r="R249" s="25" t="str">
        <f>IF('Heures Supplémentaire'!H333="",$R$5,"")</f>
        <v>Catherine</v>
      </c>
      <c r="S249" s="25" t="str">
        <f>IF('Heures Supplémentaire'!J333="",$S$5,"")</f>
        <v>Denise</v>
      </c>
      <c r="T249" s="25" t="str">
        <f>IF('Heures Supplémentaire'!L333="",$T$5,"")</f>
        <v>Camille</v>
      </c>
      <c r="U249" s="25" t="str">
        <f>IF('Heures Supplémentaire'!N333="",$U$5,"")</f>
        <v>Moncef</v>
      </c>
      <c r="V249" s="25" t="str">
        <f>IF('Heures Supplémentaire'!P333="",$V$5,"")</f>
        <v>Danièle</v>
      </c>
      <c r="W249" s="25" t="str">
        <f>IF('Heures Supplémentaire'!R333="",W$5,"")</f>
        <v>Alain</v>
      </c>
      <c r="X249" s="25" t="str">
        <f>IF('Heures Supplémentaire'!T333="",X$5,"")</f>
        <v>Manuel</v>
      </c>
      <c r="Y249" s="25" t="str">
        <f>IF('Heures Supplémentaire'!V333="",Y$5,"")</f>
        <v>Driss</v>
      </c>
      <c r="Z249" s="25" t="str">
        <f>IF('Heures Supplémentaire'!Z333="",Z$5,"")</f>
        <v>AAAA</v>
      </c>
      <c r="AA249" s="25" t="str">
        <f>IF('Heures Supplémentaire'!AA333="",AA$5,"")</f>
        <v>BBBB</v>
      </c>
      <c r="AB249" s="25" t="str">
        <f>IF('Heures Supplémentaire'!AB333="",AB$5,"")</f>
        <v>CCCC</v>
      </c>
      <c r="AC249" s="25" t="e">
        <f>IF(#REF!="",AC$5,"")</f>
        <v>#REF!</v>
      </c>
      <c r="AD249" s="25" t="e">
        <f>IF(#REF!="",AD$5,"")</f>
        <v>#REF!</v>
      </c>
      <c r="AE249" s="25" t="e">
        <f>IF(#REF!="",AE$5,"")</f>
        <v>#REF!</v>
      </c>
      <c r="AF249" s="25" t="e">
        <f>IF(#REF!="",AF$5,"")</f>
        <v>#REF!</v>
      </c>
      <c r="AG249" s="25" t="e">
        <f>IF(#REF!="",AG$5,"")</f>
        <v>#REF!</v>
      </c>
      <c r="AH249" s="26" t="e">
        <f>IF(#REF!="",AH$5,"")</f>
        <v>#REF!</v>
      </c>
    </row>
    <row r="250" spans="1:34" ht="15" hidden="1" customHeight="1">
      <c r="A250" s="18" t="s">
        <v>78</v>
      </c>
      <c r="B250" s="19">
        <f t="shared" si="7"/>
        <v>44075</v>
      </c>
      <c r="C250" s="27">
        <f t="shared" si="6"/>
        <v>3</v>
      </c>
      <c r="D250" s="28" t="s">
        <v>70</v>
      </c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4"/>
      <c r="P250" s="25" t="str">
        <f>IF('Heures Supplémentaire'!D334="",$P$5,"")</f>
        <v>Haziz</v>
      </c>
      <c r="Q250" s="25" t="str">
        <f>IF('Heures Supplémentaire'!F334="",$Q$5,"")</f>
        <v>Stéphanie</v>
      </c>
      <c r="R250" s="25" t="str">
        <f>IF('Heures Supplémentaire'!H334="",$R$5,"")</f>
        <v>Catherine</v>
      </c>
      <c r="S250" s="25" t="str">
        <f>IF('Heures Supplémentaire'!J334="",$S$5,"")</f>
        <v>Denise</v>
      </c>
      <c r="T250" s="25" t="str">
        <f>IF('Heures Supplémentaire'!L334="",$T$5,"")</f>
        <v>Camille</v>
      </c>
      <c r="U250" s="25" t="str">
        <f>IF('Heures Supplémentaire'!N334="",$U$5,"")</f>
        <v>Moncef</v>
      </c>
      <c r="V250" s="25" t="str">
        <f>IF('Heures Supplémentaire'!P334="",$V$5,"")</f>
        <v>Danièle</v>
      </c>
      <c r="W250" s="25" t="str">
        <f>IF('Heures Supplémentaire'!R334="",W$5,"")</f>
        <v>Alain</v>
      </c>
      <c r="X250" s="25" t="str">
        <f>IF('Heures Supplémentaire'!T334="",X$5,"")</f>
        <v>Manuel</v>
      </c>
      <c r="Y250" s="25" t="str">
        <f>IF('Heures Supplémentaire'!V334="",Y$5,"")</f>
        <v>Driss</v>
      </c>
      <c r="Z250" s="25" t="str">
        <f>IF('Heures Supplémentaire'!Z334="",Z$5,"")</f>
        <v>AAAA</v>
      </c>
      <c r="AA250" s="25" t="str">
        <f>IF('Heures Supplémentaire'!AA334="",AA$5,"")</f>
        <v>BBBB</v>
      </c>
      <c r="AB250" s="25" t="str">
        <f>IF('Heures Supplémentaire'!AB334="",AB$5,"")</f>
        <v>CCCC</v>
      </c>
      <c r="AC250" s="25" t="e">
        <f>IF(#REF!="",AC$5,"")</f>
        <v>#REF!</v>
      </c>
      <c r="AD250" s="25" t="e">
        <f>IF(#REF!="",AD$5,"")</f>
        <v>#REF!</v>
      </c>
      <c r="AE250" s="25" t="e">
        <f>IF(#REF!="",AE$5,"")</f>
        <v>#REF!</v>
      </c>
      <c r="AF250" s="25" t="e">
        <f>IF(#REF!="",AF$5,"")</f>
        <v>#REF!</v>
      </c>
      <c r="AG250" s="25" t="e">
        <f>IF(#REF!="",AG$5,"")</f>
        <v>#REF!</v>
      </c>
      <c r="AH250" s="26" t="e">
        <f>IF(#REF!="",AH$5,"")</f>
        <v>#REF!</v>
      </c>
    </row>
    <row r="251" spans="1:34" ht="15" hidden="1" customHeight="1">
      <c r="A251" s="18" t="s">
        <v>78</v>
      </c>
      <c r="B251" s="19">
        <f t="shared" si="7"/>
        <v>44076</v>
      </c>
      <c r="C251" s="27">
        <f t="shared" si="6"/>
        <v>4</v>
      </c>
      <c r="D251" s="28" t="s">
        <v>64</v>
      </c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4"/>
      <c r="P251" s="25" t="str">
        <f>IF('Heures Supplémentaire'!D335="",$P$5,"")</f>
        <v>Haziz</v>
      </c>
      <c r="Q251" s="25" t="str">
        <f>IF('Heures Supplémentaire'!F335="",$Q$5,"")</f>
        <v>Stéphanie</v>
      </c>
      <c r="R251" s="25" t="str">
        <f>IF('Heures Supplémentaire'!H335="",$R$5,"")</f>
        <v>Catherine</v>
      </c>
      <c r="S251" s="25" t="str">
        <f>IF('Heures Supplémentaire'!J335="",$S$5,"")</f>
        <v>Denise</v>
      </c>
      <c r="T251" s="25" t="str">
        <f>IF('Heures Supplémentaire'!L335="",$T$5,"")</f>
        <v>Camille</v>
      </c>
      <c r="U251" s="25" t="str">
        <f>IF('Heures Supplémentaire'!N335="",$U$5,"")</f>
        <v>Moncef</v>
      </c>
      <c r="V251" s="25" t="str">
        <f>IF('Heures Supplémentaire'!P335="",$V$5,"")</f>
        <v>Danièle</v>
      </c>
      <c r="W251" s="25" t="str">
        <f>IF('Heures Supplémentaire'!R335="",W$5,"")</f>
        <v>Alain</v>
      </c>
      <c r="X251" s="25" t="str">
        <f>IF('Heures Supplémentaire'!T335="",X$5,"")</f>
        <v>Manuel</v>
      </c>
      <c r="Y251" s="25" t="str">
        <f>IF('Heures Supplémentaire'!V335="",Y$5,"")</f>
        <v>Driss</v>
      </c>
      <c r="Z251" s="25" t="str">
        <f>IF('Heures Supplémentaire'!Z335="",Z$5,"")</f>
        <v>AAAA</v>
      </c>
      <c r="AA251" s="25" t="str">
        <f>IF('Heures Supplémentaire'!AA335="",AA$5,"")</f>
        <v>BBBB</v>
      </c>
      <c r="AB251" s="25" t="str">
        <f>IF('Heures Supplémentaire'!AB335="",AB$5,"")</f>
        <v>CCCC</v>
      </c>
      <c r="AC251" s="25" t="e">
        <f>IF(#REF!="",AC$5,"")</f>
        <v>#REF!</v>
      </c>
      <c r="AD251" s="25" t="e">
        <f>IF(#REF!="",AD$5,"")</f>
        <v>#REF!</v>
      </c>
      <c r="AE251" s="25" t="e">
        <f>IF(#REF!="",AE$5,"")</f>
        <v>#REF!</v>
      </c>
      <c r="AF251" s="25" t="e">
        <f>IF(#REF!="",AF$5,"")</f>
        <v>#REF!</v>
      </c>
      <c r="AG251" s="25" t="e">
        <f>IF(#REF!="",AG$5,"")</f>
        <v>#REF!</v>
      </c>
      <c r="AH251" s="26" t="e">
        <f>IF(#REF!="",AH$5,"")</f>
        <v>#REF!</v>
      </c>
    </row>
    <row r="252" spans="1:34" ht="15" hidden="1" customHeight="1">
      <c r="A252" s="18" t="s">
        <v>78</v>
      </c>
      <c r="B252" s="19">
        <f t="shared" si="7"/>
        <v>44077</v>
      </c>
      <c r="C252" s="27">
        <f t="shared" si="6"/>
        <v>5</v>
      </c>
      <c r="D252" s="28" t="s">
        <v>65</v>
      </c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4"/>
      <c r="P252" s="25" t="str">
        <f>IF('Heures Supplémentaire'!D338="",$P$5,"")</f>
        <v>Haziz</v>
      </c>
      <c r="Q252" s="25" t="str">
        <f>IF('Heures Supplémentaire'!F338="",$Q$5,"")</f>
        <v>Stéphanie</v>
      </c>
      <c r="R252" s="25" t="str">
        <f>IF('Heures Supplémentaire'!H338="",$R$5,"")</f>
        <v>Catherine</v>
      </c>
      <c r="S252" s="25" t="str">
        <f>IF('Heures Supplémentaire'!J338="",$S$5,"")</f>
        <v>Denise</v>
      </c>
      <c r="T252" s="25" t="str">
        <f>IF('Heures Supplémentaire'!L338="",$T$5,"")</f>
        <v>Camille</v>
      </c>
      <c r="U252" s="25" t="str">
        <f>IF('Heures Supplémentaire'!N338="",$U$5,"")</f>
        <v>Moncef</v>
      </c>
      <c r="V252" s="25" t="str">
        <f>IF('Heures Supplémentaire'!P338="",$V$5,"")</f>
        <v>Danièle</v>
      </c>
      <c r="W252" s="25" t="str">
        <f>IF('Heures Supplémentaire'!R338="",W$5,"")</f>
        <v>Alain</v>
      </c>
      <c r="X252" s="25" t="str">
        <f>IF('Heures Supplémentaire'!T338="",X$5,"")</f>
        <v>Manuel</v>
      </c>
      <c r="Y252" s="25" t="str">
        <f>IF('Heures Supplémentaire'!V338="",Y$5,"")</f>
        <v>Driss</v>
      </c>
      <c r="Z252" s="25" t="str">
        <f>IF('Heures Supplémentaire'!Z338="",Z$5,"")</f>
        <v>AAAA</v>
      </c>
      <c r="AA252" s="25" t="str">
        <f>IF('Heures Supplémentaire'!AA338="",AA$5,"")</f>
        <v>BBBB</v>
      </c>
      <c r="AB252" s="25" t="str">
        <f>IF('Heures Supplémentaire'!AB338="",AB$5,"")</f>
        <v>CCCC</v>
      </c>
      <c r="AC252" s="25" t="e">
        <f>IF(#REF!="",AC$5,"")</f>
        <v>#REF!</v>
      </c>
      <c r="AD252" s="25" t="e">
        <f>IF(#REF!="",AD$5,"")</f>
        <v>#REF!</v>
      </c>
      <c r="AE252" s="25" t="e">
        <f>IF(#REF!="",AE$5,"")</f>
        <v>#REF!</v>
      </c>
      <c r="AF252" s="25" t="e">
        <f>IF(#REF!="",AF$5,"")</f>
        <v>#REF!</v>
      </c>
      <c r="AG252" s="25" t="e">
        <f>IF(#REF!="",AG$5,"")</f>
        <v>#REF!</v>
      </c>
      <c r="AH252" s="26" t="e">
        <f>IF(#REF!="",AH$5,"")</f>
        <v>#REF!</v>
      </c>
    </row>
    <row r="253" spans="1:34" ht="15" hidden="1" customHeight="1">
      <c r="A253" s="18" t="s">
        <v>78</v>
      </c>
      <c r="B253" s="19">
        <f t="shared" si="7"/>
        <v>44078</v>
      </c>
      <c r="C253" s="27">
        <f t="shared" si="6"/>
        <v>6</v>
      </c>
      <c r="D253" s="28" t="s">
        <v>66</v>
      </c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4"/>
      <c r="P253" s="25" t="str">
        <f>IF('Heures Supplémentaire'!D339="",$P$5,"")</f>
        <v>Haziz</v>
      </c>
      <c r="Q253" s="25" t="str">
        <f>IF('Heures Supplémentaire'!F339="",$Q$5,"")</f>
        <v>Stéphanie</v>
      </c>
      <c r="R253" s="25" t="str">
        <f>IF('Heures Supplémentaire'!H339="",$R$5,"")</f>
        <v>Catherine</v>
      </c>
      <c r="S253" s="25" t="str">
        <f>IF('Heures Supplémentaire'!J339="",$S$5,"")</f>
        <v>Denise</v>
      </c>
      <c r="T253" s="25" t="str">
        <f>IF('Heures Supplémentaire'!L339="",$T$5,"")</f>
        <v>Camille</v>
      </c>
      <c r="U253" s="25" t="str">
        <f>IF('Heures Supplémentaire'!N339="",$U$5,"")</f>
        <v>Moncef</v>
      </c>
      <c r="V253" s="25" t="str">
        <f>IF('Heures Supplémentaire'!P339="",$V$5,"")</f>
        <v>Danièle</v>
      </c>
      <c r="W253" s="25" t="str">
        <f>IF('Heures Supplémentaire'!R339="",W$5,"")</f>
        <v>Alain</v>
      </c>
      <c r="X253" s="25" t="str">
        <f>IF('Heures Supplémentaire'!T339="",X$5,"")</f>
        <v>Manuel</v>
      </c>
      <c r="Y253" s="25" t="str">
        <f>IF('Heures Supplémentaire'!V339="",Y$5,"")</f>
        <v>Driss</v>
      </c>
      <c r="Z253" s="25" t="str">
        <f>IF('Heures Supplémentaire'!Z339="",Z$5,"")</f>
        <v>AAAA</v>
      </c>
      <c r="AA253" s="25" t="str">
        <f>IF('Heures Supplémentaire'!AA339="",AA$5,"")</f>
        <v>BBBB</v>
      </c>
      <c r="AB253" s="25" t="str">
        <f>IF('Heures Supplémentaire'!AB339="",AB$5,"")</f>
        <v>CCCC</v>
      </c>
      <c r="AC253" s="25" t="e">
        <f>IF(#REF!="",AC$5,"")</f>
        <v>#REF!</v>
      </c>
      <c r="AD253" s="25" t="e">
        <f>IF(#REF!="",AD$5,"")</f>
        <v>#REF!</v>
      </c>
      <c r="AE253" s="25" t="e">
        <f>IF(#REF!="",AE$5,"")</f>
        <v>#REF!</v>
      </c>
      <c r="AF253" s="25" t="e">
        <f>IF(#REF!="",AF$5,"")</f>
        <v>#REF!</v>
      </c>
      <c r="AG253" s="25" t="e">
        <f>IF(#REF!="",AG$5,"")</f>
        <v>#REF!</v>
      </c>
      <c r="AH253" s="26" t="e">
        <f>IF(#REF!="",AH$5,"")</f>
        <v>#REF!</v>
      </c>
    </row>
    <row r="254" spans="1:34" ht="15" hidden="1" customHeight="1">
      <c r="A254" s="18" t="s">
        <v>78</v>
      </c>
      <c r="B254" s="19">
        <f t="shared" si="7"/>
        <v>44079</v>
      </c>
      <c r="C254" s="27">
        <f t="shared" si="6"/>
        <v>7</v>
      </c>
      <c r="D254" s="28" t="s">
        <v>67</v>
      </c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4"/>
      <c r="P254" s="25" t="str">
        <f>IF('Heures Supplémentaire'!D340="",$P$5,"")</f>
        <v>Haziz</v>
      </c>
      <c r="Q254" s="25" t="str">
        <f>IF('Heures Supplémentaire'!F340="",$Q$5,"")</f>
        <v>Stéphanie</v>
      </c>
      <c r="R254" s="25" t="str">
        <f>IF('Heures Supplémentaire'!H340="",$R$5,"")</f>
        <v>Catherine</v>
      </c>
      <c r="S254" s="25" t="str">
        <f>IF('Heures Supplémentaire'!J340="",$S$5,"")</f>
        <v>Denise</v>
      </c>
      <c r="T254" s="25" t="str">
        <f>IF('Heures Supplémentaire'!L340="",$T$5,"")</f>
        <v>Camille</v>
      </c>
      <c r="U254" s="25" t="str">
        <f>IF('Heures Supplémentaire'!N340="",$U$5,"")</f>
        <v>Moncef</v>
      </c>
      <c r="V254" s="25" t="str">
        <f>IF('Heures Supplémentaire'!P340="",$V$5,"")</f>
        <v>Danièle</v>
      </c>
      <c r="W254" s="25" t="str">
        <f>IF('Heures Supplémentaire'!R340="",W$5,"")</f>
        <v>Alain</v>
      </c>
      <c r="X254" s="25" t="str">
        <f>IF('Heures Supplémentaire'!T340="",X$5,"")</f>
        <v>Manuel</v>
      </c>
      <c r="Y254" s="25" t="str">
        <f>IF('Heures Supplémentaire'!V340="",Y$5,"")</f>
        <v>Driss</v>
      </c>
      <c r="Z254" s="25" t="str">
        <f>IF('Heures Supplémentaire'!Z340="",Z$5,"")</f>
        <v>AAAA</v>
      </c>
      <c r="AA254" s="25" t="str">
        <f>IF('Heures Supplémentaire'!AA340="",AA$5,"")</f>
        <v>BBBB</v>
      </c>
      <c r="AB254" s="25" t="str">
        <f>IF('Heures Supplémentaire'!AB340="",AB$5,"")</f>
        <v>CCCC</v>
      </c>
      <c r="AC254" s="25" t="e">
        <f>IF(#REF!="",AC$5,"")</f>
        <v>#REF!</v>
      </c>
      <c r="AD254" s="25" t="e">
        <f>IF(#REF!="",AD$5,"")</f>
        <v>#REF!</v>
      </c>
      <c r="AE254" s="25" t="e">
        <f>IF(#REF!="",AE$5,"")</f>
        <v>#REF!</v>
      </c>
      <c r="AF254" s="25" t="e">
        <f>IF(#REF!="",AF$5,"")</f>
        <v>#REF!</v>
      </c>
      <c r="AG254" s="25" t="e">
        <f>IF(#REF!="",AG$5,"")</f>
        <v>#REF!</v>
      </c>
      <c r="AH254" s="26" t="e">
        <f>IF(#REF!="",AH$5,"")</f>
        <v>#REF!</v>
      </c>
    </row>
    <row r="255" spans="1:34" ht="15" customHeight="1">
      <c r="A255" s="18" t="s">
        <v>78</v>
      </c>
      <c r="B255" s="19">
        <f t="shared" si="7"/>
        <v>44080</v>
      </c>
      <c r="C255" s="27">
        <f t="shared" si="6"/>
        <v>1</v>
      </c>
      <c r="D255" s="28" t="s">
        <v>68</v>
      </c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4"/>
      <c r="P255" s="25" t="str">
        <f>IF('Heures Supplémentaire'!D341="",$P$5,"")</f>
        <v>Haziz</v>
      </c>
      <c r="Q255" s="25" t="str">
        <f>IF('Heures Supplémentaire'!F341="",$Q$5,"")</f>
        <v>Stéphanie</v>
      </c>
      <c r="R255" s="25" t="str">
        <f>IF('Heures Supplémentaire'!H341="",$R$5,"")</f>
        <v>Catherine</v>
      </c>
      <c r="S255" s="25" t="str">
        <f>IF('Heures Supplémentaire'!J341="",$S$5,"")</f>
        <v>Denise</v>
      </c>
      <c r="T255" s="25" t="str">
        <f>IF('Heures Supplémentaire'!L341="",$T$5,"")</f>
        <v>Camille</v>
      </c>
      <c r="U255" s="25" t="str">
        <f>IF('Heures Supplémentaire'!N341="",$U$5,"")</f>
        <v>Moncef</v>
      </c>
      <c r="V255" s="25" t="str">
        <f>IF('Heures Supplémentaire'!P341="",$V$5,"")</f>
        <v>Danièle</v>
      </c>
      <c r="W255" s="25" t="str">
        <f>IF('Heures Supplémentaire'!R341="",W$5,"")</f>
        <v>Alain</v>
      </c>
      <c r="X255" s="25" t="str">
        <f>IF('Heures Supplémentaire'!T341="",X$5,"")</f>
        <v>Manuel</v>
      </c>
      <c r="Y255" s="25" t="str">
        <f>IF('Heures Supplémentaire'!V341="",Y$5,"")</f>
        <v>Driss</v>
      </c>
      <c r="Z255" s="25" t="str">
        <f>IF('Heures Supplémentaire'!Z341="",Z$5,"")</f>
        <v>AAAA</v>
      </c>
      <c r="AA255" s="25" t="str">
        <f>IF('Heures Supplémentaire'!AA341="",AA$5,"")</f>
        <v>BBBB</v>
      </c>
      <c r="AB255" s="25" t="str">
        <f>IF('Heures Supplémentaire'!AB341="",AB$5,"")</f>
        <v>CCCC</v>
      </c>
      <c r="AC255" s="25" t="e">
        <f>IF(#REF!="",AC$5,"")</f>
        <v>#REF!</v>
      </c>
      <c r="AD255" s="25" t="e">
        <f>IF(#REF!="",AD$5,"")</f>
        <v>#REF!</v>
      </c>
      <c r="AE255" s="25" t="e">
        <f>IF(#REF!="",AE$5,"")</f>
        <v>#REF!</v>
      </c>
      <c r="AF255" s="25" t="e">
        <f>IF(#REF!="",AF$5,"")</f>
        <v>#REF!</v>
      </c>
      <c r="AG255" s="25" t="e">
        <f>IF(#REF!="",AG$5,"")</f>
        <v>#REF!</v>
      </c>
      <c r="AH255" s="26" t="e">
        <f>IF(#REF!="",AH$5,"")</f>
        <v>#REF!</v>
      </c>
    </row>
    <row r="256" spans="1:34" ht="15" hidden="1" customHeight="1">
      <c r="A256" s="18" t="s">
        <v>78</v>
      </c>
      <c r="B256" s="19">
        <f t="shared" si="7"/>
        <v>44081</v>
      </c>
      <c r="C256" s="27">
        <f t="shared" si="6"/>
        <v>2</v>
      </c>
      <c r="D256" s="28" t="s">
        <v>69</v>
      </c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4"/>
      <c r="P256" s="25" t="str">
        <f>IF('Heures Supplémentaire'!D342="",$P$5,"")</f>
        <v>Haziz</v>
      </c>
      <c r="Q256" s="25" t="str">
        <f>IF('Heures Supplémentaire'!F342="",$Q$5,"")</f>
        <v>Stéphanie</v>
      </c>
      <c r="R256" s="25" t="str">
        <f>IF('Heures Supplémentaire'!H342="",$R$5,"")</f>
        <v>Catherine</v>
      </c>
      <c r="S256" s="25" t="str">
        <f>IF('Heures Supplémentaire'!J342="",$S$5,"")</f>
        <v>Denise</v>
      </c>
      <c r="T256" s="25" t="str">
        <f>IF('Heures Supplémentaire'!L342="",$T$5,"")</f>
        <v>Camille</v>
      </c>
      <c r="U256" s="25" t="str">
        <f>IF('Heures Supplémentaire'!N342="",$U$5,"")</f>
        <v>Moncef</v>
      </c>
      <c r="V256" s="25" t="str">
        <f>IF('Heures Supplémentaire'!P342="",$V$5,"")</f>
        <v>Danièle</v>
      </c>
      <c r="W256" s="25" t="str">
        <f>IF('Heures Supplémentaire'!R342="",W$5,"")</f>
        <v>Alain</v>
      </c>
      <c r="X256" s="25" t="str">
        <f>IF('Heures Supplémentaire'!T342="",X$5,"")</f>
        <v>Manuel</v>
      </c>
      <c r="Y256" s="25" t="str">
        <f>IF('Heures Supplémentaire'!V342="",Y$5,"")</f>
        <v>Driss</v>
      </c>
      <c r="Z256" s="25" t="str">
        <f>IF('Heures Supplémentaire'!Z342="",Z$5,"")</f>
        <v>AAAA</v>
      </c>
      <c r="AA256" s="25" t="str">
        <f>IF('Heures Supplémentaire'!AA342="",AA$5,"")</f>
        <v>BBBB</v>
      </c>
      <c r="AB256" s="25" t="str">
        <f>IF('Heures Supplémentaire'!AB342="",AB$5,"")</f>
        <v>CCCC</v>
      </c>
      <c r="AC256" s="25" t="e">
        <f>IF(#REF!="",AC$5,"")</f>
        <v>#REF!</v>
      </c>
      <c r="AD256" s="25" t="e">
        <f>IF(#REF!="",AD$5,"")</f>
        <v>#REF!</v>
      </c>
      <c r="AE256" s="25" t="e">
        <f>IF(#REF!="",AE$5,"")</f>
        <v>#REF!</v>
      </c>
      <c r="AF256" s="25" t="e">
        <f>IF(#REF!="",AF$5,"")</f>
        <v>#REF!</v>
      </c>
      <c r="AG256" s="25" t="e">
        <f>IF(#REF!="",AG$5,"")</f>
        <v>#REF!</v>
      </c>
      <c r="AH256" s="26" t="e">
        <f>IF(#REF!="",AH$5,"")</f>
        <v>#REF!</v>
      </c>
    </row>
    <row r="257" spans="1:34" ht="15" hidden="1" customHeight="1">
      <c r="A257" s="18" t="s">
        <v>78</v>
      </c>
      <c r="B257" s="19">
        <f t="shared" si="7"/>
        <v>44082</v>
      </c>
      <c r="C257" s="27">
        <f t="shared" si="6"/>
        <v>3</v>
      </c>
      <c r="D257" s="28" t="s">
        <v>70</v>
      </c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4"/>
      <c r="P257" s="25" t="str">
        <f>IF('Heures Supplémentaire'!D343="",$P$5,"")</f>
        <v>Haziz</v>
      </c>
      <c r="Q257" s="25" t="str">
        <f>IF('Heures Supplémentaire'!F343="",$Q$5,"")</f>
        <v>Stéphanie</v>
      </c>
      <c r="R257" s="25" t="str">
        <f>IF('Heures Supplémentaire'!H343="",$R$5,"")</f>
        <v>Catherine</v>
      </c>
      <c r="S257" s="25" t="str">
        <f>IF('Heures Supplémentaire'!J343="",$S$5,"")</f>
        <v>Denise</v>
      </c>
      <c r="T257" s="25" t="str">
        <f>IF('Heures Supplémentaire'!L343="",$T$5,"")</f>
        <v>Camille</v>
      </c>
      <c r="U257" s="25" t="str">
        <f>IF('Heures Supplémentaire'!N343="",$U$5,"")</f>
        <v>Moncef</v>
      </c>
      <c r="V257" s="25" t="str">
        <f>IF('Heures Supplémentaire'!P343="",$V$5,"")</f>
        <v>Danièle</v>
      </c>
      <c r="W257" s="25" t="str">
        <f>IF('Heures Supplémentaire'!R343="",W$5,"")</f>
        <v>Alain</v>
      </c>
      <c r="X257" s="25" t="str">
        <f>IF('Heures Supplémentaire'!T343="",X$5,"")</f>
        <v>Manuel</v>
      </c>
      <c r="Y257" s="25" t="str">
        <f>IF('Heures Supplémentaire'!V343="",Y$5,"")</f>
        <v>Driss</v>
      </c>
      <c r="Z257" s="25" t="str">
        <f>IF('Heures Supplémentaire'!Z343="",Z$5,"")</f>
        <v>AAAA</v>
      </c>
      <c r="AA257" s="25" t="str">
        <f>IF('Heures Supplémentaire'!AA343="",AA$5,"")</f>
        <v>BBBB</v>
      </c>
      <c r="AB257" s="25" t="str">
        <f>IF('Heures Supplémentaire'!AB343="",AB$5,"")</f>
        <v>CCCC</v>
      </c>
      <c r="AC257" s="25" t="e">
        <f>IF(#REF!="",AC$5,"")</f>
        <v>#REF!</v>
      </c>
      <c r="AD257" s="25" t="e">
        <f>IF(#REF!="",AD$5,"")</f>
        <v>#REF!</v>
      </c>
      <c r="AE257" s="25" t="e">
        <f>IF(#REF!="",AE$5,"")</f>
        <v>#REF!</v>
      </c>
      <c r="AF257" s="25" t="e">
        <f>IF(#REF!="",AF$5,"")</f>
        <v>#REF!</v>
      </c>
      <c r="AG257" s="25" t="e">
        <f>IF(#REF!="",AG$5,"")</f>
        <v>#REF!</v>
      </c>
      <c r="AH257" s="26" t="e">
        <f>IF(#REF!="",AH$5,"")</f>
        <v>#REF!</v>
      </c>
    </row>
    <row r="258" spans="1:34" ht="15" hidden="1" customHeight="1">
      <c r="A258" s="18" t="s">
        <v>78</v>
      </c>
      <c r="B258" s="19">
        <f t="shared" si="7"/>
        <v>44083</v>
      </c>
      <c r="C258" s="27">
        <f t="shared" si="6"/>
        <v>4</v>
      </c>
      <c r="D258" s="28" t="s">
        <v>64</v>
      </c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4"/>
      <c r="P258" s="25" t="str">
        <f>IF('Heures Supplémentaire'!D344="",$P$5,"")</f>
        <v>Haziz</v>
      </c>
      <c r="Q258" s="25" t="str">
        <f>IF('Heures Supplémentaire'!F344="",$Q$5,"")</f>
        <v>Stéphanie</v>
      </c>
      <c r="R258" s="25" t="str">
        <f>IF('Heures Supplémentaire'!H344="",$R$5,"")</f>
        <v>Catherine</v>
      </c>
      <c r="S258" s="25" t="str">
        <f>IF('Heures Supplémentaire'!J344="",$S$5,"")</f>
        <v>Denise</v>
      </c>
      <c r="T258" s="25" t="str">
        <f>IF('Heures Supplémentaire'!L344="",$T$5,"")</f>
        <v>Camille</v>
      </c>
      <c r="U258" s="25" t="str">
        <f>IF('Heures Supplémentaire'!N344="",$U$5,"")</f>
        <v>Moncef</v>
      </c>
      <c r="V258" s="25" t="str">
        <f>IF('Heures Supplémentaire'!P344="",$V$5,"")</f>
        <v>Danièle</v>
      </c>
      <c r="W258" s="25" t="str">
        <f>IF('Heures Supplémentaire'!R344="",W$5,"")</f>
        <v>Alain</v>
      </c>
      <c r="X258" s="25" t="str">
        <f>IF('Heures Supplémentaire'!T344="",X$5,"")</f>
        <v>Manuel</v>
      </c>
      <c r="Y258" s="25" t="str">
        <f>IF('Heures Supplémentaire'!V344="",Y$5,"")</f>
        <v>Driss</v>
      </c>
      <c r="Z258" s="25" t="str">
        <f>IF('Heures Supplémentaire'!Z344="",Z$5,"")</f>
        <v>AAAA</v>
      </c>
      <c r="AA258" s="25" t="str">
        <f>IF('Heures Supplémentaire'!AA344="",AA$5,"")</f>
        <v>BBBB</v>
      </c>
      <c r="AB258" s="25" t="str">
        <f>IF('Heures Supplémentaire'!AB344="",AB$5,"")</f>
        <v>CCCC</v>
      </c>
      <c r="AC258" s="25" t="e">
        <f>IF(#REF!="",AC$5,"")</f>
        <v>#REF!</v>
      </c>
      <c r="AD258" s="25" t="e">
        <f>IF(#REF!="",AD$5,"")</f>
        <v>#REF!</v>
      </c>
      <c r="AE258" s="25" t="e">
        <f>IF(#REF!="",AE$5,"")</f>
        <v>#REF!</v>
      </c>
      <c r="AF258" s="25" t="e">
        <f>IF(#REF!="",AF$5,"")</f>
        <v>#REF!</v>
      </c>
      <c r="AG258" s="25" t="e">
        <f>IF(#REF!="",AG$5,"")</f>
        <v>#REF!</v>
      </c>
      <c r="AH258" s="26" t="e">
        <f>IF(#REF!="",AH$5,"")</f>
        <v>#REF!</v>
      </c>
    </row>
    <row r="259" spans="1:34" ht="15" hidden="1" customHeight="1">
      <c r="A259" s="18" t="s">
        <v>78</v>
      </c>
      <c r="B259" s="19">
        <f t="shared" si="7"/>
        <v>44084</v>
      </c>
      <c r="C259" s="27">
        <f t="shared" si="6"/>
        <v>5</v>
      </c>
      <c r="D259" s="28" t="s">
        <v>65</v>
      </c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4"/>
      <c r="P259" s="25" t="str">
        <f>IF('Heures Supplémentaire'!D347="",$P$5,"")</f>
        <v>Haziz</v>
      </c>
      <c r="Q259" s="25" t="str">
        <f>IF('Heures Supplémentaire'!F347="",$Q$5,"")</f>
        <v>Stéphanie</v>
      </c>
      <c r="R259" s="25" t="str">
        <f>IF('Heures Supplémentaire'!H347="",$R$5,"")</f>
        <v>Catherine</v>
      </c>
      <c r="S259" s="25" t="str">
        <f>IF('Heures Supplémentaire'!J347="",$S$5,"")</f>
        <v>Denise</v>
      </c>
      <c r="T259" s="25" t="str">
        <f>IF('Heures Supplémentaire'!L347="",$T$5,"")</f>
        <v>Camille</v>
      </c>
      <c r="U259" s="25" t="str">
        <f>IF('Heures Supplémentaire'!N347="",$U$5,"")</f>
        <v>Moncef</v>
      </c>
      <c r="V259" s="25" t="str">
        <f>IF('Heures Supplémentaire'!P347="",$V$5,"")</f>
        <v>Danièle</v>
      </c>
      <c r="W259" s="25" t="str">
        <f>IF('Heures Supplémentaire'!R347="",W$5,"")</f>
        <v>Alain</v>
      </c>
      <c r="X259" s="25" t="str">
        <f>IF('Heures Supplémentaire'!T347="",X$5,"")</f>
        <v>Manuel</v>
      </c>
      <c r="Y259" s="25" t="str">
        <f>IF('Heures Supplémentaire'!V347="",Y$5,"")</f>
        <v>Driss</v>
      </c>
      <c r="Z259" s="25" t="str">
        <f>IF('Heures Supplémentaire'!Z347="",Z$5,"")</f>
        <v>AAAA</v>
      </c>
      <c r="AA259" s="25" t="str">
        <f>IF('Heures Supplémentaire'!AA347="",AA$5,"")</f>
        <v>BBBB</v>
      </c>
      <c r="AB259" s="25" t="str">
        <f>IF('Heures Supplémentaire'!AB347="",AB$5,"")</f>
        <v>CCCC</v>
      </c>
      <c r="AC259" s="25" t="e">
        <f>IF(#REF!="",AC$5,"")</f>
        <v>#REF!</v>
      </c>
      <c r="AD259" s="25" t="e">
        <f>IF(#REF!="",AD$5,"")</f>
        <v>#REF!</v>
      </c>
      <c r="AE259" s="25" t="e">
        <f>IF(#REF!="",AE$5,"")</f>
        <v>#REF!</v>
      </c>
      <c r="AF259" s="25" t="e">
        <f>IF(#REF!="",AF$5,"")</f>
        <v>#REF!</v>
      </c>
      <c r="AG259" s="25" t="e">
        <f>IF(#REF!="",AG$5,"")</f>
        <v>#REF!</v>
      </c>
      <c r="AH259" s="26" t="e">
        <f>IF(#REF!="",AH$5,"")</f>
        <v>#REF!</v>
      </c>
    </row>
    <row r="260" spans="1:34" ht="15" hidden="1" customHeight="1">
      <c r="A260" s="18" t="s">
        <v>78</v>
      </c>
      <c r="B260" s="19">
        <f t="shared" si="7"/>
        <v>44085</v>
      </c>
      <c r="C260" s="27">
        <f t="shared" si="6"/>
        <v>6</v>
      </c>
      <c r="D260" s="28" t="s">
        <v>66</v>
      </c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4"/>
      <c r="P260" s="25" t="str">
        <f>IF('Heures Supplémentaire'!D348="",$P$5,"")</f>
        <v>Haziz</v>
      </c>
      <c r="Q260" s="25" t="str">
        <f>IF('Heures Supplémentaire'!F348="",$Q$5,"")</f>
        <v>Stéphanie</v>
      </c>
      <c r="R260" s="25" t="str">
        <f>IF('Heures Supplémentaire'!H348="",$R$5,"")</f>
        <v>Catherine</v>
      </c>
      <c r="S260" s="25" t="str">
        <f>IF('Heures Supplémentaire'!J348="",$S$5,"")</f>
        <v>Denise</v>
      </c>
      <c r="T260" s="25" t="str">
        <f>IF('Heures Supplémentaire'!L348="",$T$5,"")</f>
        <v>Camille</v>
      </c>
      <c r="U260" s="25" t="str">
        <f>IF('Heures Supplémentaire'!N348="",$U$5,"")</f>
        <v>Moncef</v>
      </c>
      <c r="V260" s="25" t="str">
        <f>IF('Heures Supplémentaire'!P348="",$V$5,"")</f>
        <v>Danièle</v>
      </c>
      <c r="W260" s="25" t="str">
        <f>IF('Heures Supplémentaire'!R348="",W$5,"")</f>
        <v>Alain</v>
      </c>
      <c r="X260" s="25" t="str">
        <f>IF('Heures Supplémentaire'!T348="",X$5,"")</f>
        <v>Manuel</v>
      </c>
      <c r="Y260" s="25" t="str">
        <f>IF('Heures Supplémentaire'!V348="",Y$5,"")</f>
        <v>Driss</v>
      </c>
      <c r="Z260" s="25" t="str">
        <f>IF('Heures Supplémentaire'!Z348="",Z$5,"")</f>
        <v>AAAA</v>
      </c>
      <c r="AA260" s="25" t="str">
        <f>IF('Heures Supplémentaire'!AA348="",AA$5,"")</f>
        <v>BBBB</v>
      </c>
      <c r="AB260" s="25" t="str">
        <f>IF('Heures Supplémentaire'!AB348="",AB$5,"")</f>
        <v>CCCC</v>
      </c>
      <c r="AC260" s="25" t="e">
        <f>IF(#REF!="",AC$5,"")</f>
        <v>#REF!</v>
      </c>
      <c r="AD260" s="25" t="e">
        <f>IF(#REF!="",AD$5,"")</f>
        <v>#REF!</v>
      </c>
      <c r="AE260" s="25" t="e">
        <f>IF(#REF!="",AE$5,"")</f>
        <v>#REF!</v>
      </c>
      <c r="AF260" s="25" t="e">
        <f>IF(#REF!="",AF$5,"")</f>
        <v>#REF!</v>
      </c>
      <c r="AG260" s="25" t="e">
        <f>IF(#REF!="",AG$5,"")</f>
        <v>#REF!</v>
      </c>
      <c r="AH260" s="26" t="e">
        <f>IF(#REF!="",AH$5,"")</f>
        <v>#REF!</v>
      </c>
    </row>
    <row r="261" spans="1:34" ht="15" hidden="1" customHeight="1">
      <c r="A261" s="18" t="s">
        <v>78</v>
      </c>
      <c r="B261" s="19">
        <f t="shared" si="7"/>
        <v>44086</v>
      </c>
      <c r="C261" s="27">
        <f t="shared" si="6"/>
        <v>7</v>
      </c>
      <c r="D261" s="28" t="s">
        <v>67</v>
      </c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4"/>
      <c r="P261" s="25" t="str">
        <f>IF('Heures Supplémentaire'!D349="",$P$5,"")</f>
        <v>Haziz</v>
      </c>
      <c r="Q261" s="25" t="str">
        <f>IF('Heures Supplémentaire'!F349="",$Q$5,"")</f>
        <v>Stéphanie</v>
      </c>
      <c r="R261" s="25" t="str">
        <f>IF('Heures Supplémentaire'!H349="",$R$5,"")</f>
        <v>Catherine</v>
      </c>
      <c r="S261" s="25" t="str">
        <f>IF('Heures Supplémentaire'!J349="",$S$5,"")</f>
        <v>Denise</v>
      </c>
      <c r="T261" s="25" t="str">
        <f>IF('Heures Supplémentaire'!L349="",$T$5,"")</f>
        <v>Camille</v>
      </c>
      <c r="U261" s="25" t="str">
        <f>IF('Heures Supplémentaire'!N349="",$U$5,"")</f>
        <v>Moncef</v>
      </c>
      <c r="V261" s="25" t="str">
        <f>IF('Heures Supplémentaire'!P349="",$V$5,"")</f>
        <v>Danièle</v>
      </c>
      <c r="W261" s="25" t="str">
        <f>IF('Heures Supplémentaire'!R349="",W$5,"")</f>
        <v>Alain</v>
      </c>
      <c r="X261" s="25" t="str">
        <f>IF('Heures Supplémentaire'!T349="",X$5,"")</f>
        <v>Manuel</v>
      </c>
      <c r="Y261" s="25" t="str">
        <f>IF('Heures Supplémentaire'!V349="",Y$5,"")</f>
        <v>Driss</v>
      </c>
      <c r="Z261" s="25" t="str">
        <f>IF('Heures Supplémentaire'!Z349="",Z$5,"")</f>
        <v>AAAA</v>
      </c>
      <c r="AA261" s="25" t="str">
        <f>IF('Heures Supplémentaire'!AA349="",AA$5,"")</f>
        <v>BBBB</v>
      </c>
      <c r="AB261" s="25" t="str">
        <f>IF('Heures Supplémentaire'!AB349="",AB$5,"")</f>
        <v>CCCC</v>
      </c>
      <c r="AC261" s="25" t="e">
        <f>IF(#REF!="",AC$5,"")</f>
        <v>#REF!</v>
      </c>
      <c r="AD261" s="25" t="e">
        <f>IF(#REF!="",AD$5,"")</f>
        <v>#REF!</v>
      </c>
      <c r="AE261" s="25" t="e">
        <f>IF(#REF!="",AE$5,"")</f>
        <v>#REF!</v>
      </c>
      <c r="AF261" s="25" t="e">
        <f>IF(#REF!="",AF$5,"")</f>
        <v>#REF!</v>
      </c>
      <c r="AG261" s="25" t="e">
        <f>IF(#REF!="",AG$5,"")</f>
        <v>#REF!</v>
      </c>
      <c r="AH261" s="26" t="e">
        <f>IF(#REF!="",AH$5,"")</f>
        <v>#REF!</v>
      </c>
    </row>
    <row r="262" spans="1:34" ht="15" customHeight="1">
      <c r="A262" s="18" t="s">
        <v>78</v>
      </c>
      <c r="B262" s="19">
        <f t="shared" si="7"/>
        <v>44087</v>
      </c>
      <c r="C262" s="27">
        <f t="shared" ref="C262:C325" si="8">WEEKDAY(B262)</f>
        <v>1</v>
      </c>
      <c r="D262" s="28" t="s">
        <v>68</v>
      </c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4"/>
      <c r="P262" s="25" t="str">
        <f>IF('Heures Supplémentaire'!D350="",$P$5,"")</f>
        <v>Haziz</v>
      </c>
      <c r="Q262" s="25" t="str">
        <f>IF('Heures Supplémentaire'!F350="",$Q$5,"")</f>
        <v>Stéphanie</v>
      </c>
      <c r="R262" s="25" t="str">
        <f>IF('Heures Supplémentaire'!H350="",$R$5,"")</f>
        <v>Catherine</v>
      </c>
      <c r="S262" s="25" t="str">
        <f>IF('Heures Supplémentaire'!J350="",$S$5,"")</f>
        <v>Denise</v>
      </c>
      <c r="T262" s="25" t="str">
        <f>IF('Heures Supplémentaire'!L350="",$T$5,"")</f>
        <v>Camille</v>
      </c>
      <c r="U262" s="25" t="str">
        <f>IF('Heures Supplémentaire'!N350="",$U$5,"")</f>
        <v>Moncef</v>
      </c>
      <c r="V262" s="25" t="str">
        <f>IF('Heures Supplémentaire'!P350="",$V$5,"")</f>
        <v>Danièle</v>
      </c>
      <c r="W262" s="25" t="str">
        <f>IF('Heures Supplémentaire'!R350="",W$5,"")</f>
        <v>Alain</v>
      </c>
      <c r="X262" s="25" t="str">
        <f>IF('Heures Supplémentaire'!T350="",X$5,"")</f>
        <v>Manuel</v>
      </c>
      <c r="Y262" s="25" t="str">
        <f>IF('Heures Supplémentaire'!V350="",Y$5,"")</f>
        <v>Driss</v>
      </c>
      <c r="Z262" s="25" t="str">
        <f>IF('Heures Supplémentaire'!Z350="",Z$5,"")</f>
        <v>AAAA</v>
      </c>
      <c r="AA262" s="25" t="str">
        <f>IF('Heures Supplémentaire'!AA350="",AA$5,"")</f>
        <v>BBBB</v>
      </c>
      <c r="AB262" s="25" t="str">
        <f>IF('Heures Supplémentaire'!AB350="",AB$5,"")</f>
        <v>CCCC</v>
      </c>
      <c r="AC262" s="25" t="e">
        <f>IF(#REF!="",AC$5,"")</f>
        <v>#REF!</v>
      </c>
      <c r="AD262" s="25" t="e">
        <f>IF(#REF!="",AD$5,"")</f>
        <v>#REF!</v>
      </c>
      <c r="AE262" s="25" t="e">
        <f>IF(#REF!="",AE$5,"")</f>
        <v>#REF!</v>
      </c>
      <c r="AF262" s="25" t="e">
        <f>IF(#REF!="",AF$5,"")</f>
        <v>#REF!</v>
      </c>
      <c r="AG262" s="25" t="e">
        <f>IF(#REF!="",AG$5,"")</f>
        <v>#REF!</v>
      </c>
      <c r="AH262" s="26" t="e">
        <f>IF(#REF!="",AH$5,"")</f>
        <v>#REF!</v>
      </c>
    </row>
    <row r="263" spans="1:34" ht="15" hidden="1" customHeight="1">
      <c r="A263" s="18" t="s">
        <v>78</v>
      </c>
      <c r="B263" s="19">
        <f t="shared" ref="B263:B326" si="9">B262+1</f>
        <v>44088</v>
      </c>
      <c r="C263" s="27">
        <f t="shared" si="8"/>
        <v>2</v>
      </c>
      <c r="D263" s="28" t="s">
        <v>69</v>
      </c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4"/>
      <c r="P263" s="25" t="str">
        <f>IF('Heures Supplémentaire'!D351="",$P$5,"")</f>
        <v>Haziz</v>
      </c>
      <c r="Q263" s="25" t="str">
        <f>IF('Heures Supplémentaire'!F351="",$Q$5,"")</f>
        <v>Stéphanie</v>
      </c>
      <c r="R263" s="25" t="str">
        <f>IF('Heures Supplémentaire'!H351="",$R$5,"")</f>
        <v>Catherine</v>
      </c>
      <c r="S263" s="25" t="str">
        <f>IF('Heures Supplémentaire'!J351="",$S$5,"")</f>
        <v>Denise</v>
      </c>
      <c r="T263" s="25" t="str">
        <f>IF('Heures Supplémentaire'!L351="",$T$5,"")</f>
        <v>Camille</v>
      </c>
      <c r="U263" s="25" t="str">
        <f>IF('Heures Supplémentaire'!N351="",$U$5,"")</f>
        <v>Moncef</v>
      </c>
      <c r="V263" s="25" t="str">
        <f>IF('Heures Supplémentaire'!P351="",$V$5,"")</f>
        <v>Danièle</v>
      </c>
      <c r="W263" s="25" t="str">
        <f>IF('Heures Supplémentaire'!R351="",W$5,"")</f>
        <v>Alain</v>
      </c>
      <c r="X263" s="25" t="str">
        <f>IF('Heures Supplémentaire'!T351="",X$5,"")</f>
        <v>Manuel</v>
      </c>
      <c r="Y263" s="25" t="str">
        <f>IF('Heures Supplémentaire'!V351="",Y$5,"")</f>
        <v>Driss</v>
      </c>
      <c r="Z263" s="25" t="str">
        <f>IF('Heures Supplémentaire'!Z351="",Z$5,"")</f>
        <v>AAAA</v>
      </c>
      <c r="AA263" s="25" t="str">
        <f>IF('Heures Supplémentaire'!AA351="",AA$5,"")</f>
        <v>BBBB</v>
      </c>
      <c r="AB263" s="25" t="str">
        <f>IF('Heures Supplémentaire'!AB351="",AB$5,"")</f>
        <v>CCCC</v>
      </c>
      <c r="AC263" s="25" t="e">
        <f>IF(#REF!="",AC$5,"")</f>
        <v>#REF!</v>
      </c>
      <c r="AD263" s="25" t="e">
        <f>IF(#REF!="",AD$5,"")</f>
        <v>#REF!</v>
      </c>
      <c r="AE263" s="25" t="e">
        <f>IF(#REF!="",AE$5,"")</f>
        <v>#REF!</v>
      </c>
      <c r="AF263" s="25" t="e">
        <f>IF(#REF!="",AF$5,"")</f>
        <v>#REF!</v>
      </c>
      <c r="AG263" s="25" t="e">
        <f>IF(#REF!="",AG$5,"")</f>
        <v>#REF!</v>
      </c>
      <c r="AH263" s="26" t="e">
        <f>IF(#REF!="",AH$5,"")</f>
        <v>#REF!</v>
      </c>
    </row>
    <row r="264" spans="1:34" ht="15" hidden="1" customHeight="1">
      <c r="A264" s="18" t="s">
        <v>78</v>
      </c>
      <c r="B264" s="19">
        <f t="shared" si="9"/>
        <v>44089</v>
      </c>
      <c r="C264" s="27">
        <f t="shared" si="8"/>
        <v>3</v>
      </c>
      <c r="D264" s="28" t="s">
        <v>70</v>
      </c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4"/>
      <c r="P264" s="25" t="str">
        <f>IF('Heures Supplémentaire'!D352="",$P$5,"")</f>
        <v>Haziz</v>
      </c>
      <c r="Q264" s="25" t="str">
        <f>IF('Heures Supplémentaire'!F352="",$Q$5,"")</f>
        <v>Stéphanie</v>
      </c>
      <c r="R264" s="25" t="str">
        <f>IF('Heures Supplémentaire'!H352="",$R$5,"")</f>
        <v>Catherine</v>
      </c>
      <c r="S264" s="25" t="str">
        <f>IF('Heures Supplémentaire'!J352="",$S$5,"")</f>
        <v>Denise</v>
      </c>
      <c r="T264" s="25" t="str">
        <f>IF('Heures Supplémentaire'!L352="",$T$5,"")</f>
        <v>Camille</v>
      </c>
      <c r="U264" s="25" t="str">
        <f>IF('Heures Supplémentaire'!N352="",$U$5,"")</f>
        <v>Moncef</v>
      </c>
      <c r="V264" s="25" t="str">
        <f>IF('Heures Supplémentaire'!P352="",$V$5,"")</f>
        <v>Danièle</v>
      </c>
      <c r="W264" s="25" t="str">
        <f>IF('Heures Supplémentaire'!R352="",W$5,"")</f>
        <v>Alain</v>
      </c>
      <c r="X264" s="25" t="str">
        <f>IF('Heures Supplémentaire'!T352="",X$5,"")</f>
        <v>Manuel</v>
      </c>
      <c r="Y264" s="25" t="str">
        <f>IF('Heures Supplémentaire'!V352="",Y$5,"")</f>
        <v>Driss</v>
      </c>
      <c r="Z264" s="25" t="str">
        <f>IF('Heures Supplémentaire'!Z352="",Z$5,"")</f>
        <v>AAAA</v>
      </c>
      <c r="AA264" s="25" t="str">
        <f>IF('Heures Supplémentaire'!AA352="",AA$5,"")</f>
        <v>BBBB</v>
      </c>
      <c r="AB264" s="25" t="str">
        <f>IF('Heures Supplémentaire'!AB352="",AB$5,"")</f>
        <v>CCCC</v>
      </c>
      <c r="AC264" s="25" t="e">
        <f>IF(#REF!="",AC$5,"")</f>
        <v>#REF!</v>
      </c>
      <c r="AD264" s="25" t="e">
        <f>IF(#REF!="",AD$5,"")</f>
        <v>#REF!</v>
      </c>
      <c r="AE264" s="25" t="e">
        <f>IF(#REF!="",AE$5,"")</f>
        <v>#REF!</v>
      </c>
      <c r="AF264" s="25" t="e">
        <f>IF(#REF!="",AF$5,"")</f>
        <v>#REF!</v>
      </c>
      <c r="AG264" s="25" t="e">
        <f>IF(#REF!="",AG$5,"")</f>
        <v>#REF!</v>
      </c>
      <c r="AH264" s="26" t="e">
        <f>IF(#REF!="",AH$5,"")</f>
        <v>#REF!</v>
      </c>
    </row>
    <row r="265" spans="1:34" ht="15" hidden="1" customHeight="1">
      <c r="A265" s="18" t="s">
        <v>78</v>
      </c>
      <c r="B265" s="19">
        <f t="shared" si="9"/>
        <v>44090</v>
      </c>
      <c r="C265" s="27">
        <f t="shared" si="8"/>
        <v>4</v>
      </c>
      <c r="D265" s="28" t="s">
        <v>64</v>
      </c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4"/>
      <c r="P265" s="25" t="str">
        <f>IF('Heures Supplémentaire'!D353="",$P$5,"")</f>
        <v>Haziz</v>
      </c>
      <c r="Q265" s="25" t="str">
        <f>IF('Heures Supplémentaire'!F353="",$Q$5,"")</f>
        <v>Stéphanie</v>
      </c>
      <c r="R265" s="25" t="str">
        <f>IF('Heures Supplémentaire'!H353="",$R$5,"")</f>
        <v>Catherine</v>
      </c>
      <c r="S265" s="25" t="str">
        <f>IF('Heures Supplémentaire'!J353="",$S$5,"")</f>
        <v>Denise</v>
      </c>
      <c r="T265" s="25" t="str">
        <f>IF('Heures Supplémentaire'!L353="",$T$5,"")</f>
        <v>Camille</v>
      </c>
      <c r="U265" s="25" t="str">
        <f>IF('Heures Supplémentaire'!N353="",$U$5,"")</f>
        <v>Moncef</v>
      </c>
      <c r="V265" s="25" t="str">
        <f>IF('Heures Supplémentaire'!P353="",$V$5,"")</f>
        <v>Danièle</v>
      </c>
      <c r="W265" s="25" t="str">
        <f>IF('Heures Supplémentaire'!R353="",W$5,"")</f>
        <v>Alain</v>
      </c>
      <c r="X265" s="25" t="str">
        <f>IF('Heures Supplémentaire'!T353="",X$5,"")</f>
        <v>Manuel</v>
      </c>
      <c r="Y265" s="25" t="str">
        <f>IF('Heures Supplémentaire'!V353="",Y$5,"")</f>
        <v>Driss</v>
      </c>
      <c r="Z265" s="25" t="str">
        <f>IF('Heures Supplémentaire'!Z353="",Z$5,"")</f>
        <v>AAAA</v>
      </c>
      <c r="AA265" s="25" t="str">
        <f>IF('Heures Supplémentaire'!AA353="",AA$5,"")</f>
        <v>BBBB</v>
      </c>
      <c r="AB265" s="25" t="str">
        <f>IF('Heures Supplémentaire'!AB353="",AB$5,"")</f>
        <v>CCCC</v>
      </c>
      <c r="AC265" s="25" t="e">
        <f>IF(#REF!="",AC$5,"")</f>
        <v>#REF!</v>
      </c>
      <c r="AD265" s="25" t="e">
        <f>IF(#REF!="",AD$5,"")</f>
        <v>#REF!</v>
      </c>
      <c r="AE265" s="25" t="e">
        <f>IF(#REF!="",AE$5,"")</f>
        <v>#REF!</v>
      </c>
      <c r="AF265" s="25" t="e">
        <f>IF(#REF!="",AF$5,"")</f>
        <v>#REF!</v>
      </c>
      <c r="AG265" s="25" t="e">
        <f>IF(#REF!="",AG$5,"")</f>
        <v>#REF!</v>
      </c>
      <c r="AH265" s="26" t="e">
        <f>IF(#REF!="",AH$5,"")</f>
        <v>#REF!</v>
      </c>
    </row>
    <row r="266" spans="1:34" ht="15" hidden="1" customHeight="1">
      <c r="A266" s="18" t="s">
        <v>78</v>
      </c>
      <c r="B266" s="19">
        <f t="shared" si="9"/>
        <v>44091</v>
      </c>
      <c r="C266" s="27">
        <f t="shared" si="8"/>
        <v>5</v>
      </c>
      <c r="D266" s="28" t="s">
        <v>65</v>
      </c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4"/>
      <c r="P266" s="25" t="str">
        <f>IF('Heures Supplémentaire'!D356="",$P$5,"")</f>
        <v>Haziz</v>
      </c>
      <c r="Q266" s="25" t="str">
        <f>IF('Heures Supplémentaire'!F356="",$Q$5,"")</f>
        <v>Stéphanie</v>
      </c>
      <c r="R266" s="25" t="str">
        <f>IF('Heures Supplémentaire'!H356="",$R$5,"")</f>
        <v>Catherine</v>
      </c>
      <c r="S266" s="25" t="str">
        <f>IF('Heures Supplémentaire'!J356="",$S$5,"")</f>
        <v>Denise</v>
      </c>
      <c r="T266" s="25" t="str">
        <f>IF('Heures Supplémentaire'!L356="",$T$5,"")</f>
        <v>Camille</v>
      </c>
      <c r="U266" s="25" t="str">
        <f>IF('Heures Supplémentaire'!N356="",$U$5,"")</f>
        <v>Moncef</v>
      </c>
      <c r="V266" s="25" t="str">
        <f>IF('Heures Supplémentaire'!P356="",$V$5,"")</f>
        <v>Danièle</v>
      </c>
      <c r="W266" s="25" t="str">
        <f>IF('Heures Supplémentaire'!R356="",W$5,"")</f>
        <v>Alain</v>
      </c>
      <c r="X266" s="25" t="str">
        <f>IF('Heures Supplémentaire'!T356="",X$5,"")</f>
        <v>Manuel</v>
      </c>
      <c r="Y266" s="25" t="str">
        <f>IF('Heures Supplémentaire'!V356="",Y$5,"")</f>
        <v>Driss</v>
      </c>
      <c r="Z266" s="25" t="str">
        <f>IF('Heures Supplémentaire'!Z356="",Z$5,"")</f>
        <v>AAAA</v>
      </c>
      <c r="AA266" s="25" t="str">
        <f>IF('Heures Supplémentaire'!AA356="",AA$5,"")</f>
        <v>BBBB</v>
      </c>
      <c r="AB266" s="25" t="str">
        <f>IF('Heures Supplémentaire'!AB356="",AB$5,"")</f>
        <v>CCCC</v>
      </c>
      <c r="AC266" s="25" t="e">
        <f>IF(#REF!="",AC$5,"")</f>
        <v>#REF!</v>
      </c>
      <c r="AD266" s="25" t="e">
        <f>IF(#REF!="",AD$5,"")</f>
        <v>#REF!</v>
      </c>
      <c r="AE266" s="25" t="e">
        <f>IF(#REF!="",AE$5,"")</f>
        <v>#REF!</v>
      </c>
      <c r="AF266" s="25" t="e">
        <f>IF(#REF!="",AF$5,"")</f>
        <v>#REF!</v>
      </c>
      <c r="AG266" s="25" t="e">
        <f>IF(#REF!="",AG$5,"")</f>
        <v>#REF!</v>
      </c>
      <c r="AH266" s="26" t="e">
        <f>IF(#REF!="",AH$5,"")</f>
        <v>#REF!</v>
      </c>
    </row>
    <row r="267" spans="1:34" ht="15" hidden="1" customHeight="1">
      <c r="A267" s="18" t="s">
        <v>78</v>
      </c>
      <c r="B267" s="19">
        <f t="shared" si="9"/>
        <v>44092</v>
      </c>
      <c r="C267" s="27">
        <f t="shared" si="8"/>
        <v>6</v>
      </c>
      <c r="D267" s="28" t="s">
        <v>66</v>
      </c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4"/>
      <c r="P267" s="25" t="str">
        <f>IF('Heures Supplémentaire'!D357="",$P$5,"")</f>
        <v>Haziz</v>
      </c>
      <c r="Q267" s="25" t="str">
        <f>IF('Heures Supplémentaire'!F357="",$Q$5,"")</f>
        <v>Stéphanie</v>
      </c>
      <c r="R267" s="25" t="str">
        <f>IF('Heures Supplémentaire'!H357="",$R$5,"")</f>
        <v>Catherine</v>
      </c>
      <c r="S267" s="25" t="str">
        <f>IF('Heures Supplémentaire'!J357="",$S$5,"")</f>
        <v>Denise</v>
      </c>
      <c r="T267" s="25" t="str">
        <f>IF('Heures Supplémentaire'!L357="",$T$5,"")</f>
        <v>Camille</v>
      </c>
      <c r="U267" s="25" t="str">
        <f>IF('Heures Supplémentaire'!N357="",$U$5,"")</f>
        <v>Moncef</v>
      </c>
      <c r="V267" s="25" t="str">
        <f>IF('Heures Supplémentaire'!P357="",$V$5,"")</f>
        <v>Danièle</v>
      </c>
      <c r="W267" s="25" t="str">
        <f>IF('Heures Supplémentaire'!R357="",W$5,"")</f>
        <v>Alain</v>
      </c>
      <c r="X267" s="25" t="str">
        <f>IF('Heures Supplémentaire'!T357="",X$5,"")</f>
        <v>Manuel</v>
      </c>
      <c r="Y267" s="25" t="str">
        <f>IF('Heures Supplémentaire'!V357="",Y$5,"")</f>
        <v>Driss</v>
      </c>
      <c r="Z267" s="25" t="str">
        <f>IF('Heures Supplémentaire'!Z357="",Z$5,"")</f>
        <v>AAAA</v>
      </c>
      <c r="AA267" s="25" t="str">
        <f>IF('Heures Supplémentaire'!AA357="",AA$5,"")</f>
        <v>BBBB</v>
      </c>
      <c r="AB267" s="25" t="str">
        <f>IF('Heures Supplémentaire'!AB357="",AB$5,"")</f>
        <v>CCCC</v>
      </c>
      <c r="AC267" s="25" t="e">
        <f>IF(#REF!="",AC$5,"")</f>
        <v>#REF!</v>
      </c>
      <c r="AD267" s="25" t="e">
        <f>IF(#REF!="",AD$5,"")</f>
        <v>#REF!</v>
      </c>
      <c r="AE267" s="25" t="e">
        <f>IF(#REF!="",AE$5,"")</f>
        <v>#REF!</v>
      </c>
      <c r="AF267" s="25" t="e">
        <f>IF(#REF!="",AF$5,"")</f>
        <v>#REF!</v>
      </c>
      <c r="AG267" s="25" t="e">
        <f>IF(#REF!="",AG$5,"")</f>
        <v>#REF!</v>
      </c>
      <c r="AH267" s="26" t="e">
        <f>IF(#REF!="",AH$5,"")</f>
        <v>#REF!</v>
      </c>
    </row>
    <row r="268" spans="1:34" ht="15" hidden="1" customHeight="1">
      <c r="A268" s="18" t="s">
        <v>78</v>
      </c>
      <c r="B268" s="19">
        <f t="shared" si="9"/>
        <v>44093</v>
      </c>
      <c r="C268" s="27">
        <f t="shared" si="8"/>
        <v>7</v>
      </c>
      <c r="D268" s="28" t="s">
        <v>67</v>
      </c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4"/>
      <c r="P268" s="25" t="str">
        <f>IF('Heures Supplémentaire'!D358="",$P$5,"")</f>
        <v>Haziz</v>
      </c>
      <c r="Q268" s="25" t="str">
        <f>IF('Heures Supplémentaire'!F358="",$Q$5,"")</f>
        <v>Stéphanie</v>
      </c>
      <c r="R268" s="25" t="str">
        <f>IF('Heures Supplémentaire'!H358="",$R$5,"")</f>
        <v>Catherine</v>
      </c>
      <c r="S268" s="25" t="str">
        <f>IF('Heures Supplémentaire'!J358="",$S$5,"")</f>
        <v>Denise</v>
      </c>
      <c r="T268" s="25" t="str">
        <f>IF('Heures Supplémentaire'!L358="",$T$5,"")</f>
        <v>Camille</v>
      </c>
      <c r="U268" s="25" t="str">
        <f>IF('Heures Supplémentaire'!N358="",$U$5,"")</f>
        <v>Moncef</v>
      </c>
      <c r="V268" s="25" t="str">
        <f>IF('Heures Supplémentaire'!P358="",$V$5,"")</f>
        <v>Danièle</v>
      </c>
      <c r="W268" s="25" t="str">
        <f>IF('Heures Supplémentaire'!R358="",W$5,"")</f>
        <v>Alain</v>
      </c>
      <c r="X268" s="25" t="str">
        <f>IF('Heures Supplémentaire'!T358="",X$5,"")</f>
        <v>Manuel</v>
      </c>
      <c r="Y268" s="25" t="str">
        <f>IF('Heures Supplémentaire'!V358="",Y$5,"")</f>
        <v>Driss</v>
      </c>
      <c r="Z268" s="25" t="str">
        <f>IF('Heures Supplémentaire'!Z358="",Z$5,"")</f>
        <v>AAAA</v>
      </c>
      <c r="AA268" s="25" t="str">
        <f>IF('Heures Supplémentaire'!AA358="",AA$5,"")</f>
        <v>BBBB</v>
      </c>
      <c r="AB268" s="25" t="str">
        <f>IF('Heures Supplémentaire'!AB358="",AB$5,"")</f>
        <v>CCCC</v>
      </c>
      <c r="AC268" s="25" t="e">
        <f>IF(#REF!="",AC$5,"")</f>
        <v>#REF!</v>
      </c>
      <c r="AD268" s="25" t="e">
        <f>IF(#REF!="",AD$5,"")</f>
        <v>#REF!</v>
      </c>
      <c r="AE268" s="25" t="e">
        <f>IF(#REF!="",AE$5,"")</f>
        <v>#REF!</v>
      </c>
      <c r="AF268" s="25" t="e">
        <f>IF(#REF!="",AF$5,"")</f>
        <v>#REF!</v>
      </c>
      <c r="AG268" s="25" t="e">
        <f>IF(#REF!="",AG$5,"")</f>
        <v>#REF!</v>
      </c>
      <c r="AH268" s="26" t="e">
        <f>IF(#REF!="",AH$5,"")</f>
        <v>#REF!</v>
      </c>
    </row>
    <row r="269" spans="1:34" ht="15" customHeight="1">
      <c r="A269" s="18" t="s">
        <v>78</v>
      </c>
      <c r="B269" s="19">
        <f t="shared" si="9"/>
        <v>44094</v>
      </c>
      <c r="C269" s="27">
        <f t="shared" si="8"/>
        <v>1</v>
      </c>
      <c r="D269" s="28" t="s">
        <v>68</v>
      </c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4"/>
      <c r="P269" s="25" t="str">
        <f>IF('Heures Supplémentaire'!D359="",$P$5,"")</f>
        <v>Haziz</v>
      </c>
      <c r="Q269" s="25" t="str">
        <f>IF('Heures Supplémentaire'!F359="",$Q$5,"")</f>
        <v>Stéphanie</v>
      </c>
      <c r="R269" s="25" t="str">
        <f>IF('Heures Supplémentaire'!H359="",$R$5,"")</f>
        <v>Catherine</v>
      </c>
      <c r="S269" s="25" t="str">
        <f>IF('Heures Supplémentaire'!J359="",$S$5,"")</f>
        <v>Denise</v>
      </c>
      <c r="T269" s="25" t="str">
        <f>IF('Heures Supplémentaire'!L359="",$T$5,"")</f>
        <v>Camille</v>
      </c>
      <c r="U269" s="25" t="str">
        <f>IF('Heures Supplémentaire'!N359="",$U$5,"")</f>
        <v>Moncef</v>
      </c>
      <c r="V269" s="25" t="str">
        <f>IF('Heures Supplémentaire'!P359="",$V$5,"")</f>
        <v>Danièle</v>
      </c>
      <c r="W269" s="25" t="str">
        <f>IF('Heures Supplémentaire'!R359="",W$5,"")</f>
        <v>Alain</v>
      </c>
      <c r="X269" s="25" t="str">
        <f>IF('Heures Supplémentaire'!T359="",X$5,"")</f>
        <v>Manuel</v>
      </c>
      <c r="Y269" s="25" t="str">
        <f>IF('Heures Supplémentaire'!V359="",Y$5,"")</f>
        <v>Driss</v>
      </c>
      <c r="Z269" s="25" t="str">
        <f>IF('Heures Supplémentaire'!Z359="",Z$5,"")</f>
        <v>AAAA</v>
      </c>
      <c r="AA269" s="25" t="str">
        <f>IF('Heures Supplémentaire'!AA359="",AA$5,"")</f>
        <v>BBBB</v>
      </c>
      <c r="AB269" s="25" t="str">
        <f>IF('Heures Supplémentaire'!AB359="",AB$5,"")</f>
        <v>CCCC</v>
      </c>
      <c r="AC269" s="25" t="e">
        <f>IF(#REF!="",AC$5,"")</f>
        <v>#REF!</v>
      </c>
      <c r="AD269" s="25" t="e">
        <f>IF(#REF!="",AD$5,"")</f>
        <v>#REF!</v>
      </c>
      <c r="AE269" s="25" t="e">
        <f>IF(#REF!="",AE$5,"")</f>
        <v>#REF!</v>
      </c>
      <c r="AF269" s="25" t="e">
        <f>IF(#REF!="",AF$5,"")</f>
        <v>#REF!</v>
      </c>
      <c r="AG269" s="25" t="e">
        <f>IF(#REF!="",AG$5,"")</f>
        <v>#REF!</v>
      </c>
      <c r="AH269" s="26" t="e">
        <f>IF(#REF!="",AH$5,"")</f>
        <v>#REF!</v>
      </c>
    </row>
    <row r="270" spans="1:34" ht="15" hidden="1" customHeight="1">
      <c r="A270" s="18" t="s">
        <v>78</v>
      </c>
      <c r="B270" s="19">
        <f t="shared" si="9"/>
        <v>44095</v>
      </c>
      <c r="C270" s="27">
        <f t="shared" si="8"/>
        <v>2</v>
      </c>
      <c r="D270" s="28" t="s">
        <v>69</v>
      </c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4"/>
      <c r="P270" s="25" t="str">
        <f>IF('Heures Supplémentaire'!D360="",$P$5,"")</f>
        <v>Haziz</v>
      </c>
      <c r="Q270" s="25" t="str">
        <f>IF('Heures Supplémentaire'!F360="",$Q$5,"")</f>
        <v>Stéphanie</v>
      </c>
      <c r="R270" s="25" t="str">
        <f>IF('Heures Supplémentaire'!H360="",$R$5,"")</f>
        <v>Catherine</v>
      </c>
      <c r="S270" s="25" t="str">
        <f>IF('Heures Supplémentaire'!J360="",$S$5,"")</f>
        <v>Denise</v>
      </c>
      <c r="T270" s="25" t="str">
        <f>IF('Heures Supplémentaire'!L360="",$T$5,"")</f>
        <v>Camille</v>
      </c>
      <c r="U270" s="25" t="str">
        <f>IF('Heures Supplémentaire'!N360="",$U$5,"")</f>
        <v>Moncef</v>
      </c>
      <c r="V270" s="25" t="str">
        <f>IF('Heures Supplémentaire'!P360="",$V$5,"")</f>
        <v>Danièle</v>
      </c>
      <c r="W270" s="25" t="str">
        <f>IF('Heures Supplémentaire'!R360="",W$5,"")</f>
        <v>Alain</v>
      </c>
      <c r="X270" s="25" t="str">
        <f>IF('Heures Supplémentaire'!T360="",X$5,"")</f>
        <v>Manuel</v>
      </c>
      <c r="Y270" s="25" t="str">
        <f>IF('Heures Supplémentaire'!V360="",Y$5,"")</f>
        <v>Driss</v>
      </c>
      <c r="Z270" s="25" t="str">
        <f>IF('Heures Supplémentaire'!Z360="",Z$5,"")</f>
        <v>AAAA</v>
      </c>
      <c r="AA270" s="25" t="str">
        <f>IF('Heures Supplémentaire'!AA360="",AA$5,"")</f>
        <v>BBBB</v>
      </c>
      <c r="AB270" s="25" t="str">
        <f>IF('Heures Supplémentaire'!AB360="",AB$5,"")</f>
        <v>CCCC</v>
      </c>
      <c r="AC270" s="25" t="e">
        <f>IF(#REF!="",AC$5,"")</f>
        <v>#REF!</v>
      </c>
      <c r="AD270" s="25" t="e">
        <f>IF(#REF!="",AD$5,"")</f>
        <v>#REF!</v>
      </c>
      <c r="AE270" s="25" t="e">
        <f>IF(#REF!="",AE$5,"")</f>
        <v>#REF!</v>
      </c>
      <c r="AF270" s="25" t="e">
        <f>IF(#REF!="",AF$5,"")</f>
        <v>#REF!</v>
      </c>
      <c r="AG270" s="25" t="e">
        <f>IF(#REF!="",AG$5,"")</f>
        <v>#REF!</v>
      </c>
      <c r="AH270" s="26" t="e">
        <f>IF(#REF!="",AH$5,"")</f>
        <v>#REF!</v>
      </c>
    </row>
    <row r="271" spans="1:34" ht="15" hidden="1" customHeight="1">
      <c r="A271" s="18" t="s">
        <v>78</v>
      </c>
      <c r="B271" s="19">
        <f t="shared" si="9"/>
        <v>44096</v>
      </c>
      <c r="C271" s="27">
        <f t="shared" si="8"/>
        <v>3</v>
      </c>
      <c r="D271" s="28" t="s">
        <v>70</v>
      </c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4"/>
      <c r="P271" s="25" t="str">
        <f>IF('Heures Supplémentaire'!D361="",$P$5,"")</f>
        <v>Haziz</v>
      </c>
      <c r="Q271" s="25" t="str">
        <f>IF('Heures Supplémentaire'!F361="",$Q$5,"")</f>
        <v>Stéphanie</v>
      </c>
      <c r="R271" s="25" t="str">
        <f>IF('Heures Supplémentaire'!H361="",$R$5,"")</f>
        <v>Catherine</v>
      </c>
      <c r="S271" s="25" t="str">
        <f>IF('Heures Supplémentaire'!J361="",$S$5,"")</f>
        <v>Denise</v>
      </c>
      <c r="T271" s="25" t="str">
        <f>IF('Heures Supplémentaire'!L361="",$T$5,"")</f>
        <v>Camille</v>
      </c>
      <c r="U271" s="25" t="str">
        <f>IF('Heures Supplémentaire'!N361="",$U$5,"")</f>
        <v>Moncef</v>
      </c>
      <c r="V271" s="25" t="str">
        <f>IF('Heures Supplémentaire'!P361="",$V$5,"")</f>
        <v>Danièle</v>
      </c>
      <c r="W271" s="25" t="str">
        <f>IF('Heures Supplémentaire'!R361="",W$5,"")</f>
        <v>Alain</v>
      </c>
      <c r="X271" s="25" t="str">
        <f>IF('Heures Supplémentaire'!T361="",X$5,"")</f>
        <v>Manuel</v>
      </c>
      <c r="Y271" s="25" t="str">
        <f>IF('Heures Supplémentaire'!V361="",Y$5,"")</f>
        <v>Driss</v>
      </c>
      <c r="Z271" s="25" t="str">
        <f>IF('Heures Supplémentaire'!Z361="",Z$5,"")</f>
        <v>AAAA</v>
      </c>
      <c r="AA271" s="25" t="str">
        <f>IF('Heures Supplémentaire'!AA361="",AA$5,"")</f>
        <v>BBBB</v>
      </c>
      <c r="AB271" s="25" t="str">
        <f>IF('Heures Supplémentaire'!AB361="",AB$5,"")</f>
        <v>CCCC</v>
      </c>
      <c r="AC271" s="25" t="e">
        <f>IF(#REF!="",AC$5,"")</f>
        <v>#REF!</v>
      </c>
      <c r="AD271" s="25" t="e">
        <f>IF(#REF!="",AD$5,"")</f>
        <v>#REF!</v>
      </c>
      <c r="AE271" s="25" t="e">
        <f>IF(#REF!="",AE$5,"")</f>
        <v>#REF!</v>
      </c>
      <c r="AF271" s="25" t="e">
        <f>IF(#REF!="",AF$5,"")</f>
        <v>#REF!</v>
      </c>
      <c r="AG271" s="25" t="e">
        <f>IF(#REF!="",AG$5,"")</f>
        <v>#REF!</v>
      </c>
      <c r="AH271" s="26" t="e">
        <f>IF(#REF!="",AH$5,"")</f>
        <v>#REF!</v>
      </c>
    </row>
    <row r="272" spans="1:34" ht="15" hidden="1" customHeight="1">
      <c r="A272" s="18" t="s">
        <v>78</v>
      </c>
      <c r="B272" s="19">
        <f t="shared" si="9"/>
        <v>44097</v>
      </c>
      <c r="C272" s="27">
        <f t="shared" si="8"/>
        <v>4</v>
      </c>
      <c r="D272" s="28" t="s">
        <v>64</v>
      </c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4"/>
      <c r="P272" s="25" t="str">
        <f>IF('Heures Supplémentaire'!D362="",$P$5,"")</f>
        <v>Haziz</v>
      </c>
      <c r="Q272" s="25" t="str">
        <f>IF('Heures Supplémentaire'!F362="",$Q$5,"")</f>
        <v>Stéphanie</v>
      </c>
      <c r="R272" s="25" t="str">
        <f>IF('Heures Supplémentaire'!H362="",$R$5,"")</f>
        <v>Catherine</v>
      </c>
      <c r="S272" s="25" t="str">
        <f>IF('Heures Supplémentaire'!J362="",$S$5,"")</f>
        <v>Denise</v>
      </c>
      <c r="T272" s="25" t="str">
        <f>IF('Heures Supplémentaire'!L362="",$T$5,"")</f>
        <v>Camille</v>
      </c>
      <c r="U272" s="25" t="str">
        <f>IF('Heures Supplémentaire'!N362="",$U$5,"")</f>
        <v>Moncef</v>
      </c>
      <c r="V272" s="25" t="str">
        <f>IF('Heures Supplémentaire'!P362="",$V$5,"")</f>
        <v>Danièle</v>
      </c>
      <c r="W272" s="25" t="str">
        <f>IF('Heures Supplémentaire'!R362="",W$5,"")</f>
        <v>Alain</v>
      </c>
      <c r="X272" s="25" t="str">
        <f>IF('Heures Supplémentaire'!T362="",X$5,"")</f>
        <v>Manuel</v>
      </c>
      <c r="Y272" s="25" t="str">
        <f>IF('Heures Supplémentaire'!V362="",Y$5,"")</f>
        <v>Driss</v>
      </c>
      <c r="Z272" s="25" t="str">
        <f>IF('Heures Supplémentaire'!Z362="",Z$5,"")</f>
        <v>AAAA</v>
      </c>
      <c r="AA272" s="25" t="str">
        <f>IF('Heures Supplémentaire'!AA362="",AA$5,"")</f>
        <v>BBBB</v>
      </c>
      <c r="AB272" s="25" t="str">
        <f>IF('Heures Supplémentaire'!AB362="",AB$5,"")</f>
        <v>CCCC</v>
      </c>
      <c r="AC272" s="25" t="e">
        <f>IF(#REF!="",AC$5,"")</f>
        <v>#REF!</v>
      </c>
      <c r="AD272" s="25" t="e">
        <f>IF(#REF!="",AD$5,"")</f>
        <v>#REF!</v>
      </c>
      <c r="AE272" s="25" t="e">
        <f>IF(#REF!="",AE$5,"")</f>
        <v>#REF!</v>
      </c>
      <c r="AF272" s="25" t="e">
        <f>IF(#REF!="",AF$5,"")</f>
        <v>#REF!</v>
      </c>
      <c r="AG272" s="25" t="e">
        <f>IF(#REF!="",AG$5,"")</f>
        <v>#REF!</v>
      </c>
      <c r="AH272" s="26" t="e">
        <f>IF(#REF!="",AH$5,"")</f>
        <v>#REF!</v>
      </c>
    </row>
    <row r="273" spans="1:34" ht="15" hidden="1" customHeight="1">
      <c r="A273" s="18" t="s">
        <v>78</v>
      </c>
      <c r="B273" s="19">
        <f t="shared" si="9"/>
        <v>44098</v>
      </c>
      <c r="C273" s="27">
        <f t="shared" si="8"/>
        <v>5</v>
      </c>
      <c r="D273" s="28" t="s">
        <v>65</v>
      </c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4"/>
      <c r="P273" s="25" t="str">
        <f>IF('Heures Supplémentaire'!D365="",$P$5,"")</f>
        <v>Haziz</v>
      </c>
      <c r="Q273" s="25" t="str">
        <f>IF('Heures Supplémentaire'!F365="",$Q$5,"")</f>
        <v>Stéphanie</v>
      </c>
      <c r="R273" s="25" t="str">
        <f>IF('Heures Supplémentaire'!H365="",$R$5,"")</f>
        <v>Catherine</v>
      </c>
      <c r="S273" s="25" t="str">
        <f>IF('Heures Supplémentaire'!J365="",$S$5,"")</f>
        <v>Denise</v>
      </c>
      <c r="T273" s="25" t="str">
        <f>IF('Heures Supplémentaire'!L365="",$T$5,"")</f>
        <v>Camille</v>
      </c>
      <c r="U273" s="25" t="str">
        <f>IF('Heures Supplémentaire'!N365="",$U$5,"")</f>
        <v>Moncef</v>
      </c>
      <c r="V273" s="25" t="str">
        <f>IF('Heures Supplémentaire'!P365="",$V$5,"")</f>
        <v>Danièle</v>
      </c>
      <c r="W273" s="25" t="str">
        <f>IF('Heures Supplémentaire'!R365="",W$5,"")</f>
        <v>Alain</v>
      </c>
      <c r="X273" s="25" t="str">
        <f>IF('Heures Supplémentaire'!T365="",X$5,"")</f>
        <v>Manuel</v>
      </c>
      <c r="Y273" s="25" t="str">
        <f>IF('Heures Supplémentaire'!V365="",Y$5,"")</f>
        <v>Driss</v>
      </c>
      <c r="Z273" s="25" t="str">
        <f>IF('Heures Supplémentaire'!Z365="",Z$5,"")</f>
        <v>AAAA</v>
      </c>
      <c r="AA273" s="25" t="str">
        <f>IF('Heures Supplémentaire'!AA365="",AA$5,"")</f>
        <v>BBBB</v>
      </c>
      <c r="AB273" s="25" t="str">
        <f>IF('Heures Supplémentaire'!AB365="",AB$5,"")</f>
        <v>CCCC</v>
      </c>
      <c r="AC273" s="25" t="e">
        <f>IF(#REF!="",AC$5,"")</f>
        <v>#REF!</v>
      </c>
      <c r="AD273" s="25" t="e">
        <f>IF(#REF!="",AD$5,"")</f>
        <v>#REF!</v>
      </c>
      <c r="AE273" s="25" t="e">
        <f>IF(#REF!="",AE$5,"")</f>
        <v>#REF!</v>
      </c>
      <c r="AF273" s="25" t="e">
        <f>IF(#REF!="",AF$5,"")</f>
        <v>#REF!</v>
      </c>
      <c r="AG273" s="25" t="e">
        <f>IF(#REF!="",AG$5,"")</f>
        <v>#REF!</v>
      </c>
      <c r="AH273" s="26" t="e">
        <f>IF(#REF!="",AH$5,"")</f>
        <v>#REF!</v>
      </c>
    </row>
    <row r="274" spans="1:34" ht="15" hidden="1" customHeight="1">
      <c r="A274" s="18" t="s">
        <v>78</v>
      </c>
      <c r="B274" s="19">
        <f t="shared" si="9"/>
        <v>44099</v>
      </c>
      <c r="C274" s="27">
        <f t="shared" si="8"/>
        <v>6</v>
      </c>
      <c r="D274" s="28" t="s">
        <v>66</v>
      </c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4"/>
      <c r="P274" s="25" t="str">
        <f>IF('Heures Supplémentaire'!D366="",$P$5,"")</f>
        <v>Haziz</v>
      </c>
      <c r="Q274" s="25" t="str">
        <f>IF('Heures Supplémentaire'!F366="",$Q$5,"")</f>
        <v>Stéphanie</v>
      </c>
      <c r="R274" s="25" t="str">
        <f>IF('Heures Supplémentaire'!H366="",$R$5,"")</f>
        <v>Catherine</v>
      </c>
      <c r="S274" s="25" t="str">
        <f>IF('Heures Supplémentaire'!J366="",$S$5,"")</f>
        <v>Denise</v>
      </c>
      <c r="T274" s="25" t="str">
        <f>IF('Heures Supplémentaire'!L366="",$T$5,"")</f>
        <v>Camille</v>
      </c>
      <c r="U274" s="25" t="str">
        <f>IF('Heures Supplémentaire'!N366="",$U$5,"")</f>
        <v>Moncef</v>
      </c>
      <c r="V274" s="25" t="str">
        <f>IF('Heures Supplémentaire'!P366="",$V$5,"")</f>
        <v>Danièle</v>
      </c>
      <c r="W274" s="25" t="str">
        <f>IF('Heures Supplémentaire'!R366="",W$5,"")</f>
        <v>Alain</v>
      </c>
      <c r="X274" s="25" t="str">
        <f>IF('Heures Supplémentaire'!T366="",X$5,"")</f>
        <v>Manuel</v>
      </c>
      <c r="Y274" s="25" t="str">
        <f>IF('Heures Supplémentaire'!V366="",Y$5,"")</f>
        <v>Driss</v>
      </c>
      <c r="Z274" s="25" t="str">
        <f>IF('Heures Supplémentaire'!Z366="",Z$5,"")</f>
        <v>AAAA</v>
      </c>
      <c r="AA274" s="25" t="str">
        <f>IF('Heures Supplémentaire'!AA366="",AA$5,"")</f>
        <v>BBBB</v>
      </c>
      <c r="AB274" s="25" t="str">
        <f>IF('Heures Supplémentaire'!AB366="",AB$5,"")</f>
        <v>CCCC</v>
      </c>
      <c r="AC274" s="25" t="e">
        <f>IF(#REF!="",AC$5,"")</f>
        <v>#REF!</v>
      </c>
      <c r="AD274" s="25" t="e">
        <f>IF(#REF!="",AD$5,"")</f>
        <v>#REF!</v>
      </c>
      <c r="AE274" s="25" t="e">
        <f>IF(#REF!="",AE$5,"")</f>
        <v>#REF!</v>
      </c>
      <c r="AF274" s="25" t="e">
        <f>IF(#REF!="",AF$5,"")</f>
        <v>#REF!</v>
      </c>
      <c r="AG274" s="25" t="e">
        <f>IF(#REF!="",AG$5,"")</f>
        <v>#REF!</v>
      </c>
      <c r="AH274" s="26" t="e">
        <f>IF(#REF!="",AH$5,"")</f>
        <v>#REF!</v>
      </c>
    </row>
    <row r="275" spans="1:34" ht="15" hidden="1" customHeight="1">
      <c r="A275" s="18" t="s">
        <v>78</v>
      </c>
      <c r="B275" s="19">
        <f t="shared" si="9"/>
        <v>44100</v>
      </c>
      <c r="C275" s="27">
        <f t="shared" si="8"/>
        <v>7</v>
      </c>
      <c r="D275" s="28" t="s">
        <v>67</v>
      </c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4"/>
      <c r="P275" s="25" t="str">
        <f>IF('Heures Supplémentaire'!D367="",$P$5,"")</f>
        <v>Haziz</v>
      </c>
      <c r="Q275" s="25" t="str">
        <f>IF('Heures Supplémentaire'!F367="",$Q$5,"")</f>
        <v>Stéphanie</v>
      </c>
      <c r="R275" s="25" t="str">
        <f>IF('Heures Supplémentaire'!H367="",$R$5,"")</f>
        <v>Catherine</v>
      </c>
      <c r="S275" s="25" t="str">
        <f>IF('Heures Supplémentaire'!J367="",$S$5,"")</f>
        <v>Denise</v>
      </c>
      <c r="T275" s="25" t="str">
        <f>IF('Heures Supplémentaire'!L367="",$T$5,"")</f>
        <v>Camille</v>
      </c>
      <c r="U275" s="25" t="str">
        <f>IF('Heures Supplémentaire'!N367="",$U$5,"")</f>
        <v>Moncef</v>
      </c>
      <c r="V275" s="25" t="str">
        <f>IF('Heures Supplémentaire'!P367="",$V$5,"")</f>
        <v>Danièle</v>
      </c>
      <c r="W275" s="25" t="str">
        <f>IF('Heures Supplémentaire'!R367="",W$5,"")</f>
        <v>Alain</v>
      </c>
      <c r="X275" s="25" t="str">
        <f>IF('Heures Supplémentaire'!T367="",X$5,"")</f>
        <v>Manuel</v>
      </c>
      <c r="Y275" s="25" t="str">
        <f>IF('Heures Supplémentaire'!V367="",Y$5,"")</f>
        <v>Driss</v>
      </c>
      <c r="Z275" s="25" t="str">
        <f>IF('Heures Supplémentaire'!Z367="",Z$5,"")</f>
        <v>AAAA</v>
      </c>
      <c r="AA275" s="25" t="str">
        <f>IF('Heures Supplémentaire'!AA367="",AA$5,"")</f>
        <v>BBBB</v>
      </c>
      <c r="AB275" s="25" t="str">
        <f>IF('Heures Supplémentaire'!AB367="",AB$5,"")</f>
        <v>CCCC</v>
      </c>
      <c r="AC275" s="25" t="e">
        <f>IF(#REF!="",AC$5,"")</f>
        <v>#REF!</v>
      </c>
      <c r="AD275" s="25" t="e">
        <f>IF(#REF!="",AD$5,"")</f>
        <v>#REF!</v>
      </c>
      <c r="AE275" s="25" t="e">
        <f>IF(#REF!="",AE$5,"")</f>
        <v>#REF!</v>
      </c>
      <c r="AF275" s="25" t="e">
        <f>IF(#REF!="",AF$5,"")</f>
        <v>#REF!</v>
      </c>
      <c r="AG275" s="25" t="e">
        <f>IF(#REF!="",AG$5,"")</f>
        <v>#REF!</v>
      </c>
      <c r="AH275" s="26" t="e">
        <f>IF(#REF!="",AH$5,"")</f>
        <v>#REF!</v>
      </c>
    </row>
    <row r="276" spans="1:34" ht="15" customHeight="1">
      <c r="A276" s="18" t="s">
        <v>78</v>
      </c>
      <c r="B276" s="19">
        <f t="shared" si="9"/>
        <v>44101</v>
      </c>
      <c r="C276" s="27">
        <f t="shared" si="8"/>
        <v>1</v>
      </c>
      <c r="D276" s="28" t="s">
        <v>68</v>
      </c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4"/>
      <c r="P276" s="25" t="str">
        <f>IF('Heures Supplémentaire'!D368="",$P$5,"")</f>
        <v>Haziz</v>
      </c>
      <c r="Q276" s="25" t="str">
        <f>IF('Heures Supplémentaire'!F368="",$Q$5,"")</f>
        <v>Stéphanie</v>
      </c>
      <c r="R276" s="25" t="str">
        <f>IF('Heures Supplémentaire'!H368="",$R$5,"")</f>
        <v>Catherine</v>
      </c>
      <c r="S276" s="25" t="str">
        <f>IF('Heures Supplémentaire'!J368="",$S$5,"")</f>
        <v>Denise</v>
      </c>
      <c r="T276" s="25" t="str">
        <f>IF('Heures Supplémentaire'!L368="",$T$5,"")</f>
        <v>Camille</v>
      </c>
      <c r="U276" s="25" t="str">
        <f>IF('Heures Supplémentaire'!N368="",$U$5,"")</f>
        <v>Moncef</v>
      </c>
      <c r="V276" s="25" t="str">
        <f>IF('Heures Supplémentaire'!P368="",$V$5,"")</f>
        <v>Danièle</v>
      </c>
      <c r="W276" s="25" t="str">
        <f>IF('Heures Supplémentaire'!R368="",W$5,"")</f>
        <v>Alain</v>
      </c>
      <c r="X276" s="25" t="str">
        <f>IF('Heures Supplémentaire'!T368="",X$5,"")</f>
        <v>Manuel</v>
      </c>
      <c r="Y276" s="25" t="str">
        <f>IF('Heures Supplémentaire'!V368="",Y$5,"")</f>
        <v>Driss</v>
      </c>
      <c r="Z276" s="25" t="str">
        <f>IF('Heures Supplémentaire'!Z368="",Z$5,"")</f>
        <v>AAAA</v>
      </c>
      <c r="AA276" s="25" t="str">
        <f>IF('Heures Supplémentaire'!AA368="",AA$5,"")</f>
        <v>BBBB</v>
      </c>
      <c r="AB276" s="25" t="str">
        <f>IF('Heures Supplémentaire'!AB368="",AB$5,"")</f>
        <v>CCCC</v>
      </c>
      <c r="AC276" s="25" t="e">
        <f>IF(#REF!="",AC$5,"")</f>
        <v>#REF!</v>
      </c>
      <c r="AD276" s="25" t="e">
        <f>IF(#REF!="",AD$5,"")</f>
        <v>#REF!</v>
      </c>
      <c r="AE276" s="25" t="e">
        <f>IF(#REF!="",AE$5,"")</f>
        <v>#REF!</v>
      </c>
      <c r="AF276" s="25" t="e">
        <f>IF(#REF!="",AF$5,"")</f>
        <v>#REF!</v>
      </c>
      <c r="AG276" s="25" t="e">
        <f>IF(#REF!="",AG$5,"")</f>
        <v>#REF!</v>
      </c>
      <c r="AH276" s="26" t="e">
        <f>IF(#REF!="",AH$5,"")</f>
        <v>#REF!</v>
      </c>
    </row>
    <row r="277" spans="1:34" ht="15" hidden="1" customHeight="1">
      <c r="A277" s="18" t="s">
        <v>78</v>
      </c>
      <c r="B277" s="19">
        <f t="shared" si="9"/>
        <v>44102</v>
      </c>
      <c r="C277" s="27">
        <f t="shared" si="8"/>
        <v>2</v>
      </c>
      <c r="D277" s="28" t="s">
        <v>69</v>
      </c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4"/>
      <c r="P277" s="25" t="str">
        <f>IF('Heures Supplémentaire'!D369="",$P$5,"")</f>
        <v>Haziz</v>
      </c>
      <c r="Q277" s="25" t="str">
        <f>IF('Heures Supplémentaire'!F369="",$Q$5,"")</f>
        <v>Stéphanie</v>
      </c>
      <c r="R277" s="25" t="str">
        <f>IF('Heures Supplémentaire'!H369="",$R$5,"")</f>
        <v>Catherine</v>
      </c>
      <c r="S277" s="25" t="str">
        <f>IF('Heures Supplémentaire'!J369="",$S$5,"")</f>
        <v>Denise</v>
      </c>
      <c r="T277" s="25" t="str">
        <f>IF('Heures Supplémentaire'!L369="",$T$5,"")</f>
        <v>Camille</v>
      </c>
      <c r="U277" s="25" t="str">
        <f>IF('Heures Supplémentaire'!N369="",$U$5,"")</f>
        <v>Moncef</v>
      </c>
      <c r="V277" s="25" t="str">
        <f>IF('Heures Supplémentaire'!P369="",$V$5,"")</f>
        <v>Danièle</v>
      </c>
      <c r="W277" s="25" t="str">
        <f>IF('Heures Supplémentaire'!R369="",W$5,"")</f>
        <v>Alain</v>
      </c>
      <c r="X277" s="25" t="str">
        <f>IF('Heures Supplémentaire'!T369="",X$5,"")</f>
        <v>Manuel</v>
      </c>
      <c r="Y277" s="25" t="str">
        <f>IF('Heures Supplémentaire'!V369="",Y$5,"")</f>
        <v>Driss</v>
      </c>
      <c r="Z277" s="25" t="str">
        <f>IF('Heures Supplémentaire'!Z369="",Z$5,"")</f>
        <v>AAAA</v>
      </c>
      <c r="AA277" s="25" t="str">
        <f>IF('Heures Supplémentaire'!AA369="",AA$5,"")</f>
        <v>BBBB</v>
      </c>
      <c r="AB277" s="25" t="str">
        <f>IF('Heures Supplémentaire'!AB369="",AB$5,"")</f>
        <v>CCCC</v>
      </c>
      <c r="AC277" s="25" t="e">
        <f>IF(#REF!="",AC$5,"")</f>
        <v>#REF!</v>
      </c>
      <c r="AD277" s="25" t="e">
        <f>IF(#REF!="",AD$5,"")</f>
        <v>#REF!</v>
      </c>
      <c r="AE277" s="25" t="e">
        <f>IF(#REF!="",AE$5,"")</f>
        <v>#REF!</v>
      </c>
      <c r="AF277" s="25" t="e">
        <f>IF(#REF!="",AF$5,"")</f>
        <v>#REF!</v>
      </c>
      <c r="AG277" s="25" t="e">
        <f>IF(#REF!="",AG$5,"")</f>
        <v>#REF!</v>
      </c>
      <c r="AH277" s="26" t="e">
        <f>IF(#REF!="",AH$5,"")</f>
        <v>#REF!</v>
      </c>
    </row>
    <row r="278" spans="1:34" ht="15" hidden="1" customHeight="1">
      <c r="A278" s="18" t="s">
        <v>78</v>
      </c>
      <c r="B278" s="19">
        <f t="shared" si="9"/>
        <v>44103</v>
      </c>
      <c r="C278" s="27">
        <f t="shared" si="8"/>
        <v>3</v>
      </c>
      <c r="D278" s="28" t="s">
        <v>70</v>
      </c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4"/>
      <c r="P278" s="25" t="str">
        <f>IF('Heures Supplémentaire'!D370="",$P$5,"")</f>
        <v>Haziz</v>
      </c>
      <c r="Q278" s="25" t="str">
        <f>IF('Heures Supplémentaire'!F370="",$Q$5,"")</f>
        <v>Stéphanie</v>
      </c>
      <c r="R278" s="25" t="str">
        <f>IF('Heures Supplémentaire'!H370="",$R$5,"")</f>
        <v>Catherine</v>
      </c>
      <c r="S278" s="25" t="str">
        <f>IF('Heures Supplémentaire'!J370="",$S$5,"")</f>
        <v>Denise</v>
      </c>
      <c r="T278" s="25" t="str">
        <f>IF('Heures Supplémentaire'!L370="",$T$5,"")</f>
        <v>Camille</v>
      </c>
      <c r="U278" s="25" t="str">
        <f>IF('Heures Supplémentaire'!N370="",$U$5,"")</f>
        <v>Moncef</v>
      </c>
      <c r="V278" s="25" t="str">
        <f>IF('Heures Supplémentaire'!P370="",$V$5,"")</f>
        <v>Danièle</v>
      </c>
      <c r="W278" s="25" t="str">
        <f>IF('Heures Supplémentaire'!R370="",W$5,"")</f>
        <v>Alain</v>
      </c>
      <c r="X278" s="25" t="str">
        <f>IF('Heures Supplémentaire'!T370="",X$5,"")</f>
        <v>Manuel</v>
      </c>
      <c r="Y278" s="25" t="str">
        <f>IF('Heures Supplémentaire'!V370="",Y$5,"")</f>
        <v>Driss</v>
      </c>
      <c r="Z278" s="25" t="str">
        <f>IF('Heures Supplémentaire'!Z370="",Z$5,"")</f>
        <v>AAAA</v>
      </c>
      <c r="AA278" s="25" t="str">
        <f>IF('Heures Supplémentaire'!AA370="",AA$5,"")</f>
        <v>BBBB</v>
      </c>
      <c r="AB278" s="25" t="str">
        <f>IF('Heures Supplémentaire'!AB370="",AB$5,"")</f>
        <v>CCCC</v>
      </c>
      <c r="AC278" s="25" t="e">
        <f>IF(#REF!="",AC$5,"")</f>
        <v>#REF!</v>
      </c>
      <c r="AD278" s="25" t="e">
        <f>IF(#REF!="",AD$5,"")</f>
        <v>#REF!</v>
      </c>
      <c r="AE278" s="25" t="e">
        <f>IF(#REF!="",AE$5,"")</f>
        <v>#REF!</v>
      </c>
      <c r="AF278" s="25" t="e">
        <f>IF(#REF!="",AF$5,"")</f>
        <v>#REF!</v>
      </c>
      <c r="AG278" s="25" t="e">
        <f>IF(#REF!="",AG$5,"")</f>
        <v>#REF!</v>
      </c>
      <c r="AH278" s="26" t="e">
        <f>IF(#REF!="",AH$5,"")</f>
        <v>#REF!</v>
      </c>
    </row>
    <row r="279" spans="1:34" ht="15" hidden="1" customHeight="1">
      <c r="A279" s="18" t="s">
        <v>79</v>
      </c>
      <c r="B279" s="19">
        <f t="shared" si="9"/>
        <v>44104</v>
      </c>
      <c r="C279" s="27">
        <f t="shared" si="8"/>
        <v>4</v>
      </c>
      <c r="D279" s="28" t="s">
        <v>64</v>
      </c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4"/>
      <c r="P279" s="25" t="str">
        <f>IF('Heures Supplémentaire'!D371="",$P$5,"")</f>
        <v>Haziz</v>
      </c>
      <c r="Q279" s="25" t="str">
        <f>IF('Heures Supplémentaire'!F371="",$Q$5,"")</f>
        <v>Stéphanie</v>
      </c>
      <c r="R279" s="25" t="str">
        <f>IF('Heures Supplémentaire'!H371="",$R$5,"")</f>
        <v>Catherine</v>
      </c>
      <c r="S279" s="25" t="str">
        <f>IF('Heures Supplémentaire'!J371="",$S$5,"")</f>
        <v>Denise</v>
      </c>
      <c r="T279" s="25" t="str">
        <f>IF('Heures Supplémentaire'!L371="",$T$5,"")</f>
        <v>Camille</v>
      </c>
      <c r="U279" s="25" t="str">
        <f>IF('Heures Supplémentaire'!N371="",$U$5,"")</f>
        <v>Moncef</v>
      </c>
      <c r="V279" s="25" t="str">
        <f>IF('Heures Supplémentaire'!P371="",$V$5,"")</f>
        <v>Danièle</v>
      </c>
      <c r="W279" s="25" t="str">
        <f>IF('Heures Supplémentaire'!R371="",W$5,"")</f>
        <v>Alain</v>
      </c>
      <c r="X279" s="25" t="str">
        <f>IF('Heures Supplémentaire'!T371="",X$5,"")</f>
        <v>Manuel</v>
      </c>
      <c r="Y279" s="25" t="str">
        <f>IF('Heures Supplémentaire'!V371="",Y$5,"")</f>
        <v>Driss</v>
      </c>
      <c r="Z279" s="25" t="str">
        <f>IF('Heures Supplémentaire'!Z371="",Z$5,"")</f>
        <v>AAAA</v>
      </c>
      <c r="AA279" s="25" t="str">
        <f>IF('Heures Supplémentaire'!AA371="",AA$5,"")</f>
        <v>BBBB</v>
      </c>
      <c r="AB279" s="25" t="str">
        <f>IF('Heures Supplémentaire'!AB371="",AB$5,"")</f>
        <v>CCCC</v>
      </c>
      <c r="AC279" s="25" t="e">
        <f>IF(#REF!="",AC$5,"")</f>
        <v>#REF!</v>
      </c>
      <c r="AD279" s="25" t="e">
        <f>IF(#REF!="",AD$5,"")</f>
        <v>#REF!</v>
      </c>
      <c r="AE279" s="25" t="e">
        <f>IF(#REF!="",AE$5,"")</f>
        <v>#REF!</v>
      </c>
      <c r="AF279" s="25" t="e">
        <f>IF(#REF!="",AF$5,"")</f>
        <v>#REF!</v>
      </c>
      <c r="AG279" s="25" t="e">
        <f>IF(#REF!="",AG$5,"")</f>
        <v>#REF!</v>
      </c>
      <c r="AH279" s="26" t="e">
        <f>IF(#REF!="",AH$5,"")</f>
        <v>#REF!</v>
      </c>
    </row>
    <row r="280" spans="1:34" ht="15" hidden="1" customHeight="1">
      <c r="A280" s="18" t="s">
        <v>79</v>
      </c>
      <c r="B280" s="19">
        <f t="shared" si="9"/>
        <v>44105</v>
      </c>
      <c r="C280" s="27">
        <f t="shared" si="8"/>
        <v>5</v>
      </c>
      <c r="D280" s="28" t="s">
        <v>65</v>
      </c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4"/>
      <c r="P280" s="25" t="str">
        <f>IF('Heures Supplémentaire'!D374="",$P$5,"")</f>
        <v>Haziz</v>
      </c>
      <c r="Q280" s="25" t="str">
        <f>IF('Heures Supplémentaire'!F374="",$Q$5,"")</f>
        <v>Stéphanie</v>
      </c>
      <c r="R280" s="25" t="str">
        <f>IF('Heures Supplémentaire'!H374="",$R$5,"")</f>
        <v>Catherine</v>
      </c>
      <c r="S280" s="25" t="str">
        <f>IF('Heures Supplémentaire'!J374="",$S$5,"")</f>
        <v>Denise</v>
      </c>
      <c r="T280" s="25" t="str">
        <f>IF('Heures Supplémentaire'!L374="",$T$5,"")</f>
        <v>Camille</v>
      </c>
      <c r="U280" s="25" t="str">
        <f>IF('Heures Supplémentaire'!N374="",$U$5,"")</f>
        <v>Moncef</v>
      </c>
      <c r="V280" s="25" t="str">
        <f>IF('Heures Supplémentaire'!P374="",$V$5,"")</f>
        <v>Danièle</v>
      </c>
      <c r="W280" s="25" t="str">
        <f>IF('Heures Supplémentaire'!R374="",W$5,"")</f>
        <v>Alain</v>
      </c>
      <c r="X280" s="25" t="str">
        <f>IF('Heures Supplémentaire'!T374="",X$5,"")</f>
        <v>Manuel</v>
      </c>
      <c r="Y280" s="25" t="str">
        <f>IF('Heures Supplémentaire'!V374="",Y$5,"")</f>
        <v>Driss</v>
      </c>
      <c r="Z280" s="25" t="str">
        <f>IF('Heures Supplémentaire'!Z374="",Z$5,"")</f>
        <v>AAAA</v>
      </c>
      <c r="AA280" s="25" t="str">
        <f>IF('Heures Supplémentaire'!AA374="",AA$5,"")</f>
        <v>BBBB</v>
      </c>
      <c r="AB280" s="25" t="str">
        <f>IF('Heures Supplémentaire'!AB374="",AB$5,"")</f>
        <v>CCCC</v>
      </c>
      <c r="AC280" s="25" t="e">
        <f>IF(#REF!="",AC$5,"")</f>
        <v>#REF!</v>
      </c>
      <c r="AD280" s="25" t="e">
        <f>IF(#REF!="",AD$5,"")</f>
        <v>#REF!</v>
      </c>
      <c r="AE280" s="25" t="e">
        <f>IF(#REF!="",AE$5,"")</f>
        <v>#REF!</v>
      </c>
      <c r="AF280" s="25" t="e">
        <f>IF(#REF!="",AF$5,"")</f>
        <v>#REF!</v>
      </c>
      <c r="AG280" s="25" t="e">
        <f>IF(#REF!="",AG$5,"")</f>
        <v>#REF!</v>
      </c>
      <c r="AH280" s="26" t="e">
        <f>IF(#REF!="",AH$5,"")</f>
        <v>#REF!</v>
      </c>
    </row>
    <row r="281" spans="1:34" ht="15" hidden="1" customHeight="1">
      <c r="A281" s="18" t="s">
        <v>79</v>
      </c>
      <c r="B281" s="19">
        <f t="shared" si="9"/>
        <v>44106</v>
      </c>
      <c r="C281" s="27">
        <f t="shared" si="8"/>
        <v>6</v>
      </c>
      <c r="D281" s="28" t="s">
        <v>66</v>
      </c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4"/>
      <c r="P281" s="25" t="str">
        <f>IF('Heures Supplémentaire'!D375="",$P$5,"")</f>
        <v>Haziz</v>
      </c>
      <c r="Q281" s="25" t="str">
        <f>IF('Heures Supplémentaire'!F375="",$Q$5,"")</f>
        <v>Stéphanie</v>
      </c>
      <c r="R281" s="25" t="str">
        <f>IF('Heures Supplémentaire'!H375="",$R$5,"")</f>
        <v>Catherine</v>
      </c>
      <c r="S281" s="25" t="str">
        <f>IF('Heures Supplémentaire'!J375="",$S$5,"")</f>
        <v>Denise</v>
      </c>
      <c r="T281" s="25" t="str">
        <f>IF('Heures Supplémentaire'!L375="",$T$5,"")</f>
        <v>Camille</v>
      </c>
      <c r="U281" s="25" t="str">
        <f>IF('Heures Supplémentaire'!N375="",$U$5,"")</f>
        <v>Moncef</v>
      </c>
      <c r="V281" s="25" t="str">
        <f>IF('Heures Supplémentaire'!P375="",$V$5,"")</f>
        <v>Danièle</v>
      </c>
      <c r="W281" s="25" t="str">
        <f>IF('Heures Supplémentaire'!R375="",W$5,"")</f>
        <v>Alain</v>
      </c>
      <c r="X281" s="25" t="str">
        <f>IF('Heures Supplémentaire'!T375="",X$5,"")</f>
        <v>Manuel</v>
      </c>
      <c r="Y281" s="25" t="str">
        <f>IF('Heures Supplémentaire'!V375="",Y$5,"")</f>
        <v>Driss</v>
      </c>
      <c r="Z281" s="25" t="str">
        <f>IF('Heures Supplémentaire'!Z375="",Z$5,"")</f>
        <v>AAAA</v>
      </c>
      <c r="AA281" s="25" t="str">
        <f>IF('Heures Supplémentaire'!AA375="",AA$5,"")</f>
        <v>BBBB</v>
      </c>
      <c r="AB281" s="25" t="str">
        <f>IF('Heures Supplémentaire'!AB375="",AB$5,"")</f>
        <v>CCCC</v>
      </c>
      <c r="AC281" s="25" t="e">
        <f>IF(#REF!="",AC$5,"")</f>
        <v>#REF!</v>
      </c>
      <c r="AD281" s="25" t="e">
        <f>IF(#REF!="",AD$5,"")</f>
        <v>#REF!</v>
      </c>
      <c r="AE281" s="25" t="e">
        <f>IF(#REF!="",AE$5,"")</f>
        <v>#REF!</v>
      </c>
      <c r="AF281" s="25" t="e">
        <f>IF(#REF!="",AF$5,"")</f>
        <v>#REF!</v>
      </c>
      <c r="AG281" s="25" t="e">
        <f>IF(#REF!="",AG$5,"")</f>
        <v>#REF!</v>
      </c>
      <c r="AH281" s="26" t="e">
        <f>IF(#REF!="",AH$5,"")</f>
        <v>#REF!</v>
      </c>
    </row>
    <row r="282" spans="1:34" ht="15" hidden="1" customHeight="1">
      <c r="A282" s="18" t="s">
        <v>79</v>
      </c>
      <c r="B282" s="19">
        <f t="shared" si="9"/>
        <v>44107</v>
      </c>
      <c r="C282" s="27">
        <f t="shared" si="8"/>
        <v>7</v>
      </c>
      <c r="D282" s="28" t="s">
        <v>67</v>
      </c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4"/>
      <c r="P282" s="25" t="str">
        <f>IF('Heures Supplémentaire'!D376="",$P$5,"")</f>
        <v>Haziz</v>
      </c>
      <c r="Q282" s="25" t="str">
        <f>IF('Heures Supplémentaire'!F376="",$Q$5,"")</f>
        <v>Stéphanie</v>
      </c>
      <c r="R282" s="25" t="str">
        <f>IF('Heures Supplémentaire'!H376="",$R$5,"")</f>
        <v>Catherine</v>
      </c>
      <c r="S282" s="25" t="str">
        <f>IF('Heures Supplémentaire'!J376="",$S$5,"")</f>
        <v>Denise</v>
      </c>
      <c r="T282" s="25" t="str">
        <f>IF('Heures Supplémentaire'!L376="",$T$5,"")</f>
        <v>Camille</v>
      </c>
      <c r="U282" s="25" t="str">
        <f>IF('Heures Supplémentaire'!N376="",$U$5,"")</f>
        <v>Moncef</v>
      </c>
      <c r="V282" s="25" t="str">
        <f>IF('Heures Supplémentaire'!P376="",$V$5,"")</f>
        <v>Danièle</v>
      </c>
      <c r="W282" s="25" t="str">
        <f>IF('Heures Supplémentaire'!R376="",W$5,"")</f>
        <v>Alain</v>
      </c>
      <c r="X282" s="25" t="str">
        <f>IF('Heures Supplémentaire'!T376="",X$5,"")</f>
        <v>Manuel</v>
      </c>
      <c r="Y282" s="25" t="str">
        <f>IF('Heures Supplémentaire'!V376="",Y$5,"")</f>
        <v>Driss</v>
      </c>
      <c r="Z282" s="25" t="str">
        <f>IF('Heures Supplémentaire'!Z376="",Z$5,"")</f>
        <v>AAAA</v>
      </c>
      <c r="AA282" s="25" t="str">
        <f>IF('Heures Supplémentaire'!AA376="",AA$5,"")</f>
        <v>BBBB</v>
      </c>
      <c r="AB282" s="25" t="str">
        <f>IF('Heures Supplémentaire'!AB376="",AB$5,"")</f>
        <v>CCCC</v>
      </c>
      <c r="AC282" s="25" t="e">
        <f>IF(#REF!="",AC$5,"")</f>
        <v>#REF!</v>
      </c>
      <c r="AD282" s="25" t="e">
        <f>IF(#REF!="",AD$5,"")</f>
        <v>#REF!</v>
      </c>
      <c r="AE282" s="25" t="e">
        <f>IF(#REF!="",AE$5,"")</f>
        <v>#REF!</v>
      </c>
      <c r="AF282" s="25" t="e">
        <f>IF(#REF!="",AF$5,"")</f>
        <v>#REF!</v>
      </c>
      <c r="AG282" s="25" t="e">
        <f>IF(#REF!="",AG$5,"")</f>
        <v>#REF!</v>
      </c>
      <c r="AH282" s="26" t="e">
        <f>IF(#REF!="",AH$5,"")</f>
        <v>#REF!</v>
      </c>
    </row>
    <row r="283" spans="1:34" ht="15" customHeight="1">
      <c r="A283" s="18" t="s">
        <v>79</v>
      </c>
      <c r="B283" s="19">
        <f t="shared" si="9"/>
        <v>44108</v>
      </c>
      <c r="C283" s="27">
        <f t="shared" si="8"/>
        <v>1</v>
      </c>
      <c r="D283" s="28" t="s">
        <v>68</v>
      </c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4"/>
      <c r="P283" s="25" t="str">
        <f>IF('Heures Supplémentaire'!D377="",$P$5,"")</f>
        <v>Haziz</v>
      </c>
      <c r="Q283" s="25" t="str">
        <f>IF('Heures Supplémentaire'!F377="",$Q$5,"")</f>
        <v>Stéphanie</v>
      </c>
      <c r="R283" s="25" t="str">
        <f>IF('Heures Supplémentaire'!H377="",$R$5,"")</f>
        <v>Catherine</v>
      </c>
      <c r="S283" s="25" t="str">
        <f>IF('Heures Supplémentaire'!J377="",$S$5,"")</f>
        <v>Denise</v>
      </c>
      <c r="T283" s="25" t="str">
        <f>IF('Heures Supplémentaire'!L377="",$T$5,"")</f>
        <v>Camille</v>
      </c>
      <c r="U283" s="25" t="str">
        <f>IF('Heures Supplémentaire'!N377="",$U$5,"")</f>
        <v>Moncef</v>
      </c>
      <c r="V283" s="25" t="str">
        <f>IF('Heures Supplémentaire'!P377="",$V$5,"")</f>
        <v>Danièle</v>
      </c>
      <c r="W283" s="25" t="str">
        <f>IF('Heures Supplémentaire'!R377="",W$5,"")</f>
        <v>Alain</v>
      </c>
      <c r="X283" s="25" t="str">
        <f>IF('Heures Supplémentaire'!T377="",X$5,"")</f>
        <v>Manuel</v>
      </c>
      <c r="Y283" s="25" t="str">
        <f>IF('Heures Supplémentaire'!V377="",Y$5,"")</f>
        <v>Driss</v>
      </c>
      <c r="Z283" s="25" t="str">
        <f>IF('Heures Supplémentaire'!Z377="",Z$5,"")</f>
        <v>AAAA</v>
      </c>
      <c r="AA283" s="25" t="str">
        <f>IF('Heures Supplémentaire'!AA377="",AA$5,"")</f>
        <v>BBBB</v>
      </c>
      <c r="AB283" s="25" t="str">
        <f>IF('Heures Supplémentaire'!AB377="",AB$5,"")</f>
        <v>CCCC</v>
      </c>
      <c r="AC283" s="25" t="e">
        <f>IF(#REF!="",AC$5,"")</f>
        <v>#REF!</v>
      </c>
      <c r="AD283" s="25" t="e">
        <f>IF(#REF!="",AD$5,"")</f>
        <v>#REF!</v>
      </c>
      <c r="AE283" s="25" t="e">
        <f>IF(#REF!="",AE$5,"")</f>
        <v>#REF!</v>
      </c>
      <c r="AF283" s="25" t="e">
        <f>IF(#REF!="",AF$5,"")</f>
        <v>#REF!</v>
      </c>
      <c r="AG283" s="25" t="e">
        <f>IF(#REF!="",AG$5,"")</f>
        <v>#REF!</v>
      </c>
      <c r="AH283" s="26" t="e">
        <f>IF(#REF!="",AH$5,"")</f>
        <v>#REF!</v>
      </c>
    </row>
    <row r="284" spans="1:34" ht="15" hidden="1" customHeight="1">
      <c r="A284" s="18" t="s">
        <v>79</v>
      </c>
      <c r="B284" s="19">
        <f t="shared" si="9"/>
        <v>44109</v>
      </c>
      <c r="C284" s="27">
        <f t="shared" si="8"/>
        <v>2</v>
      </c>
      <c r="D284" s="28" t="s">
        <v>69</v>
      </c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4"/>
      <c r="P284" s="25" t="str">
        <f>IF('Heures Supplémentaire'!D378="",$P$5,"")</f>
        <v>Haziz</v>
      </c>
      <c r="Q284" s="25" t="str">
        <f>IF('Heures Supplémentaire'!F378="",$Q$5,"")</f>
        <v>Stéphanie</v>
      </c>
      <c r="R284" s="25" t="str">
        <f>IF('Heures Supplémentaire'!H378="",$R$5,"")</f>
        <v>Catherine</v>
      </c>
      <c r="S284" s="25" t="str">
        <f>IF('Heures Supplémentaire'!J378="",$S$5,"")</f>
        <v>Denise</v>
      </c>
      <c r="T284" s="25" t="str">
        <f>IF('Heures Supplémentaire'!L378="",$T$5,"")</f>
        <v>Camille</v>
      </c>
      <c r="U284" s="25" t="str">
        <f>IF('Heures Supplémentaire'!N378="",$U$5,"")</f>
        <v>Moncef</v>
      </c>
      <c r="V284" s="25" t="str">
        <f>IF('Heures Supplémentaire'!P378="",$V$5,"")</f>
        <v>Danièle</v>
      </c>
      <c r="W284" s="25" t="str">
        <f>IF('Heures Supplémentaire'!R378="",W$5,"")</f>
        <v>Alain</v>
      </c>
      <c r="X284" s="25" t="str">
        <f>IF('Heures Supplémentaire'!T378="",X$5,"")</f>
        <v>Manuel</v>
      </c>
      <c r="Y284" s="25" t="str">
        <f>IF('Heures Supplémentaire'!V378="",Y$5,"")</f>
        <v>Driss</v>
      </c>
      <c r="Z284" s="25" t="str">
        <f>IF('Heures Supplémentaire'!Z378="",Z$5,"")</f>
        <v>AAAA</v>
      </c>
      <c r="AA284" s="25" t="str">
        <f>IF('Heures Supplémentaire'!AA378="",AA$5,"")</f>
        <v>BBBB</v>
      </c>
      <c r="AB284" s="25" t="str">
        <f>IF('Heures Supplémentaire'!AB378="",AB$5,"")</f>
        <v>CCCC</v>
      </c>
      <c r="AC284" s="25" t="e">
        <f>IF(#REF!="",AC$5,"")</f>
        <v>#REF!</v>
      </c>
      <c r="AD284" s="25" t="e">
        <f>IF(#REF!="",AD$5,"")</f>
        <v>#REF!</v>
      </c>
      <c r="AE284" s="25" t="e">
        <f>IF(#REF!="",AE$5,"")</f>
        <v>#REF!</v>
      </c>
      <c r="AF284" s="25" t="e">
        <f>IF(#REF!="",AF$5,"")</f>
        <v>#REF!</v>
      </c>
      <c r="AG284" s="25" t="e">
        <f>IF(#REF!="",AG$5,"")</f>
        <v>#REF!</v>
      </c>
      <c r="AH284" s="26" t="e">
        <f>IF(#REF!="",AH$5,"")</f>
        <v>#REF!</v>
      </c>
    </row>
    <row r="285" spans="1:34" ht="15" hidden="1" customHeight="1">
      <c r="A285" s="18" t="s">
        <v>79</v>
      </c>
      <c r="B285" s="19">
        <f t="shared" si="9"/>
        <v>44110</v>
      </c>
      <c r="C285" s="27">
        <f t="shared" si="8"/>
        <v>3</v>
      </c>
      <c r="D285" s="28" t="s">
        <v>70</v>
      </c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4"/>
      <c r="P285" s="25" t="str">
        <f>IF('Heures Supplémentaire'!D379="",$P$5,"")</f>
        <v>Haziz</v>
      </c>
      <c r="Q285" s="25" t="str">
        <f>IF('Heures Supplémentaire'!F379="",$Q$5,"")</f>
        <v>Stéphanie</v>
      </c>
      <c r="R285" s="25" t="str">
        <f>IF('Heures Supplémentaire'!H379="",$R$5,"")</f>
        <v>Catherine</v>
      </c>
      <c r="S285" s="25" t="str">
        <f>IF('Heures Supplémentaire'!J379="",$S$5,"")</f>
        <v>Denise</v>
      </c>
      <c r="T285" s="25" t="str">
        <f>IF('Heures Supplémentaire'!L379="",$T$5,"")</f>
        <v>Camille</v>
      </c>
      <c r="U285" s="25" t="str">
        <f>IF('Heures Supplémentaire'!N379="",$U$5,"")</f>
        <v>Moncef</v>
      </c>
      <c r="V285" s="25" t="str">
        <f>IF('Heures Supplémentaire'!P379="",$V$5,"")</f>
        <v>Danièle</v>
      </c>
      <c r="W285" s="25" t="str">
        <f>IF('Heures Supplémentaire'!R379="",W$5,"")</f>
        <v>Alain</v>
      </c>
      <c r="X285" s="25" t="str">
        <f>IF('Heures Supplémentaire'!T379="",X$5,"")</f>
        <v>Manuel</v>
      </c>
      <c r="Y285" s="25" t="str">
        <f>IF('Heures Supplémentaire'!V379="",Y$5,"")</f>
        <v>Driss</v>
      </c>
      <c r="Z285" s="25" t="str">
        <f>IF('Heures Supplémentaire'!Z379="",Z$5,"")</f>
        <v>AAAA</v>
      </c>
      <c r="AA285" s="25" t="str">
        <f>IF('Heures Supplémentaire'!AA379="",AA$5,"")</f>
        <v>BBBB</v>
      </c>
      <c r="AB285" s="25" t="str">
        <f>IF('Heures Supplémentaire'!AB379="",AB$5,"")</f>
        <v>CCCC</v>
      </c>
      <c r="AC285" s="25" t="e">
        <f>IF(#REF!="",AC$5,"")</f>
        <v>#REF!</v>
      </c>
      <c r="AD285" s="25" t="e">
        <f>IF(#REF!="",AD$5,"")</f>
        <v>#REF!</v>
      </c>
      <c r="AE285" s="25" t="e">
        <f>IF(#REF!="",AE$5,"")</f>
        <v>#REF!</v>
      </c>
      <c r="AF285" s="25" t="e">
        <f>IF(#REF!="",AF$5,"")</f>
        <v>#REF!</v>
      </c>
      <c r="AG285" s="25" t="e">
        <f>IF(#REF!="",AG$5,"")</f>
        <v>#REF!</v>
      </c>
      <c r="AH285" s="26" t="e">
        <f>IF(#REF!="",AH$5,"")</f>
        <v>#REF!</v>
      </c>
    </row>
    <row r="286" spans="1:34" ht="15" hidden="1" customHeight="1">
      <c r="A286" s="18" t="s">
        <v>79</v>
      </c>
      <c r="B286" s="19">
        <f t="shared" si="9"/>
        <v>44111</v>
      </c>
      <c r="C286" s="27">
        <f t="shared" si="8"/>
        <v>4</v>
      </c>
      <c r="D286" s="28" t="s">
        <v>64</v>
      </c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4"/>
      <c r="P286" s="25" t="str">
        <f>IF('Heures Supplémentaire'!D380="",$P$5,"")</f>
        <v>Haziz</v>
      </c>
      <c r="Q286" s="25" t="str">
        <f>IF('Heures Supplémentaire'!F380="",$Q$5,"")</f>
        <v>Stéphanie</v>
      </c>
      <c r="R286" s="25" t="str">
        <f>IF('Heures Supplémentaire'!H380="",$R$5,"")</f>
        <v>Catherine</v>
      </c>
      <c r="S286" s="25" t="str">
        <f>IF('Heures Supplémentaire'!J380="",$S$5,"")</f>
        <v>Denise</v>
      </c>
      <c r="T286" s="25" t="str">
        <f>IF('Heures Supplémentaire'!L380="",$T$5,"")</f>
        <v>Camille</v>
      </c>
      <c r="U286" s="25" t="str">
        <f>IF('Heures Supplémentaire'!N380="",$U$5,"")</f>
        <v>Moncef</v>
      </c>
      <c r="V286" s="25" t="str">
        <f>IF('Heures Supplémentaire'!P380="",$V$5,"")</f>
        <v>Danièle</v>
      </c>
      <c r="W286" s="25" t="str">
        <f>IF('Heures Supplémentaire'!R380="",W$5,"")</f>
        <v>Alain</v>
      </c>
      <c r="X286" s="25" t="str">
        <f>IF('Heures Supplémentaire'!T380="",X$5,"")</f>
        <v>Manuel</v>
      </c>
      <c r="Y286" s="25" t="str">
        <f>IF('Heures Supplémentaire'!V380="",Y$5,"")</f>
        <v>Driss</v>
      </c>
      <c r="Z286" s="25" t="str">
        <f>IF('Heures Supplémentaire'!Z380="",Z$5,"")</f>
        <v>AAAA</v>
      </c>
      <c r="AA286" s="25" t="str">
        <f>IF('Heures Supplémentaire'!AA380="",AA$5,"")</f>
        <v>BBBB</v>
      </c>
      <c r="AB286" s="25" t="str">
        <f>IF('Heures Supplémentaire'!AB380="",AB$5,"")</f>
        <v>CCCC</v>
      </c>
      <c r="AC286" s="25" t="e">
        <f>IF(#REF!="",AC$5,"")</f>
        <v>#REF!</v>
      </c>
      <c r="AD286" s="25" t="e">
        <f>IF(#REF!="",AD$5,"")</f>
        <v>#REF!</v>
      </c>
      <c r="AE286" s="25" t="e">
        <f>IF(#REF!="",AE$5,"")</f>
        <v>#REF!</v>
      </c>
      <c r="AF286" s="25" t="e">
        <f>IF(#REF!="",AF$5,"")</f>
        <v>#REF!</v>
      </c>
      <c r="AG286" s="25" t="e">
        <f>IF(#REF!="",AG$5,"")</f>
        <v>#REF!</v>
      </c>
      <c r="AH286" s="26" t="e">
        <f>IF(#REF!="",AH$5,"")</f>
        <v>#REF!</v>
      </c>
    </row>
    <row r="287" spans="1:34" ht="15" hidden="1" customHeight="1">
      <c r="A287" s="18" t="s">
        <v>79</v>
      </c>
      <c r="B287" s="19">
        <f t="shared" si="9"/>
        <v>44112</v>
      </c>
      <c r="C287" s="27">
        <f t="shared" si="8"/>
        <v>5</v>
      </c>
      <c r="D287" s="28" t="s">
        <v>65</v>
      </c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4"/>
      <c r="P287" s="25" t="str">
        <f>IF('Heures Supplémentaire'!D383="",$P$5,"")</f>
        <v>Haziz</v>
      </c>
      <c r="Q287" s="25" t="str">
        <f>IF('Heures Supplémentaire'!F383="",$Q$5,"")</f>
        <v>Stéphanie</v>
      </c>
      <c r="R287" s="25" t="str">
        <f>IF('Heures Supplémentaire'!H383="",$R$5,"")</f>
        <v>Catherine</v>
      </c>
      <c r="S287" s="25" t="str">
        <f>IF('Heures Supplémentaire'!J383="",$S$5,"")</f>
        <v>Denise</v>
      </c>
      <c r="T287" s="25" t="str">
        <f>IF('Heures Supplémentaire'!L383="",$T$5,"")</f>
        <v>Camille</v>
      </c>
      <c r="U287" s="25" t="str">
        <f>IF('Heures Supplémentaire'!N383="",$U$5,"")</f>
        <v>Moncef</v>
      </c>
      <c r="V287" s="25" t="str">
        <f>IF('Heures Supplémentaire'!P383="",$V$5,"")</f>
        <v>Danièle</v>
      </c>
      <c r="W287" s="25" t="str">
        <f>IF('Heures Supplémentaire'!R383="",W$5,"")</f>
        <v>Alain</v>
      </c>
      <c r="X287" s="25" t="str">
        <f>IF('Heures Supplémentaire'!T383="",X$5,"")</f>
        <v>Manuel</v>
      </c>
      <c r="Y287" s="25" t="str">
        <f>IF('Heures Supplémentaire'!V383="",Y$5,"")</f>
        <v>Driss</v>
      </c>
      <c r="Z287" s="25" t="str">
        <f>IF('Heures Supplémentaire'!Z383="",Z$5,"")</f>
        <v>AAAA</v>
      </c>
      <c r="AA287" s="25" t="str">
        <f>IF('Heures Supplémentaire'!AA383="",AA$5,"")</f>
        <v>BBBB</v>
      </c>
      <c r="AB287" s="25" t="str">
        <f>IF('Heures Supplémentaire'!AB383="",AB$5,"")</f>
        <v>CCCC</v>
      </c>
      <c r="AC287" s="25" t="e">
        <f>IF(#REF!="",AC$5,"")</f>
        <v>#REF!</v>
      </c>
      <c r="AD287" s="25" t="e">
        <f>IF(#REF!="",AD$5,"")</f>
        <v>#REF!</v>
      </c>
      <c r="AE287" s="25" t="e">
        <f>IF(#REF!="",AE$5,"")</f>
        <v>#REF!</v>
      </c>
      <c r="AF287" s="25" t="e">
        <f>IF(#REF!="",AF$5,"")</f>
        <v>#REF!</v>
      </c>
      <c r="AG287" s="25" t="e">
        <f>IF(#REF!="",AG$5,"")</f>
        <v>#REF!</v>
      </c>
      <c r="AH287" s="26" t="e">
        <f>IF(#REF!="",AH$5,"")</f>
        <v>#REF!</v>
      </c>
    </row>
    <row r="288" spans="1:34" ht="15" hidden="1" customHeight="1">
      <c r="A288" s="18" t="s">
        <v>79</v>
      </c>
      <c r="B288" s="19">
        <f t="shared" si="9"/>
        <v>44113</v>
      </c>
      <c r="C288" s="27">
        <f t="shared" si="8"/>
        <v>6</v>
      </c>
      <c r="D288" s="28" t="s">
        <v>66</v>
      </c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4"/>
      <c r="P288" s="25" t="str">
        <f>IF('Heures Supplémentaire'!D384="",$P$5,"")</f>
        <v>Haziz</v>
      </c>
      <c r="Q288" s="25" t="str">
        <f>IF('Heures Supplémentaire'!F384="",$Q$5,"")</f>
        <v>Stéphanie</v>
      </c>
      <c r="R288" s="25" t="str">
        <f>IF('Heures Supplémentaire'!H384="",$R$5,"")</f>
        <v>Catherine</v>
      </c>
      <c r="S288" s="25" t="str">
        <f>IF('Heures Supplémentaire'!J384="",$S$5,"")</f>
        <v>Denise</v>
      </c>
      <c r="T288" s="25" t="str">
        <f>IF('Heures Supplémentaire'!L384="",$T$5,"")</f>
        <v>Camille</v>
      </c>
      <c r="U288" s="25" t="str">
        <f>IF('Heures Supplémentaire'!N384="",$U$5,"")</f>
        <v>Moncef</v>
      </c>
      <c r="V288" s="25" t="str">
        <f>IF('Heures Supplémentaire'!P384="",$V$5,"")</f>
        <v>Danièle</v>
      </c>
      <c r="W288" s="25" t="str">
        <f>IF('Heures Supplémentaire'!R384="",W$5,"")</f>
        <v>Alain</v>
      </c>
      <c r="X288" s="25" t="str">
        <f>IF('Heures Supplémentaire'!T384="",X$5,"")</f>
        <v>Manuel</v>
      </c>
      <c r="Y288" s="25" t="str">
        <f>IF('Heures Supplémentaire'!V384="",Y$5,"")</f>
        <v>Driss</v>
      </c>
      <c r="Z288" s="25" t="str">
        <f>IF('Heures Supplémentaire'!Z384="",Z$5,"")</f>
        <v>AAAA</v>
      </c>
      <c r="AA288" s="25" t="str">
        <f>IF('Heures Supplémentaire'!AA384="",AA$5,"")</f>
        <v>BBBB</v>
      </c>
      <c r="AB288" s="25" t="str">
        <f>IF('Heures Supplémentaire'!AB384="",AB$5,"")</f>
        <v>CCCC</v>
      </c>
      <c r="AC288" s="25" t="e">
        <f>IF(#REF!="",AC$5,"")</f>
        <v>#REF!</v>
      </c>
      <c r="AD288" s="25" t="e">
        <f>IF(#REF!="",AD$5,"")</f>
        <v>#REF!</v>
      </c>
      <c r="AE288" s="25" t="e">
        <f>IF(#REF!="",AE$5,"")</f>
        <v>#REF!</v>
      </c>
      <c r="AF288" s="25" t="e">
        <f>IF(#REF!="",AF$5,"")</f>
        <v>#REF!</v>
      </c>
      <c r="AG288" s="25" t="e">
        <f>IF(#REF!="",AG$5,"")</f>
        <v>#REF!</v>
      </c>
      <c r="AH288" s="26" t="e">
        <f>IF(#REF!="",AH$5,"")</f>
        <v>#REF!</v>
      </c>
    </row>
    <row r="289" spans="1:34" ht="15" hidden="1" customHeight="1">
      <c r="A289" s="18" t="s">
        <v>79</v>
      </c>
      <c r="B289" s="19">
        <f t="shared" si="9"/>
        <v>44114</v>
      </c>
      <c r="C289" s="27">
        <f t="shared" si="8"/>
        <v>7</v>
      </c>
      <c r="D289" s="28" t="s">
        <v>67</v>
      </c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4"/>
      <c r="P289" s="25" t="str">
        <f>IF('Heures Supplémentaire'!D385="",$P$5,"")</f>
        <v>Haziz</v>
      </c>
      <c r="Q289" s="25" t="str">
        <f>IF('Heures Supplémentaire'!F385="",$Q$5,"")</f>
        <v>Stéphanie</v>
      </c>
      <c r="R289" s="25" t="str">
        <f>IF('Heures Supplémentaire'!H385="",$R$5,"")</f>
        <v>Catherine</v>
      </c>
      <c r="S289" s="25" t="str">
        <f>IF('Heures Supplémentaire'!J385="",$S$5,"")</f>
        <v>Denise</v>
      </c>
      <c r="T289" s="25" t="str">
        <f>IF('Heures Supplémentaire'!L385="",$T$5,"")</f>
        <v>Camille</v>
      </c>
      <c r="U289" s="25" t="str">
        <f>IF('Heures Supplémentaire'!N385="",$U$5,"")</f>
        <v>Moncef</v>
      </c>
      <c r="V289" s="25" t="str">
        <f>IF('Heures Supplémentaire'!P385="",$V$5,"")</f>
        <v>Danièle</v>
      </c>
      <c r="W289" s="25" t="str">
        <f>IF('Heures Supplémentaire'!R385="",W$5,"")</f>
        <v>Alain</v>
      </c>
      <c r="X289" s="25" t="str">
        <f>IF('Heures Supplémentaire'!T385="",X$5,"")</f>
        <v>Manuel</v>
      </c>
      <c r="Y289" s="25" t="str">
        <f>IF('Heures Supplémentaire'!V385="",Y$5,"")</f>
        <v>Driss</v>
      </c>
      <c r="Z289" s="25" t="str">
        <f>IF('Heures Supplémentaire'!Z385="",Z$5,"")</f>
        <v>AAAA</v>
      </c>
      <c r="AA289" s="25" t="str">
        <f>IF('Heures Supplémentaire'!AA385="",AA$5,"")</f>
        <v>BBBB</v>
      </c>
      <c r="AB289" s="25" t="str">
        <f>IF('Heures Supplémentaire'!AB385="",AB$5,"")</f>
        <v>CCCC</v>
      </c>
      <c r="AC289" s="25" t="e">
        <f>IF(#REF!="",AC$5,"")</f>
        <v>#REF!</v>
      </c>
      <c r="AD289" s="25" t="e">
        <f>IF(#REF!="",AD$5,"")</f>
        <v>#REF!</v>
      </c>
      <c r="AE289" s="25" t="e">
        <f>IF(#REF!="",AE$5,"")</f>
        <v>#REF!</v>
      </c>
      <c r="AF289" s="25" t="e">
        <f>IF(#REF!="",AF$5,"")</f>
        <v>#REF!</v>
      </c>
      <c r="AG289" s="25" t="e">
        <f>IF(#REF!="",AG$5,"")</f>
        <v>#REF!</v>
      </c>
      <c r="AH289" s="26" t="e">
        <f>IF(#REF!="",AH$5,"")</f>
        <v>#REF!</v>
      </c>
    </row>
    <row r="290" spans="1:34" ht="15" customHeight="1">
      <c r="A290" s="18" t="s">
        <v>79</v>
      </c>
      <c r="B290" s="19">
        <f t="shared" si="9"/>
        <v>44115</v>
      </c>
      <c r="C290" s="27">
        <f t="shared" si="8"/>
        <v>1</v>
      </c>
      <c r="D290" s="28" t="s">
        <v>68</v>
      </c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4"/>
      <c r="P290" s="25" t="str">
        <f>IF('Heures Supplémentaire'!D386="",$P$5,"")</f>
        <v>Haziz</v>
      </c>
      <c r="Q290" s="25" t="str">
        <f>IF('Heures Supplémentaire'!F386="",$Q$5,"")</f>
        <v>Stéphanie</v>
      </c>
      <c r="R290" s="25" t="str">
        <f>IF('Heures Supplémentaire'!H386="",$R$5,"")</f>
        <v>Catherine</v>
      </c>
      <c r="S290" s="25" t="str">
        <f>IF('Heures Supplémentaire'!J386="",$S$5,"")</f>
        <v>Denise</v>
      </c>
      <c r="T290" s="25" t="str">
        <f>IF('Heures Supplémentaire'!L386="",$T$5,"")</f>
        <v>Camille</v>
      </c>
      <c r="U290" s="25" t="str">
        <f>IF('Heures Supplémentaire'!N386="",$U$5,"")</f>
        <v>Moncef</v>
      </c>
      <c r="V290" s="25" t="str">
        <f>IF('Heures Supplémentaire'!P386="",$V$5,"")</f>
        <v>Danièle</v>
      </c>
      <c r="W290" s="25" t="str">
        <f>IF('Heures Supplémentaire'!R386="",W$5,"")</f>
        <v>Alain</v>
      </c>
      <c r="X290" s="25" t="str">
        <f>IF('Heures Supplémentaire'!T386="",X$5,"")</f>
        <v>Manuel</v>
      </c>
      <c r="Y290" s="25" t="str">
        <f>IF('Heures Supplémentaire'!V386="",Y$5,"")</f>
        <v>Driss</v>
      </c>
      <c r="Z290" s="25" t="str">
        <f>IF('Heures Supplémentaire'!Z386="",Z$5,"")</f>
        <v>AAAA</v>
      </c>
      <c r="AA290" s="25" t="str">
        <f>IF('Heures Supplémentaire'!AA386="",AA$5,"")</f>
        <v>BBBB</v>
      </c>
      <c r="AB290" s="25" t="str">
        <f>IF('Heures Supplémentaire'!AB386="",AB$5,"")</f>
        <v>CCCC</v>
      </c>
      <c r="AC290" s="25" t="e">
        <f>IF(#REF!="",AC$5,"")</f>
        <v>#REF!</v>
      </c>
      <c r="AD290" s="25" t="e">
        <f>IF(#REF!="",AD$5,"")</f>
        <v>#REF!</v>
      </c>
      <c r="AE290" s="25" t="e">
        <f>IF(#REF!="",AE$5,"")</f>
        <v>#REF!</v>
      </c>
      <c r="AF290" s="25" t="e">
        <f>IF(#REF!="",AF$5,"")</f>
        <v>#REF!</v>
      </c>
      <c r="AG290" s="25" t="e">
        <f>IF(#REF!="",AG$5,"")</f>
        <v>#REF!</v>
      </c>
      <c r="AH290" s="26" t="e">
        <f>IF(#REF!="",AH$5,"")</f>
        <v>#REF!</v>
      </c>
    </row>
    <row r="291" spans="1:34" ht="15" hidden="1" customHeight="1">
      <c r="A291" s="18" t="s">
        <v>79</v>
      </c>
      <c r="B291" s="19">
        <f t="shared" si="9"/>
        <v>44116</v>
      </c>
      <c r="C291" s="27">
        <f t="shared" si="8"/>
        <v>2</v>
      </c>
      <c r="D291" s="28" t="s">
        <v>69</v>
      </c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4"/>
      <c r="P291" s="25" t="str">
        <f>IF('Heures Supplémentaire'!D387="",$P$5,"")</f>
        <v>Haziz</v>
      </c>
      <c r="Q291" s="25" t="str">
        <f>IF('Heures Supplémentaire'!F387="",$Q$5,"")</f>
        <v>Stéphanie</v>
      </c>
      <c r="R291" s="25" t="str">
        <f>IF('Heures Supplémentaire'!H387="",$R$5,"")</f>
        <v>Catherine</v>
      </c>
      <c r="S291" s="25" t="str">
        <f>IF('Heures Supplémentaire'!J387="",$S$5,"")</f>
        <v>Denise</v>
      </c>
      <c r="T291" s="25" t="str">
        <f>IF('Heures Supplémentaire'!L387="",$T$5,"")</f>
        <v>Camille</v>
      </c>
      <c r="U291" s="25" t="str">
        <f>IF('Heures Supplémentaire'!N387="",$U$5,"")</f>
        <v>Moncef</v>
      </c>
      <c r="V291" s="25" t="str">
        <f>IF('Heures Supplémentaire'!P387="",$V$5,"")</f>
        <v>Danièle</v>
      </c>
      <c r="W291" s="25" t="str">
        <f>IF('Heures Supplémentaire'!R387="",W$5,"")</f>
        <v>Alain</v>
      </c>
      <c r="X291" s="25" t="str">
        <f>IF('Heures Supplémentaire'!T387="",X$5,"")</f>
        <v>Manuel</v>
      </c>
      <c r="Y291" s="25" t="str">
        <f>IF('Heures Supplémentaire'!V387="",Y$5,"")</f>
        <v>Driss</v>
      </c>
      <c r="Z291" s="25" t="str">
        <f>IF('Heures Supplémentaire'!Z387="",Z$5,"")</f>
        <v>AAAA</v>
      </c>
      <c r="AA291" s="25" t="str">
        <f>IF('Heures Supplémentaire'!AA387="",AA$5,"")</f>
        <v>BBBB</v>
      </c>
      <c r="AB291" s="25" t="str">
        <f>IF('Heures Supplémentaire'!AB387="",AB$5,"")</f>
        <v>CCCC</v>
      </c>
      <c r="AC291" s="25" t="e">
        <f>IF(#REF!="",AC$5,"")</f>
        <v>#REF!</v>
      </c>
      <c r="AD291" s="25" t="e">
        <f>IF(#REF!="",AD$5,"")</f>
        <v>#REF!</v>
      </c>
      <c r="AE291" s="25" t="e">
        <f>IF(#REF!="",AE$5,"")</f>
        <v>#REF!</v>
      </c>
      <c r="AF291" s="25" t="e">
        <f>IF(#REF!="",AF$5,"")</f>
        <v>#REF!</v>
      </c>
      <c r="AG291" s="25" t="e">
        <f>IF(#REF!="",AG$5,"")</f>
        <v>#REF!</v>
      </c>
      <c r="AH291" s="26" t="e">
        <f>IF(#REF!="",AH$5,"")</f>
        <v>#REF!</v>
      </c>
    </row>
    <row r="292" spans="1:34" ht="15" hidden="1" customHeight="1">
      <c r="A292" s="18" t="s">
        <v>79</v>
      </c>
      <c r="B292" s="19">
        <f t="shared" si="9"/>
        <v>44117</v>
      </c>
      <c r="C292" s="27">
        <f t="shared" si="8"/>
        <v>3</v>
      </c>
      <c r="D292" s="28" t="s">
        <v>70</v>
      </c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4"/>
      <c r="P292" s="25" t="str">
        <f>IF('Heures Supplémentaire'!D388="",$P$5,"")</f>
        <v>Haziz</v>
      </c>
      <c r="Q292" s="25" t="str">
        <f>IF('Heures Supplémentaire'!F388="",$Q$5,"")</f>
        <v>Stéphanie</v>
      </c>
      <c r="R292" s="25" t="str">
        <f>IF('Heures Supplémentaire'!H388="",$R$5,"")</f>
        <v>Catherine</v>
      </c>
      <c r="S292" s="25" t="str">
        <f>IF('Heures Supplémentaire'!J388="",$S$5,"")</f>
        <v>Denise</v>
      </c>
      <c r="T292" s="25" t="str">
        <f>IF('Heures Supplémentaire'!L388="",$T$5,"")</f>
        <v>Camille</v>
      </c>
      <c r="U292" s="25" t="str">
        <f>IF('Heures Supplémentaire'!N388="",$U$5,"")</f>
        <v>Moncef</v>
      </c>
      <c r="V292" s="25" t="str">
        <f>IF('Heures Supplémentaire'!P388="",$V$5,"")</f>
        <v>Danièle</v>
      </c>
      <c r="W292" s="25" t="str">
        <f>IF('Heures Supplémentaire'!R388="",W$5,"")</f>
        <v>Alain</v>
      </c>
      <c r="X292" s="25" t="str">
        <f>IF('Heures Supplémentaire'!T388="",X$5,"")</f>
        <v>Manuel</v>
      </c>
      <c r="Y292" s="25" t="str">
        <f>IF('Heures Supplémentaire'!V388="",Y$5,"")</f>
        <v>Driss</v>
      </c>
      <c r="Z292" s="25" t="str">
        <f>IF('Heures Supplémentaire'!Z388="",Z$5,"")</f>
        <v>AAAA</v>
      </c>
      <c r="AA292" s="25" t="str">
        <f>IF('Heures Supplémentaire'!AA388="",AA$5,"")</f>
        <v>BBBB</v>
      </c>
      <c r="AB292" s="25" t="str">
        <f>IF('Heures Supplémentaire'!AB388="",AB$5,"")</f>
        <v>CCCC</v>
      </c>
      <c r="AC292" s="25" t="e">
        <f>IF(#REF!="",AC$5,"")</f>
        <v>#REF!</v>
      </c>
      <c r="AD292" s="25" t="e">
        <f>IF(#REF!="",AD$5,"")</f>
        <v>#REF!</v>
      </c>
      <c r="AE292" s="25" t="e">
        <f>IF(#REF!="",AE$5,"")</f>
        <v>#REF!</v>
      </c>
      <c r="AF292" s="25" t="e">
        <f>IF(#REF!="",AF$5,"")</f>
        <v>#REF!</v>
      </c>
      <c r="AG292" s="25" t="e">
        <f>IF(#REF!="",AG$5,"")</f>
        <v>#REF!</v>
      </c>
      <c r="AH292" s="26" t="e">
        <f>IF(#REF!="",AH$5,"")</f>
        <v>#REF!</v>
      </c>
    </row>
    <row r="293" spans="1:34" ht="15" hidden="1" customHeight="1">
      <c r="A293" s="18" t="s">
        <v>79</v>
      </c>
      <c r="B293" s="19">
        <f t="shared" si="9"/>
        <v>44118</v>
      </c>
      <c r="C293" s="27">
        <f t="shared" si="8"/>
        <v>4</v>
      </c>
      <c r="D293" s="28" t="s">
        <v>64</v>
      </c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4"/>
      <c r="P293" s="25" t="str">
        <f>IF('Heures Supplémentaire'!D389="",$P$5,"")</f>
        <v>Haziz</v>
      </c>
      <c r="Q293" s="25" t="str">
        <f>IF('Heures Supplémentaire'!F389="",$Q$5,"")</f>
        <v>Stéphanie</v>
      </c>
      <c r="R293" s="25" t="str">
        <f>IF('Heures Supplémentaire'!H389="",$R$5,"")</f>
        <v>Catherine</v>
      </c>
      <c r="S293" s="25" t="str">
        <f>IF('Heures Supplémentaire'!J389="",$S$5,"")</f>
        <v>Denise</v>
      </c>
      <c r="T293" s="25" t="str">
        <f>IF('Heures Supplémentaire'!L389="",$T$5,"")</f>
        <v>Camille</v>
      </c>
      <c r="U293" s="25" t="str">
        <f>IF('Heures Supplémentaire'!N389="",$U$5,"")</f>
        <v>Moncef</v>
      </c>
      <c r="V293" s="25" t="str">
        <f>IF('Heures Supplémentaire'!P389="",$V$5,"")</f>
        <v>Danièle</v>
      </c>
      <c r="W293" s="25" t="str">
        <f>IF('Heures Supplémentaire'!R389="",W$5,"")</f>
        <v>Alain</v>
      </c>
      <c r="X293" s="25" t="str">
        <f>IF('Heures Supplémentaire'!T389="",X$5,"")</f>
        <v>Manuel</v>
      </c>
      <c r="Y293" s="25" t="str">
        <f>IF('Heures Supplémentaire'!V389="",Y$5,"")</f>
        <v>Driss</v>
      </c>
      <c r="Z293" s="25" t="str">
        <f>IF('Heures Supplémentaire'!Z389="",Z$5,"")</f>
        <v>AAAA</v>
      </c>
      <c r="AA293" s="25" t="str">
        <f>IF('Heures Supplémentaire'!AA389="",AA$5,"")</f>
        <v>BBBB</v>
      </c>
      <c r="AB293" s="25" t="str">
        <f>IF('Heures Supplémentaire'!AB389="",AB$5,"")</f>
        <v>CCCC</v>
      </c>
      <c r="AC293" s="25" t="e">
        <f>IF(#REF!="",AC$5,"")</f>
        <v>#REF!</v>
      </c>
      <c r="AD293" s="25" t="e">
        <f>IF(#REF!="",AD$5,"")</f>
        <v>#REF!</v>
      </c>
      <c r="AE293" s="25" t="e">
        <f>IF(#REF!="",AE$5,"")</f>
        <v>#REF!</v>
      </c>
      <c r="AF293" s="25" t="e">
        <f>IF(#REF!="",AF$5,"")</f>
        <v>#REF!</v>
      </c>
      <c r="AG293" s="25" t="e">
        <f>IF(#REF!="",AG$5,"")</f>
        <v>#REF!</v>
      </c>
      <c r="AH293" s="26" t="e">
        <f>IF(#REF!="",AH$5,"")</f>
        <v>#REF!</v>
      </c>
    </row>
    <row r="294" spans="1:34" ht="15" hidden="1" customHeight="1">
      <c r="A294" s="18" t="s">
        <v>79</v>
      </c>
      <c r="B294" s="19">
        <f t="shared" si="9"/>
        <v>44119</v>
      </c>
      <c r="C294" s="27">
        <f t="shared" si="8"/>
        <v>5</v>
      </c>
      <c r="D294" s="28" t="s">
        <v>65</v>
      </c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4"/>
      <c r="P294" s="25" t="str">
        <f>IF('Heures Supplémentaire'!D392="",$P$5,"")</f>
        <v>Haziz</v>
      </c>
      <c r="Q294" s="25" t="str">
        <f>IF('Heures Supplémentaire'!F392="",$Q$5,"")</f>
        <v>Stéphanie</v>
      </c>
      <c r="R294" s="25" t="str">
        <f>IF('Heures Supplémentaire'!H392="",$R$5,"")</f>
        <v>Catherine</v>
      </c>
      <c r="S294" s="25" t="str">
        <f>IF('Heures Supplémentaire'!J392="",$S$5,"")</f>
        <v>Denise</v>
      </c>
      <c r="T294" s="25" t="str">
        <f>IF('Heures Supplémentaire'!L392="",$T$5,"")</f>
        <v>Camille</v>
      </c>
      <c r="U294" s="25" t="str">
        <f>IF('Heures Supplémentaire'!N392="",$U$5,"")</f>
        <v>Moncef</v>
      </c>
      <c r="V294" s="25" t="str">
        <f>IF('Heures Supplémentaire'!P392="",$V$5,"")</f>
        <v>Danièle</v>
      </c>
      <c r="W294" s="25" t="str">
        <f>IF('Heures Supplémentaire'!R392="",W$5,"")</f>
        <v>Alain</v>
      </c>
      <c r="X294" s="25" t="str">
        <f>IF('Heures Supplémentaire'!T392="",X$5,"")</f>
        <v>Manuel</v>
      </c>
      <c r="Y294" s="25" t="str">
        <f>IF('Heures Supplémentaire'!V392="",Y$5,"")</f>
        <v>Driss</v>
      </c>
      <c r="Z294" s="25" t="str">
        <f>IF('Heures Supplémentaire'!Z392="",Z$5,"")</f>
        <v>AAAA</v>
      </c>
      <c r="AA294" s="25" t="str">
        <f>IF('Heures Supplémentaire'!AA392="",AA$5,"")</f>
        <v>BBBB</v>
      </c>
      <c r="AB294" s="25" t="str">
        <f>IF('Heures Supplémentaire'!AB392="",AB$5,"")</f>
        <v>CCCC</v>
      </c>
      <c r="AC294" s="25" t="e">
        <f>IF(#REF!="",AC$5,"")</f>
        <v>#REF!</v>
      </c>
      <c r="AD294" s="25" t="e">
        <f>IF(#REF!="",AD$5,"")</f>
        <v>#REF!</v>
      </c>
      <c r="AE294" s="25" t="e">
        <f>IF(#REF!="",AE$5,"")</f>
        <v>#REF!</v>
      </c>
      <c r="AF294" s="25" t="e">
        <f>IF(#REF!="",AF$5,"")</f>
        <v>#REF!</v>
      </c>
      <c r="AG294" s="25" t="e">
        <f>IF(#REF!="",AG$5,"")</f>
        <v>#REF!</v>
      </c>
      <c r="AH294" s="26" t="e">
        <f>IF(#REF!="",AH$5,"")</f>
        <v>#REF!</v>
      </c>
    </row>
    <row r="295" spans="1:34" ht="15" hidden="1" customHeight="1">
      <c r="A295" s="18" t="s">
        <v>79</v>
      </c>
      <c r="B295" s="19">
        <f t="shared" si="9"/>
        <v>44120</v>
      </c>
      <c r="C295" s="27">
        <f t="shared" si="8"/>
        <v>6</v>
      </c>
      <c r="D295" s="28" t="s">
        <v>66</v>
      </c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4"/>
      <c r="P295" s="25" t="str">
        <f>IF('Heures Supplémentaire'!D393="",$P$5,"")</f>
        <v>Haziz</v>
      </c>
      <c r="Q295" s="25" t="str">
        <f>IF('Heures Supplémentaire'!F393="",$Q$5,"")</f>
        <v>Stéphanie</v>
      </c>
      <c r="R295" s="25" t="str">
        <f>IF('Heures Supplémentaire'!H393="",$R$5,"")</f>
        <v>Catherine</v>
      </c>
      <c r="S295" s="25" t="str">
        <f>IF('Heures Supplémentaire'!J393="",$S$5,"")</f>
        <v>Denise</v>
      </c>
      <c r="T295" s="25" t="str">
        <f>IF('Heures Supplémentaire'!L393="",$T$5,"")</f>
        <v>Camille</v>
      </c>
      <c r="U295" s="25" t="str">
        <f>IF('Heures Supplémentaire'!N393="",$U$5,"")</f>
        <v>Moncef</v>
      </c>
      <c r="V295" s="25" t="str">
        <f>IF('Heures Supplémentaire'!P393="",$V$5,"")</f>
        <v>Danièle</v>
      </c>
      <c r="W295" s="25" t="str">
        <f>IF('Heures Supplémentaire'!R393="",W$5,"")</f>
        <v>Alain</v>
      </c>
      <c r="X295" s="25" t="str">
        <f>IF('Heures Supplémentaire'!T393="",X$5,"")</f>
        <v>Manuel</v>
      </c>
      <c r="Y295" s="25" t="str">
        <f>IF('Heures Supplémentaire'!V393="",Y$5,"")</f>
        <v>Driss</v>
      </c>
      <c r="Z295" s="25" t="str">
        <f>IF('Heures Supplémentaire'!Z393="",Z$5,"")</f>
        <v>AAAA</v>
      </c>
      <c r="AA295" s="25" t="str">
        <f>IF('Heures Supplémentaire'!AA393="",AA$5,"")</f>
        <v>BBBB</v>
      </c>
      <c r="AB295" s="25" t="str">
        <f>IF('Heures Supplémentaire'!AB393="",AB$5,"")</f>
        <v>CCCC</v>
      </c>
      <c r="AC295" s="25" t="e">
        <f>IF(#REF!="",AC$5,"")</f>
        <v>#REF!</v>
      </c>
      <c r="AD295" s="25" t="e">
        <f>IF(#REF!="",AD$5,"")</f>
        <v>#REF!</v>
      </c>
      <c r="AE295" s="25" t="e">
        <f>IF(#REF!="",AE$5,"")</f>
        <v>#REF!</v>
      </c>
      <c r="AF295" s="25" t="e">
        <f>IF(#REF!="",AF$5,"")</f>
        <v>#REF!</v>
      </c>
      <c r="AG295" s="25" t="e">
        <f>IF(#REF!="",AG$5,"")</f>
        <v>#REF!</v>
      </c>
      <c r="AH295" s="26" t="e">
        <f>IF(#REF!="",AH$5,"")</f>
        <v>#REF!</v>
      </c>
    </row>
    <row r="296" spans="1:34" ht="15" hidden="1" customHeight="1">
      <c r="A296" s="18" t="s">
        <v>79</v>
      </c>
      <c r="B296" s="19">
        <f t="shared" si="9"/>
        <v>44121</v>
      </c>
      <c r="C296" s="27">
        <f t="shared" si="8"/>
        <v>7</v>
      </c>
      <c r="D296" s="28" t="s">
        <v>67</v>
      </c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4"/>
      <c r="P296" s="25" t="str">
        <f>IF('Heures Supplémentaire'!D394="",$P$5,"")</f>
        <v>Haziz</v>
      </c>
      <c r="Q296" s="25" t="str">
        <f>IF('Heures Supplémentaire'!F394="",$Q$5,"")</f>
        <v>Stéphanie</v>
      </c>
      <c r="R296" s="25" t="str">
        <f>IF('Heures Supplémentaire'!H394="",$R$5,"")</f>
        <v>Catherine</v>
      </c>
      <c r="S296" s="25" t="str">
        <f>IF('Heures Supplémentaire'!J394="",$S$5,"")</f>
        <v>Denise</v>
      </c>
      <c r="T296" s="25" t="str">
        <f>IF('Heures Supplémentaire'!L394="",$T$5,"")</f>
        <v>Camille</v>
      </c>
      <c r="U296" s="25" t="str">
        <f>IF('Heures Supplémentaire'!N394="",$U$5,"")</f>
        <v>Moncef</v>
      </c>
      <c r="V296" s="25" t="str">
        <f>IF('Heures Supplémentaire'!P394="",$V$5,"")</f>
        <v>Danièle</v>
      </c>
      <c r="W296" s="25" t="str">
        <f>IF('Heures Supplémentaire'!R394="",W$5,"")</f>
        <v>Alain</v>
      </c>
      <c r="X296" s="25" t="str">
        <f>IF('Heures Supplémentaire'!T394="",X$5,"")</f>
        <v>Manuel</v>
      </c>
      <c r="Y296" s="25" t="str">
        <f>IF('Heures Supplémentaire'!V394="",Y$5,"")</f>
        <v>Driss</v>
      </c>
      <c r="Z296" s="25" t="str">
        <f>IF('Heures Supplémentaire'!Z394="",Z$5,"")</f>
        <v>AAAA</v>
      </c>
      <c r="AA296" s="25" t="str">
        <f>IF('Heures Supplémentaire'!AA394="",AA$5,"")</f>
        <v>BBBB</v>
      </c>
      <c r="AB296" s="25" t="str">
        <f>IF('Heures Supplémentaire'!AB394="",AB$5,"")</f>
        <v>CCCC</v>
      </c>
      <c r="AC296" s="25" t="e">
        <f>IF(#REF!="",AC$5,"")</f>
        <v>#REF!</v>
      </c>
      <c r="AD296" s="25" t="e">
        <f>IF(#REF!="",AD$5,"")</f>
        <v>#REF!</v>
      </c>
      <c r="AE296" s="25" t="e">
        <f>IF(#REF!="",AE$5,"")</f>
        <v>#REF!</v>
      </c>
      <c r="AF296" s="25" t="e">
        <f>IF(#REF!="",AF$5,"")</f>
        <v>#REF!</v>
      </c>
      <c r="AG296" s="25" t="e">
        <f>IF(#REF!="",AG$5,"")</f>
        <v>#REF!</v>
      </c>
      <c r="AH296" s="26" t="e">
        <f>IF(#REF!="",AH$5,"")</f>
        <v>#REF!</v>
      </c>
    </row>
    <row r="297" spans="1:34" ht="15" customHeight="1">
      <c r="A297" s="18" t="s">
        <v>79</v>
      </c>
      <c r="B297" s="19">
        <f t="shared" si="9"/>
        <v>44122</v>
      </c>
      <c r="C297" s="27">
        <f t="shared" si="8"/>
        <v>1</v>
      </c>
      <c r="D297" s="28" t="s">
        <v>68</v>
      </c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4"/>
      <c r="P297" s="25" t="str">
        <f>IF('Heures Supplémentaire'!D395="",$P$5,"")</f>
        <v>Haziz</v>
      </c>
      <c r="Q297" s="25" t="str">
        <f>IF('Heures Supplémentaire'!F395="",$Q$5,"")</f>
        <v>Stéphanie</v>
      </c>
      <c r="R297" s="25" t="str">
        <f>IF('Heures Supplémentaire'!H395="",$R$5,"")</f>
        <v>Catherine</v>
      </c>
      <c r="S297" s="25" t="str">
        <f>IF('Heures Supplémentaire'!J395="",$S$5,"")</f>
        <v>Denise</v>
      </c>
      <c r="T297" s="25" t="str">
        <f>IF('Heures Supplémentaire'!L395="",$T$5,"")</f>
        <v>Camille</v>
      </c>
      <c r="U297" s="25" t="str">
        <f>IF('Heures Supplémentaire'!N395="",$U$5,"")</f>
        <v>Moncef</v>
      </c>
      <c r="V297" s="25" t="str">
        <f>IF('Heures Supplémentaire'!P395="",$V$5,"")</f>
        <v>Danièle</v>
      </c>
      <c r="W297" s="25" t="str">
        <f>IF('Heures Supplémentaire'!R395="",W$5,"")</f>
        <v>Alain</v>
      </c>
      <c r="X297" s="25" t="str">
        <f>IF('Heures Supplémentaire'!T395="",X$5,"")</f>
        <v>Manuel</v>
      </c>
      <c r="Y297" s="25" t="str">
        <f>IF('Heures Supplémentaire'!V395="",Y$5,"")</f>
        <v>Driss</v>
      </c>
      <c r="Z297" s="25" t="str">
        <f>IF('Heures Supplémentaire'!Z395="",Z$5,"")</f>
        <v>AAAA</v>
      </c>
      <c r="AA297" s="25" t="str">
        <f>IF('Heures Supplémentaire'!AA395="",AA$5,"")</f>
        <v>BBBB</v>
      </c>
      <c r="AB297" s="25" t="str">
        <f>IF('Heures Supplémentaire'!AB395="",AB$5,"")</f>
        <v>CCCC</v>
      </c>
      <c r="AC297" s="25" t="e">
        <f>IF(#REF!="",AC$5,"")</f>
        <v>#REF!</v>
      </c>
      <c r="AD297" s="25" t="e">
        <f>IF(#REF!="",AD$5,"")</f>
        <v>#REF!</v>
      </c>
      <c r="AE297" s="25" t="e">
        <f>IF(#REF!="",AE$5,"")</f>
        <v>#REF!</v>
      </c>
      <c r="AF297" s="25" t="e">
        <f>IF(#REF!="",AF$5,"")</f>
        <v>#REF!</v>
      </c>
      <c r="AG297" s="25" t="e">
        <f>IF(#REF!="",AG$5,"")</f>
        <v>#REF!</v>
      </c>
      <c r="AH297" s="26" t="e">
        <f>IF(#REF!="",AH$5,"")</f>
        <v>#REF!</v>
      </c>
    </row>
    <row r="298" spans="1:34" ht="15" hidden="1" customHeight="1">
      <c r="A298" s="18" t="s">
        <v>79</v>
      </c>
      <c r="B298" s="19">
        <f t="shared" si="9"/>
        <v>44123</v>
      </c>
      <c r="C298" s="27">
        <f t="shared" si="8"/>
        <v>2</v>
      </c>
      <c r="D298" s="28" t="s">
        <v>69</v>
      </c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4"/>
      <c r="P298" s="25" t="str">
        <f>IF('Heures Supplémentaire'!D396="",$P$5,"")</f>
        <v>Haziz</v>
      </c>
      <c r="Q298" s="25" t="str">
        <f>IF('Heures Supplémentaire'!F396="",$Q$5,"")</f>
        <v>Stéphanie</v>
      </c>
      <c r="R298" s="25" t="str">
        <f>IF('Heures Supplémentaire'!H396="",$R$5,"")</f>
        <v>Catherine</v>
      </c>
      <c r="S298" s="25" t="str">
        <f>IF('Heures Supplémentaire'!J396="",$S$5,"")</f>
        <v>Denise</v>
      </c>
      <c r="T298" s="25" t="str">
        <f>IF('Heures Supplémentaire'!L396="",$T$5,"")</f>
        <v>Camille</v>
      </c>
      <c r="U298" s="25" t="str">
        <f>IF('Heures Supplémentaire'!N396="",$U$5,"")</f>
        <v>Moncef</v>
      </c>
      <c r="V298" s="25" t="str">
        <f>IF('Heures Supplémentaire'!P396="",$V$5,"")</f>
        <v>Danièle</v>
      </c>
      <c r="W298" s="25" t="str">
        <f>IF('Heures Supplémentaire'!R396="",W$5,"")</f>
        <v>Alain</v>
      </c>
      <c r="X298" s="25" t="str">
        <f>IF('Heures Supplémentaire'!T396="",X$5,"")</f>
        <v>Manuel</v>
      </c>
      <c r="Y298" s="25" t="str">
        <f>IF('Heures Supplémentaire'!V396="",Y$5,"")</f>
        <v>Driss</v>
      </c>
      <c r="Z298" s="25" t="str">
        <f>IF('Heures Supplémentaire'!Z396="",Z$5,"")</f>
        <v>AAAA</v>
      </c>
      <c r="AA298" s="25" t="str">
        <f>IF('Heures Supplémentaire'!AA396="",AA$5,"")</f>
        <v>BBBB</v>
      </c>
      <c r="AB298" s="25" t="str">
        <f>IF('Heures Supplémentaire'!AB396="",AB$5,"")</f>
        <v>CCCC</v>
      </c>
      <c r="AC298" s="25" t="e">
        <f>IF(#REF!="",AC$5,"")</f>
        <v>#REF!</v>
      </c>
      <c r="AD298" s="25" t="e">
        <f>IF(#REF!="",AD$5,"")</f>
        <v>#REF!</v>
      </c>
      <c r="AE298" s="25" t="e">
        <f>IF(#REF!="",AE$5,"")</f>
        <v>#REF!</v>
      </c>
      <c r="AF298" s="25" t="e">
        <f>IF(#REF!="",AF$5,"")</f>
        <v>#REF!</v>
      </c>
      <c r="AG298" s="25" t="e">
        <f>IF(#REF!="",AG$5,"")</f>
        <v>#REF!</v>
      </c>
      <c r="AH298" s="26" t="e">
        <f>IF(#REF!="",AH$5,"")</f>
        <v>#REF!</v>
      </c>
    </row>
    <row r="299" spans="1:34" ht="15" hidden="1" customHeight="1">
      <c r="A299" s="18" t="s">
        <v>79</v>
      </c>
      <c r="B299" s="19">
        <f t="shared" si="9"/>
        <v>44124</v>
      </c>
      <c r="C299" s="27">
        <f t="shared" si="8"/>
        <v>3</v>
      </c>
      <c r="D299" s="28" t="s">
        <v>70</v>
      </c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4"/>
      <c r="P299" s="25" t="str">
        <f>IF('Heures Supplémentaire'!D397="",$P$5,"")</f>
        <v>Haziz</v>
      </c>
      <c r="Q299" s="25" t="str">
        <f>IF('Heures Supplémentaire'!F397="",$Q$5,"")</f>
        <v>Stéphanie</v>
      </c>
      <c r="R299" s="25" t="str">
        <f>IF('Heures Supplémentaire'!H397="",$R$5,"")</f>
        <v>Catherine</v>
      </c>
      <c r="S299" s="25" t="str">
        <f>IF('Heures Supplémentaire'!J397="",$S$5,"")</f>
        <v>Denise</v>
      </c>
      <c r="T299" s="25" t="str">
        <f>IF('Heures Supplémentaire'!L397="",$T$5,"")</f>
        <v>Camille</v>
      </c>
      <c r="U299" s="25" t="str">
        <f>IF('Heures Supplémentaire'!N397="",$U$5,"")</f>
        <v>Moncef</v>
      </c>
      <c r="V299" s="25" t="str">
        <f>IF('Heures Supplémentaire'!P397="",$V$5,"")</f>
        <v>Danièle</v>
      </c>
      <c r="W299" s="25" t="str">
        <f>IF('Heures Supplémentaire'!R397="",W$5,"")</f>
        <v>Alain</v>
      </c>
      <c r="X299" s="25" t="str">
        <f>IF('Heures Supplémentaire'!T397="",X$5,"")</f>
        <v>Manuel</v>
      </c>
      <c r="Y299" s="25" t="str">
        <f>IF('Heures Supplémentaire'!V397="",Y$5,"")</f>
        <v>Driss</v>
      </c>
      <c r="Z299" s="25" t="str">
        <f>IF('Heures Supplémentaire'!Z397="",Z$5,"")</f>
        <v>AAAA</v>
      </c>
      <c r="AA299" s="25" t="str">
        <f>IF('Heures Supplémentaire'!AA397="",AA$5,"")</f>
        <v>BBBB</v>
      </c>
      <c r="AB299" s="25" t="str">
        <f>IF('Heures Supplémentaire'!AB397="",AB$5,"")</f>
        <v>CCCC</v>
      </c>
      <c r="AC299" s="25" t="e">
        <f>IF(#REF!="",AC$5,"")</f>
        <v>#REF!</v>
      </c>
      <c r="AD299" s="25" t="e">
        <f>IF(#REF!="",AD$5,"")</f>
        <v>#REF!</v>
      </c>
      <c r="AE299" s="25" t="e">
        <f>IF(#REF!="",AE$5,"")</f>
        <v>#REF!</v>
      </c>
      <c r="AF299" s="25" t="e">
        <f>IF(#REF!="",AF$5,"")</f>
        <v>#REF!</v>
      </c>
      <c r="AG299" s="25" t="e">
        <f>IF(#REF!="",AG$5,"")</f>
        <v>#REF!</v>
      </c>
      <c r="AH299" s="26" t="e">
        <f>IF(#REF!="",AH$5,"")</f>
        <v>#REF!</v>
      </c>
    </row>
    <row r="300" spans="1:34" ht="15" hidden="1" customHeight="1">
      <c r="A300" s="18" t="s">
        <v>79</v>
      </c>
      <c r="B300" s="19">
        <f t="shared" si="9"/>
        <v>44125</v>
      </c>
      <c r="C300" s="27">
        <f t="shared" si="8"/>
        <v>4</v>
      </c>
      <c r="D300" s="28" t="s">
        <v>64</v>
      </c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4"/>
      <c r="P300" s="25" t="str">
        <f>IF('Heures Supplémentaire'!D398="",$P$5,"")</f>
        <v>Haziz</v>
      </c>
      <c r="Q300" s="25" t="str">
        <f>IF('Heures Supplémentaire'!F398="",$Q$5,"")</f>
        <v>Stéphanie</v>
      </c>
      <c r="R300" s="25" t="str">
        <f>IF('Heures Supplémentaire'!H398="",$R$5,"")</f>
        <v>Catherine</v>
      </c>
      <c r="S300" s="25" t="str">
        <f>IF('Heures Supplémentaire'!J398="",$S$5,"")</f>
        <v>Denise</v>
      </c>
      <c r="T300" s="25" t="str">
        <f>IF('Heures Supplémentaire'!L398="",$T$5,"")</f>
        <v>Camille</v>
      </c>
      <c r="U300" s="25" t="str">
        <f>IF('Heures Supplémentaire'!N398="",$U$5,"")</f>
        <v>Moncef</v>
      </c>
      <c r="V300" s="25" t="str">
        <f>IF('Heures Supplémentaire'!P398="",$V$5,"")</f>
        <v>Danièle</v>
      </c>
      <c r="W300" s="25" t="str">
        <f>IF('Heures Supplémentaire'!R398="",W$5,"")</f>
        <v>Alain</v>
      </c>
      <c r="X300" s="25" t="str">
        <f>IF('Heures Supplémentaire'!T398="",X$5,"")</f>
        <v>Manuel</v>
      </c>
      <c r="Y300" s="25" t="str">
        <f>IF('Heures Supplémentaire'!V398="",Y$5,"")</f>
        <v>Driss</v>
      </c>
      <c r="Z300" s="25" t="str">
        <f>IF('Heures Supplémentaire'!Z398="",Z$5,"")</f>
        <v>AAAA</v>
      </c>
      <c r="AA300" s="25" t="str">
        <f>IF('Heures Supplémentaire'!AA398="",AA$5,"")</f>
        <v>BBBB</v>
      </c>
      <c r="AB300" s="25" t="str">
        <f>IF('Heures Supplémentaire'!AB398="",AB$5,"")</f>
        <v>CCCC</v>
      </c>
      <c r="AC300" s="25" t="e">
        <f>IF(#REF!="",AC$5,"")</f>
        <v>#REF!</v>
      </c>
      <c r="AD300" s="25" t="e">
        <f>IF(#REF!="",AD$5,"")</f>
        <v>#REF!</v>
      </c>
      <c r="AE300" s="25" t="e">
        <f>IF(#REF!="",AE$5,"")</f>
        <v>#REF!</v>
      </c>
      <c r="AF300" s="25" t="e">
        <f>IF(#REF!="",AF$5,"")</f>
        <v>#REF!</v>
      </c>
      <c r="AG300" s="25" t="e">
        <f>IF(#REF!="",AG$5,"")</f>
        <v>#REF!</v>
      </c>
      <c r="AH300" s="26" t="e">
        <f>IF(#REF!="",AH$5,"")</f>
        <v>#REF!</v>
      </c>
    </row>
    <row r="301" spans="1:34" ht="15" hidden="1" customHeight="1">
      <c r="A301" s="18" t="s">
        <v>79</v>
      </c>
      <c r="B301" s="19">
        <f t="shared" si="9"/>
        <v>44126</v>
      </c>
      <c r="C301" s="27">
        <f t="shared" si="8"/>
        <v>5</v>
      </c>
      <c r="D301" s="28" t="s">
        <v>65</v>
      </c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4"/>
      <c r="P301" s="25" t="str">
        <f>IF('Heures Supplémentaire'!D401="",$P$5,"")</f>
        <v>Haziz</v>
      </c>
      <c r="Q301" s="25" t="str">
        <f>IF('Heures Supplémentaire'!F401="",$Q$5,"")</f>
        <v>Stéphanie</v>
      </c>
      <c r="R301" s="25" t="str">
        <f>IF('Heures Supplémentaire'!H401="",$R$5,"")</f>
        <v>Catherine</v>
      </c>
      <c r="S301" s="25" t="str">
        <f>IF('Heures Supplémentaire'!J401="",$S$5,"")</f>
        <v>Denise</v>
      </c>
      <c r="T301" s="25" t="str">
        <f>IF('Heures Supplémentaire'!L401="",$T$5,"")</f>
        <v>Camille</v>
      </c>
      <c r="U301" s="25" t="str">
        <f>IF('Heures Supplémentaire'!N401="",$U$5,"")</f>
        <v>Moncef</v>
      </c>
      <c r="V301" s="25" t="str">
        <f>IF('Heures Supplémentaire'!P401="",$V$5,"")</f>
        <v>Danièle</v>
      </c>
      <c r="W301" s="25" t="str">
        <f>IF('Heures Supplémentaire'!R401="",W$5,"")</f>
        <v>Alain</v>
      </c>
      <c r="X301" s="25" t="str">
        <f>IF('Heures Supplémentaire'!T401="",X$5,"")</f>
        <v>Manuel</v>
      </c>
      <c r="Y301" s="25" t="str">
        <f>IF('Heures Supplémentaire'!V401="",Y$5,"")</f>
        <v>Driss</v>
      </c>
      <c r="Z301" s="25" t="str">
        <f>IF('Heures Supplémentaire'!Z401="",Z$5,"")</f>
        <v>AAAA</v>
      </c>
      <c r="AA301" s="25" t="str">
        <f>IF('Heures Supplémentaire'!AA401="",AA$5,"")</f>
        <v>BBBB</v>
      </c>
      <c r="AB301" s="25" t="str">
        <f>IF('Heures Supplémentaire'!AB401="",AB$5,"")</f>
        <v>CCCC</v>
      </c>
      <c r="AC301" s="25" t="e">
        <f>IF(#REF!="",AC$5,"")</f>
        <v>#REF!</v>
      </c>
      <c r="AD301" s="25" t="e">
        <f>IF(#REF!="",AD$5,"")</f>
        <v>#REF!</v>
      </c>
      <c r="AE301" s="25" t="e">
        <f>IF(#REF!="",AE$5,"")</f>
        <v>#REF!</v>
      </c>
      <c r="AF301" s="25" t="e">
        <f>IF(#REF!="",AF$5,"")</f>
        <v>#REF!</v>
      </c>
      <c r="AG301" s="25" t="e">
        <f>IF(#REF!="",AG$5,"")</f>
        <v>#REF!</v>
      </c>
      <c r="AH301" s="26" t="e">
        <f>IF(#REF!="",AH$5,"")</f>
        <v>#REF!</v>
      </c>
    </row>
    <row r="302" spans="1:34" ht="15" hidden="1" customHeight="1">
      <c r="A302" s="18" t="s">
        <v>79</v>
      </c>
      <c r="B302" s="19">
        <f t="shared" si="9"/>
        <v>44127</v>
      </c>
      <c r="C302" s="27">
        <f t="shared" si="8"/>
        <v>6</v>
      </c>
      <c r="D302" s="28" t="s">
        <v>66</v>
      </c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4"/>
      <c r="P302" s="25" t="str">
        <f>IF('Heures Supplémentaire'!D402="",$P$5,"")</f>
        <v>Haziz</v>
      </c>
      <c r="Q302" s="25" t="str">
        <f>IF('Heures Supplémentaire'!F402="",$Q$5,"")</f>
        <v>Stéphanie</v>
      </c>
      <c r="R302" s="25" t="str">
        <f>IF('Heures Supplémentaire'!H402="",$R$5,"")</f>
        <v>Catherine</v>
      </c>
      <c r="S302" s="25" t="str">
        <f>IF('Heures Supplémentaire'!J402="",$S$5,"")</f>
        <v>Denise</v>
      </c>
      <c r="T302" s="25" t="str">
        <f>IF('Heures Supplémentaire'!L402="",$T$5,"")</f>
        <v>Camille</v>
      </c>
      <c r="U302" s="25" t="str">
        <f>IF('Heures Supplémentaire'!N402="",$U$5,"")</f>
        <v>Moncef</v>
      </c>
      <c r="V302" s="25" t="str">
        <f>IF('Heures Supplémentaire'!P402="",$V$5,"")</f>
        <v>Danièle</v>
      </c>
      <c r="W302" s="25" t="str">
        <f>IF('Heures Supplémentaire'!R402="",W$5,"")</f>
        <v>Alain</v>
      </c>
      <c r="X302" s="25" t="str">
        <f>IF('Heures Supplémentaire'!T402="",X$5,"")</f>
        <v>Manuel</v>
      </c>
      <c r="Y302" s="25" t="str">
        <f>IF('Heures Supplémentaire'!V402="",Y$5,"")</f>
        <v>Driss</v>
      </c>
      <c r="Z302" s="25" t="str">
        <f>IF('Heures Supplémentaire'!Z402="",Z$5,"")</f>
        <v>AAAA</v>
      </c>
      <c r="AA302" s="25" t="str">
        <f>IF('Heures Supplémentaire'!AA402="",AA$5,"")</f>
        <v>BBBB</v>
      </c>
      <c r="AB302" s="25" t="str">
        <f>IF('Heures Supplémentaire'!AB402="",AB$5,"")</f>
        <v>CCCC</v>
      </c>
      <c r="AC302" s="25" t="e">
        <f>IF(#REF!="",AC$5,"")</f>
        <v>#REF!</v>
      </c>
      <c r="AD302" s="25" t="e">
        <f>IF(#REF!="",AD$5,"")</f>
        <v>#REF!</v>
      </c>
      <c r="AE302" s="25" t="e">
        <f>IF(#REF!="",AE$5,"")</f>
        <v>#REF!</v>
      </c>
      <c r="AF302" s="25" t="e">
        <f>IF(#REF!="",AF$5,"")</f>
        <v>#REF!</v>
      </c>
      <c r="AG302" s="25" t="e">
        <f>IF(#REF!="",AG$5,"")</f>
        <v>#REF!</v>
      </c>
      <c r="AH302" s="26" t="e">
        <f>IF(#REF!="",AH$5,"")</f>
        <v>#REF!</v>
      </c>
    </row>
    <row r="303" spans="1:34" ht="15" hidden="1" customHeight="1">
      <c r="A303" s="18" t="s">
        <v>79</v>
      </c>
      <c r="B303" s="19">
        <f t="shared" si="9"/>
        <v>44128</v>
      </c>
      <c r="C303" s="27">
        <f t="shared" si="8"/>
        <v>7</v>
      </c>
      <c r="D303" s="28" t="s">
        <v>67</v>
      </c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4"/>
      <c r="P303" s="25" t="str">
        <f>IF('Heures Supplémentaire'!D403="",$P$5,"")</f>
        <v>Haziz</v>
      </c>
      <c r="Q303" s="25" t="str">
        <f>IF('Heures Supplémentaire'!F403="",$Q$5,"")</f>
        <v>Stéphanie</v>
      </c>
      <c r="R303" s="25" t="str">
        <f>IF('Heures Supplémentaire'!H403="",$R$5,"")</f>
        <v>Catherine</v>
      </c>
      <c r="S303" s="25" t="str">
        <f>IF('Heures Supplémentaire'!J403="",$S$5,"")</f>
        <v>Denise</v>
      </c>
      <c r="T303" s="25" t="str">
        <f>IF('Heures Supplémentaire'!L403="",$T$5,"")</f>
        <v>Camille</v>
      </c>
      <c r="U303" s="25" t="str">
        <f>IF('Heures Supplémentaire'!N403="",$U$5,"")</f>
        <v>Moncef</v>
      </c>
      <c r="V303" s="25" t="str">
        <f>IF('Heures Supplémentaire'!P403="",$V$5,"")</f>
        <v>Danièle</v>
      </c>
      <c r="W303" s="25" t="str">
        <f>IF('Heures Supplémentaire'!R403="",W$5,"")</f>
        <v>Alain</v>
      </c>
      <c r="X303" s="25" t="str">
        <f>IF('Heures Supplémentaire'!T403="",X$5,"")</f>
        <v>Manuel</v>
      </c>
      <c r="Y303" s="25" t="str">
        <f>IF('Heures Supplémentaire'!V403="",Y$5,"")</f>
        <v>Driss</v>
      </c>
      <c r="Z303" s="25" t="str">
        <f>IF('Heures Supplémentaire'!Z403="",Z$5,"")</f>
        <v>AAAA</v>
      </c>
      <c r="AA303" s="25" t="str">
        <f>IF('Heures Supplémentaire'!AA403="",AA$5,"")</f>
        <v>BBBB</v>
      </c>
      <c r="AB303" s="25" t="str">
        <f>IF('Heures Supplémentaire'!AB403="",AB$5,"")</f>
        <v>CCCC</v>
      </c>
      <c r="AC303" s="25" t="e">
        <f>IF(#REF!="",AC$5,"")</f>
        <v>#REF!</v>
      </c>
      <c r="AD303" s="25" t="e">
        <f>IF(#REF!="",AD$5,"")</f>
        <v>#REF!</v>
      </c>
      <c r="AE303" s="25" t="e">
        <f>IF(#REF!="",AE$5,"")</f>
        <v>#REF!</v>
      </c>
      <c r="AF303" s="25" t="e">
        <f>IF(#REF!="",AF$5,"")</f>
        <v>#REF!</v>
      </c>
      <c r="AG303" s="25" t="e">
        <f>IF(#REF!="",AG$5,"")</f>
        <v>#REF!</v>
      </c>
      <c r="AH303" s="26" t="e">
        <f>IF(#REF!="",AH$5,"")</f>
        <v>#REF!</v>
      </c>
    </row>
    <row r="304" spans="1:34" ht="15" customHeight="1">
      <c r="A304" s="18" t="s">
        <v>79</v>
      </c>
      <c r="B304" s="19">
        <f t="shared" si="9"/>
        <v>44129</v>
      </c>
      <c r="C304" s="27">
        <f t="shared" si="8"/>
        <v>1</v>
      </c>
      <c r="D304" s="28" t="s">
        <v>68</v>
      </c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4"/>
      <c r="P304" s="25" t="str">
        <f>IF('Heures Supplémentaire'!D404="",$P$5,"")</f>
        <v>Haziz</v>
      </c>
      <c r="Q304" s="25" t="str">
        <f>IF('Heures Supplémentaire'!F404="",$Q$5,"")</f>
        <v>Stéphanie</v>
      </c>
      <c r="R304" s="25" t="str">
        <f>IF('Heures Supplémentaire'!H404="",$R$5,"")</f>
        <v>Catherine</v>
      </c>
      <c r="S304" s="25" t="str">
        <f>IF('Heures Supplémentaire'!J404="",$S$5,"")</f>
        <v>Denise</v>
      </c>
      <c r="T304" s="25" t="str">
        <f>IF('Heures Supplémentaire'!L404="",$T$5,"")</f>
        <v>Camille</v>
      </c>
      <c r="U304" s="25" t="str">
        <f>IF('Heures Supplémentaire'!N404="",$U$5,"")</f>
        <v>Moncef</v>
      </c>
      <c r="V304" s="25" t="str">
        <f>IF('Heures Supplémentaire'!P404="",$V$5,"")</f>
        <v>Danièle</v>
      </c>
      <c r="W304" s="25" t="str">
        <f>IF('Heures Supplémentaire'!R404="",W$5,"")</f>
        <v>Alain</v>
      </c>
      <c r="X304" s="25" t="str">
        <f>IF('Heures Supplémentaire'!T404="",X$5,"")</f>
        <v>Manuel</v>
      </c>
      <c r="Y304" s="25" t="str">
        <f>IF('Heures Supplémentaire'!V404="",Y$5,"")</f>
        <v>Driss</v>
      </c>
      <c r="Z304" s="25" t="str">
        <f>IF('Heures Supplémentaire'!Z404="",Z$5,"")</f>
        <v>AAAA</v>
      </c>
      <c r="AA304" s="25" t="str">
        <f>IF('Heures Supplémentaire'!AA404="",AA$5,"")</f>
        <v>BBBB</v>
      </c>
      <c r="AB304" s="25" t="str">
        <f>IF('Heures Supplémentaire'!AB404="",AB$5,"")</f>
        <v>CCCC</v>
      </c>
      <c r="AC304" s="25" t="e">
        <f>IF(#REF!="",AC$5,"")</f>
        <v>#REF!</v>
      </c>
      <c r="AD304" s="25" t="e">
        <f>IF(#REF!="",AD$5,"")</f>
        <v>#REF!</v>
      </c>
      <c r="AE304" s="25" t="e">
        <f>IF(#REF!="",AE$5,"")</f>
        <v>#REF!</v>
      </c>
      <c r="AF304" s="25" t="e">
        <f>IF(#REF!="",AF$5,"")</f>
        <v>#REF!</v>
      </c>
      <c r="AG304" s="25" t="e">
        <f>IF(#REF!="",AG$5,"")</f>
        <v>#REF!</v>
      </c>
      <c r="AH304" s="26" t="e">
        <f>IF(#REF!="",AH$5,"")</f>
        <v>#REF!</v>
      </c>
    </row>
    <row r="305" spans="1:34" ht="15" hidden="1" customHeight="1">
      <c r="A305" s="18" t="s">
        <v>79</v>
      </c>
      <c r="B305" s="19">
        <f t="shared" si="9"/>
        <v>44130</v>
      </c>
      <c r="C305" s="27">
        <f t="shared" si="8"/>
        <v>2</v>
      </c>
      <c r="D305" s="28" t="s">
        <v>69</v>
      </c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4"/>
      <c r="P305" s="25" t="str">
        <f>IF('Heures Supplémentaire'!D405="",$P$5,"")</f>
        <v>Haziz</v>
      </c>
      <c r="Q305" s="25" t="str">
        <f>IF('Heures Supplémentaire'!F405="",$Q$5,"")</f>
        <v>Stéphanie</v>
      </c>
      <c r="R305" s="25" t="str">
        <f>IF('Heures Supplémentaire'!H405="",$R$5,"")</f>
        <v>Catherine</v>
      </c>
      <c r="S305" s="25" t="str">
        <f>IF('Heures Supplémentaire'!J405="",$S$5,"")</f>
        <v>Denise</v>
      </c>
      <c r="T305" s="25" t="str">
        <f>IF('Heures Supplémentaire'!L405="",$T$5,"")</f>
        <v>Camille</v>
      </c>
      <c r="U305" s="25" t="str">
        <f>IF('Heures Supplémentaire'!N405="",$U$5,"")</f>
        <v>Moncef</v>
      </c>
      <c r="V305" s="25" t="str">
        <f>IF('Heures Supplémentaire'!P405="",$V$5,"")</f>
        <v>Danièle</v>
      </c>
      <c r="W305" s="25" t="str">
        <f>IF('Heures Supplémentaire'!R405="",W$5,"")</f>
        <v>Alain</v>
      </c>
      <c r="X305" s="25" t="str">
        <f>IF('Heures Supplémentaire'!T405="",X$5,"")</f>
        <v>Manuel</v>
      </c>
      <c r="Y305" s="25" t="str">
        <f>IF('Heures Supplémentaire'!V405="",Y$5,"")</f>
        <v>Driss</v>
      </c>
      <c r="Z305" s="25" t="str">
        <f>IF('Heures Supplémentaire'!Z405="",Z$5,"")</f>
        <v>AAAA</v>
      </c>
      <c r="AA305" s="25" t="str">
        <f>IF('Heures Supplémentaire'!AA405="",AA$5,"")</f>
        <v>BBBB</v>
      </c>
      <c r="AB305" s="25" t="str">
        <f>IF('Heures Supplémentaire'!AB405="",AB$5,"")</f>
        <v>CCCC</v>
      </c>
      <c r="AC305" s="25" t="e">
        <f>IF(#REF!="",AC$5,"")</f>
        <v>#REF!</v>
      </c>
      <c r="AD305" s="25" t="e">
        <f>IF(#REF!="",AD$5,"")</f>
        <v>#REF!</v>
      </c>
      <c r="AE305" s="25" t="e">
        <f>IF(#REF!="",AE$5,"")</f>
        <v>#REF!</v>
      </c>
      <c r="AF305" s="25" t="e">
        <f>IF(#REF!="",AF$5,"")</f>
        <v>#REF!</v>
      </c>
      <c r="AG305" s="25" t="e">
        <f>IF(#REF!="",AG$5,"")</f>
        <v>#REF!</v>
      </c>
      <c r="AH305" s="26" t="e">
        <f>IF(#REF!="",AH$5,"")</f>
        <v>#REF!</v>
      </c>
    </row>
    <row r="306" spans="1:34" ht="15" hidden="1" customHeight="1">
      <c r="A306" s="18" t="s">
        <v>79</v>
      </c>
      <c r="B306" s="19">
        <f t="shared" si="9"/>
        <v>44131</v>
      </c>
      <c r="C306" s="27">
        <f t="shared" si="8"/>
        <v>3</v>
      </c>
      <c r="D306" s="28" t="s">
        <v>70</v>
      </c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4"/>
      <c r="P306" s="25" t="str">
        <f>IF('Heures Supplémentaire'!D406="",$P$5,"")</f>
        <v>Haziz</v>
      </c>
      <c r="Q306" s="25" t="str">
        <f>IF('Heures Supplémentaire'!F406="",$Q$5,"")</f>
        <v>Stéphanie</v>
      </c>
      <c r="R306" s="25" t="str">
        <f>IF('Heures Supplémentaire'!H406="",$R$5,"")</f>
        <v>Catherine</v>
      </c>
      <c r="S306" s="25" t="str">
        <f>IF('Heures Supplémentaire'!J406="",$S$5,"")</f>
        <v>Denise</v>
      </c>
      <c r="T306" s="25" t="str">
        <f>IF('Heures Supplémentaire'!L406="",$T$5,"")</f>
        <v>Camille</v>
      </c>
      <c r="U306" s="25" t="str">
        <f>IF('Heures Supplémentaire'!N406="",$U$5,"")</f>
        <v>Moncef</v>
      </c>
      <c r="V306" s="25" t="str">
        <f>IF('Heures Supplémentaire'!P406="",$V$5,"")</f>
        <v>Danièle</v>
      </c>
      <c r="W306" s="25" t="str">
        <f>IF('Heures Supplémentaire'!R406="",W$5,"")</f>
        <v>Alain</v>
      </c>
      <c r="X306" s="25" t="str">
        <f>IF('Heures Supplémentaire'!T406="",X$5,"")</f>
        <v>Manuel</v>
      </c>
      <c r="Y306" s="25" t="str">
        <f>IF('Heures Supplémentaire'!V406="",Y$5,"")</f>
        <v>Driss</v>
      </c>
      <c r="Z306" s="25" t="str">
        <f>IF('Heures Supplémentaire'!Z406="",Z$5,"")</f>
        <v>AAAA</v>
      </c>
      <c r="AA306" s="25" t="str">
        <f>IF('Heures Supplémentaire'!AA406="",AA$5,"")</f>
        <v>BBBB</v>
      </c>
      <c r="AB306" s="25" t="str">
        <f>IF('Heures Supplémentaire'!AB406="",AB$5,"")</f>
        <v>CCCC</v>
      </c>
      <c r="AC306" s="25" t="e">
        <f>IF(#REF!="",AC$5,"")</f>
        <v>#REF!</v>
      </c>
      <c r="AD306" s="25" t="e">
        <f>IF(#REF!="",AD$5,"")</f>
        <v>#REF!</v>
      </c>
      <c r="AE306" s="25" t="e">
        <f>IF(#REF!="",AE$5,"")</f>
        <v>#REF!</v>
      </c>
      <c r="AF306" s="25" t="e">
        <f>IF(#REF!="",AF$5,"")</f>
        <v>#REF!</v>
      </c>
      <c r="AG306" s="25" t="e">
        <f>IF(#REF!="",AG$5,"")</f>
        <v>#REF!</v>
      </c>
      <c r="AH306" s="26" t="e">
        <f>IF(#REF!="",AH$5,"")</f>
        <v>#REF!</v>
      </c>
    </row>
    <row r="307" spans="1:34" ht="15" hidden="1" customHeight="1">
      <c r="A307" s="18" t="s">
        <v>79</v>
      </c>
      <c r="B307" s="19">
        <f t="shared" si="9"/>
        <v>44132</v>
      </c>
      <c r="C307" s="27">
        <f t="shared" si="8"/>
        <v>4</v>
      </c>
      <c r="D307" s="28" t="s">
        <v>64</v>
      </c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4"/>
      <c r="P307" s="25" t="str">
        <f>IF('Heures Supplémentaire'!D407="",$P$5,"")</f>
        <v>Haziz</v>
      </c>
      <c r="Q307" s="25" t="str">
        <f>IF('Heures Supplémentaire'!F407="",$Q$5,"")</f>
        <v>Stéphanie</v>
      </c>
      <c r="R307" s="25" t="str">
        <f>IF('Heures Supplémentaire'!H407="",$R$5,"")</f>
        <v>Catherine</v>
      </c>
      <c r="S307" s="25" t="str">
        <f>IF('Heures Supplémentaire'!J407="",$S$5,"")</f>
        <v>Denise</v>
      </c>
      <c r="T307" s="25" t="str">
        <f>IF('Heures Supplémentaire'!L407="",$T$5,"")</f>
        <v>Camille</v>
      </c>
      <c r="U307" s="25" t="str">
        <f>IF('Heures Supplémentaire'!N407="",$U$5,"")</f>
        <v>Moncef</v>
      </c>
      <c r="V307" s="25" t="str">
        <f>IF('Heures Supplémentaire'!P407="",$V$5,"")</f>
        <v>Danièle</v>
      </c>
      <c r="W307" s="25" t="str">
        <f>IF('Heures Supplémentaire'!R407="",W$5,"")</f>
        <v>Alain</v>
      </c>
      <c r="X307" s="25" t="str">
        <f>IF('Heures Supplémentaire'!T407="",X$5,"")</f>
        <v>Manuel</v>
      </c>
      <c r="Y307" s="25" t="str">
        <f>IF('Heures Supplémentaire'!V407="",Y$5,"")</f>
        <v>Driss</v>
      </c>
      <c r="Z307" s="25" t="str">
        <f>IF('Heures Supplémentaire'!Z407="",Z$5,"")</f>
        <v>AAAA</v>
      </c>
      <c r="AA307" s="25" t="str">
        <f>IF('Heures Supplémentaire'!AA407="",AA$5,"")</f>
        <v>BBBB</v>
      </c>
      <c r="AB307" s="25" t="str">
        <f>IF('Heures Supplémentaire'!AB407="",AB$5,"")</f>
        <v>CCCC</v>
      </c>
      <c r="AC307" s="25" t="e">
        <f>IF(#REF!="",AC$5,"")</f>
        <v>#REF!</v>
      </c>
      <c r="AD307" s="25" t="e">
        <f>IF(#REF!="",AD$5,"")</f>
        <v>#REF!</v>
      </c>
      <c r="AE307" s="25" t="e">
        <f>IF(#REF!="",AE$5,"")</f>
        <v>#REF!</v>
      </c>
      <c r="AF307" s="25" t="e">
        <f>IF(#REF!="",AF$5,"")</f>
        <v>#REF!</v>
      </c>
      <c r="AG307" s="25" t="e">
        <f>IF(#REF!="",AG$5,"")</f>
        <v>#REF!</v>
      </c>
      <c r="AH307" s="26" t="e">
        <f>IF(#REF!="",AH$5,"")</f>
        <v>#REF!</v>
      </c>
    </row>
    <row r="308" spans="1:34" ht="15" hidden="1" customHeight="1">
      <c r="A308" s="18" t="s">
        <v>79</v>
      </c>
      <c r="B308" s="19">
        <f t="shared" si="9"/>
        <v>44133</v>
      </c>
      <c r="C308" s="27">
        <f t="shared" si="8"/>
        <v>5</v>
      </c>
      <c r="D308" s="28" t="s">
        <v>65</v>
      </c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4"/>
      <c r="P308" s="25" t="str">
        <f>IF('Heures Supplémentaire'!D410="",$P$5,"")</f>
        <v>Haziz</v>
      </c>
      <c r="Q308" s="25" t="str">
        <f>IF('Heures Supplémentaire'!F410="",$Q$5,"")</f>
        <v>Stéphanie</v>
      </c>
      <c r="R308" s="25" t="str">
        <f>IF('Heures Supplémentaire'!H410="",$R$5,"")</f>
        <v>Catherine</v>
      </c>
      <c r="S308" s="25" t="str">
        <f>IF('Heures Supplémentaire'!J410="",$S$5,"")</f>
        <v>Denise</v>
      </c>
      <c r="T308" s="25" t="str">
        <f>IF('Heures Supplémentaire'!L410="",$T$5,"")</f>
        <v>Camille</v>
      </c>
      <c r="U308" s="25" t="str">
        <f>IF('Heures Supplémentaire'!N410="",$U$5,"")</f>
        <v>Moncef</v>
      </c>
      <c r="V308" s="25" t="str">
        <f>IF('Heures Supplémentaire'!P410="",$V$5,"")</f>
        <v>Danièle</v>
      </c>
      <c r="W308" s="25" t="str">
        <f>IF('Heures Supplémentaire'!R410="",W$5,"")</f>
        <v>Alain</v>
      </c>
      <c r="X308" s="25" t="str">
        <f>IF('Heures Supplémentaire'!T410="",X$5,"")</f>
        <v>Manuel</v>
      </c>
      <c r="Y308" s="25" t="str">
        <f>IF('Heures Supplémentaire'!V410="",Y$5,"")</f>
        <v>Driss</v>
      </c>
      <c r="Z308" s="25" t="str">
        <f>IF('Heures Supplémentaire'!Z410="",Z$5,"")</f>
        <v>AAAA</v>
      </c>
      <c r="AA308" s="25" t="str">
        <f>IF('Heures Supplémentaire'!AA410="",AA$5,"")</f>
        <v>BBBB</v>
      </c>
      <c r="AB308" s="25" t="str">
        <f>IF('Heures Supplémentaire'!AB410="",AB$5,"")</f>
        <v>CCCC</v>
      </c>
      <c r="AC308" s="25" t="e">
        <f>IF(#REF!="",AC$5,"")</f>
        <v>#REF!</v>
      </c>
      <c r="AD308" s="25" t="e">
        <f>IF(#REF!="",AD$5,"")</f>
        <v>#REF!</v>
      </c>
      <c r="AE308" s="25" t="e">
        <f>IF(#REF!="",AE$5,"")</f>
        <v>#REF!</v>
      </c>
      <c r="AF308" s="25" t="e">
        <f>IF(#REF!="",AF$5,"")</f>
        <v>#REF!</v>
      </c>
      <c r="AG308" s="25" t="e">
        <f>IF(#REF!="",AG$5,"")</f>
        <v>#REF!</v>
      </c>
      <c r="AH308" s="26" t="e">
        <f>IF(#REF!="",AH$5,"")</f>
        <v>#REF!</v>
      </c>
    </row>
    <row r="309" spans="1:34" ht="15" hidden="1" customHeight="1">
      <c r="A309" s="18" t="s">
        <v>79</v>
      </c>
      <c r="B309" s="19">
        <f t="shared" si="9"/>
        <v>44134</v>
      </c>
      <c r="C309" s="27">
        <f t="shared" si="8"/>
        <v>6</v>
      </c>
      <c r="D309" s="28" t="s">
        <v>66</v>
      </c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4"/>
      <c r="P309" s="25" t="str">
        <f>IF('Heures Supplémentaire'!D411="",$P$5,"")</f>
        <v>Haziz</v>
      </c>
      <c r="Q309" s="25" t="str">
        <f>IF('Heures Supplémentaire'!F411="",$Q$5,"")</f>
        <v>Stéphanie</v>
      </c>
      <c r="R309" s="25" t="str">
        <f>IF('Heures Supplémentaire'!H411="",$R$5,"")</f>
        <v>Catherine</v>
      </c>
      <c r="S309" s="25" t="str">
        <f>IF('Heures Supplémentaire'!J411="",$S$5,"")</f>
        <v>Denise</v>
      </c>
      <c r="T309" s="25" t="str">
        <f>IF('Heures Supplémentaire'!L411="",$T$5,"")</f>
        <v>Camille</v>
      </c>
      <c r="U309" s="25" t="str">
        <f>IF('Heures Supplémentaire'!N411="",$U$5,"")</f>
        <v>Moncef</v>
      </c>
      <c r="V309" s="25" t="str">
        <f>IF('Heures Supplémentaire'!P411="",$V$5,"")</f>
        <v>Danièle</v>
      </c>
      <c r="W309" s="25" t="str">
        <f>IF('Heures Supplémentaire'!R411="",W$5,"")</f>
        <v>Alain</v>
      </c>
      <c r="X309" s="25" t="str">
        <f>IF('Heures Supplémentaire'!T411="",X$5,"")</f>
        <v>Manuel</v>
      </c>
      <c r="Y309" s="25" t="str">
        <f>IF('Heures Supplémentaire'!V411="",Y$5,"")</f>
        <v>Driss</v>
      </c>
      <c r="Z309" s="25" t="str">
        <f>IF('Heures Supplémentaire'!Z411="",Z$5,"")</f>
        <v>AAAA</v>
      </c>
      <c r="AA309" s="25" t="str">
        <f>IF('Heures Supplémentaire'!AA411="",AA$5,"")</f>
        <v>BBBB</v>
      </c>
      <c r="AB309" s="25" t="str">
        <f>IF('Heures Supplémentaire'!AB411="",AB$5,"")</f>
        <v>CCCC</v>
      </c>
      <c r="AC309" s="25" t="e">
        <f>IF(#REF!="",AC$5,"")</f>
        <v>#REF!</v>
      </c>
      <c r="AD309" s="25" t="e">
        <f>IF(#REF!="",AD$5,"")</f>
        <v>#REF!</v>
      </c>
      <c r="AE309" s="25" t="e">
        <f>IF(#REF!="",AE$5,"")</f>
        <v>#REF!</v>
      </c>
      <c r="AF309" s="25" t="e">
        <f>IF(#REF!="",AF$5,"")</f>
        <v>#REF!</v>
      </c>
      <c r="AG309" s="25" t="e">
        <f>IF(#REF!="",AG$5,"")</f>
        <v>#REF!</v>
      </c>
      <c r="AH309" s="26" t="e">
        <f>IF(#REF!="",AH$5,"")</f>
        <v>#REF!</v>
      </c>
    </row>
    <row r="310" spans="1:34" ht="15" hidden="1" customHeight="1">
      <c r="A310" s="18" t="s">
        <v>80</v>
      </c>
      <c r="B310" s="19">
        <f t="shared" si="9"/>
        <v>44135</v>
      </c>
      <c r="C310" s="27">
        <f t="shared" si="8"/>
        <v>7</v>
      </c>
      <c r="D310" s="28" t="s">
        <v>67</v>
      </c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4"/>
      <c r="P310" s="25" t="str">
        <f>IF('Heures Supplémentaire'!D412="",$P$5,"")</f>
        <v>Haziz</v>
      </c>
      <c r="Q310" s="25" t="str">
        <f>IF('Heures Supplémentaire'!F412="",$Q$5,"")</f>
        <v>Stéphanie</v>
      </c>
      <c r="R310" s="25" t="str">
        <f>IF('Heures Supplémentaire'!H412="",$R$5,"")</f>
        <v>Catherine</v>
      </c>
      <c r="S310" s="25" t="str">
        <f>IF('Heures Supplémentaire'!J412="",$S$5,"")</f>
        <v>Denise</v>
      </c>
      <c r="T310" s="25" t="str">
        <f>IF('Heures Supplémentaire'!L412="",$T$5,"")</f>
        <v>Camille</v>
      </c>
      <c r="U310" s="25" t="str">
        <f>IF('Heures Supplémentaire'!N412="",$U$5,"")</f>
        <v>Moncef</v>
      </c>
      <c r="V310" s="25" t="str">
        <f>IF('Heures Supplémentaire'!P412="",$V$5,"")</f>
        <v>Danièle</v>
      </c>
      <c r="W310" s="25" t="str">
        <f>IF('Heures Supplémentaire'!R412="",W$5,"")</f>
        <v>Alain</v>
      </c>
      <c r="X310" s="25" t="str">
        <f>IF('Heures Supplémentaire'!T412="",X$5,"")</f>
        <v>Manuel</v>
      </c>
      <c r="Y310" s="25" t="str">
        <f>IF('Heures Supplémentaire'!V412="",Y$5,"")</f>
        <v>Driss</v>
      </c>
      <c r="Z310" s="25" t="str">
        <f>IF('Heures Supplémentaire'!Z412="",Z$5,"")</f>
        <v>AAAA</v>
      </c>
      <c r="AA310" s="25" t="str">
        <f>IF('Heures Supplémentaire'!AA412="",AA$5,"")</f>
        <v>BBBB</v>
      </c>
      <c r="AB310" s="25" t="str">
        <f>IF('Heures Supplémentaire'!AB412="",AB$5,"")</f>
        <v>CCCC</v>
      </c>
      <c r="AC310" s="25" t="e">
        <f>IF(#REF!="",AC$5,"")</f>
        <v>#REF!</v>
      </c>
      <c r="AD310" s="25" t="e">
        <f>IF(#REF!="",AD$5,"")</f>
        <v>#REF!</v>
      </c>
      <c r="AE310" s="25" t="e">
        <f>IF(#REF!="",AE$5,"")</f>
        <v>#REF!</v>
      </c>
      <c r="AF310" s="25" t="e">
        <f>IF(#REF!="",AF$5,"")</f>
        <v>#REF!</v>
      </c>
      <c r="AG310" s="25" t="e">
        <f>IF(#REF!="",AG$5,"")</f>
        <v>#REF!</v>
      </c>
      <c r="AH310" s="26" t="e">
        <f>IF(#REF!="",AH$5,"")</f>
        <v>#REF!</v>
      </c>
    </row>
    <row r="311" spans="1:34" ht="15" customHeight="1">
      <c r="A311" s="18" t="s">
        <v>80</v>
      </c>
      <c r="B311" s="19">
        <f t="shared" si="9"/>
        <v>44136</v>
      </c>
      <c r="C311" s="27">
        <f t="shared" si="8"/>
        <v>1</v>
      </c>
      <c r="D311" s="28" t="s">
        <v>68</v>
      </c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4"/>
      <c r="P311" s="25" t="str">
        <f>IF('Heures Supplémentaire'!D413="",$P$5,"")</f>
        <v>Haziz</v>
      </c>
      <c r="Q311" s="25" t="str">
        <f>IF('Heures Supplémentaire'!F413="",$Q$5,"")</f>
        <v>Stéphanie</v>
      </c>
      <c r="R311" s="25" t="str">
        <f>IF('Heures Supplémentaire'!H413="",$R$5,"")</f>
        <v>Catherine</v>
      </c>
      <c r="S311" s="25" t="str">
        <f>IF('Heures Supplémentaire'!J413="",$S$5,"")</f>
        <v>Denise</v>
      </c>
      <c r="T311" s="25" t="str">
        <f>IF('Heures Supplémentaire'!L413="",$T$5,"")</f>
        <v>Camille</v>
      </c>
      <c r="U311" s="25" t="str">
        <f>IF('Heures Supplémentaire'!N413="",$U$5,"")</f>
        <v>Moncef</v>
      </c>
      <c r="V311" s="25" t="str">
        <f>IF('Heures Supplémentaire'!P413="",$V$5,"")</f>
        <v>Danièle</v>
      </c>
      <c r="W311" s="25" t="str">
        <f>IF('Heures Supplémentaire'!R413="",W$5,"")</f>
        <v>Alain</v>
      </c>
      <c r="X311" s="25" t="str">
        <f>IF('Heures Supplémentaire'!T413="",X$5,"")</f>
        <v>Manuel</v>
      </c>
      <c r="Y311" s="25" t="str">
        <f>IF('Heures Supplémentaire'!V413="",Y$5,"")</f>
        <v>Driss</v>
      </c>
      <c r="Z311" s="25" t="str">
        <f>IF('Heures Supplémentaire'!Z413="",Z$5,"")</f>
        <v>AAAA</v>
      </c>
      <c r="AA311" s="25" t="str">
        <f>IF('Heures Supplémentaire'!AA413="",AA$5,"")</f>
        <v>BBBB</v>
      </c>
      <c r="AB311" s="25" t="str">
        <f>IF('Heures Supplémentaire'!AB413="",AB$5,"")</f>
        <v>CCCC</v>
      </c>
      <c r="AC311" s="25" t="e">
        <f>IF(#REF!="",AC$5,"")</f>
        <v>#REF!</v>
      </c>
      <c r="AD311" s="25" t="e">
        <f>IF(#REF!="",AD$5,"")</f>
        <v>#REF!</v>
      </c>
      <c r="AE311" s="25" t="e">
        <f>IF(#REF!="",AE$5,"")</f>
        <v>#REF!</v>
      </c>
      <c r="AF311" s="25" t="e">
        <f>IF(#REF!="",AF$5,"")</f>
        <v>#REF!</v>
      </c>
      <c r="AG311" s="25" t="e">
        <f>IF(#REF!="",AG$5,"")</f>
        <v>#REF!</v>
      </c>
      <c r="AH311" s="26" t="e">
        <f>IF(#REF!="",AH$5,"")</f>
        <v>#REF!</v>
      </c>
    </row>
    <row r="312" spans="1:34" ht="15" hidden="1" customHeight="1">
      <c r="A312" s="18" t="s">
        <v>80</v>
      </c>
      <c r="B312" s="19">
        <f t="shared" si="9"/>
        <v>44137</v>
      </c>
      <c r="C312" s="27">
        <f t="shared" si="8"/>
        <v>2</v>
      </c>
      <c r="D312" s="28" t="s">
        <v>69</v>
      </c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4"/>
      <c r="P312" s="25" t="str">
        <f>IF('Heures Supplémentaire'!D414="",$P$5,"")</f>
        <v>Haziz</v>
      </c>
      <c r="Q312" s="25" t="str">
        <f>IF('Heures Supplémentaire'!F414="",$Q$5,"")</f>
        <v>Stéphanie</v>
      </c>
      <c r="R312" s="25" t="str">
        <f>IF('Heures Supplémentaire'!H414="",$R$5,"")</f>
        <v>Catherine</v>
      </c>
      <c r="S312" s="25" t="str">
        <f>IF('Heures Supplémentaire'!J414="",$S$5,"")</f>
        <v>Denise</v>
      </c>
      <c r="T312" s="25" t="str">
        <f>IF('Heures Supplémentaire'!L414="",$T$5,"")</f>
        <v>Camille</v>
      </c>
      <c r="U312" s="25" t="str">
        <f>IF('Heures Supplémentaire'!N414="",$U$5,"")</f>
        <v>Moncef</v>
      </c>
      <c r="V312" s="25" t="str">
        <f>IF('Heures Supplémentaire'!P414="",$V$5,"")</f>
        <v>Danièle</v>
      </c>
      <c r="W312" s="25" t="str">
        <f>IF('Heures Supplémentaire'!R414="",W$5,"")</f>
        <v>Alain</v>
      </c>
      <c r="X312" s="25" t="str">
        <f>IF('Heures Supplémentaire'!T414="",X$5,"")</f>
        <v>Manuel</v>
      </c>
      <c r="Y312" s="25" t="str">
        <f>IF('Heures Supplémentaire'!V414="",Y$5,"")</f>
        <v>Driss</v>
      </c>
      <c r="Z312" s="25" t="str">
        <f>IF('Heures Supplémentaire'!Z414="",Z$5,"")</f>
        <v>AAAA</v>
      </c>
      <c r="AA312" s="25" t="str">
        <f>IF('Heures Supplémentaire'!AA414="",AA$5,"")</f>
        <v>BBBB</v>
      </c>
      <c r="AB312" s="25" t="str">
        <f>IF('Heures Supplémentaire'!AB414="",AB$5,"")</f>
        <v>CCCC</v>
      </c>
      <c r="AC312" s="25" t="e">
        <f>IF(#REF!="",AC$5,"")</f>
        <v>#REF!</v>
      </c>
      <c r="AD312" s="25" t="e">
        <f>IF(#REF!="",AD$5,"")</f>
        <v>#REF!</v>
      </c>
      <c r="AE312" s="25" t="e">
        <f>IF(#REF!="",AE$5,"")</f>
        <v>#REF!</v>
      </c>
      <c r="AF312" s="25" t="e">
        <f>IF(#REF!="",AF$5,"")</f>
        <v>#REF!</v>
      </c>
      <c r="AG312" s="25" t="e">
        <f>IF(#REF!="",AG$5,"")</f>
        <v>#REF!</v>
      </c>
      <c r="AH312" s="26" t="e">
        <f>IF(#REF!="",AH$5,"")</f>
        <v>#REF!</v>
      </c>
    </row>
    <row r="313" spans="1:34" ht="15" hidden="1" customHeight="1">
      <c r="A313" s="18" t="s">
        <v>80</v>
      </c>
      <c r="B313" s="19">
        <f t="shared" si="9"/>
        <v>44138</v>
      </c>
      <c r="C313" s="27">
        <f t="shared" si="8"/>
        <v>3</v>
      </c>
      <c r="D313" s="28" t="s">
        <v>70</v>
      </c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4"/>
      <c r="P313" s="25" t="str">
        <f>IF('Heures Supplémentaire'!D415="",$P$5,"")</f>
        <v>Haziz</v>
      </c>
      <c r="Q313" s="25" t="str">
        <f>IF('Heures Supplémentaire'!F415="",$Q$5,"")</f>
        <v>Stéphanie</v>
      </c>
      <c r="R313" s="25" t="str">
        <f>IF('Heures Supplémentaire'!H415="",$R$5,"")</f>
        <v>Catherine</v>
      </c>
      <c r="S313" s="25" t="str">
        <f>IF('Heures Supplémentaire'!J415="",$S$5,"")</f>
        <v>Denise</v>
      </c>
      <c r="T313" s="25" t="str">
        <f>IF('Heures Supplémentaire'!L415="",$T$5,"")</f>
        <v>Camille</v>
      </c>
      <c r="U313" s="25" t="str">
        <f>IF('Heures Supplémentaire'!N415="",$U$5,"")</f>
        <v>Moncef</v>
      </c>
      <c r="V313" s="25" t="str">
        <f>IF('Heures Supplémentaire'!P415="",$V$5,"")</f>
        <v>Danièle</v>
      </c>
      <c r="W313" s="25" t="str">
        <f>IF('Heures Supplémentaire'!R415="",W$5,"")</f>
        <v>Alain</v>
      </c>
      <c r="X313" s="25" t="str">
        <f>IF('Heures Supplémentaire'!T415="",X$5,"")</f>
        <v>Manuel</v>
      </c>
      <c r="Y313" s="25" t="str">
        <f>IF('Heures Supplémentaire'!V415="",Y$5,"")</f>
        <v>Driss</v>
      </c>
      <c r="Z313" s="25" t="str">
        <f>IF('Heures Supplémentaire'!Z415="",Z$5,"")</f>
        <v>AAAA</v>
      </c>
      <c r="AA313" s="25" t="str">
        <f>IF('Heures Supplémentaire'!AA415="",AA$5,"")</f>
        <v>BBBB</v>
      </c>
      <c r="AB313" s="25" t="str">
        <f>IF('Heures Supplémentaire'!AB415="",AB$5,"")</f>
        <v>CCCC</v>
      </c>
      <c r="AC313" s="25" t="e">
        <f>IF(#REF!="",AC$5,"")</f>
        <v>#REF!</v>
      </c>
      <c r="AD313" s="25" t="e">
        <f>IF(#REF!="",AD$5,"")</f>
        <v>#REF!</v>
      </c>
      <c r="AE313" s="25" t="e">
        <f>IF(#REF!="",AE$5,"")</f>
        <v>#REF!</v>
      </c>
      <c r="AF313" s="25" t="e">
        <f>IF(#REF!="",AF$5,"")</f>
        <v>#REF!</v>
      </c>
      <c r="AG313" s="25" t="e">
        <f>IF(#REF!="",AG$5,"")</f>
        <v>#REF!</v>
      </c>
      <c r="AH313" s="26" t="e">
        <f>IF(#REF!="",AH$5,"")</f>
        <v>#REF!</v>
      </c>
    </row>
    <row r="314" spans="1:34" ht="15" hidden="1" customHeight="1">
      <c r="A314" s="18" t="s">
        <v>80</v>
      </c>
      <c r="B314" s="19">
        <f t="shared" si="9"/>
        <v>44139</v>
      </c>
      <c r="C314" s="27">
        <f t="shared" si="8"/>
        <v>4</v>
      </c>
      <c r="D314" s="28" t="s">
        <v>64</v>
      </c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4"/>
      <c r="P314" s="25" t="str">
        <f>IF('Heures Supplémentaire'!D416="",$P$5,"")</f>
        <v>Haziz</v>
      </c>
      <c r="Q314" s="25" t="str">
        <f>IF('Heures Supplémentaire'!F416="",$Q$5,"")</f>
        <v>Stéphanie</v>
      </c>
      <c r="R314" s="25" t="str">
        <f>IF('Heures Supplémentaire'!H416="",$R$5,"")</f>
        <v>Catherine</v>
      </c>
      <c r="S314" s="25" t="str">
        <f>IF('Heures Supplémentaire'!J416="",$S$5,"")</f>
        <v>Denise</v>
      </c>
      <c r="T314" s="25" t="str">
        <f>IF('Heures Supplémentaire'!L416="",$T$5,"")</f>
        <v>Camille</v>
      </c>
      <c r="U314" s="25" t="str">
        <f>IF('Heures Supplémentaire'!N416="",$U$5,"")</f>
        <v>Moncef</v>
      </c>
      <c r="V314" s="25" t="str">
        <f>IF('Heures Supplémentaire'!P416="",$V$5,"")</f>
        <v>Danièle</v>
      </c>
      <c r="W314" s="25" t="str">
        <f>IF('Heures Supplémentaire'!R416="",W$5,"")</f>
        <v>Alain</v>
      </c>
      <c r="X314" s="25" t="str">
        <f>IF('Heures Supplémentaire'!T416="",X$5,"")</f>
        <v>Manuel</v>
      </c>
      <c r="Y314" s="25" t="str">
        <f>IF('Heures Supplémentaire'!V416="",Y$5,"")</f>
        <v>Driss</v>
      </c>
      <c r="Z314" s="25" t="str">
        <f>IF('Heures Supplémentaire'!Z416="",Z$5,"")</f>
        <v>AAAA</v>
      </c>
      <c r="AA314" s="25" t="str">
        <f>IF('Heures Supplémentaire'!AA416="",AA$5,"")</f>
        <v>BBBB</v>
      </c>
      <c r="AB314" s="25" t="str">
        <f>IF('Heures Supplémentaire'!AB416="",AB$5,"")</f>
        <v>CCCC</v>
      </c>
      <c r="AC314" s="25" t="e">
        <f>IF(#REF!="",AC$5,"")</f>
        <v>#REF!</v>
      </c>
      <c r="AD314" s="25" t="e">
        <f>IF(#REF!="",AD$5,"")</f>
        <v>#REF!</v>
      </c>
      <c r="AE314" s="25" t="e">
        <f>IF(#REF!="",AE$5,"")</f>
        <v>#REF!</v>
      </c>
      <c r="AF314" s="25" t="e">
        <f>IF(#REF!="",AF$5,"")</f>
        <v>#REF!</v>
      </c>
      <c r="AG314" s="25" t="e">
        <f>IF(#REF!="",AG$5,"")</f>
        <v>#REF!</v>
      </c>
      <c r="AH314" s="26" t="e">
        <f>IF(#REF!="",AH$5,"")</f>
        <v>#REF!</v>
      </c>
    </row>
    <row r="315" spans="1:34" ht="15" hidden="1" customHeight="1">
      <c r="A315" s="18" t="s">
        <v>80</v>
      </c>
      <c r="B315" s="19">
        <f t="shared" si="9"/>
        <v>44140</v>
      </c>
      <c r="C315" s="27">
        <f t="shared" si="8"/>
        <v>5</v>
      </c>
      <c r="D315" s="28" t="s">
        <v>65</v>
      </c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4"/>
      <c r="P315" s="25" t="str">
        <f>IF('Heures Supplémentaire'!D419="",$P$5,"")</f>
        <v>Haziz</v>
      </c>
      <c r="Q315" s="25" t="str">
        <f>IF('Heures Supplémentaire'!F419="",$Q$5,"")</f>
        <v>Stéphanie</v>
      </c>
      <c r="R315" s="25" t="str">
        <f>IF('Heures Supplémentaire'!H419="",$R$5,"")</f>
        <v>Catherine</v>
      </c>
      <c r="S315" s="25" t="str">
        <f>IF('Heures Supplémentaire'!J419="",$S$5,"")</f>
        <v>Denise</v>
      </c>
      <c r="T315" s="25" t="str">
        <f>IF('Heures Supplémentaire'!L419="",$T$5,"")</f>
        <v>Camille</v>
      </c>
      <c r="U315" s="25" t="str">
        <f>IF('Heures Supplémentaire'!N419="",$U$5,"")</f>
        <v>Moncef</v>
      </c>
      <c r="V315" s="25" t="str">
        <f>IF('Heures Supplémentaire'!P419="",$V$5,"")</f>
        <v>Danièle</v>
      </c>
      <c r="W315" s="25" t="str">
        <f>IF('Heures Supplémentaire'!R419="",W$5,"")</f>
        <v>Alain</v>
      </c>
      <c r="X315" s="25" t="str">
        <f>IF('Heures Supplémentaire'!T419="",X$5,"")</f>
        <v>Manuel</v>
      </c>
      <c r="Y315" s="25" t="str">
        <f>IF('Heures Supplémentaire'!V419="",Y$5,"")</f>
        <v>Driss</v>
      </c>
      <c r="Z315" s="25" t="str">
        <f>IF('Heures Supplémentaire'!Z419="",Z$5,"")</f>
        <v>AAAA</v>
      </c>
      <c r="AA315" s="25" t="str">
        <f>IF('Heures Supplémentaire'!AA419="",AA$5,"")</f>
        <v>BBBB</v>
      </c>
      <c r="AB315" s="25" t="str">
        <f>IF('Heures Supplémentaire'!AB419="",AB$5,"")</f>
        <v>CCCC</v>
      </c>
      <c r="AC315" s="25" t="e">
        <f>IF(#REF!="",AC$5,"")</f>
        <v>#REF!</v>
      </c>
      <c r="AD315" s="25" t="e">
        <f>IF(#REF!="",AD$5,"")</f>
        <v>#REF!</v>
      </c>
      <c r="AE315" s="25" t="e">
        <f>IF(#REF!="",AE$5,"")</f>
        <v>#REF!</v>
      </c>
      <c r="AF315" s="25" t="e">
        <f>IF(#REF!="",AF$5,"")</f>
        <v>#REF!</v>
      </c>
      <c r="AG315" s="25" t="e">
        <f>IF(#REF!="",AG$5,"")</f>
        <v>#REF!</v>
      </c>
      <c r="AH315" s="26" t="e">
        <f>IF(#REF!="",AH$5,"")</f>
        <v>#REF!</v>
      </c>
    </row>
    <row r="316" spans="1:34" ht="15" hidden="1" customHeight="1">
      <c r="A316" s="18" t="s">
        <v>80</v>
      </c>
      <c r="B316" s="19">
        <f t="shared" si="9"/>
        <v>44141</v>
      </c>
      <c r="C316" s="27">
        <f t="shared" si="8"/>
        <v>6</v>
      </c>
      <c r="D316" s="28" t="s">
        <v>66</v>
      </c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4"/>
      <c r="P316" s="25" t="str">
        <f>IF('Heures Supplémentaire'!D420="",$P$5,"")</f>
        <v>Haziz</v>
      </c>
      <c r="Q316" s="25" t="str">
        <f>IF('Heures Supplémentaire'!F420="",$Q$5,"")</f>
        <v>Stéphanie</v>
      </c>
      <c r="R316" s="25" t="str">
        <f>IF('Heures Supplémentaire'!H420="",$R$5,"")</f>
        <v>Catherine</v>
      </c>
      <c r="S316" s="25" t="str">
        <f>IF('Heures Supplémentaire'!J420="",$S$5,"")</f>
        <v>Denise</v>
      </c>
      <c r="T316" s="25" t="str">
        <f>IF('Heures Supplémentaire'!L420="",$T$5,"")</f>
        <v>Camille</v>
      </c>
      <c r="U316" s="25" t="str">
        <f>IF('Heures Supplémentaire'!N420="",$U$5,"")</f>
        <v>Moncef</v>
      </c>
      <c r="V316" s="25" t="str">
        <f>IF('Heures Supplémentaire'!P420="",$V$5,"")</f>
        <v>Danièle</v>
      </c>
      <c r="W316" s="25" t="str">
        <f>IF('Heures Supplémentaire'!R420="",W$5,"")</f>
        <v>Alain</v>
      </c>
      <c r="X316" s="25" t="str">
        <f>IF('Heures Supplémentaire'!T420="",X$5,"")</f>
        <v>Manuel</v>
      </c>
      <c r="Y316" s="25" t="str">
        <f>IF('Heures Supplémentaire'!V420="",Y$5,"")</f>
        <v>Driss</v>
      </c>
      <c r="Z316" s="25" t="str">
        <f>IF('Heures Supplémentaire'!Z420="",Z$5,"")</f>
        <v>AAAA</v>
      </c>
      <c r="AA316" s="25" t="str">
        <f>IF('Heures Supplémentaire'!AA420="",AA$5,"")</f>
        <v>BBBB</v>
      </c>
      <c r="AB316" s="25" t="str">
        <f>IF('Heures Supplémentaire'!AB420="",AB$5,"")</f>
        <v>CCCC</v>
      </c>
      <c r="AC316" s="25" t="e">
        <f>IF(#REF!="",AC$5,"")</f>
        <v>#REF!</v>
      </c>
      <c r="AD316" s="25" t="e">
        <f>IF(#REF!="",AD$5,"")</f>
        <v>#REF!</v>
      </c>
      <c r="AE316" s="25" t="e">
        <f>IF(#REF!="",AE$5,"")</f>
        <v>#REF!</v>
      </c>
      <c r="AF316" s="25" t="e">
        <f>IF(#REF!="",AF$5,"")</f>
        <v>#REF!</v>
      </c>
      <c r="AG316" s="25" t="e">
        <f>IF(#REF!="",AG$5,"")</f>
        <v>#REF!</v>
      </c>
      <c r="AH316" s="26" t="e">
        <f>IF(#REF!="",AH$5,"")</f>
        <v>#REF!</v>
      </c>
    </row>
    <row r="317" spans="1:34" ht="15" hidden="1" customHeight="1">
      <c r="A317" s="18" t="s">
        <v>80</v>
      </c>
      <c r="B317" s="19">
        <f t="shared" si="9"/>
        <v>44142</v>
      </c>
      <c r="C317" s="27">
        <f t="shared" si="8"/>
        <v>7</v>
      </c>
      <c r="D317" s="28" t="s">
        <v>67</v>
      </c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4"/>
      <c r="P317" s="25" t="str">
        <f>IF('Heures Supplémentaire'!D421="",$P$5,"")</f>
        <v>Haziz</v>
      </c>
      <c r="Q317" s="25" t="str">
        <f>IF('Heures Supplémentaire'!F421="",$Q$5,"")</f>
        <v>Stéphanie</v>
      </c>
      <c r="R317" s="25" t="str">
        <f>IF('Heures Supplémentaire'!H421="",$R$5,"")</f>
        <v>Catherine</v>
      </c>
      <c r="S317" s="25" t="str">
        <f>IF('Heures Supplémentaire'!J421="",$S$5,"")</f>
        <v>Denise</v>
      </c>
      <c r="T317" s="25" t="str">
        <f>IF('Heures Supplémentaire'!L421="",$T$5,"")</f>
        <v>Camille</v>
      </c>
      <c r="U317" s="25" t="str">
        <f>IF('Heures Supplémentaire'!N421="",$U$5,"")</f>
        <v>Moncef</v>
      </c>
      <c r="V317" s="25" t="str">
        <f>IF('Heures Supplémentaire'!P421="",$V$5,"")</f>
        <v>Danièle</v>
      </c>
      <c r="W317" s="25" t="str">
        <f>IF('Heures Supplémentaire'!R421="",W$5,"")</f>
        <v>Alain</v>
      </c>
      <c r="X317" s="25" t="str">
        <f>IF('Heures Supplémentaire'!T421="",X$5,"")</f>
        <v>Manuel</v>
      </c>
      <c r="Y317" s="25" t="str">
        <f>IF('Heures Supplémentaire'!V421="",Y$5,"")</f>
        <v>Driss</v>
      </c>
      <c r="Z317" s="25" t="str">
        <f>IF('Heures Supplémentaire'!Z421="",Z$5,"")</f>
        <v>AAAA</v>
      </c>
      <c r="AA317" s="25" t="str">
        <f>IF('Heures Supplémentaire'!AA421="",AA$5,"")</f>
        <v>BBBB</v>
      </c>
      <c r="AB317" s="25" t="str">
        <f>IF('Heures Supplémentaire'!AB421="",AB$5,"")</f>
        <v>CCCC</v>
      </c>
      <c r="AC317" s="25" t="e">
        <f>IF(#REF!="",AC$5,"")</f>
        <v>#REF!</v>
      </c>
      <c r="AD317" s="25" t="e">
        <f>IF(#REF!="",AD$5,"")</f>
        <v>#REF!</v>
      </c>
      <c r="AE317" s="25" t="e">
        <f>IF(#REF!="",AE$5,"")</f>
        <v>#REF!</v>
      </c>
      <c r="AF317" s="25" t="e">
        <f>IF(#REF!="",AF$5,"")</f>
        <v>#REF!</v>
      </c>
      <c r="AG317" s="25" t="e">
        <f>IF(#REF!="",AG$5,"")</f>
        <v>#REF!</v>
      </c>
      <c r="AH317" s="26" t="e">
        <f>IF(#REF!="",AH$5,"")</f>
        <v>#REF!</v>
      </c>
    </row>
    <row r="318" spans="1:34" ht="15" customHeight="1">
      <c r="A318" s="18" t="s">
        <v>80</v>
      </c>
      <c r="B318" s="19">
        <f t="shared" si="9"/>
        <v>44143</v>
      </c>
      <c r="C318" s="27">
        <f t="shared" si="8"/>
        <v>1</v>
      </c>
      <c r="D318" s="28" t="s">
        <v>68</v>
      </c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4"/>
      <c r="P318" s="25" t="str">
        <f>IF('Heures Supplémentaire'!D422="",$P$5,"")</f>
        <v>Haziz</v>
      </c>
      <c r="Q318" s="25" t="str">
        <f>IF('Heures Supplémentaire'!F422="",$Q$5,"")</f>
        <v>Stéphanie</v>
      </c>
      <c r="R318" s="25" t="str">
        <f>IF('Heures Supplémentaire'!H422="",$R$5,"")</f>
        <v>Catherine</v>
      </c>
      <c r="S318" s="25" t="str">
        <f>IF('Heures Supplémentaire'!J422="",$S$5,"")</f>
        <v>Denise</v>
      </c>
      <c r="T318" s="25" t="str">
        <f>IF('Heures Supplémentaire'!L422="",$T$5,"")</f>
        <v>Camille</v>
      </c>
      <c r="U318" s="25" t="str">
        <f>IF('Heures Supplémentaire'!N422="",$U$5,"")</f>
        <v>Moncef</v>
      </c>
      <c r="V318" s="25" t="str">
        <f>IF('Heures Supplémentaire'!P422="",$V$5,"")</f>
        <v>Danièle</v>
      </c>
      <c r="W318" s="25" t="str">
        <f>IF('Heures Supplémentaire'!R422="",W$5,"")</f>
        <v>Alain</v>
      </c>
      <c r="X318" s="25" t="str">
        <f>IF('Heures Supplémentaire'!T422="",X$5,"")</f>
        <v>Manuel</v>
      </c>
      <c r="Y318" s="25" t="str">
        <f>IF('Heures Supplémentaire'!V422="",Y$5,"")</f>
        <v>Driss</v>
      </c>
      <c r="Z318" s="25" t="str">
        <f>IF('Heures Supplémentaire'!Z422="",Z$5,"")</f>
        <v>AAAA</v>
      </c>
      <c r="AA318" s="25" t="str">
        <f>IF('Heures Supplémentaire'!AA422="",AA$5,"")</f>
        <v>BBBB</v>
      </c>
      <c r="AB318" s="25" t="str">
        <f>IF('Heures Supplémentaire'!AB422="",AB$5,"")</f>
        <v>CCCC</v>
      </c>
      <c r="AC318" s="25" t="e">
        <f>IF(#REF!="",AC$5,"")</f>
        <v>#REF!</v>
      </c>
      <c r="AD318" s="25" t="e">
        <f>IF(#REF!="",AD$5,"")</f>
        <v>#REF!</v>
      </c>
      <c r="AE318" s="25" t="e">
        <f>IF(#REF!="",AE$5,"")</f>
        <v>#REF!</v>
      </c>
      <c r="AF318" s="25" t="e">
        <f>IF(#REF!="",AF$5,"")</f>
        <v>#REF!</v>
      </c>
      <c r="AG318" s="25" t="e">
        <f>IF(#REF!="",AG$5,"")</f>
        <v>#REF!</v>
      </c>
      <c r="AH318" s="26" t="e">
        <f>IF(#REF!="",AH$5,"")</f>
        <v>#REF!</v>
      </c>
    </row>
    <row r="319" spans="1:34" ht="15" hidden="1" customHeight="1">
      <c r="A319" s="18" t="s">
        <v>80</v>
      </c>
      <c r="B319" s="19">
        <f t="shared" si="9"/>
        <v>44144</v>
      </c>
      <c r="C319" s="27">
        <f t="shared" si="8"/>
        <v>2</v>
      </c>
      <c r="D319" s="28" t="s">
        <v>69</v>
      </c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4"/>
      <c r="P319" s="25" t="str">
        <f>IF('Heures Supplémentaire'!D423="",$P$5,"")</f>
        <v>Haziz</v>
      </c>
      <c r="Q319" s="25" t="str">
        <f>IF('Heures Supplémentaire'!F423="",$Q$5,"")</f>
        <v>Stéphanie</v>
      </c>
      <c r="R319" s="25" t="str">
        <f>IF('Heures Supplémentaire'!H423="",$R$5,"")</f>
        <v>Catherine</v>
      </c>
      <c r="S319" s="25" t="str">
        <f>IF('Heures Supplémentaire'!J423="",$S$5,"")</f>
        <v>Denise</v>
      </c>
      <c r="T319" s="25" t="str">
        <f>IF('Heures Supplémentaire'!L423="",$T$5,"")</f>
        <v>Camille</v>
      </c>
      <c r="U319" s="25" t="str">
        <f>IF('Heures Supplémentaire'!N423="",$U$5,"")</f>
        <v>Moncef</v>
      </c>
      <c r="V319" s="25" t="str">
        <f>IF('Heures Supplémentaire'!P423="",$V$5,"")</f>
        <v>Danièle</v>
      </c>
      <c r="W319" s="25" t="str">
        <f>IF('Heures Supplémentaire'!R423="",W$5,"")</f>
        <v>Alain</v>
      </c>
      <c r="X319" s="25" t="str">
        <f>IF('Heures Supplémentaire'!T423="",X$5,"")</f>
        <v>Manuel</v>
      </c>
      <c r="Y319" s="25" t="str">
        <f>IF('Heures Supplémentaire'!V423="",Y$5,"")</f>
        <v>Driss</v>
      </c>
      <c r="Z319" s="25" t="str">
        <f>IF('Heures Supplémentaire'!Z423="",Z$5,"")</f>
        <v>AAAA</v>
      </c>
      <c r="AA319" s="25" t="str">
        <f>IF('Heures Supplémentaire'!AA423="",AA$5,"")</f>
        <v>BBBB</v>
      </c>
      <c r="AB319" s="25" t="str">
        <f>IF('Heures Supplémentaire'!AB423="",AB$5,"")</f>
        <v>CCCC</v>
      </c>
      <c r="AC319" s="25" t="e">
        <f>IF(#REF!="",AC$5,"")</f>
        <v>#REF!</v>
      </c>
      <c r="AD319" s="25" t="e">
        <f>IF(#REF!="",AD$5,"")</f>
        <v>#REF!</v>
      </c>
      <c r="AE319" s="25" t="e">
        <f>IF(#REF!="",AE$5,"")</f>
        <v>#REF!</v>
      </c>
      <c r="AF319" s="25" t="e">
        <f>IF(#REF!="",AF$5,"")</f>
        <v>#REF!</v>
      </c>
      <c r="AG319" s="25" t="e">
        <f>IF(#REF!="",AG$5,"")</f>
        <v>#REF!</v>
      </c>
      <c r="AH319" s="26" t="e">
        <f>IF(#REF!="",AH$5,"")</f>
        <v>#REF!</v>
      </c>
    </row>
    <row r="320" spans="1:34" ht="15" hidden="1" customHeight="1">
      <c r="A320" s="18" t="s">
        <v>80</v>
      </c>
      <c r="B320" s="19">
        <f t="shared" si="9"/>
        <v>44145</v>
      </c>
      <c r="C320" s="27">
        <f t="shared" si="8"/>
        <v>3</v>
      </c>
      <c r="D320" s="28" t="s">
        <v>70</v>
      </c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4"/>
      <c r="P320" s="25" t="str">
        <f>IF('Heures Supplémentaire'!D424="",$P$5,"")</f>
        <v>Haziz</v>
      </c>
      <c r="Q320" s="25" t="str">
        <f>IF('Heures Supplémentaire'!F424="",$Q$5,"")</f>
        <v>Stéphanie</v>
      </c>
      <c r="R320" s="25" t="str">
        <f>IF('Heures Supplémentaire'!H424="",$R$5,"")</f>
        <v>Catherine</v>
      </c>
      <c r="S320" s="25" t="str">
        <f>IF('Heures Supplémentaire'!J424="",$S$5,"")</f>
        <v>Denise</v>
      </c>
      <c r="T320" s="25" t="str">
        <f>IF('Heures Supplémentaire'!L424="",$T$5,"")</f>
        <v>Camille</v>
      </c>
      <c r="U320" s="25" t="str">
        <f>IF('Heures Supplémentaire'!N424="",$U$5,"")</f>
        <v>Moncef</v>
      </c>
      <c r="V320" s="25" t="str">
        <f>IF('Heures Supplémentaire'!P424="",$V$5,"")</f>
        <v>Danièle</v>
      </c>
      <c r="W320" s="25" t="str">
        <f>IF('Heures Supplémentaire'!R424="",W$5,"")</f>
        <v>Alain</v>
      </c>
      <c r="X320" s="25" t="str">
        <f>IF('Heures Supplémentaire'!T424="",X$5,"")</f>
        <v>Manuel</v>
      </c>
      <c r="Y320" s="25" t="str">
        <f>IF('Heures Supplémentaire'!V424="",Y$5,"")</f>
        <v>Driss</v>
      </c>
      <c r="Z320" s="25" t="str">
        <f>IF('Heures Supplémentaire'!Z424="",Z$5,"")</f>
        <v>AAAA</v>
      </c>
      <c r="AA320" s="25" t="str">
        <f>IF('Heures Supplémentaire'!AA424="",AA$5,"")</f>
        <v>BBBB</v>
      </c>
      <c r="AB320" s="25" t="str">
        <f>IF('Heures Supplémentaire'!AB424="",AB$5,"")</f>
        <v>CCCC</v>
      </c>
      <c r="AC320" s="25" t="e">
        <f>IF(#REF!="",AC$5,"")</f>
        <v>#REF!</v>
      </c>
      <c r="AD320" s="25" t="e">
        <f>IF(#REF!="",AD$5,"")</f>
        <v>#REF!</v>
      </c>
      <c r="AE320" s="25" t="e">
        <f>IF(#REF!="",AE$5,"")</f>
        <v>#REF!</v>
      </c>
      <c r="AF320" s="25" t="e">
        <f>IF(#REF!="",AF$5,"")</f>
        <v>#REF!</v>
      </c>
      <c r="AG320" s="25" t="e">
        <f>IF(#REF!="",AG$5,"")</f>
        <v>#REF!</v>
      </c>
      <c r="AH320" s="26" t="e">
        <f>IF(#REF!="",AH$5,"")</f>
        <v>#REF!</v>
      </c>
    </row>
    <row r="321" spans="1:34" ht="15" hidden="1" customHeight="1">
      <c r="A321" s="18" t="s">
        <v>80</v>
      </c>
      <c r="B321" s="19">
        <f t="shared" si="9"/>
        <v>44146</v>
      </c>
      <c r="C321" s="27">
        <f t="shared" si="8"/>
        <v>4</v>
      </c>
      <c r="D321" s="28" t="s">
        <v>64</v>
      </c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4"/>
      <c r="P321" s="25" t="str">
        <f>IF('Heures Supplémentaire'!D425="",$P$5,"")</f>
        <v>Haziz</v>
      </c>
      <c r="Q321" s="25" t="str">
        <f>IF('Heures Supplémentaire'!F425="",$Q$5,"")</f>
        <v>Stéphanie</v>
      </c>
      <c r="R321" s="25" t="str">
        <f>IF('Heures Supplémentaire'!H425="",$R$5,"")</f>
        <v>Catherine</v>
      </c>
      <c r="S321" s="25" t="str">
        <f>IF('Heures Supplémentaire'!J425="",$S$5,"")</f>
        <v>Denise</v>
      </c>
      <c r="T321" s="25" t="str">
        <f>IF('Heures Supplémentaire'!L425="",$T$5,"")</f>
        <v>Camille</v>
      </c>
      <c r="U321" s="25" t="str">
        <f>IF('Heures Supplémentaire'!N425="",$U$5,"")</f>
        <v>Moncef</v>
      </c>
      <c r="V321" s="25" t="str">
        <f>IF('Heures Supplémentaire'!P425="",$V$5,"")</f>
        <v>Danièle</v>
      </c>
      <c r="W321" s="25" t="str">
        <f>IF('Heures Supplémentaire'!R425="",W$5,"")</f>
        <v>Alain</v>
      </c>
      <c r="X321" s="25" t="str">
        <f>IF('Heures Supplémentaire'!T425="",X$5,"")</f>
        <v>Manuel</v>
      </c>
      <c r="Y321" s="25" t="str">
        <f>IF('Heures Supplémentaire'!V425="",Y$5,"")</f>
        <v>Driss</v>
      </c>
      <c r="Z321" s="25" t="str">
        <f>IF('Heures Supplémentaire'!Z425="",Z$5,"")</f>
        <v>AAAA</v>
      </c>
      <c r="AA321" s="25" t="str">
        <f>IF('Heures Supplémentaire'!AA425="",AA$5,"")</f>
        <v>BBBB</v>
      </c>
      <c r="AB321" s="25" t="str">
        <f>IF('Heures Supplémentaire'!AB425="",AB$5,"")</f>
        <v>CCCC</v>
      </c>
      <c r="AC321" s="25" t="e">
        <f>IF(#REF!="",AC$5,"")</f>
        <v>#REF!</v>
      </c>
      <c r="AD321" s="25" t="e">
        <f>IF(#REF!="",AD$5,"")</f>
        <v>#REF!</v>
      </c>
      <c r="AE321" s="25" t="e">
        <f>IF(#REF!="",AE$5,"")</f>
        <v>#REF!</v>
      </c>
      <c r="AF321" s="25" t="e">
        <f>IF(#REF!="",AF$5,"")</f>
        <v>#REF!</v>
      </c>
      <c r="AG321" s="25" t="e">
        <f>IF(#REF!="",AG$5,"")</f>
        <v>#REF!</v>
      </c>
      <c r="AH321" s="26" t="e">
        <f>IF(#REF!="",AH$5,"")</f>
        <v>#REF!</v>
      </c>
    </row>
    <row r="322" spans="1:34" ht="15" hidden="1" customHeight="1">
      <c r="A322" s="18" t="s">
        <v>80</v>
      </c>
      <c r="B322" s="19">
        <f t="shared" si="9"/>
        <v>44147</v>
      </c>
      <c r="C322" s="27">
        <f t="shared" si="8"/>
        <v>5</v>
      </c>
      <c r="D322" s="28" t="s">
        <v>65</v>
      </c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4"/>
      <c r="P322" s="25" t="str">
        <f>IF('Heures Supplémentaire'!D428="",$P$5,"")</f>
        <v>Haziz</v>
      </c>
      <c r="Q322" s="25" t="str">
        <f>IF('Heures Supplémentaire'!F428="",$Q$5,"")</f>
        <v>Stéphanie</v>
      </c>
      <c r="R322" s="25" t="str">
        <f>IF('Heures Supplémentaire'!H428="",$R$5,"")</f>
        <v>Catherine</v>
      </c>
      <c r="S322" s="25" t="str">
        <f>IF('Heures Supplémentaire'!J428="",$S$5,"")</f>
        <v>Denise</v>
      </c>
      <c r="T322" s="25" t="str">
        <f>IF('Heures Supplémentaire'!L428="",$T$5,"")</f>
        <v>Camille</v>
      </c>
      <c r="U322" s="25" t="str">
        <f>IF('Heures Supplémentaire'!N428="",$U$5,"")</f>
        <v>Moncef</v>
      </c>
      <c r="V322" s="25" t="str">
        <f>IF('Heures Supplémentaire'!P428="",$V$5,"")</f>
        <v>Danièle</v>
      </c>
      <c r="W322" s="25" t="str">
        <f>IF('Heures Supplémentaire'!R428="",W$5,"")</f>
        <v>Alain</v>
      </c>
      <c r="X322" s="25" t="str">
        <f>IF('Heures Supplémentaire'!T428="",X$5,"")</f>
        <v>Manuel</v>
      </c>
      <c r="Y322" s="25" t="str">
        <f>IF('Heures Supplémentaire'!V428="",Y$5,"")</f>
        <v>Driss</v>
      </c>
      <c r="Z322" s="25" t="str">
        <f>IF('Heures Supplémentaire'!Z428="",Z$5,"")</f>
        <v>AAAA</v>
      </c>
      <c r="AA322" s="25" t="str">
        <f>IF('Heures Supplémentaire'!AA428="",AA$5,"")</f>
        <v>BBBB</v>
      </c>
      <c r="AB322" s="25" t="str">
        <f>IF('Heures Supplémentaire'!AB428="",AB$5,"")</f>
        <v>CCCC</v>
      </c>
      <c r="AC322" s="25" t="e">
        <f>IF(#REF!="",AC$5,"")</f>
        <v>#REF!</v>
      </c>
      <c r="AD322" s="25" t="e">
        <f>IF(#REF!="",AD$5,"")</f>
        <v>#REF!</v>
      </c>
      <c r="AE322" s="25" t="e">
        <f>IF(#REF!="",AE$5,"")</f>
        <v>#REF!</v>
      </c>
      <c r="AF322" s="25" t="e">
        <f>IF(#REF!="",AF$5,"")</f>
        <v>#REF!</v>
      </c>
      <c r="AG322" s="25" t="e">
        <f>IF(#REF!="",AG$5,"")</f>
        <v>#REF!</v>
      </c>
      <c r="AH322" s="26" t="e">
        <f>IF(#REF!="",AH$5,"")</f>
        <v>#REF!</v>
      </c>
    </row>
    <row r="323" spans="1:34" ht="15" hidden="1" customHeight="1">
      <c r="A323" s="18" t="s">
        <v>80</v>
      </c>
      <c r="B323" s="19">
        <f t="shared" si="9"/>
        <v>44148</v>
      </c>
      <c r="C323" s="27">
        <f t="shared" si="8"/>
        <v>6</v>
      </c>
      <c r="D323" s="28" t="s">
        <v>66</v>
      </c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4"/>
      <c r="P323" s="25" t="str">
        <f>IF('Heures Supplémentaire'!D429="",$P$5,"")</f>
        <v>Haziz</v>
      </c>
      <c r="Q323" s="25" t="str">
        <f>IF('Heures Supplémentaire'!F429="",$Q$5,"")</f>
        <v>Stéphanie</v>
      </c>
      <c r="R323" s="25" t="str">
        <f>IF('Heures Supplémentaire'!H429="",$R$5,"")</f>
        <v>Catherine</v>
      </c>
      <c r="S323" s="25" t="str">
        <f>IF('Heures Supplémentaire'!J429="",$S$5,"")</f>
        <v>Denise</v>
      </c>
      <c r="T323" s="25" t="str">
        <f>IF('Heures Supplémentaire'!L429="",$T$5,"")</f>
        <v>Camille</v>
      </c>
      <c r="U323" s="25" t="str">
        <f>IF('Heures Supplémentaire'!N429="",$U$5,"")</f>
        <v>Moncef</v>
      </c>
      <c r="V323" s="25" t="str">
        <f>IF('Heures Supplémentaire'!P429="",$V$5,"")</f>
        <v>Danièle</v>
      </c>
      <c r="W323" s="25" t="str">
        <f>IF('Heures Supplémentaire'!R429="",W$5,"")</f>
        <v>Alain</v>
      </c>
      <c r="X323" s="25" t="str">
        <f>IF('Heures Supplémentaire'!T429="",X$5,"")</f>
        <v>Manuel</v>
      </c>
      <c r="Y323" s="25" t="str">
        <f>IF('Heures Supplémentaire'!V429="",Y$5,"")</f>
        <v>Driss</v>
      </c>
      <c r="Z323" s="25" t="str">
        <f>IF('Heures Supplémentaire'!Z429="",Z$5,"")</f>
        <v>AAAA</v>
      </c>
      <c r="AA323" s="25" t="str">
        <f>IF('Heures Supplémentaire'!AA429="",AA$5,"")</f>
        <v>BBBB</v>
      </c>
      <c r="AB323" s="25" t="str">
        <f>IF('Heures Supplémentaire'!AB429="",AB$5,"")</f>
        <v>CCCC</v>
      </c>
      <c r="AC323" s="25" t="e">
        <f>IF(#REF!="",AC$5,"")</f>
        <v>#REF!</v>
      </c>
      <c r="AD323" s="25" t="e">
        <f>IF(#REF!="",AD$5,"")</f>
        <v>#REF!</v>
      </c>
      <c r="AE323" s="25" t="e">
        <f>IF(#REF!="",AE$5,"")</f>
        <v>#REF!</v>
      </c>
      <c r="AF323" s="25" t="e">
        <f>IF(#REF!="",AF$5,"")</f>
        <v>#REF!</v>
      </c>
      <c r="AG323" s="25" t="e">
        <f>IF(#REF!="",AG$5,"")</f>
        <v>#REF!</v>
      </c>
      <c r="AH323" s="26" t="e">
        <f>IF(#REF!="",AH$5,"")</f>
        <v>#REF!</v>
      </c>
    </row>
    <row r="324" spans="1:34" ht="15" hidden="1" customHeight="1">
      <c r="A324" s="18" t="s">
        <v>80</v>
      </c>
      <c r="B324" s="19">
        <f t="shared" si="9"/>
        <v>44149</v>
      </c>
      <c r="C324" s="27">
        <f t="shared" si="8"/>
        <v>7</v>
      </c>
      <c r="D324" s="28" t="s">
        <v>67</v>
      </c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4"/>
      <c r="P324" s="25" t="str">
        <f>IF('Heures Supplémentaire'!D430="",$P$5,"")</f>
        <v>Haziz</v>
      </c>
      <c r="Q324" s="25" t="str">
        <f>IF('Heures Supplémentaire'!F430="",$Q$5,"")</f>
        <v>Stéphanie</v>
      </c>
      <c r="R324" s="25" t="str">
        <f>IF('Heures Supplémentaire'!H430="",$R$5,"")</f>
        <v>Catherine</v>
      </c>
      <c r="S324" s="25" t="str">
        <f>IF('Heures Supplémentaire'!J430="",$S$5,"")</f>
        <v>Denise</v>
      </c>
      <c r="T324" s="25" t="str">
        <f>IF('Heures Supplémentaire'!L430="",$T$5,"")</f>
        <v>Camille</v>
      </c>
      <c r="U324" s="25" t="str">
        <f>IF('Heures Supplémentaire'!N430="",$U$5,"")</f>
        <v>Moncef</v>
      </c>
      <c r="V324" s="25" t="str">
        <f>IF('Heures Supplémentaire'!P430="",$V$5,"")</f>
        <v>Danièle</v>
      </c>
      <c r="W324" s="25" t="str">
        <f>IF('Heures Supplémentaire'!R430="",W$5,"")</f>
        <v>Alain</v>
      </c>
      <c r="X324" s="25" t="str">
        <f>IF('Heures Supplémentaire'!T430="",X$5,"")</f>
        <v>Manuel</v>
      </c>
      <c r="Y324" s="25" t="str">
        <f>IF('Heures Supplémentaire'!V430="",Y$5,"")</f>
        <v>Driss</v>
      </c>
      <c r="Z324" s="25" t="str">
        <f>IF('Heures Supplémentaire'!Z430="",Z$5,"")</f>
        <v>AAAA</v>
      </c>
      <c r="AA324" s="25" t="str">
        <f>IF('Heures Supplémentaire'!AA430="",AA$5,"")</f>
        <v>BBBB</v>
      </c>
      <c r="AB324" s="25" t="str">
        <f>IF('Heures Supplémentaire'!AB430="",AB$5,"")</f>
        <v>CCCC</v>
      </c>
      <c r="AC324" s="25" t="e">
        <f>IF(#REF!="",AC$5,"")</f>
        <v>#REF!</v>
      </c>
      <c r="AD324" s="25" t="e">
        <f>IF(#REF!="",AD$5,"")</f>
        <v>#REF!</v>
      </c>
      <c r="AE324" s="25" t="e">
        <f>IF(#REF!="",AE$5,"")</f>
        <v>#REF!</v>
      </c>
      <c r="AF324" s="25" t="e">
        <f>IF(#REF!="",AF$5,"")</f>
        <v>#REF!</v>
      </c>
      <c r="AG324" s="25" t="e">
        <f>IF(#REF!="",AG$5,"")</f>
        <v>#REF!</v>
      </c>
      <c r="AH324" s="26" t="e">
        <f>IF(#REF!="",AH$5,"")</f>
        <v>#REF!</v>
      </c>
    </row>
    <row r="325" spans="1:34" ht="15" customHeight="1">
      <c r="A325" s="18" t="s">
        <v>80</v>
      </c>
      <c r="B325" s="19">
        <f t="shared" si="9"/>
        <v>44150</v>
      </c>
      <c r="C325" s="27">
        <f t="shared" si="8"/>
        <v>1</v>
      </c>
      <c r="D325" s="28" t="s">
        <v>68</v>
      </c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4"/>
      <c r="P325" s="25" t="str">
        <f>IF('Heures Supplémentaire'!D431="",$P$5,"")</f>
        <v>Haziz</v>
      </c>
      <c r="Q325" s="25" t="str">
        <f>IF('Heures Supplémentaire'!F431="",$Q$5,"")</f>
        <v>Stéphanie</v>
      </c>
      <c r="R325" s="25" t="str">
        <f>IF('Heures Supplémentaire'!H431="",$R$5,"")</f>
        <v>Catherine</v>
      </c>
      <c r="S325" s="25" t="str">
        <f>IF('Heures Supplémentaire'!J431="",$S$5,"")</f>
        <v>Denise</v>
      </c>
      <c r="T325" s="25" t="str">
        <f>IF('Heures Supplémentaire'!L431="",$T$5,"")</f>
        <v>Camille</v>
      </c>
      <c r="U325" s="25" t="str">
        <f>IF('Heures Supplémentaire'!N431="",$U$5,"")</f>
        <v>Moncef</v>
      </c>
      <c r="V325" s="25" t="str">
        <f>IF('Heures Supplémentaire'!P431="",$V$5,"")</f>
        <v>Danièle</v>
      </c>
      <c r="W325" s="25" t="str">
        <f>IF('Heures Supplémentaire'!R431="",W$5,"")</f>
        <v>Alain</v>
      </c>
      <c r="X325" s="25" t="str">
        <f>IF('Heures Supplémentaire'!T431="",X$5,"")</f>
        <v>Manuel</v>
      </c>
      <c r="Y325" s="25" t="str">
        <f>IF('Heures Supplémentaire'!V431="",Y$5,"")</f>
        <v>Driss</v>
      </c>
      <c r="Z325" s="25" t="str">
        <f>IF('Heures Supplémentaire'!Z431="",Z$5,"")</f>
        <v>AAAA</v>
      </c>
      <c r="AA325" s="25" t="str">
        <f>IF('Heures Supplémentaire'!AA431="",AA$5,"")</f>
        <v>BBBB</v>
      </c>
      <c r="AB325" s="25" t="str">
        <f>IF('Heures Supplémentaire'!AB431="",AB$5,"")</f>
        <v>CCCC</v>
      </c>
      <c r="AC325" s="25" t="e">
        <f>IF(#REF!="",AC$5,"")</f>
        <v>#REF!</v>
      </c>
      <c r="AD325" s="25" t="e">
        <f>IF(#REF!="",AD$5,"")</f>
        <v>#REF!</v>
      </c>
      <c r="AE325" s="25" t="e">
        <f>IF(#REF!="",AE$5,"")</f>
        <v>#REF!</v>
      </c>
      <c r="AF325" s="25" t="e">
        <f>IF(#REF!="",AF$5,"")</f>
        <v>#REF!</v>
      </c>
      <c r="AG325" s="25" t="e">
        <f>IF(#REF!="",AG$5,"")</f>
        <v>#REF!</v>
      </c>
      <c r="AH325" s="26" t="e">
        <f>IF(#REF!="",AH$5,"")</f>
        <v>#REF!</v>
      </c>
    </row>
    <row r="326" spans="1:34" ht="15" hidden="1" customHeight="1">
      <c r="A326" s="18" t="s">
        <v>80</v>
      </c>
      <c r="B326" s="19">
        <f t="shared" si="9"/>
        <v>44151</v>
      </c>
      <c r="C326" s="27">
        <f t="shared" ref="C326:C371" si="10">WEEKDAY(B326)</f>
        <v>2</v>
      </c>
      <c r="D326" s="28" t="s">
        <v>69</v>
      </c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4"/>
      <c r="P326" s="25" t="str">
        <f>IF('Heures Supplémentaire'!D432="",$P$5,"")</f>
        <v>Haziz</v>
      </c>
      <c r="Q326" s="25" t="str">
        <f>IF('Heures Supplémentaire'!F432="",$Q$5,"")</f>
        <v>Stéphanie</v>
      </c>
      <c r="R326" s="25" t="str">
        <f>IF('Heures Supplémentaire'!H432="",$R$5,"")</f>
        <v>Catherine</v>
      </c>
      <c r="S326" s="25" t="str">
        <f>IF('Heures Supplémentaire'!J432="",$S$5,"")</f>
        <v>Denise</v>
      </c>
      <c r="T326" s="25" t="str">
        <f>IF('Heures Supplémentaire'!L432="",$T$5,"")</f>
        <v>Camille</v>
      </c>
      <c r="U326" s="25" t="str">
        <f>IF('Heures Supplémentaire'!N432="",$U$5,"")</f>
        <v>Moncef</v>
      </c>
      <c r="V326" s="25" t="str">
        <f>IF('Heures Supplémentaire'!P432="",$V$5,"")</f>
        <v>Danièle</v>
      </c>
      <c r="W326" s="25" t="str">
        <f>IF('Heures Supplémentaire'!R432="",W$5,"")</f>
        <v>Alain</v>
      </c>
      <c r="X326" s="25" t="str">
        <f>IF('Heures Supplémentaire'!T432="",X$5,"")</f>
        <v>Manuel</v>
      </c>
      <c r="Y326" s="25" t="str">
        <f>IF('Heures Supplémentaire'!V432="",Y$5,"")</f>
        <v>Driss</v>
      </c>
      <c r="Z326" s="25" t="str">
        <f>IF('Heures Supplémentaire'!Z432="",Z$5,"")</f>
        <v>AAAA</v>
      </c>
      <c r="AA326" s="25" t="str">
        <f>IF('Heures Supplémentaire'!AA432="",AA$5,"")</f>
        <v>BBBB</v>
      </c>
      <c r="AB326" s="25" t="str">
        <f>IF('Heures Supplémentaire'!AB432="",AB$5,"")</f>
        <v>CCCC</v>
      </c>
      <c r="AC326" s="25" t="e">
        <f>IF(#REF!="",AC$5,"")</f>
        <v>#REF!</v>
      </c>
      <c r="AD326" s="25" t="e">
        <f>IF(#REF!="",AD$5,"")</f>
        <v>#REF!</v>
      </c>
      <c r="AE326" s="25" t="e">
        <f>IF(#REF!="",AE$5,"")</f>
        <v>#REF!</v>
      </c>
      <c r="AF326" s="25" t="e">
        <f>IF(#REF!="",AF$5,"")</f>
        <v>#REF!</v>
      </c>
      <c r="AG326" s="25" t="e">
        <f>IF(#REF!="",AG$5,"")</f>
        <v>#REF!</v>
      </c>
      <c r="AH326" s="26" t="e">
        <f>IF(#REF!="",AH$5,"")</f>
        <v>#REF!</v>
      </c>
    </row>
    <row r="327" spans="1:34" ht="15" hidden="1" customHeight="1">
      <c r="A327" s="18" t="s">
        <v>80</v>
      </c>
      <c r="B327" s="19">
        <f t="shared" ref="B327:B371" si="11">B326+1</f>
        <v>44152</v>
      </c>
      <c r="C327" s="27">
        <f t="shared" si="10"/>
        <v>3</v>
      </c>
      <c r="D327" s="28" t="s">
        <v>70</v>
      </c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4"/>
      <c r="P327" s="25" t="str">
        <f>IF('Heures Supplémentaire'!D433="",$P$5,"")</f>
        <v>Haziz</v>
      </c>
      <c r="Q327" s="25" t="str">
        <f>IF('Heures Supplémentaire'!F433="",$Q$5,"")</f>
        <v>Stéphanie</v>
      </c>
      <c r="R327" s="25" t="str">
        <f>IF('Heures Supplémentaire'!H433="",$R$5,"")</f>
        <v>Catherine</v>
      </c>
      <c r="S327" s="25" t="str">
        <f>IF('Heures Supplémentaire'!J433="",$S$5,"")</f>
        <v>Denise</v>
      </c>
      <c r="T327" s="25" t="str">
        <f>IF('Heures Supplémentaire'!L433="",$T$5,"")</f>
        <v>Camille</v>
      </c>
      <c r="U327" s="25" t="str">
        <f>IF('Heures Supplémentaire'!N433="",$U$5,"")</f>
        <v>Moncef</v>
      </c>
      <c r="V327" s="25" t="str">
        <f>IF('Heures Supplémentaire'!P433="",$V$5,"")</f>
        <v>Danièle</v>
      </c>
      <c r="W327" s="25" t="str">
        <f>IF('Heures Supplémentaire'!R433="",W$5,"")</f>
        <v>Alain</v>
      </c>
      <c r="X327" s="25" t="str">
        <f>IF('Heures Supplémentaire'!T433="",X$5,"")</f>
        <v>Manuel</v>
      </c>
      <c r="Y327" s="25" t="str">
        <f>IF('Heures Supplémentaire'!V433="",Y$5,"")</f>
        <v>Driss</v>
      </c>
      <c r="Z327" s="25" t="str">
        <f>IF('Heures Supplémentaire'!Z433="",Z$5,"")</f>
        <v>AAAA</v>
      </c>
      <c r="AA327" s="25" t="str">
        <f>IF('Heures Supplémentaire'!AA433="",AA$5,"")</f>
        <v>BBBB</v>
      </c>
      <c r="AB327" s="25" t="str">
        <f>IF('Heures Supplémentaire'!AB433="",AB$5,"")</f>
        <v>CCCC</v>
      </c>
      <c r="AC327" s="25" t="e">
        <f>IF(#REF!="",AC$5,"")</f>
        <v>#REF!</v>
      </c>
      <c r="AD327" s="25" t="e">
        <f>IF(#REF!="",AD$5,"")</f>
        <v>#REF!</v>
      </c>
      <c r="AE327" s="25" t="e">
        <f>IF(#REF!="",AE$5,"")</f>
        <v>#REF!</v>
      </c>
      <c r="AF327" s="25" t="e">
        <f>IF(#REF!="",AF$5,"")</f>
        <v>#REF!</v>
      </c>
      <c r="AG327" s="25" t="e">
        <f>IF(#REF!="",AG$5,"")</f>
        <v>#REF!</v>
      </c>
      <c r="AH327" s="26" t="e">
        <f>IF(#REF!="",AH$5,"")</f>
        <v>#REF!</v>
      </c>
    </row>
    <row r="328" spans="1:34" ht="15" hidden="1" customHeight="1">
      <c r="A328" s="18" t="s">
        <v>80</v>
      </c>
      <c r="B328" s="19">
        <f t="shared" si="11"/>
        <v>44153</v>
      </c>
      <c r="C328" s="27">
        <f t="shared" si="10"/>
        <v>4</v>
      </c>
      <c r="D328" s="28" t="s">
        <v>64</v>
      </c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4"/>
      <c r="P328" s="25" t="str">
        <f>IF('Heures Supplémentaire'!D434="",$P$5,"")</f>
        <v>Haziz</v>
      </c>
      <c r="Q328" s="25" t="str">
        <f>IF('Heures Supplémentaire'!F434="",$Q$5,"")</f>
        <v>Stéphanie</v>
      </c>
      <c r="R328" s="25" t="str">
        <f>IF('Heures Supplémentaire'!H434="",$R$5,"")</f>
        <v>Catherine</v>
      </c>
      <c r="S328" s="25" t="str">
        <f>IF('Heures Supplémentaire'!J434="",$S$5,"")</f>
        <v>Denise</v>
      </c>
      <c r="T328" s="25" t="str">
        <f>IF('Heures Supplémentaire'!L434="",$T$5,"")</f>
        <v>Camille</v>
      </c>
      <c r="U328" s="25" t="str">
        <f>IF('Heures Supplémentaire'!N434="",$U$5,"")</f>
        <v>Moncef</v>
      </c>
      <c r="V328" s="25" t="str">
        <f>IF('Heures Supplémentaire'!P434="",$V$5,"")</f>
        <v>Danièle</v>
      </c>
      <c r="W328" s="25" t="str">
        <f>IF('Heures Supplémentaire'!R434="",W$5,"")</f>
        <v>Alain</v>
      </c>
      <c r="X328" s="25" t="str">
        <f>IF('Heures Supplémentaire'!T434="",X$5,"")</f>
        <v>Manuel</v>
      </c>
      <c r="Y328" s="25" t="str">
        <f>IF('Heures Supplémentaire'!V434="",Y$5,"")</f>
        <v>Driss</v>
      </c>
      <c r="Z328" s="25" t="str">
        <f>IF('Heures Supplémentaire'!Z434="",Z$5,"")</f>
        <v>AAAA</v>
      </c>
      <c r="AA328" s="25" t="str">
        <f>IF('Heures Supplémentaire'!AA434="",AA$5,"")</f>
        <v>BBBB</v>
      </c>
      <c r="AB328" s="25" t="str">
        <f>IF('Heures Supplémentaire'!AB434="",AB$5,"")</f>
        <v>CCCC</v>
      </c>
      <c r="AC328" s="25" t="e">
        <f>IF(#REF!="",AC$5,"")</f>
        <v>#REF!</v>
      </c>
      <c r="AD328" s="25" t="e">
        <f>IF(#REF!="",AD$5,"")</f>
        <v>#REF!</v>
      </c>
      <c r="AE328" s="25" t="e">
        <f>IF(#REF!="",AE$5,"")</f>
        <v>#REF!</v>
      </c>
      <c r="AF328" s="25" t="e">
        <f>IF(#REF!="",AF$5,"")</f>
        <v>#REF!</v>
      </c>
      <c r="AG328" s="25" t="e">
        <f>IF(#REF!="",AG$5,"")</f>
        <v>#REF!</v>
      </c>
      <c r="AH328" s="26" t="e">
        <f>IF(#REF!="",AH$5,"")</f>
        <v>#REF!</v>
      </c>
    </row>
    <row r="329" spans="1:34" ht="15" hidden="1" customHeight="1">
      <c r="A329" s="18" t="s">
        <v>80</v>
      </c>
      <c r="B329" s="19">
        <f t="shared" si="11"/>
        <v>44154</v>
      </c>
      <c r="C329" s="27">
        <f t="shared" si="10"/>
        <v>5</v>
      </c>
      <c r="D329" s="28" t="s">
        <v>65</v>
      </c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4"/>
      <c r="P329" s="25" t="str">
        <f>IF('Heures Supplémentaire'!D437="",$P$5,"")</f>
        <v>Haziz</v>
      </c>
      <c r="Q329" s="25" t="str">
        <f>IF('Heures Supplémentaire'!F437="",$Q$5,"")</f>
        <v>Stéphanie</v>
      </c>
      <c r="R329" s="25" t="str">
        <f>IF('Heures Supplémentaire'!H437="",$R$5,"")</f>
        <v>Catherine</v>
      </c>
      <c r="S329" s="25" t="str">
        <f>IF('Heures Supplémentaire'!J437="",$S$5,"")</f>
        <v>Denise</v>
      </c>
      <c r="T329" s="25" t="str">
        <f>IF('Heures Supplémentaire'!L437="",$T$5,"")</f>
        <v>Camille</v>
      </c>
      <c r="U329" s="25" t="str">
        <f>IF('Heures Supplémentaire'!N437="",$U$5,"")</f>
        <v>Moncef</v>
      </c>
      <c r="V329" s="25" t="str">
        <f>IF('Heures Supplémentaire'!P437="",$V$5,"")</f>
        <v>Danièle</v>
      </c>
      <c r="W329" s="25" t="str">
        <f>IF('Heures Supplémentaire'!R437="",W$5,"")</f>
        <v>Alain</v>
      </c>
      <c r="X329" s="25" t="str">
        <f>IF('Heures Supplémentaire'!T437="",X$5,"")</f>
        <v>Manuel</v>
      </c>
      <c r="Y329" s="25" t="str">
        <f>IF('Heures Supplémentaire'!V437="",Y$5,"")</f>
        <v>Driss</v>
      </c>
      <c r="Z329" s="25" t="str">
        <f>IF('Heures Supplémentaire'!Z437="",Z$5,"")</f>
        <v>AAAA</v>
      </c>
      <c r="AA329" s="25" t="str">
        <f>IF('Heures Supplémentaire'!AA437="",AA$5,"")</f>
        <v>BBBB</v>
      </c>
      <c r="AB329" s="25" t="str">
        <f>IF('Heures Supplémentaire'!AB437="",AB$5,"")</f>
        <v>CCCC</v>
      </c>
      <c r="AC329" s="25" t="e">
        <f>IF(#REF!="",AC$5,"")</f>
        <v>#REF!</v>
      </c>
      <c r="AD329" s="25" t="e">
        <f>IF(#REF!="",AD$5,"")</f>
        <v>#REF!</v>
      </c>
      <c r="AE329" s="25" t="e">
        <f>IF(#REF!="",AE$5,"")</f>
        <v>#REF!</v>
      </c>
      <c r="AF329" s="25" t="e">
        <f>IF(#REF!="",AF$5,"")</f>
        <v>#REF!</v>
      </c>
      <c r="AG329" s="25" t="e">
        <f>IF(#REF!="",AG$5,"")</f>
        <v>#REF!</v>
      </c>
      <c r="AH329" s="26" t="e">
        <f>IF(#REF!="",AH$5,"")</f>
        <v>#REF!</v>
      </c>
    </row>
    <row r="330" spans="1:34" ht="15" hidden="1" customHeight="1">
      <c r="A330" s="18" t="s">
        <v>80</v>
      </c>
      <c r="B330" s="19">
        <f t="shared" si="11"/>
        <v>44155</v>
      </c>
      <c r="C330" s="27">
        <f t="shared" si="10"/>
        <v>6</v>
      </c>
      <c r="D330" s="28" t="s">
        <v>66</v>
      </c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4"/>
      <c r="P330" s="25" t="str">
        <f>IF('Heures Supplémentaire'!D438="",$P$5,"")</f>
        <v>Haziz</v>
      </c>
      <c r="Q330" s="25" t="str">
        <f>IF('Heures Supplémentaire'!F438="",$Q$5,"")</f>
        <v>Stéphanie</v>
      </c>
      <c r="R330" s="25" t="str">
        <f>IF('Heures Supplémentaire'!H438="",$R$5,"")</f>
        <v>Catherine</v>
      </c>
      <c r="S330" s="25" t="str">
        <f>IF('Heures Supplémentaire'!J438="",$S$5,"")</f>
        <v>Denise</v>
      </c>
      <c r="T330" s="25" t="str">
        <f>IF('Heures Supplémentaire'!L438="",$T$5,"")</f>
        <v>Camille</v>
      </c>
      <c r="U330" s="25" t="str">
        <f>IF('Heures Supplémentaire'!N438="",$U$5,"")</f>
        <v>Moncef</v>
      </c>
      <c r="V330" s="25" t="str">
        <f>IF('Heures Supplémentaire'!P438="",$V$5,"")</f>
        <v>Danièle</v>
      </c>
      <c r="W330" s="25" t="str">
        <f>IF('Heures Supplémentaire'!R438="",W$5,"")</f>
        <v>Alain</v>
      </c>
      <c r="X330" s="25" t="str">
        <f>IF('Heures Supplémentaire'!T438="",X$5,"")</f>
        <v>Manuel</v>
      </c>
      <c r="Y330" s="25" t="str">
        <f>IF('Heures Supplémentaire'!V438="",Y$5,"")</f>
        <v>Driss</v>
      </c>
      <c r="Z330" s="25" t="str">
        <f>IF('Heures Supplémentaire'!Z438="",Z$5,"")</f>
        <v>AAAA</v>
      </c>
      <c r="AA330" s="25" t="str">
        <f>IF('Heures Supplémentaire'!AA438="",AA$5,"")</f>
        <v>BBBB</v>
      </c>
      <c r="AB330" s="25" t="str">
        <f>IF('Heures Supplémentaire'!AB438="",AB$5,"")</f>
        <v>CCCC</v>
      </c>
      <c r="AC330" s="25" t="e">
        <f>IF(#REF!="",AC$5,"")</f>
        <v>#REF!</v>
      </c>
      <c r="AD330" s="25" t="e">
        <f>IF(#REF!="",AD$5,"")</f>
        <v>#REF!</v>
      </c>
      <c r="AE330" s="25" t="e">
        <f>IF(#REF!="",AE$5,"")</f>
        <v>#REF!</v>
      </c>
      <c r="AF330" s="25" t="e">
        <f>IF(#REF!="",AF$5,"")</f>
        <v>#REF!</v>
      </c>
      <c r="AG330" s="25" t="e">
        <f>IF(#REF!="",AG$5,"")</f>
        <v>#REF!</v>
      </c>
      <c r="AH330" s="26" t="e">
        <f>IF(#REF!="",AH$5,"")</f>
        <v>#REF!</v>
      </c>
    </row>
    <row r="331" spans="1:34" ht="15" hidden="1" customHeight="1">
      <c r="A331" s="18" t="s">
        <v>80</v>
      </c>
      <c r="B331" s="19">
        <f t="shared" si="11"/>
        <v>44156</v>
      </c>
      <c r="C331" s="27">
        <f t="shared" si="10"/>
        <v>7</v>
      </c>
      <c r="D331" s="28" t="s">
        <v>67</v>
      </c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4"/>
      <c r="P331" s="25" t="str">
        <f>IF('Heures Supplémentaire'!D439="",$P$5,"")</f>
        <v>Haziz</v>
      </c>
      <c r="Q331" s="25" t="str">
        <f>IF('Heures Supplémentaire'!F439="",$Q$5,"")</f>
        <v>Stéphanie</v>
      </c>
      <c r="R331" s="25" t="str">
        <f>IF('Heures Supplémentaire'!H439="",$R$5,"")</f>
        <v>Catherine</v>
      </c>
      <c r="S331" s="25" t="str">
        <f>IF('Heures Supplémentaire'!J439="",$S$5,"")</f>
        <v>Denise</v>
      </c>
      <c r="T331" s="25" t="str">
        <f>IF('Heures Supplémentaire'!L439="",$T$5,"")</f>
        <v>Camille</v>
      </c>
      <c r="U331" s="25" t="str">
        <f>IF('Heures Supplémentaire'!N439="",$U$5,"")</f>
        <v>Moncef</v>
      </c>
      <c r="V331" s="25" t="str">
        <f>IF('Heures Supplémentaire'!P439="",$V$5,"")</f>
        <v>Danièle</v>
      </c>
      <c r="W331" s="25" t="str">
        <f>IF('Heures Supplémentaire'!R439="",W$5,"")</f>
        <v>Alain</v>
      </c>
      <c r="X331" s="25" t="str">
        <f>IF('Heures Supplémentaire'!T439="",X$5,"")</f>
        <v>Manuel</v>
      </c>
      <c r="Y331" s="25" t="str">
        <f>IF('Heures Supplémentaire'!V439="",Y$5,"")</f>
        <v>Driss</v>
      </c>
      <c r="Z331" s="25" t="str">
        <f>IF('Heures Supplémentaire'!Z439="",Z$5,"")</f>
        <v>AAAA</v>
      </c>
      <c r="AA331" s="25" t="str">
        <f>IF('Heures Supplémentaire'!AA439="",AA$5,"")</f>
        <v>BBBB</v>
      </c>
      <c r="AB331" s="25" t="str">
        <f>IF('Heures Supplémentaire'!AB439="",AB$5,"")</f>
        <v>CCCC</v>
      </c>
      <c r="AC331" s="25" t="e">
        <f>IF(#REF!="",AC$5,"")</f>
        <v>#REF!</v>
      </c>
      <c r="AD331" s="25" t="e">
        <f>IF(#REF!="",AD$5,"")</f>
        <v>#REF!</v>
      </c>
      <c r="AE331" s="25" t="e">
        <f>IF(#REF!="",AE$5,"")</f>
        <v>#REF!</v>
      </c>
      <c r="AF331" s="25" t="e">
        <f>IF(#REF!="",AF$5,"")</f>
        <v>#REF!</v>
      </c>
      <c r="AG331" s="25" t="e">
        <f>IF(#REF!="",AG$5,"")</f>
        <v>#REF!</v>
      </c>
      <c r="AH331" s="26" t="e">
        <f>IF(#REF!="",AH$5,"")</f>
        <v>#REF!</v>
      </c>
    </row>
    <row r="332" spans="1:34" ht="15" customHeight="1">
      <c r="A332" s="18" t="s">
        <v>80</v>
      </c>
      <c r="B332" s="19">
        <f t="shared" si="11"/>
        <v>44157</v>
      </c>
      <c r="C332" s="27">
        <f t="shared" si="10"/>
        <v>1</v>
      </c>
      <c r="D332" s="28" t="s">
        <v>68</v>
      </c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4"/>
      <c r="P332" s="25" t="str">
        <f>IF('Heures Supplémentaire'!D440="",$P$5,"")</f>
        <v>Haziz</v>
      </c>
      <c r="Q332" s="25" t="str">
        <f>IF('Heures Supplémentaire'!F440="",$Q$5,"")</f>
        <v>Stéphanie</v>
      </c>
      <c r="R332" s="25" t="str">
        <f>IF('Heures Supplémentaire'!H440="",$R$5,"")</f>
        <v>Catherine</v>
      </c>
      <c r="S332" s="25" t="str">
        <f>IF('Heures Supplémentaire'!J440="",$S$5,"")</f>
        <v>Denise</v>
      </c>
      <c r="T332" s="25" t="str">
        <f>IF('Heures Supplémentaire'!L440="",$T$5,"")</f>
        <v>Camille</v>
      </c>
      <c r="U332" s="25" t="str">
        <f>IF('Heures Supplémentaire'!N440="",$U$5,"")</f>
        <v>Moncef</v>
      </c>
      <c r="V332" s="25" t="str">
        <f>IF('Heures Supplémentaire'!P440="",$V$5,"")</f>
        <v>Danièle</v>
      </c>
      <c r="W332" s="25" t="str">
        <f>IF('Heures Supplémentaire'!R440="",W$5,"")</f>
        <v>Alain</v>
      </c>
      <c r="X332" s="25" t="str">
        <f>IF('Heures Supplémentaire'!T440="",X$5,"")</f>
        <v>Manuel</v>
      </c>
      <c r="Y332" s="25" t="str">
        <f>IF('Heures Supplémentaire'!V440="",Y$5,"")</f>
        <v>Driss</v>
      </c>
      <c r="Z332" s="25" t="str">
        <f>IF('Heures Supplémentaire'!Z440="",Z$5,"")</f>
        <v>AAAA</v>
      </c>
      <c r="AA332" s="25" t="str">
        <f>IF('Heures Supplémentaire'!AA440="",AA$5,"")</f>
        <v>BBBB</v>
      </c>
      <c r="AB332" s="25" t="str">
        <f>IF('Heures Supplémentaire'!AB440="",AB$5,"")</f>
        <v>CCCC</v>
      </c>
      <c r="AC332" s="25" t="e">
        <f>IF(#REF!="",AC$5,"")</f>
        <v>#REF!</v>
      </c>
      <c r="AD332" s="25" t="e">
        <f>IF(#REF!="",AD$5,"")</f>
        <v>#REF!</v>
      </c>
      <c r="AE332" s="25" t="e">
        <f>IF(#REF!="",AE$5,"")</f>
        <v>#REF!</v>
      </c>
      <c r="AF332" s="25" t="e">
        <f>IF(#REF!="",AF$5,"")</f>
        <v>#REF!</v>
      </c>
      <c r="AG332" s="25" t="e">
        <f>IF(#REF!="",AG$5,"")</f>
        <v>#REF!</v>
      </c>
      <c r="AH332" s="26" t="e">
        <f>IF(#REF!="",AH$5,"")</f>
        <v>#REF!</v>
      </c>
    </row>
    <row r="333" spans="1:34" ht="15" hidden="1" customHeight="1">
      <c r="A333" s="18" t="s">
        <v>80</v>
      </c>
      <c r="B333" s="19">
        <f t="shared" si="11"/>
        <v>44158</v>
      </c>
      <c r="C333" s="27">
        <f t="shared" si="10"/>
        <v>2</v>
      </c>
      <c r="D333" s="28" t="s">
        <v>69</v>
      </c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4"/>
      <c r="P333" s="25" t="str">
        <f>IF('Heures Supplémentaire'!D441="",$P$5,"")</f>
        <v>Haziz</v>
      </c>
      <c r="Q333" s="25" t="str">
        <f>IF('Heures Supplémentaire'!F441="",$Q$5,"")</f>
        <v>Stéphanie</v>
      </c>
      <c r="R333" s="25" t="str">
        <f>IF('Heures Supplémentaire'!H441="",$R$5,"")</f>
        <v>Catherine</v>
      </c>
      <c r="S333" s="25" t="str">
        <f>IF('Heures Supplémentaire'!J441="",$S$5,"")</f>
        <v>Denise</v>
      </c>
      <c r="T333" s="25" t="str">
        <f>IF('Heures Supplémentaire'!L441="",$T$5,"")</f>
        <v>Camille</v>
      </c>
      <c r="U333" s="25" t="str">
        <f>IF('Heures Supplémentaire'!N441="",$U$5,"")</f>
        <v>Moncef</v>
      </c>
      <c r="V333" s="25" t="str">
        <f>IF('Heures Supplémentaire'!P441="",$V$5,"")</f>
        <v>Danièle</v>
      </c>
      <c r="W333" s="25" t="str">
        <f>IF('Heures Supplémentaire'!R441="",W$5,"")</f>
        <v>Alain</v>
      </c>
      <c r="X333" s="25" t="str">
        <f>IF('Heures Supplémentaire'!T441="",X$5,"")</f>
        <v>Manuel</v>
      </c>
      <c r="Y333" s="25" t="str">
        <f>IF('Heures Supplémentaire'!V441="",Y$5,"")</f>
        <v>Driss</v>
      </c>
      <c r="Z333" s="25" t="str">
        <f>IF('Heures Supplémentaire'!Z441="",Z$5,"")</f>
        <v>AAAA</v>
      </c>
      <c r="AA333" s="25" t="str">
        <f>IF('Heures Supplémentaire'!AA441="",AA$5,"")</f>
        <v>BBBB</v>
      </c>
      <c r="AB333" s="25" t="str">
        <f>IF('Heures Supplémentaire'!AB441="",AB$5,"")</f>
        <v>CCCC</v>
      </c>
      <c r="AC333" s="25" t="e">
        <f>IF(#REF!="",AC$5,"")</f>
        <v>#REF!</v>
      </c>
      <c r="AD333" s="25" t="e">
        <f>IF(#REF!="",AD$5,"")</f>
        <v>#REF!</v>
      </c>
      <c r="AE333" s="25" t="e">
        <f>IF(#REF!="",AE$5,"")</f>
        <v>#REF!</v>
      </c>
      <c r="AF333" s="25" t="e">
        <f>IF(#REF!="",AF$5,"")</f>
        <v>#REF!</v>
      </c>
      <c r="AG333" s="25" t="e">
        <f>IF(#REF!="",AG$5,"")</f>
        <v>#REF!</v>
      </c>
      <c r="AH333" s="26" t="e">
        <f>IF(#REF!="",AH$5,"")</f>
        <v>#REF!</v>
      </c>
    </row>
    <row r="334" spans="1:34" ht="15" hidden="1" customHeight="1">
      <c r="A334" s="18" t="s">
        <v>80</v>
      </c>
      <c r="B334" s="19">
        <f t="shared" si="11"/>
        <v>44159</v>
      </c>
      <c r="C334" s="27">
        <f t="shared" si="10"/>
        <v>3</v>
      </c>
      <c r="D334" s="28" t="s">
        <v>70</v>
      </c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4"/>
      <c r="P334" s="25" t="str">
        <f>IF('Heures Supplémentaire'!D442="",$P$5,"")</f>
        <v>Haziz</v>
      </c>
      <c r="Q334" s="25" t="str">
        <f>IF('Heures Supplémentaire'!F442="",$Q$5,"")</f>
        <v>Stéphanie</v>
      </c>
      <c r="R334" s="25" t="str">
        <f>IF('Heures Supplémentaire'!H442="",$R$5,"")</f>
        <v>Catherine</v>
      </c>
      <c r="S334" s="25" t="str">
        <f>IF('Heures Supplémentaire'!J442="",$S$5,"")</f>
        <v>Denise</v>
      </c>
      <c r="T334" s="25" t="str">
        <f>IF('Heures Supplémentaire'!L442="",$T$5,"")</f>
        <v>Camille</v>
      </c>
      <c r="U334" s="25" t="str">
        <f>IF('Heures Supplémentaire'!N442="",$U$5,"")</f>
        <v>Moncef</v>
      </c>
      <c r="V334" s="25" t="str">
        <f>IF('Heures Supplémentaire'!P442="",$V$5,"")</f>
        <v>Danièle</v>
      </c>
      <c r="W334" s="25" t="str">
        <f>IF('Heures Supplémentaire'!R442="",W$5,"")</f>
        <v>Alain</v>
      </c>
      <c r="X334" s="25" t="str">
        <f>IF('Heures Supplémentaire'!T442="",X$5,"")</f>
        <v>Manuel</v>
      </c>
      <c r="Y334" s="25" t="str">
        <f>IF('Heures Supplémentaire'!V442="",Y$5,"")</f>
        <v>Driss</v>
      </c>
      <c r="Z334" s="25" t="str">
        <f>IF('Heures Supplémentaire'!Z442="",Z$5,"")</f>
        <v>AAAA</v>
      </c>
      <c r="AA334" s="25" t="str">
        <f>IF('Heures Supplémentaire'!AA442="",AA$5,"")</f>
        <v>BBBB</v>
      </c>
      <c r="AB334" s="25" t="str">
        <f>IF('Heures Supplémentaire'!AB442="",AB$5,"")</f>
        <v>CCCC</v>
      </c>
      <c r="AC334" s="25" t="e">
        <f>IF(#REF!="",AC$5,"")</f>
        <v>#REF!</v>
      </c>
      <c r="AD334" s="25" t="e">
        <f>IF(#REF!="",AD$5,"")</f>
        <v>#REF!</v>
      </c>
      <c r="AE334" s="25" t="e">
        <f>IF(#REF!="",AE$5,"")</f>
        <v>#REF!</v>
      </c>
      <c r="AF334" s="25" t="e">
        <f>IF(#REF!="",AF$5,"")</f>
        <v>#REF!</v>
      </c>
      <c r="AG334" s="25" t="e">
        <f>IF(#REF!="",AG$5,"")</f>
        <v>#REF!</v>
      </c>
      <c r="AH334" s="26" t="e">
        <f>IF(#REF!="",AH$5,"")</f>
        <v>#REF!</v>
      </c>
    </row>
    <row r="335" spans="1:34" ht="15" hidden="1" customHeight="1">
      <c r="A335" s="18" t="s">
        <v>80</v>
      </c>
      <c r="B335" s="19">
        <f t="shared" si="11"/>
        <v>44160</v>
      </c>
      <c r="C335" s="27">
        <f t="shared" si="10"/>
        <v>4</v>
      </c>
      <c r="D335" s="28" t="s">
        <v>64</v>
      </c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4"/>
      <c r="P335" s="25" t="str">
        <f>IF('Heures Supplémentaire'!D443="",$P$5,"")</f>
        <v>Haziz</v>
      </c>
      <c r="Q335" s="25" t="str">
        <f>IF('Heures Supplémentaire'!F443="",$Q$5,"")</f>
        <v>Stéphanie</v>
      </c>
      <c r="R335" s="25" t="str">
        <f>IF('Heures Supplémentaire'!H443="",$R$5,"")</f>
        <v>Catherine</v>
      </c>
      <c r="S335" s="25" t="str">
        <f>IF('Heures Supplémentaire'!J443="",$S$5,"")</f>
        <v>Denise</v>
      </c>
      <c r="T335" s="25" t="str">
        <f>IF('Heures Supplémentaire'!L443="",$T$5,"")</f>
        <v>Camille</v>
      </c>
      <c r="U335" s="25" t="str">
        <f>IF('Heures Supplémentaire'!N443="",$U$5,"")</f>
        <v>Moncef</v>
      </c>
      <c r="V335" s="25" t="str">
        <f>IF('Heures Supplémentaire'!P443="",$V$5,"")</f>
        <v>Danièle</v>
      </c>
      <c r="W335" s="25" t="str">
        <f>IF('Heures Supplémentaire'!R443="",W$5,"")</f>
        <v>Alain</v>
      </c>
      <c r="X335" s="25" t="str">
        <f>IF('Heures Supplémentaire'!T443="",X$5,"")</f>
        <v>Manuel</v>
      </c>
      <c r="Y335" s="25" t="str">
        <f>IF('Heures Supplémentaire'!V443="",Y$5,"")</f>
        <v>Driss</v>
      </c>
      <c r="Z335" s="25" t="str">
        <f>IF('Heures Supplémentaire'!Z443="",Z$5,"")</f>
        <v>AAAA</v>
      </c>
      <c r="AA335" s="25" t="str">
        <f>IF('Heures Supplémentaire'!AA443="",AA$5,"")</f>
        <v>BBBB</v>
      </c>
      <c r="AB335" s="25" t="str">
        <f>IF('Heures Supplémentaire'!AB443="",AB$5,"")</f>
        <v>CCCC</v>
      </c>
      <c r="AC335" s="25" t="e">
        <f>IF(#REF!="",AC$5,"")</f>
        <v>#REF!</v>
      </c>
      <c r="AD335" s="25" t="e">
        <f>IF(#REF!="",AD$5,"")</f>
        <v>#REF!</v>
      </c>
      <c r="AE335" s="25" t="e">
        <f>IF(#REF!="",AE$5,"")</f>
        <v>#REF!</v>
      </c>
      <c r="AF335" s="25" t="e">
        <f>IF(#REF!="",AF$5,"")</f>
        <v>#REF!</v>
      </c>
      <c r="AG335" s="25" t="e">
        <f>IF(#REF!="",AG$5,"")</f>
        <v>#REF!</v>
      </c>
      <c r="AH335" s="26" t="e">
        <f>IF(#REF!="",AH$5,"")</f>
        <v>#REF!</v>
      </c>
    </row>
    <row r="336" spans="1:34" ht="15" hidden="1" customHeight="1">
      <c r="A336" s="18" t="s">
        <v>80</v>
      </c>
      <c r="B336" s="19">
        <f t="shared" si="11"/>
        <v>44161</v>
      </c>
      <c r="C336" s="27">
        <f t="shared" si="10"/>
        <v>5</v>
      </c>
      <c r="D336" s="28" t="s">
        <v>65</v>
      </c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4"/>
      <c r="P336" s="25" t="str">
        <f>IF('Heures Supplémentaire'!D446="",$P$5,"")</f>
        <v>Haziz</v>
      </c>
      <c r="Q336" s="25" t="str">
        <f>IF('Heures Supplémentaire'!F446="",$Q$5,"")</f>
        <v>Stéphanie</v>
      </c>
      <c r="R336" s="25" t="str">
        <f>IF('Heures Supplémentaire'!H446="",$R$5,"")</f>
        <v>Catherine</v>
      </c>
      <c r="S336" s="25" t="str">
        <f>IF('Heures Supplémentaire'!J446="",$S$5,"")</f>
        <v>Denise</v>
      </c>
      <c r="T336" s="25" t="str">
        <f>IF('Heures Supplémentaire'!L446="",$T$5,"")</f>
        <v>Camille</v>
      </c>
      <c r="U336" s="25" t="str">
        <f>IF('Heures Supplémentaire'!N446="",$U$5,"")</f>
        <v>Moncef</v>
      </c>
      <c r="V336" s="25" t="str">
        <f>IF('Heures Supplémentaire'!P446="",$V$5,"")</f>
        <v>Danièle</v>
      </c>
      <c r="W336" s="25" t="str">
        <f>IF('Heures Supplémentaire'!R446="",W$5,"")</f>
        <v>Alain</v>
      </c>
      <c r="X336" s="25" t="str">
        <f>IF('Heures Supplémentaire'!T446="",X$5,"")</f>
        <v>Manuel</v>
      </c>
      <c r="Y336" s="25" t="str">
        <f>IF('Heures Supplémentaire'!V446="",Y$5,"")</f>
        <v>Driss</v>
      </c>
      <c r="Z336" s="25" t="str">
        <f>IF('Heures Supplémentaire'!Z446="",Z$5,"")</f>
        <v>AAAA</v>
      </c>
      <c r="AA336" s="25" t="str">
        <f>IF('Heures Supplémentaire'!AA446="",AA$5,"")</f>
        <v>BBBB</v>
      </c>
      <c r="AB336" s="25" t="str">
        <f>IF('Heures Supplémentaire'!AB446="",AB$5,"")</f>
        <v>CCCC</v>
      </c>
      <c r="AC336" s="25" t="e">
        <f>IF(#REF!="",AC$5,"")</f>
        <v>#REF!</v>
      </c>
      <c r="AD336" s="25" t="e">
        <f>IF(#REF!="",AD$5,"")</f>
        <v>#REF!</v>
      </c>
      <c r="AE336" s="25" t="e">
        <f>IF(#REF!="",AE$5,"")</f>
        <v>#REF!</v>
      </c>
      <c r="AF336" s="25" t="e">
        <f>IF(#REF!="",AF$5,"")</f>
        <v>#REF!</v>
      </c>
      <c r="AG336" s="25" t="e">
        <f>IF(#REF!="",AG$5,"")</f>
        <v>#REF!</v>
      </c>
      <c r="AH336" s="26" t="e">
        <f>IF(#REF!="",AH$5,"")</f>
        <v>#REF!</v>
      </c>
    </row>
    <row r="337" spans="1:34" ht="15" hidden="1" customHeight="1">
      <c r="A337" s="18" t="s">
        <v>80</v>
      </c>
      <c r="B337" s="19">
        <f t="shared" si="11"/>
        <v>44162</v>
      </c>
      <c r="C337" s="27">
        <f t="shared" si="10"/>
        <v>6</v>
      </c>
      <c r="D337" s="28" t="s">
        <v>66</v>
      </c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4"/>
      <c r="P337" s="25" t="str">
        <f>IF('Heures Supplémentaire'!D447="",$P$5,"")</f>
        <v>Haziz</v>
      </c>
      <c r="Q337" s="25" t="str">
        <f>IF('Heures Supplémentaire'!F447="",$Q$5,"")</f>
        <v>Stéphanie</v>
      </c>
      <c r="R337" s="25" t="str">
        <f>IF('Heures Supplémentaire'!H447="",$R$5,"")</f>
        <v>Catherine</v>
      </c>
      <c r="S337" s="25" t="str">
        <f>IF('Heures Supplémentaire'!J447="",$S$5,"")</f>
        <v>Denise</v>
      </c>
      <c r="T337" s="25" t="str">
        <f>IF('Heures Supplémentaire'!L447="",$T$5,"")</f>
        <v>Camille</v>
      </c>
      <c r="U337" s="25" t="str">
        <f>IF('Heures Supplémentaire'!N447="",$U$5,"")</f>
        <v>Moncef</v>
      </c>
      <c r="V337" s="25" t="str">
        <f>IF('Heures Supplémentaire'!P447="",$V$5,"")</f>
        <v>Danièle</v>
      </c>
      <c r="W337" s="25" t="str">
        <f>IF('Heures Supplémentaire'!R447="",W$5,"")</f>
        <v>Alain</v>
      </c>
      <c r="X337" s="25" t="str">
        <f>IF('Heures Supplémentaire'!T447="",X$5,"")</f>
        <v>Manuel</v>
      </c>
      <c r="Y337" s="25" t="str">
        <f>IF('Heures Supplémentaire'!V447="",Y$5,"")</f>
        <v>Driss</v>
      </c>
      <c r="Z337" s="25" t="str">
        <f>IF('Heures Supplémentaire'!Z447="",Z$5,"")</f>
        <v>AAAA</v>
      </c>
      <c r="AA337" s="25" t="str">
        <f>IF('Heures Supplémentaire'!AA447="",AA$5,"")</f>
        <v>BBBB</v>
      </c>
      <c r="AB337" s="25" t="str">
        <f>IF('Heures Supplémentaire'!AB447="",AB$5,"")</f>
        <v>CCCC</v>
      </c>
      <c r="AC337" s="25" t="e">
        <f>IF(#REF!="",AC$5,"")</f>
        <v>#REF!</v>
      </c>
      <c r="AD337" s="25" t="e">
        <f>IF(#REF!="",AD$5,"")</f>
        <v>#REF!</v>
      </c>
      <c r="AE337" s="25" t="e">
        <f>IF(#REF!="",AE$5,"")</f>
        <v>#REF!</v>
      </c>
      <c r="AF337" s="25" t="e">
        <f>IF(#REF!="",AF$5,"")</f>
        <v>#REF!</v>
      </c>
      <c r="AG337" s="25" t="e">
        <f>IF(#REF!="",AG$5,"")</f>
        <v>#REF!</v>
      </c>
      <c r="AH337" s="26" t="e">
        <f>IF(#REF!="",AH$5,"")</f>
        <v>#REF!</v>
      </c>
    </row>
    <row r="338" spans="1:34" ht="15" hidden="1" customHeight="1">
      <c r="A338" s="18" t="s">
        <v>80</v>
      </c>
      <c r="B338" s="19">
        <f t="shared" si="11"/>
        <v>44163</v>
      </c>
      <c r="C338" s="27">
        <f t="shared" si="10"/>
        <v>7</v>
      </c>
      <c r="D338" s="28" t="s">
        <v>67</v>
      </c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4"/>
      <c r="P338" s="25" t="str">
        <f>IF('Heures Supplémentaire'!D448="",$P$5,"")</f>
        <v>Haziz</v>
      </c>
      <c r="Q338" s="25" t="str">
        <f>IF('Heures Supplémentaire'!F448="",$Q$5,"")</f>
        <v>Stéphanie</v>
      </c>
      <c r="R338" s="25" t="str">
        <f>IF('Heures Supplémentaire'!H448="",$R$5,"")</f>
        <v>Catherine</v>
      </c>
      <c r="S338" s="25" t="str">
        <f>IF('Heures Supplémentaire'!J448="",$S$5,"")</f>
        <v>Denise</v>
      </c>
      <c r="T338" s="25" t="str">
        <f>IF('Heures Supplémentaire'!L448="",$T$5,"")</f>
        <v>Camille</v>
      </c>
      <c r="U338" s="25" t="str">
        <f>IF('Heures Supplémentaire'!N448="",$U$5,"")</f>
        <v>Moncef</v>
      </c>
      <c r="V338" s="25" t="str">
        <f>IF('Heures Supplémentaire'!P448="",$V$5,"")</f>
        <v>Danièle</v>
      </c>
      <c r="W338" s="25" t="str">
        <f>IF('Heures Supplémentaire'!R448="",W$5,"")</f>
        <v>Alain</v>
      </c>
      <c r="X338" s="25" t="str">
        <f>IF('Heures Supplémentaire'!T448="",X$5,"")</f>
        <v>Manuel</v>
      </c>
      <c r="Y338" s="25" t="str">
        <f>IF('Heures Supplémentaire'!V448="",Y$5,"")</f>
        <v>Driss</v>
      </c>
      <c r="Z338" s="25" t="str">
        <f>IF('Heures Supplémentaire'!Z448="",Z$5,"")</f>
        <v>AAAA</v>
      </c>
      <c r="AA338" s="25" t="str">
        <f>IF('Heures Supplémentaire'!AA448="",AA$5,"")</f>
        <v>BBBB</v>
      </c>
      <c r="AB338" s="25" t="str">
        <f>IF('Heures Supplémentaire'!AB448="",AB$5,"")</f>
        <v>CCCC</v>
      </c>
      <c r="AC338" s="25" t="e">
        <f>IF(#REF!="",AC$5,"")</f>
        <v>#REF!</v>
      </c>
      <c r="AD338" s="25" t="e">
        <f>IF(#REF!="",AD$5,"")</f>
        <v>#REF!</v>
      </c>
      <c r="AE338" s="25" t="e">
        <f>IF(#REF!="",AE$5,"")</f>
        <v>#REF!</v>
      </c>
      <c r="AF338" s="25" t="e">
        <f>IF(#REF!="",AF$5,"")</f>
        <v>#REF!</v>
      </c>
      <c r="AG338" s="25" t="e">
        <f>IF(#REF!="",AG$5,"")</f>
        <v>#REF!</v>
      </c>
      <c r="AH338" s="26" t="e">
        <f>IF(#REF!="",AH$5,"")</f>
        <v>#REF!</v>
      </c>
    </row>
    <row r="339" spans="1:34" ht="15" customHeight="1">
      <c r="A339" s="18" t="s">
        <v>80</v>
      </c>
      <c r="B339" s="19">
        <f t="shared" si="11"/>
        <v>44164</v>
      </c>
      <c r="C339" s="27">
        <f t="shared" si="10"/>
        <v>1</v>
      </c>
      <c r="D339" s="28" t="s">
        <v>68</v>
      </c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4"/>
      <c r="P339" s="25" t="str">
        <f>IF('Heures Supplémentaire'!D449="",$P$5,"")</f>
        <v>Haziz</v>
      </c>
      <c r="Q339" s="25" t="str">
        <f>IF('Heures Supplémentaire'!F449="",$Q$5,"")</f>
        <v>Stéphanie</v>
      </c>
      <c r="R339" s="25" t="str">
        <f>IF('Heures Supplémentaire'!H449="",$R$5,"")</f>
        <v>Catherine</v>
      </c>
      <c r="S339" s="25" t="str">
        <f>IF('Heures Supplémentaire'!J449="",$S$5,"")</f>
        <v>Denise</v>
      </c>
      <c r="T339" s="25" t="str">
        <f>IF('Heures Supplémentaire'!L449="",$T$5,"")</f>
        <v>Camille</v>
      </c>
      <c r="U339" s="25" t="str">
        <f>IF('Heures Supplémentaire'!N449="",$U$5,"")</f>
        <v>Moncef</v>
      </c>
      <c r="V339" s="25" t="str">
        <f>IF('Heures Supplémentaire'!P449="",$V$5,"")</f>
        <v>Danièle</v>
      </c>
      <c r="W339" s="25" t="str">
        <f>IF('Heures Supplémentaire'!R449="",W$5,"")</f>
        <v>Alain</v>
      </c>
      <c r="X339" s="25" t="str">
        <f>IF('Heures Supplémentaire'!T449="",X$5,"")</f>
        <v>Manuel</v>
      </c>
      <c r="Y339" s="25" t="str">
        <f>IF('Heures Supplémentaire'!V449="",Y$5,"")</f>
        <v>Driss</v>
      </c>
      <c r="Z339" s="25" t="str">
        <f>IF('Heures Supplémentaire'!Z449="",Z$5,"")</f>
        <v>AAAA</v>
      </c>
      <c r="AA339" s="25" t="str">
        <f>IF('Heures Supplémentaire'!AA449="",AA$5,"")</f>
        <v>BBBB</v>
      </c>
      <c r="AB339" s="25" t="str">
        <f>IF('Heures Supplémentaire'!AB449="",AB$5,"")</f>
        <v>CCCC</v>
      </c>
      <c r="AC339" s="25" t="e">
        <f>IF(#REF!="",AC$5,"")</f>
        <v>#REF!</v>
      </c>
      <c r="AD339" s="25" t="e">
        <f>IF(#REF!="",AD$5,"")</f>
        <v>#REF!</v>
      </c>
      <c r="AE339" s="25" t="e">
        <f>IF(#REF!="",AE$5,"")</f>
        <v>#REF!</v>
      </c>
      <c r="AF339" s="25" t="e">
        <f>IF(#REF!="",AF$5,"")</f>
        <v>#REF!</v>
      </c>
      <c r="AG339" s="25" t="e">
        <f>IF(#REF!="",AG$5,"")</f>
        <v>#REF!</v>
      </c>
      <c r="AH339" s="26" t="e">
        <f>IF(#REF!="",AH$5,"")</f>
        <v>#REF!</v>
      </c>
    </row>
    <row r="340" spans="1:34" ht="15" hidden="1" customHeight="1">
      <c r="A340" s="18" t="s">
        <v>81</v>
      </c>
      <c r="B340" s="19">
        <f t="shared" si="11"/>
        <v>44165</v>
      </c>
      <c r="C340" s="27">
        <f t="shared" si="10"/>
        <v>2</v>
      </c>
      <c r="D340" s="28" t="s">
        <v>69</v>
      </c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4"/>
      <c r="P340" s="25" t="str">
        <f>IF('Heures Supplémentaire'!D450="",$P$5,"")</f>
        <v>Haziz</v>
      </c>
      <c r="Q340" s="25" t="str">
        <f>IF('Heures Supplémentaire'!F450="",$Q$5,"")</f>
        <v>Stéphanie</v>
      </c>
      <c r="R340" s="25" t="str">
        <f>IF('Heures Supplémentaire'!H450="",$R$5,"")</f>
        <v>Catherine</v>
      </c>
      <c r="S340" s="25" t="str">
        <f>IF('Heures Supplémentaire'!J450="",$S$5,"")</f>
        <v>Denise</v>
      </c>
      <c r="T340" s="25" t="str">
        <f>IF('Heures Supplémentaire'!L450="",$T$5,"")</f>
        <v>Camille</v>
      </c>
      <c r="U340" s="25" t="str">
        <f>IF('Heures Supplémentaire'!N450="",$U$5,"")</f>
        <v>Moncef</v>
      </c>
      <c r="V340" s="25" t="str">
        <f>IF('Heures Supplémentaire'!P450="",$V$5,"")</f>
        <v>Danièle</v>
      </c>
      <c r="W340" s="25" t="str">
        <f>IF('Heures Supplémentaire'!R450="",W$5,"")</f>
        <v>Alain</v>
      </c>
      <c r="X340" s="25" t="str">
        <f>IF('Heures Supplémentaire'!T450="",X$5,"")</f>
        <v>Manuel</v>
      </c>
      <c r="Y340" s="25" t="str">
        <f>IF('Heures Supplémentaire'!V450="",Y$5,"")</f>
        <v>Driss</v>
      </c>
      <c r="Z340" s="25" t="str">
        <f>IF('Heures Supplémentaire'!Z450="",Z$5,"")</f>
        <v>AAAA</v>
      </c>
      <c r="AA340" s="25" t="str">
        <f>IF('Heures Supplémentaire'!AA450="",AA$5,"")</f>
        <v>BBBB</v>
      </c>
      <c r="AB340" s="25" t="str">
        <f>IF('Heures Supplémentaire'!AB450="",AB$5,"")</f>
        <v>CCCC</v>
      </c>
      <c r="AC340" s="25" t="e">
        <f>IF(#REF!="",AC$5,"")</f>
        <v>#REF!</v>
      </c>
      <c r="AD340" s="25" t="e">
        <f>IF(#REF!="",AD$5,"")</f>
        <v>#REF!</v>
      </c>
      <c r="AE340" s="25" t="e">
        <f>IF(#REF!="",AE$5,"")</f>
        <v>#REF!</v>
      </c>
      <c r="AF340" s="25" t="e">
        <f>IF(#REF!="",AF$5,"")</f>
        <v>#REF!</v>
      </c>
      <c r="AG340" s="25" t="e">
        <f>IF(#REF!="",AG$5,"")</f>
        <v>#REF!</v>
      </c>
      <c r="AH340" s="26" t="e">
        <f>IF(#REF!="",AH$5,"")</f>
        <v>#REF!</v>
      </c>
    </row>
    <row r="341" spans="1:34" ht="15" hidden="1" customHeight="1">
      <c r="A341" s="18" t="s">
        <v>81</v>
      </c>
      <c r="B341" s="19">
        <f t="shared" si="11"/>
        <v>44166</v>
      </c>
      <c r="C341" s="27">
        <f t="shared" si="10"/>
        <v>3</v>
      </c>
      <c r="D341" s="28" t="s">
        <v>70</v>
      </c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4"/>
      <c r="P341" s="25" t="str">
        <f>IF('Heures Supplémentaire'!D451="",$P$5,"")</f>
        <v>Haziz</v>
      </c>
      <c r="Q341" s="25" t="str">
        <f>IF('Heures Supplémentaire'!F451="",$Q$5,"")</f>
        <v>Stéphanie</v>
      </c>
      <c r="R341" s="25" t="str">
        <f>IF('Heures Supplémentaire'!H451="",$R$5,"")</f>
        <v>Catherine</v>
      </c>
      <c r="S341" s="25" t="str">
        <f>IF('Heures Supplémentaire'!J451="",$S$5,"")</f>
        <v>Denise</v>
      </c>
      <c r="T341" s="25" t="str">
        <f>IF('Heures Supplémentaire'!L451="",$T$5,"")</f>
        <v>Camille</v>
      </c>
      <c r="U341" s="25" t="str">
        <f>IF('Heures Supplémentaire'!N451="",$U$5,"")</f>
        <v>Moncef</v>
      </c>
      <c r="V341" s="25" t="str">
        <f>IF('Heures Supplémentaire'!P451="",$V$5,"")</f>
        <v>Danièle</v>
      </c>
      <c r="W341" s="25" t="str">
        <f>IF('Heures Supplémentaire'!R451="",W$5,"")</f>
        <v>Alain</v>
      </c>
      <c r="X341" s="25" t="str">
        <f>IF('Heures Supplémentaire'!T451="",X$5,"")</f>
        <v>Manuel</v>
      </c>
      <c r="Y341" s="25" t="str">
        <f>IF('Heures Supplémentaire'!V451="",Y$5,"")</f>
        <v>Driss</v>
      </c>
      <c r="Z341" s="25" t="str">
        <f>IF('Heures Supplémentaire'!Z451="",Z$5,"")</f>
        <v>AAAA</v>
      </c>
      <c r="AA341" s="25" t="str">
        <f>IF('Heures Supplémentaire'!AA451="",AA$5,"")</f>
        <v>BBBB</v>
      </c>
      <c r="AB341" s="25" t="str">
        <f>IF('Heures Supplémentaire'!AB451="",AB$5,"")</f>
        <v>CCCC</v>
      </c>
      <c r="AC341" s="25" t="e">
        <f>IF(#REF!="",AC$5,"")</f>
        <v>#REF!</v>
      </c>
      <c r="AD341" s="25" t="e">
        <f>IF(#REF!="",AD$5,"")</f>
        <v>#REF!</v>
      </c>
      <c r="AE341" s="25" t="e">
        <f>IF(#REF!="",AE$5,"")</f>
        <v>#REF!</v>
      </c>
      <c r="AF341" s="25" t="e">
        <f>IF(#REF!="",AF$5,"")</f>
        <v>#REF!</v>
      </c>
      <c r="AG341" s="25" t="e">
        <f>IF(#REF!="",AG$5,"")</f>
        <v>#REF!</v>
      </c>
      <c r="AH341" s="26" t="e">
        <f>IF(#REF!="",AH$5,"")</f>
        <v>#REF!</v>
      </c>
    </row>
    <row r="342" spans="1:34" ht="15" hidden="1" customHeight="1">
      <c r="A342" s="18" t="s">
        <v>81</v>
      </c>
      <c r="B342" s="19">
        <f t="shared" si="11"/>
        <v>44167</v>
      </c>
      <c r="C342" s="27">
        <f t="shared" si="10"/>
        <v>4</v>
      </c>
      <c r="D342" s="28" t="s">
        <v>64</v>
      </c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4"/>
      <c r="P342" s="25" t="str">
        <f>IF('Heures Supplémentaire'!D452="",$P$5,"")</f>
        <v>Haziz</v>
      </c>
      <c r="Q342" s="25" t="str">
        <f>IF('Heures Supplémentaire'!F452="",$Q$5,"")</f>
        <v>Stéphanie</v>
      </c>
      <c r="R342" s="25" t="str">
        <f>IF('Heures Supplémentaire'!H452="",$R$5,"")</f>
        <v>Catherine</v>
      </c>
      <c r="S342" s="25" t="str">
        <f>IF('Heures Supplémentaire'!J452="",$S$5,"")</f>
        <v>Denise</v>
      </c>
      <c r="T342" s="25" t="str">
        <f>IF('Heures Supplémentaire'!L452="",$T$5,"")</f>
        <v>Camille</v>
      </c>
      <c r="U342" s="25" t="str">
        <f>IF('Heures Supplémentaire'!N452="",$U$5,"")</f>
        <v>Moncef</v>
      </c>
      <c r="V342" s="25" t="str">
        <f>IF('Heures Supplémentaire'!P452="",$V$5,"")</f>
        <v>Danièle</v>
      </c>
      <c r="W342" s="25" t="str">
        <f>IF('Heures Supplémentaire'!R452="",W$5,"")</f>
        <v>Alain</v>
      </c>
      <c r="X342" s="25" t="str">
        <f>IF('Heures Supplémentaire'!T452="",X$5,"")</f>
        <v>Manuel</v>
      </c>
      <c r="Y342" s="25" t="str">
        <f>IF('Heures Supplémentaire'!V452="",Y$5,"")</f>
        <v>Driss</v>
      </c>
      <c r="Z342" s="25" t="str">
        <f>IF('Heures Supplémentaire'!Z452="",Z$5,"")</f>
        <v>AAAA</v>
      </c>
      <c r="AA342" s="25" t="str">
        <f>IF('Heures Supplémentaire'!AA452="",AA$5,"")</f>
        <v>BBBB</v>
      </c>
      <c r="AB342" s="25" t="str">
        <f>IF('Heures Supplémentaire'!AB452="",AB$5,"")</f>
        <v>CCCC</v>
      </c>
      <c r="AC342" s="25" t="e">
        <f>IF(#REF!="",AC$5,"")</f>
        <v>#REF!</v>
      </c>
      <c r="AD342" s="25" t="e">
        <f>IF(#REF!="",AD$5,"")</f>
        <v>#REF!</v>
      </c>
      <c r="AE342" s="25" t="e">
        <f>IF(#REF!="",AE$5,"")</f>
        <v>#REF!</v>
      </c>
      <c r="AF342" s="25" t="e">
        <f>IF(#REF!="",AF$5,"")</f>
        <v>#REF!</v>
      </c>
      <c r="AG342" s="25" t="e">
        <f>IF(#REF!="",AG$5,"")</f>
        <v>#REF!</v>
      </c>
      <c r="AH342" s="26" t="e">
        <f>IF(#REF!="",AH$5,"")</f>
        <v>#REF!</v>
      </c>
    </row>
    <row r="343" spans="1:34" ht="15" hidden="1" customHeight="1">
      <c r="A343" s="18" t="s">
        <v>81</v>
      </c>
      <c r="B343" s="19">
        <f t="shared" si="11"/>
        <v>44168</v>
      </c>
      <c r="C343" s="27">
        <f t="shared" si="10"/>
        <v>5</v>
      </c>
      <c r="D343" s="28" t="s">
        <v>65</v>
      </c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4"/>
      <c r="P343" s="25" t="str">
        <f>IF('Heures Supplémentaire'!D455="",$P$5,"")</f>
        <v>Haziz</v>
      </c>
      <c r="Q343" s="25" t="str">
        <f>IF('Heures Supplémentaire'!F455="",$Q$5,"")</f>
        <v>Stéphanie</v>
      </c>
      <c r="R343" s="25" t="str">
        <f>IF('Heures Supplémentaire'!H455="",$R$5,"")</f>
        <v>Catherine</v>
      </c>
      <c r="S343" s="25" t="str">
        <f>IF('Heures Supplémentaire'!J455="",$S$5,"")</f>
        <v>Denise</v>
      </c>
      <c r="T343" s="25" t="str">
        <f>IF('Heures Supplémentaire'!L455="",$T$5,"")</f>
        <v>Camille</v>
      </c>
      <c r="U343" s="25" t="str">
        <f>IF('Heures Supplémentaire'!N455="",$U$5,"")</f>
        <v>Moncef</v>
      </c>
      <c r="V343" s="25" t="str">
        <f>IF('Heures Supplémentaire'!P455="",$V$5,"")</f>
        <v>Danièle</v>
      </c>
      <c r="W343" s="25" t="str">
        <f>IF('Heures Supplémentaire'!R455="",W$5,"")</f>
        <v>Alain</v>
      </c>
      <c r="X343" s="25" t="str">
        <f>IF('Heures Supplémentaire'!T455="",X$5,"")</f>
        <v>Manuel</v>
      </c>
      <c r="Y343" s="25" t="str">
        <f>IF('Heures Supplémentaire'!V455="",Y$5,"")</f>
        <v>Driss</v>
      </c>
      <c r="Z343" s="25" t="str">
        <f>IF('Heures Supplémentaire'!Z455="",Z$5,"")</f>
        <v>AAAA</v>
      </c>
      <c r="AA343" s="25" t="str">
        <f>IF('Heures Supplémentaire'!AA455="",AA$5,"")</f>
        <v>BBBB</v>
      </c>
      <c r="AB343" s="25" t="str">
        <f>IF('Heures Supplémentaire'!AB455="",AB$5,"")</f>
        <v>CCCC</v>
      </c>
      <c r="AC343" s="25" t="e">
        <f>IF(#REF!="",AC$5,"")</f>
        <v>#REF!</v>
      </c>
      <c r="AD343" s="25" t="e">
        <f>IF(#REF!="",AD$5,"")</f>
        <v>#REF!</v>
      </c>
      <c r="AE343" s="25" t="e">
        <f>IF(#REF!="",AE$5,"")</f>
        <v>#REF!</v>
      </c>
      <c r="AF343" s="25" t="e">
        <f>IF(#REF!="",AF$5,"")</f>
        <v>#REF!</v>
      </c>
      <c r="AG343" s="25" t="e">
        <f>IF(#REF!="",AG$5,"")</f>
        <v>#REF!</v>
      </c>
      <c r="AH343" s="26" t="e">
        <f>IF(#REF!="",AH$5,"")</f>
        <v>#REF!</v>
      </c>
    </row>
    <row r="344" spans="1:34" ht="15" hidden="1" customHeight="1">
      <c r="A344" s="18" t="s">
        <v>81</v>
      </c>
      <c r="B344" s="19">
        <f t="shared" si="11"/>
        <v>44169</v>
      </c>
      <c r="C344" s="27">
        <f t="shared" si="10"/>
        <v>6</v>
      </c>
      <c r="D344" s="28" t="s">
        <v>66</v>
      </c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4"/>
      <c r="P344" s="25" t="str">
        <f>IF('Heures Supplémentaire'!D456="",$P$5,"")</f>
        <v>Haziz</v>
      </c>
      <c r="Q344" s="25" t="str">
        <f>IF('Heures Supplémentaire'!F456="",$Q$5,"")</f>
        <v>Stéphanie</v>
      </c>
      <c r="R344" s="25" t="str">
        <f>IF('Heures Supplémentaire'!H456="",$R$5,"")</f>
        <v>Catherine</v>
      </c>
      <c r="S344" s="25" t="str">
        <f>IF('Heures Supplémentaire'!J456="",$S$5,"")</f>
        <v>Denise</v>
      </c>
      <c r="T344" s="25" t="str">
        <f>IF('Heures Supplémentaire'!L456="",$T$5,"")</f>
        <v>Camille</v>
      </c>
      <c r="U344" s="25" t="str">
        <f>IF('Heures Supplémentaire'!N456="",$U$5,"")</f>
        <v>Moncef</v>
      </c>
      <c r="V344" s="25" t="str">
        <f>IF('Heures Supplémentaire'!P456="",$V$5,"")</f>
        <v>Danièle</v>
      </c>
      <c r="W344" s="25" t="str">
        <f>IF('Heures Supplémentaire'!R456="",W$5,"")</f>
        <v>Alain</v>
      </c>
      <c r="X344" s="25" t="str">
        <f>IF('Heures Supplémentaire'!T456="",X$5,"")</f>
        <v>Manuel</v>
      </c>
      <c r="Y344" s="25" t="str">
        <f>IF('Heures Supplémentaire'!V456="",Y$5,"")</f>
        <v>Driss</v>
      </c>
      <c r="Z344" s="25" t="str">
        <f>IF('Heures Supplémentaire'!Z456="",Z$5,"")</f>
        <v>AAAA</v>
      </c>
      <c r="AA344" s="25" t="str">
        <f>IF('Heures Supplémentaire'!AA456="",AA$5,"")</f>
        <v>BBBB</v>
      </c>
      <c r="AB344" s="25" t="str">
        <f>IF('Heures Supplémentaire'!AB456="",AB$5,"")</f>
        <v>CCCC</v>
      </c>
      <c r="AC344" s="25" t="e">
        <f>IF(#REF!="",AC$5,"")</f>
        <v>#REF!</v>
      </c>
      <c r="AD344" s="25" t="e">
        <f>IF(#REF!="",AD$5,"")</f>
        <v>#REF!</v>
      </c>
      <c r="AE344" s="25" t="e">
        <f>IF(#REF!="",AE$5,"")</f>
        <v>#REF!</v>
      </c>
      <c r="AF344" s="25" t="e">
        <f>IF(#REF!="",AF$5,"")</f>
        <v>#REF!</v>
      </c>
      <c r="AG344" s="25" t="e">
        <f>IF(#REF!="",AG$5,"")</f>
        <v>#REF!</v>
      </c>
      <c r="AH344" s="26" t="e">
        <f>IF(#REF!="",AH$5,"")</f>
        <v>#REF!</v>
      </c>
    </row>
    <row r="345" spans="1:34" ht="15" hidden="1" customHeight="1">
      <c r="A345" s="18" t="s">
        <v>81</v>
      </c>
      <c r="B345" s="19">
        <f t="shared" si="11"/>
        <v>44170</v>
      </c>
      <c r="C345" s="27">
        <f t="shared" si="10"/>
        <v>7</v>
      </c>
      <c r="D345" s="28" t="s">
        <v>67</v>
      </c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4"/>
      <c r="P345" s="25" t="str">
        <f>IF('Heures Supplémentaire'!D457="",$P$5,"")</f>
        <v>Haziz</v>
      </c>
      <c r="Q345" s="25" t="str">
        <f>IF('Heures Supplémentaire'!F457="",$Q$5,"")</f>
        <v>Stéphanie</v>
      </c>
      <c r="R345" s="25" t="str">
        <f>IF('Heures Supplémentaire'!H457="",$R$5,"")</f>
        <v>Catherine</v>
      </c>
      <c r="S345" s="25" t="str">
        <f>IF('Heures Supplémentaire'!J457="",$S$5,"")</f>
        <v>Denise</v>
      </c>
      <c r="T345" s="25" t="str">
        <f>IF('Heures Supplémentaire'!L457="",$T$5,"")</f>
        <v>Camille</v>
      </c>
      <c r="U345" s="25" t="str">
        <f>IF('Heures Supplémentaire'!N457="",$U$5,"")</f>
        <v>Moncef</v>
      </c>
      <c r="V345" s="25" t="str">
        <f>IF('Heures Supplémentaire'!P457="",$V$5,"")</f>
        <v>Danièle</v>
      </c>
      <c r="W345" s="25" t="str">
        <f>IF('Heures Supplémentaire'!R457="",W$5,"")</f>
        <v>Alain</v>
      </c>
      <c r="X345" s="25" t="str">
        <f>IF('Heures Supplémentaire'!T457="",X$5,"")</f>
        <v>Manuel</v>
      </c>
      <c r="Y345" s="25" t="str">
        <f>IF('Heures Supplémentaire'!V457="",Y$5,"")</f>
        <v>Driss</v>
      </c>
      <c r="Z345" s="25" t="str">
        <f>IF('Heures Supplémentaire'!Z457="",Z$5,"")</f>
        <v>AAAA</v>
      </c>
      <c r="AA345" s="25" t="str">
        <f>IF('Heures Supplémentaire'!AA457="",AA$5,"")</f>
        <v>BBBB</v>
      </c>
      <c r="AB345" s="25" t="str">
        <f>IF('Heures Supplémentaire'!AB457="",AB$5,"")</f>
        <v>CCCC</v>
      </c>
      <c r="AC345" s="25" t="e">
        <f>IF(#REF!="",AC$5,"")</f>
        <v>#REF!</v>
      </c>
      <c r="AD345" s="25" t="e">
        <f>IF(#REF!="",AD$5,"")</f>
        <v>#REF!</v>
      </c>
      <c r="AE345" s="25" t="e">
        <f>IF(#REF!="",AE$5,"")</f>
        <v>#REF!</v>
      </c>
      <c r="AF345" s="25" t="e">
        <f>IF(#REF!="",AF$5,"")</f>
        <v>#REF!</v>
      </c>
      <c r="AG345" s="25" t="e">
        <f>IF(#REF!="",AG$5,"")</f>
        <v>#REF!</v>
      </c>
      <c r="AH345" s="26" t="e">
        <f>IF(#REF!="",AH$5,"")</f>
        <v>#REF!</v>
      </c>
    </row>
    <row r="346" spans="1:34" ht="15" customHeight="1">
      <c r="A346" s="18" t="s">
        <v>81</v>
      </c>
      <c r="B346" s="19">
        <f t="shared" si="11"/>
        <v>44171</v>
      </c>
      <c r="C346" s="27">
        <f t="shared" si="10"/>
        <v>1</v>
      </c>
      <c r="D346" s="28" t="s">
        <v>68</v>
      </c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4"/>
      <c r="P346" s="25" t="str">
        <f>IF('Heures Supplémentaire'!D458="",$P$5,"")</f>
        <v>Haziz</v>
      </c>
      <c r="Q346" s="25" t="str">
        <f>IF('Heures Supplémentaire'!F458="",$Q$5,"")</f>
        <v>Stéphanie</v>
      </c>
      <c r="R346" s="25" t="str">
        <f>IF('Heures Supplémentaire'!H458="",$R$5,"")</f>
        <v>Catherine</v>
      </c>
      <c r="S346" s="25" t="str">
        <f>IF('Heures Supplémentaire'!J458="",$S$5,"")</f>
        <v>Denise</v>
      </c>
      <c r="T346" s="25" t="str">
        <f>IF('Heures Supplémentaire'!L458="",$T$5,"")</f>
        <v>Camille</v>
      </c>
      <c r="U346" s="25" t="str">
        <f>IF('Heures Supplémentaire'!N458="",$U$5,"")</f>
        <v>Moncef</v>
      </c>
      <c r="V346" s="25" t="str">
        <f>IF('Heures Supplémentaire'!P458="",$V$5,"")</f>
        <v>Danièle</v>
      </c>
      <c r="W346" s="25" t="str">
        <f>IF('Heures Supplémentaire'!R458="",W$5,"")</f>
        <v>Alain</v>
      </c>
      <c r="X346" s="25" t="str">
        <f>IF('Heures Supplémentaire'!T458="",X$5,"")</f>
        <v>Manuel</v>
      </c>
      <c r="Y346" s="25" t="str">
        <f>IF('Heures Supplémentaire'!V458="",Y$5,"")</f>
        <v>Driss</v>
      </c>
      <c r="Z346" s="25" t="str">
        <f>IF('Heures Supplémentaire'!Z458="",Z$5,"")</f>
        <v>AAAA</v>
      </c>
      <c r="AA346" s="25" t="str">
        <f>IF('Heures Supplémentaire'!AA458="",AA$5,"")</f>
        <v>BBBB</v>
      </c>
      <c r="AB346" s="25" t="str">
        <f>IF('Heures Supplémentaire'!AB458="",AB$5,"")</f>
        <v>CCCC</v>
      </c>
      <c r="AC346" s="25" t="e">
        <f>IF(#REF!="",AC$5,"")</f>
        <v>#REF!</v>
      </c>
      <c r="AD346" s="25" t="e">
        <f>IF(#REF!="",AD$5,"")</f>
        <v>#REF!</v>
      </c>
      <c r="AE346" s="25" t="e">
        <f>IF(#REF!="",AE$5,"")</f>
        <v>#REF!</v>
      </c>
      <c r="AF346" s="25" t="e">
        <f>IF(#REF!="",AF$5,"")</f>
        <v>#REF!</v>
      </c>
      <c r="AG346" s="25" t="e">
        <f>IF(#REF!="",AG$5,"")</f>
        <v>#REF!</v>
      </c>
      <c r="AH346" s="26" t="e">
        <f>IF(#REF!="",AH$5,"")</f>
        <v>#REF!</v>
      </c>
    </row>
    <row r="347" spans="1:34" ht="15" hidden="1" customHeight="1">
      <c r="A347" s="18" t="s">
        <v>81</v>
      </c>
      <c r="B347" s="19">
        <f t="shared" si="11"/>
        <v>44172</v>
      </c>
      <c r="C347" s="27">
        <f t="shared" si="10"/>
        <v>2</v>
      </c>
      <c r="D347" s="28" t="s">
        <v>69</v>
      </c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4"/>
      <c r="P347" s="25" t="str">
        <f>IF('Heures Supplémentaire'!D459="",$P$5,"")</f>
        <v>Haziz</v>
      </c>
      <c r="Q347" s="25" t="str">
        <f>IF('Heures Supplémentaire'!F459="",$Q$5,"")</f>
        <v>Stéphanie</v>
      </c>
      <c r="R347" s="25" t="str">
        <f>IF('Heures Supplémentaire'!H459="",$R$5,"")</f>
        <v>Catherine</v>
      </c>
      <c r="S347" s="25" t="str">
        <f>IF('Heures Supplémentaire'!J459="",$S$5,"")</f>
        <v>Denise</v>
      </c>
      <c r="T347" s="25" t="str">
        <f>IF('Heures Supplémentaire'!L459="",$T$5,"")</f>
        <v>Camille</v>
      </c>
      <c r="U347" s="25" t="str">
        <f>IF('Heures Supplémentaire'!N459="",$U$5,"")</f>
        <v>Moncef</v>
      </c>
      <c r="V347" s="25" t="str">
        <f>IF('Heures Supplémentaire'!P459="",$V$5,"")</f>
        <v>Danièle</v>
      </c>
      <c r="W347" s="25" t="str">
        <f>IF('Heures Supplémentaire'!R459="",W$5,"")</f>
        <v>Alain</v>
      </c>
      <c r="X347" s="25" t="str">
        <f>IF('Heures Supplémentaire'!T459="",X$5,"")</f>
        <v>Manuel</v>
      </c>
      <c r="Y347" s="25" t="str">
        <f>IF('Heures Supplémentaire'!V459="",Y$5,"")</f>
        <v>Driss</v>
      </c>
      <c r="Z347" s="25" t="str">
        <f>IF('Heures Supplémentaire'!Z459="",Z$5,"")</f>
        <v>AAAA</v>
      </c>
      <c r="AA347" s="25" t="str">
        <f>IF('Heures Supplémentaire'!AA459="",AA$5,"")</f>
        <v>BBBB</v>
      </c>
      <c r="AB347" s="25" t="str">
        <f>IF('Heures Supplémentaire'!AB459="",AB$5,"")</f>
        <v>CCCC</v>
      </c>
      <c r="AC347" s="25" t="e">
        <f>IF(#REF!="",AC$5,"")</f>
        <v>#REF!</v>
      </c>
      <c r="AD347" s="25" t="e">
        <f>IF(#REF!="",AD$5,"")</f>
        <v>#REF!</v>
      </c>
      <c r="AE347" s="25" t="e">
        <f>IF(#REF!="",AE$5,"")</f>
        <v>#REF!</v>
      </c>
      <c r="AF347" s="25" t="e">
        <f>IF(#REF!="",AF$5,"")</f>
        <v>#REF!</v>
      </c>
      <c r="AG347" s="25" t="e">
        <f>IF(#REF!="",AG$5,"")</f>
        <v>#REF!</v>
      </c>
      <c r="AH347" s="26" t="e">
        <f>IF(#REF!="",AH$5,"")</f>
        <v>#REF!</v>
      </c>
    </row>
    <row r="348" spans="1:34" ht="15" hidden="1" customHeight="1">
      <c r="A348" s="18" t="s">
        <v>81</v>
      </c>
      <c r="B348" s="19">
        <f t="shared" si="11"/>
        <v>44173</v>
      </c>
      <c r="C348" s="27">
        <f t="shared" si="10"/>
        <v>3</v>
      </c>
      <c r="D348" s="28" t="s">
        <v>70</v>
      </c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4"/>
      <c r="P348" s="25" t="str">
        <f>IF('Heures Supplémentaire'!D460="",$P$5,"")</f>
        <v>Haziz</v>
      </c>
      <c r="Q348" s="25" t="str">
        <f>IF('Heures Supplémentaire'!F460="",$Q$5,"")</f>
        <v>Stéphanie</v>
      </c>
      <c r="R348" s="25" t="str">
        <f>IF('Heures Supplémentaire'!H460="",$R$5,"")</f>
        <v>Catherine</v>
      </c>
      <c r="S348" s="25" t="str">
        <f>IF('Heures Supplémentaire'!J460="",$S$5,"")</f>
        <v>Denise</v>
      </c>
      <c r="T348" s="25" t="str">
        <f>IF('Heures Supplémentaire'!L460="",$T$5,"")</f>
        <v>Camille</v>
      </c>
      <c r="U348" s="25" t="str">
        <f>IF('Heures Supplémentaire'!N460="",$U$5,"")</f>
        <v>Moncef</v>
      </c>
      <c r="V348" s="25" t="str">
        <f>IF('Heures Supplémentaire'!P460="",$V$5,"")</f>
        <v>Danièle</v>
      </c>
      <c r="W348" s="25" t="str">
        <f>IF('Heures Supplémentaire'!R460="",W$5,"")</f>
        <v>Alain</v>
      </c>
      <c r="X348" s="25" t="str">
        <f>IF('Heures Supplémentaire'!T460="",X$5,"")</f>
        <v>Manuel</v>
      </c>
      <c r="Y348" s="25" t="str">
        <f>IF('Heures Supplémentaire'!V460="",Y$5,"")</f>
        <v>Driss</v>
      </c>
      <c r="Z348" s="25" t="str">
        <f>IF('Heures Supplémentaire'!Z460="",Z$5,"")</f>
        <v>AAAA</v>
      </c>
      <c r="AA348" s="25" t="str">
        <f>IF('Heures Supplémentaire'!AA460="",AA$5,"")</f>
        <v>BBBB</v>
      </c>
      <c r="AB348" s="25" t="str">
        <f>IF('Heures Supplémentaire'!AB460="",AB$5,"")</f>
        <v>CCCC</v>
      </c>
      <c r="AC348" s="25" t="e">
        <f>IF(#REF!="",AC$5,"")</f>
        <v>#REF!</v>
      </c>
      <c r="AD348" s="25" t="e">
        <f>IF(#REF!="",AD$5,"")</f>
        <v>#REF!</v>
      </c>
      <c r="AE348" s="25" t="e">
        <f>IF(#REF!="",AE$5,"")</f>
        <v>#REF!</v>
      </c>
      <c r="AF348" s="25" t="e">
        <f>IF(#REF!="",AF$5,"")</f>
        <v>#REF!</v>
      </c>
      <c r="AG348" s="25" t="e">
        <f>IF(#REF!="",AG$5,"")</f>
        <v>#REF!</v>
      </c>
      <c r="AH348" s="26" t="e">
        <f>IF(#REF!="",AH$5,"")</f>
        <v>#REF!</v>
      </c>
    </row>
    <row r="349" spans="1:34" ht="15" hidden="1" customHeight="1">
      <c r="A349" s="18" t="s">
        <v>81</v>
      </c>
      <c r="B349" s="19">
        <f t="shared" si="11"/>
        <v>44174</v>
      </c>
      <c r="C349" s="27">
        <f t="shared" si="10"/>
        <v>4</v>
      </c>
      <c r="D349" s="28" t="s">
        <v>64</v>
      </c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4"/>
      <c r="P349" s="25" t="str">
        <f>IF('Heures Supplémentaire'!D461="",$P$5,"")</f>
        <v>Haziz</v>
      </c>
      <c r="Q349" s="25" t="str">
        <f>IF('Heures Supplémentaire'!F461="",$Q$5,"")</f>
        <v>Stéphanie</v>
      </c>
      <c r="R349" s="25" t="str">
        <f>IF('Heures Supplémentaire'!H461="",$R$5,"")</f>
        <v>Catherine</v>
      </c>
      <c r="S349" s="25" t="str">
        <f>IF('Heures Supplémentaire'!J461="",$S$5,"")</f>
        <v>Denise</v>
      </c>
      <c r="T349" s="25" t="str">
        <f>IF('Heures Supplémentaire'!L461="",$T$5,"")</f>
        <v>Camille</v>
      </c>
      <c r="U349" s="25" t="str">
        <f>IF('Heures Supplémentaire'!N461="",$U$5,"")</f>
        <v>Moncef</v>
      </c>
      <c r="V349" s="25" t="str">
        <f>IF('Heures Supplémentaire'!P461="",$V$5,"")</f>
        <v>Danièle</v>
      </c>
      <c r="W349" s="25" t="str">
        <f>IF('Heures Supplémentaire'!R461="",W$5,"")</f>
        <v>Alain</v>
      </c>
      <c r="X349" s="25" t="str">
        <f>IF('Heures Supplémentaire'!T461="",X$5,"")</f>
        <v>Manuel</v>
      </c>
      <c r="Y349" s="25" t="str">
        <f>IF('Heures Supplémentaire'!V461="",Y$5,"")</f>
        <v>Driss</v>
      </c>
      <c r="Z349" s="25" t="str">
        <f>IF('Heures Supplémentaire'!Z461="",Z$5,"")</f>
        <v>AAAA</v>
      </c>
      <c r="AA349" s="25" t="str">
        <f>IF('Heures Supplémentaire'!AA461="",AA$5,"")</f>
        <v>BBBB</v>
      </c>
      <c r="AB349" s="25" t="str">
        <f>IF('Heures Supplémentaire'!AB461="",AB$5,"")</f>
        <v>CCCC</v>
      </c>
      <c r="AC349" s="25" t="e">
        <f>IF(#REF!="",AC$5,"")</f>
        <v>#REF!</v>
      </c>
      <c r="AD349" s="25" t="e">
        <f>IF(#REF!="",AD$5,"")</f>
        <v>#REF!</v>
      </c>
      <c r="AE349" s="25" t="e">
        <f>IF(#REF!="",AE$5,"")</f>
        <v>#REF!</v>
      </c>
      <c r="AF349" s="25" t="e">
        <f>IF(#REF!="",AF$5,"")</f>
        <v>#REF!</v>
      </c>
      <c r="AG349" s="25" t="e">
        <f>IF(#REF!="",AG$5,"")</f>
        <v>#REF!</v>
      </c>
      <c r="AH349" s="26" t="e">
        <f>IF(#REF!="",AH$5,"")</f>
        <v>#REF!</v>
      </c>
    </row>
    <row r="350" spans="1:34" ht="15" hidden="1" customHeight="1">
      <c r="A350" s="18" t="s">
        <v>81</v>
      </c>
      <c r="B350" s="19">
        <f t="shared" si="11"/>
        <v>44175</v>
      </c>
      <c r="C350" s="27">
        <f t="shared" si="10"/>
        <v>5</v>
      </c>
      <c r="D350" s="28" t="s">
        <v>65</v>
      </c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4"/>
      <c r="P350" s="25" t="str">
        <f>IF('Heures Supplémentaire'!D464="",$P$5,"")</f>
        <v>Haziz</v>
      </c>
      <c r="Q350" s="25" t="str">
        <f>IF('Heures Supplémentaire'!F464="",$Q$5,"")</f>
        <v>Stéphanie</v>
      </c>
      <c r="R350" s="25" t="str">
        <f>IF('Heures Supplémentaire'!H464="",$R$5,"")</f>
        <v>Catherine</v>
      </c>
      <c r="S350" s="25" t="str">
        <f>IF('Heures Supplémentaire'!J464="",$S$5,"")</f>
        <v>Denise</v>
      </c>
      <c r="T350" s="25" t="str">
        <f>IF('Heures Supplémentaire'!L464="",$T$5,"")</f>
        <v>Camille</v>
      </c>
      <c r="U350" s="25" t="str">
        <f>IF('Heures Supplémentaire'!N464="",$U$5,"")</f>
        <v>Moncef</v>
      </c>
      <c r="V350" s="25" t="str">
        <f>IF('Heures Supplémentaire'!P464="",$V$5,"")</f>
        <v>Danièle</v>
      </c>
      <c r="W350" s="25" t="str">
        <f>IF('Heures Supplémentaire'!R464="",W$5,"")</f>
        <v>Alain</v>
      </c>
      <c r="X350" s="25" t="str">
        <f>IF('Heures Supplémentaire'!T464="",X$5,"")</f>
        <v>Manuel</v>
      </c>
      <c r="Y350" s="25" t="str">
        <f>IF('Heures Supplémentaire'!V464="",Y$5,"")</f>
        <v>Driss</v>
      </c>
      <c r="Z350" s="25" t="str">
        <f>IF('Heures Supplémentaire'!Z464="",Z$5,"")</f>
        <v>AAAA</v>
      </c>
      <c r="AA350" s="25" t="str">
        <f>IF('Heures Supplémentaire'!AA464="",AA$5,"")</f>
        <v>BBBB</v>
      </c>
      <c r="AB350" s="25" t="str">
        <f>IF('Heures Supplémentaire'!AB464="",AB$5,"")</f>
        <v>CCCC</v>
      </c>
      <c r="AC350" s="25" t="e">
        <f>IF(#REF!="",AC$5,"")</f>
        <v>#REF!</v>
      </c>
      <c r="AD350" s="25" t="e">
        <f>IF(#REF!="",AD$5,"")</f>
        <v>#REF!</v>
      </c>
      <c r="AE350" s="25" t="e">
        <f>IF(#REF!="",AE$5,"")</f>
        <v>#REF!</v>
      </c>
      <c r="AF350" s="25" t="e">
        <f>IF(#REF!="",AF$5,"")</f>
        <v>#REF!</v>
      </c>
      <c r="AG350" s="25" t="e">
        <f>IF(#REF!="",AG$5,"")</f>
        <v>#REF!</v>
      </c>
      <c r="AH350" s="26" t="e">
        <f>IF(#REF!="",AH$5,"")</f>
        <v>#REF!</v>
      </c>
    </row>
    <row r="351" spans="1:34" ht="15" hidden="1" customHeight="1">
      <c r="A351" s="18" t="s">
        <v>81</v>
      </c>
      <c r="B351" s="19">
        <f t="shared" si="11"/>
        <v>44176</v>
      </c>
      <c r="C351" s="27">
        <f t="shared" si="10"/>
        <v>6</v>
      </c>
      <c r="D351" s="28" t="s">
        <v>66</v>
      </c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4"/>
      <c r="P351" s="25" t="str">
        <f>IF('Heures Supplémentaire'!D465="",$P$5,"")</f>
        <v>Haziz</v>
      </c>
      <c r="Q351" s="25" t="str">
        <f>IF('Heures Supplémentaire'!F465="",$Q$5,"")</f>
        <v>Stéphanie</v>
      </c>
      <c r="R351" s="25" t="str">
        <f>IF('Heures Supplémentaire'!H465="",$R$5,"")</f>
        <v>Catherine</v>
      </c>
      <c r="S351" s="25" t="str">
        <f>IF('Heures Supplémentaire'!J465="",$S$5,"")</f>
        <v>Denise</v>
      </c>
      <c r="T351" s="25" t="str">
        <f>IF('Heures Supplémentaire'!L465="",$T$5,"")</f>
        <v>Camille</v>
      </c>
      <c r="U351" s="25" t="str">
        <f>IF('Heures Supplémentaire'!N465="",$U$5,"")</f>
        <v>Moncef</v>
      </c>
      <c r="V351" s="25" t="str">
        <f>IF('Heures Supplémentaire'!P465="",$V$5,"")</f>
        <v>Danièle</v>
      </c>
      <c r="W351" s="25" t="str">
        <f>IF('Heures Supplémentaire'!R465="",W$5,"")</f>
        <v>Alain</v>
      </c>
      <c r="X351" s="25" t="str">
        <f>IF('Heures Supplémentaire'!T465="",X$5,"")</f>
        <v>Manuel</v>
      </c>
      <c r="Y351" s="25" t="str">
        <f>IF('Heures Supplémentaire'!V465="",Y$5,"")</f>
        <v>Driss</v>
      </c>
      <c r="Z351" s="25" t="str">
        <f>IF('Heures Supplémentaire'!Z465="",Z$5,"")</f>
        <v>AAAA</v>
      </c>
      <c r="AA351" s="25" t="str">
        <f>IF('Heures Supplémentaire'!AA465="",AA$5,"")</f>
        <v>BBBB</v>
      </c>
      <c r="AB351" s="25" t="str">
        <f>IF('Heures Supplémentaire'!AB465="",AB$5,"")</f>
        <v>CCCC</v>
      </c>
      <c r="AC351" s="25" t="e">
        <f>IF(#REF!="",AC$5,"")</f>
        <v>#REF!</v>
      </c>
      <c r="AD351" s="25" t="e">
        <f>IF(#REF!="",AD$5,"")</f>
        <v>#REF!</v>
      </c>
      <c r="AE351" s="25" t="e">
        <f>IF(#REF!="",AE$5,"")</f>
        <v>#REF!</v>
      </c>
      <c r="AF351" s="25" t="e">
        <f>IF(#REF!="",AF$5,"")</f>
        <v>#REF!</v>
      </c>
      <c r="AG351" s="25" t="e">
        <f>IF(#REF!="",AG$5,"")</f>
        <v>#REF!</v>
      </c>
      <c r="AH351" s="26" t="e">
        <f>IF(#REF!="",AH$5,"")</f>
        <v>#REF!</v>
      </c>
    </row>
    <row r="352" spans="1:34" ht="15" hidden="1" customHeight="1">
      <c r="A352" s="18" t="s">
        <v>81</v>
      </c>
      <c r="B352" s="19">
        <f t="shared" si="11"/>
        <v>44177</v>
      </c>
      <c r="C352" s="27">
        <f t="shared" si="10"/>
        <v>7</v>
      </c>
      <c r="D352" s="28" t="s">
        <v>67</v>
      </c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4"/>
      <c r="P352" s="25" t="str">
        <f>IF('Heures Supplémentaire'!D466="",$P$5,"")</f>
        <v>Haziz</v>
      </c>
      <c r="Q352" s="25" t="str">
        <f>IF('Heures Supplémentaire'!F466="",$Q$5,"")</f>
        <v>Stéphanie</v>
      </c>
      <c r="R352" s="25" t="str">
        <f>IF('Heures Supplémentaire'!H466="",$R$5,"")</f>
        <v>Catherine</v>
      </c>
      <c r="S352" s="25" t="str">
        <f>IF('Heures Supplémentaire'!J466="",$S$5,"")</f>
        <v>Denise</v>
      </c>
      <c r="T352" s="25" t="str">
        <f>IF('Heures Supplémentaire'!L466="",$T$5,"")</f>
        <v>Camille</v>
      </c>
      <c r="U352" s="25" t="str">
        <f>IF('Heures Supplémentaire'!N466="",$U$5,"")</f>
        <v>Moncef</v>
      </c>
      <c r="V352" s="25" t="str">
        <f>IF('Heures Supplémentaire'!P466="",$V$5,"")</f>
        <v>Danièle</v>
      </c>
      <c r="W352" s="25" t="str">
        <f>IF('Heures Supplémentaire'!R466="",W$5,"")</f>
        <v>Alain</v>
      </c>
      <c r="X352" s="25" t="str">
        <f>IF('Heures Supplémentaire'!T466="",X$5,"")</f>
        <v>Manuel</v>
      </c>
      <c r="Y352" s="25" t="str">
        <f>IF('Heures Supplémentaire'!V466="",Y$5,"")</f>
        <v>Driss</v>
      </c>
      <c r="Z352" s="25" t="str">
        <f>IF('Heures Supplémentaire'!Z466="",Z$5,"")</f>
        <v>AAAA</v>
      </c>
      <c r="AA352" s="25" t="str">
        <f>IF('Heures Supplémentaire'!AA466="",AA$5,"")</f>
        <v>BBBB</v>
      </c>
      <c r="AB352" s="25" t="str">
        <f>IF('Heures Supplémentaire'!AB466="",AB$5,"")</f>
        <v>CCCC</v>
      </c>
      <c r="AC352" s="25" t="e">
        <f>IF(#REF!="",AC$5,"")</f>
        <v>#REF!</v>
      </c>
      <c r="AD352" s="25" t="e">
        <f>IF(#REF!="",AD$5,"")</f>
        <v>#REF!</v>
      </c>
      <c r="AE352" s="25" t="e">
        <f>IF(#REF!="",AE$5,"")</f>
        <v>#REF!</v>
      </c>
      <c r="AF352" s="25" t="e">
        <f>IF(#REF!="",AF$5,"")</f>
        <v>#REF!</v>
      </c>
      <c r="AG352" s="25" t="e">
        <f>IF(#REF!="",AG$5,"")</f>
        <v>#REF!</v>
      </c>
      <c r="AH352" s="26" t="e">
        <f>IF(#REF!="",AH$5,"")</f>
        <v>#REF!</v>
      </c>
    </row>
    <row r="353" spans="1:34" ht="15" customHeight="1">
      <c r="A353" s="18" t="s">
        <v>81</v>
      </c>
      <c r="B353" s="19">
        <f t="shared" si="11"/>
        <v>44178</v>
      </c>
      <c r="C353" s="27">
        <f t="shared" si="10"/>
        <v>1</v>
      </c>
      <c r="D353" s="28" t="s">
        <v>68</v>
      </c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4"/>
      <c r="P353" s="25" t="str">
        <f>IF('Heures Supplémentaire'!D467="",$P$5,"")</f>
        <v>Haziz</v>
      </c>
      <c r="Q353" s="25" t="str">
        <f>IF('Heures Supplémentaire'!F467="",$Q$5,"")</f>
        <v>Stéphanie</v>
      </c>
      <c r="R353" s="25" t="str">
        <f>IF('Heures Supplémentaire'!H467="",$R$5,"")</f>
        <v>Catherine</v>
      </c>
      <c r="S353" s="25" t="str">
        <f>IF('Heures Supplémentaire'!J467="",$S$5,"")</f>
        <v>Denise</v>
      </c>
      <c r="T353" s="25" t="str">
        <f>IF('Heures Supplémentaire'!L467="",$T$5,"")</f>
        <v>Camille</v>
      </c>
      <c r="U353" s="25" t="str">
        <f>IF('Heures Supplémentaire'!N467="",$U$5,"")</f>
        <v>Moncef</v>
      </c>
      <c r="V353" s="25" t="str">
        <f>IF('Heures Supplémentaire'!P467="",$V$5,"")</f>
        <v>Danièle</v>
      </c>
      <c r="W353" s="25" t="str">
        <f>IF('Heures Supplémentaire'!R467="",W$5,"")</f>
        <v>Alain</v>
      </c>
      <c r="X353" s="25" t="str">
        <f>IF('Heures Supplémentaire'!T467="",X$5,"")</f>
        <v>Manuel</v>
      </c>
      <c r="Y353" s="25" t="str">
        <f>IF('Heures Supplémentaire'!V467="",Y$5,"")</f>
        <v>Driss</v>
      </c>
      <c r="Z353" s="25" t="str">
        <f>IF('Heures Supplémentaire'!Z467="",Z$5,"")</f>
        <v>AAAA</v>
      </c>
      <c r="AA353" s="25" t="str">
        <f>IF('Heures Supplémentaire'!AA467="",AA$5,"")</f>
        <v>BBBB</v>
      </c>
      <c r="AB353" s="25" t="str">
        <f>IF('Heures Supplémentaire'!AB467="",AB$5,"")</f>
        <v>CCCC</v>
      </c>
      <c r="AC353" s="25" t="e">
        <f>IF(#REF!="",AC$5,"")</f>
        <v>#REF!</v>
      </c>
      <c r="AD353" s="25" t="e">
        <f>IF(#REF!="",AD$5,"")</f>
        <v>#REF!</v>
      </c>
      <c r="AE353" s="25" t="e">
        <f>IF(#REF!="",AE$5,"")</f>
        <v>#REF!</v>
      </c>
      <c r="AF353" s="25" t="e">
        <f>IF(#REF!="",AF$5,"")</f>
        <v>#REF!</v>
      </c>
      <c r="AG353" s="25" t="e">
        <f>IF(#REF!="",AG$5,"")</f>
        <v>#REF!</v>
      </c>
      <c r="AH353" s="26" t="e">
        <f>IF(#REF!="",AH$5,"")</f>
        <v>#REF!</v>
      </c>
    </row>
    <row r="354" spans="1:34" ht="15" hidden="1" customHeight="1">
      <c r="A354" s="18" t="s">
        <v>81</v>
      </c>
      <c r="B354" s="19">
        <f t="shared" si="11"/>
        <v>44179</v>
      </c>
      <c r="C354" s="27">
        <f t="shared" si="10"/>
        <v>2</v>
      </c>
      <c r="D354" s="28" t="s">
        <v>69</v>
      </c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4"/>
      <c r="P354" s="25" t="str">
        <f>IF('Heures Supplémentaire'!D468="",$P$5,"")</f>
        <v>Haziz</v>
      </c>
      <c r="Q354" s="25" t="str">
        <f>IF('Heures Supplémentaire'!F468="",$Q$5,"")</f>
        <v>Stéphanie</v>
      </c>
      <c r="R354" s="25" t="str">
        <f>IF('Heures Supplémentaire'!H468="",$R$5,"")</f>
        <v>Catherine</v>
      </c>
      <c r="S354" s="25" t="str">
        <f>IF('Heures Supplémentaire'!J468="",$S$5,"")</f>
        <v>Denise</v>
      </c>
      <c r="T354" s="25" t="str">
        <f>IF('Heures Supplémentaire'!L468="",$T$5,"")</f>
        <v>Camille</v>
      </c>
      <c r="U354" s="25" t="str">
        <f>IF('Heures Supplémentaire'!N468="",$U$5,"")</f>
        <v>Moncef</v>
      </c>
      <c r="V354" s="25" t="str">
        <f>IF('Heures Supplémentaire'!P468="",$V$5,"")</f>
        <v>Danièle</v>
      </c>
      <c r="W354" s="25" t="str">
        <f>IF('Heures Supplémentaire'!R468="",W$5,"")</f>
        <v>Alain</v>
      </c>
      <c r="X354" s="25" t="str">
        <f>IF('Heures Supplémentaire'!T468="",X$5,"")</f>
        <v>Manuel</v>
      </c>
      <c r="Y354" s="25" t="str">
        <f>IF('Heures Supplémentaire'!V468="",Y$5,"")</f>
        <v>Driss</v>
      </c>
      <c r="Z354" s="25" t="str">
        <f>IF('Heures Supplémentaire'!Z468="",Z$5,"")</f>
        <v>AAAA</v>
      </c>
      <c r="AA354" s="25" t="str">
        <f>IF('Heures Supplémentaire'!AA468="",AA$5,"")</f>
        <v>BBBB</v>
      </c>
      <c r="AB354" s="25" t="str">
        <f>IF('Heures Supplémentaire'!AB468="",AB$5,"")</f>
        <v>CCCC</v>
      </c>
      <c r="AC354" s="25" t="e">
        <f>IF(#REF!="",AC$5,"")</f>
        <v>#REF!</v>
      </c>
      <c r="AD354" s="25" t="e">
        <f>IF(#REF!="",AD$5,"")</f>
        <v>#REF!</v>
      </c>
      <c r="AE354" s="25" t="e">
        <f>IF(#REF!="",AE$5,"")</f>
        <v>#REF!</v>
      </c>
      <c r="AF354" s="25" t="e">
        <f>IF(#REF!="",AF$5,"")</f>
        <v>#REF!</v>
      </c>
      <c r="AG354" s="25" t="e">
        <f>IF(#REF!="",AG$5,"")</f>
        <v>#REF!</v>
      </c>
      <c r="AH354" s="26" t="e">
        <f>IF(#REF!="",AH$5,"")</f>
        <v>#REF!</v>
      </c>
    </row>
    <row r="355" spans="1:34" ht="15" hidden="1" customHeight="1">
      <c r="A355" s="18" t="s">
        <v>81</v>
      </c>
      <c r="B355" s="19">
        <f t="shared" si="11"/>
        <v>44180</v>
      </c>
      <c r="C355" s="27">
        <f t="shared" si="10"/>
        <v>3</v>
      </c>
      <c r="D355" s="28" t="s">
        <v>70</v>
      </c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4"/>
      <c r="P355" s="25" t="str">
        <f>IF('Heures Supplémentaire'!D469="",$P$5,"")</f>
        <v>Haziz</v>
      </c>
      <c r="Q355" s="25" t="str">
        <f>IF('Heures Supplémentaire'!F469="",$Q$5,"")</f>
        <v>Stéphanie</v>
      </c>
      <c r="R355" s="25" t="str">
        <f>IF('Heures Supplémentaire'!H469="",$R$5,"")</f>
        <v>Catherine</v>
      </c>
      <c r="S355" s="25" t="str">
        <f>IF('Heures Supplémentaire'!J469="",$S$5,"")</f>
        <v>Denise</v>
      </c>
      <c r="T355" s="25" t="str">
        <f>IF('Heures Supplémentaire'!L469="",$T$5,"")</f>
        <v>Camille</v>
      </c>
      <c r="U355" s="25" t="str">
        <f>IF('Heures Supplémentaire'!N469="",$U$5,"")</f>
        <v>Moncef</v>
      </c>
      <c r="V355" s="25" t="str">
        <f>IF('Heures Supplémentaire'!P469="",$V$5,"")</f>
        <v>Danièle</v>
      </c>
      <c r="W355" s="25" t="str">
        <f>IF('Heures Supplémentaire'!R469="",W$5,"")</f>
        <v>Alain</v>
      </c>
      <c r="X355" s="25" t="str">
        <f>IF('Heures Supplémentaire'!T469="",X$5,"")</f>
        <v>Manuel</v>
      </c>
      <c r="Y355" s="25" t="str">
        <f>IF('Heures Supplémentaire'!V469="",Y$5,"")</f>
        <v>Driss</v>
      </c>
      <c r="Z355" s="25" t="str">
        <f>IF('Heures Supplémentaire'!Z469="",Z$5,"")</f>
        <v>AAAA</v>
      </c>
      <c r="AA355" s="25" t="str">
        <f>IF('Heures Supplémentaire'!AA469="",AA$5,"")</f>
        <v>BBBB</v>
      </c>
      <c r="AB355" s="25" t="str">
        <f>IF('Heures Supplémentaire'!AB469="",AB$5,"")</f>
        <v>CCCC</v>
      </c>
      <c r="AC355" s="25" t="e">
        <f>IF(#REF!="",AC$5,"")</f>
        <v>#REF!</v>
      </c>
      <c r="AD355" s="25" t="e">
        <f>IF(#REF!="",AD$5,"")</f>
        <v>#REF!</v>
      </c>
      <c r="AE355" s="25" t="e">
        <f>IF(#REF!="",AE$5,"")</f>
        <v>#REF!</v>
      </c>
      <c r="AF355" s="25" t="e">
        <f>IF(#REF!="",AF$5,"")</f>
        <v>#REF!</v>
      </c>
      <c r="AG355" s="25" t="e">
        <f>IF(#REF!="",AG$5,"")</f>
        <v>#REF!</v>
      </c>
      <c r="AH355" s="26" t="e">
        <f>IF(#REF!="",AH$5,"")</f>
        <v>#REF!</v>
      </c>
    </row>
    <row r="356" spans="1:34" ht="15" hidden="1" customHeight="1">
      <c r="A356" s="18" t="s">
        <v>81</v>
      </c>
      <c r="B356" s="19">
        <f t="shared" si="11"/>
        <v>44181</v>
      </c>
      <c r="C356" s="27">
        <f t="shared" si="10"/>
        <v>4</v>
      </c>
      <c r="D356" s="28" t="s">
        <v>64</v>
      </c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4"/>
      <c r="P356" s="25" t="str">
        <f>IF('Heures Supplémentaire'!D470="",$P$5,"")</f>
        <v>Haziz</v>
      </c>
      <c r="Q356" s="25" t="str">
        <f>IF('Heures Supplémentaire'!F470="",$Q$5,"")</f>
        <v>Stéphanie</v>
      </c>
      <c r="R356" s="25" t="str">
        <f>IF('Heures Supplémentaire'!H470="",$R$5,"")</f>
        <v>Catherine</v>
      </c>
      <c r="S356" s="25" t="str">
        <f>IF('Heures Supplémentaire'!J470="",$S$5,"")</f>
        <v>Denise</v>
      </c>
      <c r="T356" s="25" t="str">
        <f>IF('Heures Supplémentaire'!L470="",$T$5,"")</f>
        <v>Camille</v>
      </c>
      <c r="U356" s="25" t="str">
        <f>IF('Heures Supplémentaire'!N470="",$U$5,"")</f>
        <v>Moncef</v>
      </c>
      <c r="V356" s="25" t="str">
        <f>IF('Heures Supplémentaire'!P470="",$V$5,"")</f>
        <v>Danièle</v>
      </c>
      <c r="W356" s="25" t="str">
        <f>IF('Heures Supplémentaire'!R470="",W$5,"")</f>
        <v>Alain</v>
      </c>
      <c r="X356" s="25" t="str">
        <f>IF('Heures Supplémentaire'!T470="",X$5,"")</f>
        <v>Manuel</v>
      </c>
      <c r="Y356" s="25" t="str">
        <f>IF('Heures Supplémentaire'!V470="",Y$5,"")</f>
        <v>Driss</v>
      </c>
      <c r="Z356" s="25" t="str">
        <f>IF('Heures Supplémentaire'!Z470="",Z$5,"")</f>
        <v>AAAA</v>
      </c>
      <c r="AA356" s="25" t="str">
        <f>IF('Heures Supplémentaire'!AA470="",AA$5,"")</f>
        <v>BBBB</v>
      </c>
      <c r="AB356" s="25" t="str">
        <f>IF('Heures Supplémentaire'!AB470="",AB$5,"")</f>
        <v>CCCC</v>
      </c>
      <c r="AC356" s="25" t="e">
        <f>IF(#REF!="",AC$5,"")</f>
        <v>#REF!</v>
      </c>
      <c r="AD356" s="25" t="e">
        <f>IF(#REF!="",AD$5,"")</f>
        <v>#REF!</v>
      </c>
      <c r="AE356" s="25" t="e">
        <f>IF(#REF!="",AE$5,"")</f>
        <v>#REF!</v>
      </c>
      <c r="AF356" s="25" t="e">
        <f>IF(#REF!="",AF$5,"")</f>
        <v>#REF!</v>
      </c>
      <c r="AG356" s="25" t="e">
        <f>IF(#REF!="",AG$5,"")</f>
        <v>#REF!</v>
      </c>
      <c r="AH356" s="26" t="e">
        <f>IF(#REF!="",AH$5,"")</f>
        <v>#REF!</v>
      </c>
    </row>
    <row r="357" spans="1:34" ht="15" hidden="1" customHeight="1">
      <c r="A357" s="18" t="s">
        <v>81</v>
      </c>
      <c r="B357" s="19">
        <f t="shared" si="11"/>
        <v>44182</v>
      </c>
      <c r="C357" s="27">
        <f t="shared" si="10"/>
        <v>5</v>
      </c>
      <c r="D357" s="28" t="s">
        <v>65</v>
      </c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4"/>
      <c r="P357" s="25" t="str">
        <f>IF('Heures Supplémentaire'!D473="",$P$5,"")</f>
        <v>Haziz</v>
      </c>
      <c r="Q357" s="25" t="str">
        <f>IF('Heures Supplémentaire'!F473="",$Q$5,"")</f>
        <v>Stéphanie</v>
      </c>
      <c r="R357" s="25" t="str">
        <f>IF('Heures Supplémentaire'!H473="",$R$5,"")</f>
        <v>Catherine</v>
      </c>
      <c r="S357" s="25" t="str">
        <f>IF('Heures Supplémentaire'!J473="",$S$5,"")</f>
        <v>Denise</v>
      </c>
      <c r="T357" s="25" t="str">
        <f>IF('Heures Supplémentaire'!L473="",$T$5,"")</f>
        <v>Camille</v>
      </c>
      <c r="U357" s="25" t="str">
        <f>IF('Heures Supplémentaire'!N473="",$U$5,"")</f>
        <v>Moncef</v>
      </c>
      <c r="V357" s="25" t="str">
        <f>IF('Heures Supplémentaire'!P473="",$V$5,"")</f>
        <v>Danièle</v>
      </c>
      <c r="W357" s="25" t="str">
        <f>IF('Heures Supplémentaire'!R473="",W$5,"")</f>
        <v>Alain</v>
      </c>
      <c r="X357" s="25" t="str">
        <f>IF('Heures Supplémentaire'!T473="",X$5,"")</f>
        <v>Manuel</v>
      </c>
      <c r="Y357" s="25" t="str">
        <f>IF('Heures Supplémentaire'!V473="",Y$5,"")</f>
        <v>Driss</v>
      </c>
      <c r="Z357" s="25" t="str">
        <f>IF('Heures Supplémentaire'!Z473="",Z$5,"")</f>
        <v>AAAA</v>
      </c>
      <c r="AA357" s="25" t="str">
        <f>IF('Heures Supplémentaire'!AA473="",AA$5,"")</f>
        <v>BBBB</v>
      </c>
      <c r="AB357" s="25" t="str">
        <f>IF('Heures Supplémentaire'!AB473="",AB$5,"")</f>
        <v>CCCC</v>
      </c>
      <c r="AC357" s="25" t="e">
        <f>IF(#REF!="",AC$5,"")</f>
        <v>#REF!</v>
      </c>
      <c r="AD357" s="25" t="e">
        <f>IF(#REF!="",AD$5,"")</f>
        <v>#REF!</v>
      </c>
      <c r="AE357" s="25" t="e">
        <f>IF(#REF!="",AE$5,"")</f>
        <v>#REF!</v>
      </c>
      <c r="AF357" s="25" t="e">
        <f>IF(#REF!="",AF$5,"")</f>
        <v>#REF!</v>
      </c>
      <c r="AG357" s="25" t="e">
        <f>IF(#REF!="",AG$5,"")</f>
        <v>#REF!</v>
      </c>
      <c r="AH357" s="26" t="e">
        <f>IF(#REF!="",AH$5,"")</f>
        <v>#REF!</v>
      </c>
    </row>
    <row r="358" spans="1:34" ht="15" hidden="1" customHeight="1">
      <c r="A358" s="18" t="s">
        <v>81</v>
      </c>
      <c r="B358" s="19">
        <f t="shared" si="11"/>
        <v>44183</v>
      </c>
      <c r="C358" s="27">
        <f t="shared" si="10"/>
        <v>6</v>
      </c>
      <c r="D358" s="28" t="s">
        <v>66</v>
      </c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4"/>
      <c r="P358" s="25" t="str">
        <f>IF('Heures Supplémentaire'!D474="",$P$5,"")</f>
        <v>Haziz</v>
      </c>
      <c r="Q358" s="25" t="str">
        <f>IF('Heures Supplémentaire'!F474="",$Q$5,"")</f>
        <v>Stéphanie</v>
      </c>
      <c r="R358" s="25" t="str">
        <f>IF('Heures Supplémentaire'!H474="",$R$5,"")</f>
        <v>Catherine</v>
      </c>
      <c r="S358" s="25" t="str">
        <f>IF('Heures Supplémentaire'!J474="",$S$5,"")</f>
        <v>Denise</v>
      </c>
      <c r="T358" s="25" t="str">
        <f>IF('Heures Supplémentaire'!L474="",$T$5,"")</f>
        <v>Camille</v>
      </c>
      <c r="U358" s="25" t="str">
        <f>IF('Heures Supplémentaire'!N474="",$U$5,"")</f>
        <v>Moncef</v>
      </c>
      <c r="V358" s="25" t="str">
        <f>IF('Heures Supplémentaire'!P474="",$V$5,"")</f>
        <v>Danièle</v>
      </c>
      <c r="W358" s="25" t="str">
        <f>IF('Heures Supplémentaire'!R474="",W$5,"")</f>
        <v>Alain</v>
      </c>
      <c r="X358" s="25" t="str">
        <f>IF('Heures Supplémentaire'!T474="",X$5,"")</f>
        <v>Manuel</v>
      </c>
      <c r="Y358" s="25" t="str">
        <f>IF('Heures Supplémentaire'!V474="",Y$5,"")</f>
        <v>Driss</v>
      </c>
      <c r="Z358" s="25" t="str">
        <f>IF('Heures Supplémentaire'!Z474="",Z$5,"")</f>
        <v>AAAA</v>
      </c>
      <c r="AA358" s="25" t="str">
        <f>IF('Heures Supplémentaire'!AA474="",AA$5,"")</f>
        <v>BBBB</v>
      </c>
      <c r="AB358" s="25" t="str">
        <f>IF('Heures Supplémentaire'!AB474="",AB$5,"")</f>
        <v>CCCC</v>
      </c>
      <c r="AC358" s="25" t="e">
        <f>IF(#REF!="",AC$5,"")</f>
        <v>#REF!</v>
      </c>
      <c r="AD358" s="25" t="e">
        <f>IF(#REF!="",AD$5,"")</f>
        <v>#REF!</v>
      </c>
      <c r="AE358" s="25" t="e">
        <f>IF(#REF!="",AE$5,"")</f>
        <v>#REF!</v>
      </c>
      <c r="AF358" s="25" t="e">
        <f>IF(#REF!="",AF$5,"")</f>
        <v>#REF!</v>
      </c>
      <c r="AG358" s="25" t="e">
        <f>IF(#REF!="",AG$5,"")</f>
        <v>#REF!</v>
      </c>
      <c r="AH358" s="26" t="e">
        <f>IF(#REF!="",AH$5,"")</f>
        <v>#REF!</v>
      </c>
    </row>
    <row r="359" spans="1:34" ht="15" hidden="1" customHeight="1">
      <c r="A359" s="18" t="s">
        <v>81</v>
      </c>
      <c r="B359" s="19">
        <f t="shared" si="11"/>
        <v>44184</v>
      </c>
      <c r="C359" s="27">
        <f t="shared" si="10"/>
        <v>7</v>
      </c>
      <c r="D359" s="28" t="s">
        <v>67</v>
      </c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4"/>
      <c r="P359" s="25" t="str">
        <f>IF('Heures Supplémentaire'!D475="",$P$5,"")</f>
        <v>Haziz</v>
      </c>
      <c r="Q359" s="25" t="str">
        <f>IF('Heures Supplémentaire'!F475="",$Q$5,"")</f>
        <v>Stéphanie</v>
      </c>
      <c r="R359" s="25" t="str">
        <f>IF('Heures Supplémentaire'!H475="",$R$5,"")</f>
        <v>Catherine</v>
      </c>
      <c r="S359" s="25" t="str">
        <f>IF('Heures Supplémentaire'!J475="",$S$5,"")</f>
        <v>Denise</v>
      </c>
      <c r="T359" s="25" t="str">
        <f>IF('Heures Supplémentaire'!L475="",$T$5,"")</f>
        <v>Camille</v>
      </c>
      <c r="U359" s="25" t="str">
        <f>IF('Heures Supplémentaire'!N475="",$U$5,"")</f>
        <v>Moncef</v>
      </c>
      <c r="V359" s="25" t="str">
        <f>IF('Heures Supplémentaire'!P475="",$V$5,"")</f>
        <v>Danièle</v>
      </c>
      <c r="W359" s="25" t="str">
        <f>IF('Heures Supplémentaire'!R475="",W$5,"")</f>
        <v>Alain</v>
      </c>
      <c r="X359" s="25" t="str">
        <f>IF('Heures Supplémentaire'!T475="",X$5,"")</f>
        <v>Manuel</v>
      </c>
      <c r="Y359" s="25" t="str">
        <f>IF('Heures Supplémentaire'!V475="",Y$5,"")</f>
        <v>Driss</v>
      </c>
      <c r="Z359" s="25" t="str">
        <f>IF('Heures Supplémentaire'!Z475="",Z$5,"")</f>
        <v>AAAA</v>
      </c>
      <c r="AA359" s="25" t="str">
        <f>IF('Heures Supplémentaire'!AA475="",AA$5,"")</f>
        <v>BBBB</v>
      </c>
      <c r="AB359" s="25" t="str">
        <f>IF('Heures Supplémentaire'!AB475="",AB$5,"")</f>
        <v>CCCC</v>
      </c>
      <c r="AC359" s="25" t="e">
        <f>IF(#REF!="",AC$5,"")</f>
        <v>#REF!</v>
      </c>
      <c r="AD359" s="25" t="e">
        <f>IF(#REF!="",AD$5,"")</f>
        <v>#REF!</v>
      </c>
      <c r="AE359" s="25" t="e">
        <f>IF(#REF!="",AE$5,"")</f>
        <v>#REF!</v>
      </c>
      <c r="AF359" s="25" t="e">
        <f>IF(#REF!="",AF$5,"")</f>
        <v>#REF!</v>
      </c>
      <c r="AG359" s="25" t="e">
        <f>IF(#REF!="",AG$5,"")</f>
        <v>#REF!</v>
      </c>
      <c r="AH359" s="26" t="e">
        <f>IF(#REF!="",AH$5,"")</f>
        <v>#REF!</v>
      </c>
    </row>
    <row r="360" spans="1:34" ht="15" customHeight="1">
      <c r="A360" s="18" t="s">
        <v>81</v>
      </c>
      <c r="B360" s="19">
        <f t="shared" si="11"/>
        <v>44185</v>
      </c>
      <c r="C360" s="27">
        <f t="shared" si="10"/>
        <v>1</v>
      </c>
      <c r="D360" s="28" t="s">
        <v>68</v>
      </c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4"/>
      <c r="P360" s="25" t="str">
        <f>IF('Heures Supplémentaire'!D476="",$P$5,"")</f>
        <v>Haziz</v>
      </c>
      <c r="Q360" s="25" t="str">
        <f>IF('Heures Supplémentaire'!F476="",$Q$5,"")</f>
        <v>Stéphanie</v>
      </c>
      <c r="R360" s="25" t="str">
        <f>IF('Heures Supplémentaire'!H476="",$R$5,"")</f>
        <v>Catherine</v>
      </c>
      <c r="S360" s="25" t="str">
        <f>IF('Heures Supplémentaire'!J476="",$S$5,"")</f>
        <v>Denise</v>
      </c>
      <c r="T360" s="25" t="str">
        <f>IF('Heures Supplémentaire'!L476="",$T$5,"")</f>
        <v>Camille</v>
      </c>
      <c r="U360" s="25" t="str">
        <f>IF('Heures Supplémentaire'!N476="",$U$5,"")</f>
        <v>Moncef</v>
      </c>
      <c r="V360" s="25" t="str">
        <f>IF('Heures Supplémentaire'!P476="",$V$5,"")</f>
        <v>Danièle</v>
      </c>
      <c r="W360" s="25" t="str">
        <f>IF('Heures Supplémentaire'!R476="",W$5,"")</f>
        <v>Alain</v>
      </c>
      <c r="X360" s="25" t="str">
        <f>IF('Heures Supplémentaire'!T476="",X$5,"")</f>
        <v>Manuel</v>
      </c>
      <c r="Y360" s="25" t="str">
        <f>IF('Heures Supplémentaire'!V476="",Y$5,"")</f>
        <v>Driss</v>
      </c>
      <c r="Z360" s="25" t="str">
        <f>IF('Heures Supplémentaire'!Z476="",Z$5,"")</f>
        <v>AAAA</v>
      </c>
      <c r="AA360" s="25" t="str">
        <f>IF('Heures Supplémentaire'!AA476="",AA$5,"")</f>
        <v>BBBB</v>
      </c>
      <c r="AB360" s="25" t="str">
        <f>IF('Heures Supplémentaire'!AB476="",AB$5,"")</f>
        <v>CCCC</v>
      </c>
      <c r="AC360" s="25" t="e">
        <f>IF(#REF!="",AC$5,"")</f>
        <v>#REF!</v>
      </c>
      <c r="AD360" s="25" t="e">
        <f>IF(#REF!="",AD$5,"")</f>
        <v>#REF!</v>
      </c>
      <c r="AE360" s="25" t="e">
        <f>IF(#REF!="",AE$5,"")</f>
        <v>#REF!</v>
      </c>
      <c r="AF360" s="25" t="e">
        <f>IF(#REF!="",AF$5,"")</f>
        <v>#REF!</v>
      </c>
      <c r="AG360" s="25" t="e">
        <f>IF(#REF!="",AG$5,"")</f>
        <v>#REF!</v>
      </c>
      <c r="AH360" s="26" t="e">
        <f>IF(#REF!="",AH$5,"")</f>
        <v>#REF!</v>
      </c>
    </row>
    <row r="361" spans="1:34" ht="15" hidden="1" customHeight="1">
      <c r="A361" s="18" t="s">
        <v>81</v>
      </c>
      <c r="B361" s="19">
        <f t="shared" si="11"/>
        <v>44186</v>
      </c>
      <c r="C361" s="27">
        <f t="shared" si="10"/>
        <v>2</v>
      </c>
      <c r="D361" s="28" t="s">
        <v>69</v>
      </c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4"/>
      <c r="P361" s="25" t="str">
        <f>IF('Heures Supplémentaire'!D477="",$P$5,"")</f>
        <v>Haziz</v>
      </c>
      <c r="Q361" s="25" t="str">
        <f>IF('Heures Supplémentaire'!F477="",$Q$5,"")</f>
        <v>Stéphanie</v>
      </c>
      <c r="R361" s="25" t="str">
        <f>IF('Heures Supplémentaire'!H477="",$R$5,"")</f>
        <v>Catherine</v>
      </c>
      <c r="S361" s="25" t="str">
        <f>IF('Heures Supplémentaire'!J477="",$S$5,"")</f>
        <v>Denise</v>
      </c>
      <c r="T361" s="25" t="str">
        <f>IF('Heures Supplémentaire'!L477="",$T$5,"")</f>
        <v>Camille</v>
      </c>
      <c r="U361" s="25" t="str">
        <f>IF('Heures Supplémentaire'!N477="",$U$5,"")</f>
        <v>Moncef</v>
      </c>
      <c r="V361" s="25" t="str">
        <f>IF('Heures Supplémentaire'!P477="",$V$5,"")</f>
        <v>Danièle</v>
      </c>
      <c r="W361" s="25" t="str">
        <f>IF('Heures Supplémentaire'!R477="",W$5,"")</f>
        <v>Alain</v>
      </c>
      <c r="X361" s="25" t="str">
        <f>IF('Heures Supplémentaire'!T477="",X$5,"")</f>
        <v>Manuel</v>
      </c>
      <c r="Y361" s="25" t="str">
        <f>IF('Heures Supplémentaire'!V477="",Y$5,"")</f>
        <v>Driss</v>
      </c>
      <c r="Z361" s="25" t="str">
        <f>IF('Heures Supplémentaire'!Z477="",Z$5,"")</f>
        <v>AAAA</v>
      </c>
      <c r="AA361" s="25" t="str">
        <f>IF('Heures Supplémentaire'!AA477="",AA$5,"")</f>
        <v>BBBB</v>
      </c>
      <c r="AB361" s="25" t="str">
        <f>IF('Heures Supplémentaire'!AB477="",AB$5,"")</f>
        <v>CCCC</v>
      </c>
      <c r="AC361" s="25" t="e">
        <f>IF(#REF!="",AC$5,"")</f>
        <v>#REF!</v>
      </c>
      <c r="AD361" s="25" t="e">
        <f>IF(#REF!="",AD$5,"")</f>
        <v>#REF!</v>
      </c>
      <c r="AE361" s="25" t="e">
        <f>IF(#REF!="",AE$5,"")</f>
        <v>#REF!</v>
      </c>
      <c r="AF361" s="25" t="e">
        <f>IF(#REF!="",AF$5,"")</f>
        <v>#REF!</v>
      </c>
      <c r="AG361" s="25" t="e">
        <f>IF(#REF!="",AG$5,"")</f>
        <v>#REF!</v>
      </c>
      <c r="AH361" s="26" t="e">
        <f>IF(#REF!="",AH$5,"")</f>
        <v>#REF!</v>
      </c>
    </row>
    <row r="362" spans="1:34" ht="15" hidden="1" customHeight="1">
      <c r="A362" s="18" t="s">
        <v>81</v>
      </c>
      <c r="B362" s="19">
        <f t="shared" si="11"/>
        <v>44187</v>
      </c>
      <c r="C362" s="27">
        <f t="shared" si="10"/>
        <v>3</v>
      </c>
      <c r="D362" s="28" t="s">
        <v>70</v>
      </c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4"/>
      <c r="P362" s="25" t="str">
        <f>IF('Heures Supplémentaire'!D478="",$P$5,"")</f>
        <v>Haziz</v>
      </c>
      <c r="Q362" s="25" t="str">
        <f>IF('Heures Supplémentaire'!F478="",$Q$5,"")</f>
        <v>Stéphanie</v>
      </c>
      <c r="R362" s="25" t="str">
        <f>IF('Heures Supplémentaire'!H478="",$R$5,"")</f>
        <v>Catherine</v>
      </c>
      <c r="S362" s="25" t="str">
        <f>IF('Heures Supplémentaire'!J478="",$S$5,"")</f>
        <v>Denise</v>
      </c>
      <c r="T362" s="25" t="str">
        <f>IF('Heures Supplémentaire'!L478="",$T$5,"")</f>
        <v>Camille</v>
      </c>
      <c r="U362" s="25" t="str">
        <f>IF('Heures Supplémentaire'!N478="",$U$5,"")</f>
        <v>Moncef</v>
      </c>
      <c r="V362" s="25" t="str">
        <f>IF('Heures Supplémentaire'!P478="",$V$5,"")</f>
        <v>Danièle</v>
      </c>
      <c r="W362" s="25" t="str">
        <f>IF('Heures Supplémentaire'!R478="",W$5,"")</f>
        <v>Alain</v>
      </c>
      <c r="X362" s="25" t="str">
        <f>IF('Heures Supplémentaire'!T478="",X$5,"")</f>
        <v>Manuel</v>
      </c>
      <c r="Y362" s="25" t="str">
        <f>IF('Heures Supplémentaire'!V478="",Y$5,"")</f>
        <v>Driss</v>
      </c>
      <c r="Z362" s="25" t="str">
        <f>IF('Heures Supplémentaire'!Z478="",Z$5,"")</f>
        <v>AAAA</v>
      </c>
      <c r="AA362" s="25" t="str">
        <f>IF('Heures Supplémentaire'!AA478="",AA$5,"")</f>
        <v>BBBB</v>
      </c>
      <c r="AB362" s="25" t="str">
        <f>IF('Heures Supplémentaire'!AB478="",AB$5,"")</f>
        <v>CCCC</v>
      </c>
      <c r="AC362" s="25" t="e">
        <f>IF(#REF!="",AC$5,"")</f>
        <v>#REF!</v>
      </c>
      <c r="AD362" s="25" t="e">
        <f>IF(#REF!="",AD$5,"")</f>
        <v>#REF!</v>
      </c>
      <c r="AE362" s="25" t="e">
        <f>IF(#REF!="",AE$5,"")</f>
        <v>#REF!</v>
      </c>
      <c r="AF362" s="25" t="e">
        <f>IF(#REF!="",AF$5,"")</f>
        <v>#REF!</v>
      </c>
      <c r="AG362" s="25" t="e">
        <f>IF(#REF!="",AG$5,"")</f>
        <v>#REF!</v>
      </c>
      <c r="AH362" s="26" t="e">
        <f>IF(#REF!="",AH$5,"")</f>
        <v>#REF!</v>
      </c>
    </row>
    <row r="363" spans="1:34" ht="15" hidden="1" customHeight="1">
      <c r="A363" s="18" t="s">
        <v>81</v>
      </c>
      <c r="B363" s="19">
        <f t="shared" si="11"/>
        <v>44188</v>
      </c>
      <c r="C363" s="27">
        <f t="shared" si="10"/>
        <v>4</v>
      </c>
      <c r="D363" s="28" t="s">
        <v>64</v>
      </c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4"/>
      <c r="P363" s="25" t="str">
        <f>IF('Heures Supplémentaire'!D479="",$P$5,"")</f>
        <v>Haziz</v>
      </c>
      <c r="Q363" s="25" t="str">
        <f>IF('Heures Supplémentaire'!F479="",$Q$5,"")</f>
        <v>Stéphanie</v>
      </c>
      <c r="R363" s="25" t="str">
        <f>IF('Heures Supplémentaire'!H479="",$R$5,"")</f>
        <v>Catherine</v>
      </c>
      <c r="S363" s="25" t="str">
        <f>IF('Heures Supplémentaire'!J479="",$S$5,"")</f>
        <v>Denise</v>
      </c>
      <c r="T363" s="25" t="str">
        <f>IF('Heures Supplémentaire'!L479="",$T$5,"")</f>
        <v>Camille</v>
      </c>
      <c r="U363" s="25" t="str">
        <f>IF('Heures Supplémentaire'!N479="",$U$5,"")</f>
        <v>Moncef</v>
      </c>
      <c r="V363" s="25" t="str">
        <f>IF('Heures Supplémentaire'!P479="",$V$5,"")</f>
        <v>Danièle</v>
      </c>
      <c r="W363" s="25" t="str">
        <f>IF('Heures Supplémentaire'!R479="",W$5,"")</f>
        <v>Alain</v>
      </c>
      <c r="X363" s="25" t="str">
        <f>IF('Heures Supplémentaire'!T479="",X$5,"")</f>
        <v>Manuel</v>
      </c>
      <c r="Y363" s="25" t="str">
        <f>IF('Heures Supplémentaire'!V479="",Y$5,"")</f>
        <v>Driss</v>
      </c>
      <c r="Z363" s="25" t="str">
        <f>IF('Heures Supplémentaire'!Z479="",Z$5,"")</f>
        <v>AAAA</v>
      </c>
      <c r="AA363" s="25" t="str">
        <f>IF('Heures Supplémentaire'!AA479="",AA$5,"")</f>
        <v>BBBB</v>
      </c>
      <c r="AB363" s="25" t="str">
        <f>IF('Heures Supplémentaire'!AB479="",AB$5,"")</f>
        <v>CCCC</v>
      </c>
      <c r="AC363" s="25" t="e">
        <f>IF(#REF!="",AC$5,"")</f>
        <v>#REF!</v>
      </c>
      <c r="AD363" s="25" t="e">
        <f>IF(#REF!="",AD$5,"")</f>
        <v>#REF!</v>
      </c>
      <c r="AE363" s="25" t="e">
        <f>IF(#REF!="",AE$5,"")</f>
        <v>#REF!</v>
      </c>
      <c r="AF363" s="25" t="e">
        <f>IF(#REF!="",AF$5,"")</f>
        <v>#REF!</v>
      </c>
      <c r="AG363" s="25" t="e">
        <f>IF(#REF!="",AG$5,"")</f>
        <v>#REF!</v>
      </c>
      <c r="AH363" s="26" t="e">
        <f>IF(#REF!="",AH$5,"")</f>
        <v>#REF!</v>
      </c>
    </row>
    <row r="364" spans="1:34" ht="15" hidden="1" customHeight="1">
      <c r="A364" s="18" t="s">
        <v>81</v>
      </c>
      <c r="B364" s="19">
        <f t="shared" si="11"/>
        <v>44189</v>
      </c>
      <c r="C364" s="27">
        <f t="shared" si="10"/>
        <v>5</v>
      </c>
      <c r="D364" s="28" t="s">
        <v>65</v>
      </c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4"/>
      <c r="P364" s="25" t="str">
        <f>IF('Heures Supplémentaire'!D482="",$P$5,"")</f>
        <v>Haziz</v>
      </c>
      <c r="Q364" s="25" t="str">
        <f>IF('Heures Supplémentaire'!F482="",$Q$5,"")</f>
        <v>Stéphanie</v>
      </c>
      <c r="R364" s="25" t="str">
        <f>IF('Heures Supplémentaire'!H482="",$R$5,"")</f>
        <v>Catherine</v>
      </c>
      <c r="S364" s="25" t="str">
        <f>IF('Heures Supplémentaire'!J482="",$S$5,"")</f>
        <v>Denise</v>
      </c>
      <c r="T364" s="25" t="str">
        <f>IF('Heures Supplémentaire'!L482="",$T$5,"")</f>
        <v>Camille</v>
      </c>
      <c r="U364" s="25" t="str">
        <f>IF('Heures Supplémentaire'!N482="",$U$5,"")</f>
        <v>Moncef</v>
      </c>
      <c r="V364" s="25" t="str">
        <f>IF('Heures Supplémentaire'!P482="",$V$5,"")</f>
        <v>Danièle</v>
      </c>
      <c r="W364" s="25" t="str">
        <f>IF('Heures Supplémentaire'!R482="",W$5,"")</f>
        <v>Alain</v>
      </c>
      <c r="X364" s="25" t="str">
        <f>IF('Heures Supplémentaire'!T482="",X$5,"")</f>
        <v>Manuel</v>
      </c>
      <c r="Y364" s="25" t="str">
        <f>IF('Heures Supplémentaire'!V482="",Y$5,"")</f>
        <v>Driss</v>
      </c>
      <c r="Z364" s="25" t="str">
        <f>IF('Heures Supplémentaire'!Z482="",Z$5,"")</f>
        <v>AAAA</v>
      </c>
      <c r="AA364" s="25" t="str">
        <f>IF('Heures Supplémentaire'!AA482="",AA$5,"")</f>
        <v>BBBB</v>
      </c>
      <c r="AB364" s="25" t="str">
        <f>IF('Heures Supplémentaire'!AB482="",AB$5,"")</f>
        <v>CCCC</v>
      </c>
      <c r="AC364" s="25" t="e">
        <f>IF(#REF!="",AC$5,"")</f>
        <v>#REF!</v>
      </c>
      <c r="AD364" s="25" t="e">
        <f>IF(#REF!="",AD$5,"")</f>
        <v>#REF!</v>
      </c>
      <c r="AE364" s="25" t="e">
        <f>IF(#REF!="",AE$5,"")</f>
        <v>#REF!</v>
      </c>
      <c r="AF364" s="25" t="e">
        <f>IF(#REF!="",AF$5,"")</f>
        <v>#REF!</v>
      </c>
      <c r="AG364" s="25" t="e">
        <f>IF(#REF!="",AG$5,"")</f>
        <v>#REF!</v>
      </c>
      <c r="AH364" s="26" t="e">
        <f>IF(#REF!="",AH$5,"")</f>
        <v>#REF!</v>
      </c>
    </row>
    <row r="365" spans="1:34" ht="15" hidden="1" customHeight="1">
      <c r="A365" s="18" t="s">
        <v>81</v>
      </c>
      <c r="B365" s="19">
        <f t="shared" si="11"/>
        <v>44190</v>
      </c>
      <c r="C365" s="27">
        <f t="shared" si="10"/>
        <v>6</v>
      </c>
      <c r="D365" s="28" t="s">
        <v>66</v>
      </c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4"/>
      <c r="P365" s="25" t="str">
        <f>IF('Heures Supplémentaire'!D483="",$P$5,"")</f>
        <v>Haziz</v>
      </c>
      <c r="Q365" s="25" t="str">
        <f>IF('Heures Supplémentaire'!F483="",$Q$5,"")</f>
        <v>Stéphanie</v>
      </c>
      <c r="R365" s="25" t="str">
        <f>IF('Heures Supplémentaire'!H483="",$R$5,"")</f>
        <v>Catherine</v>
      </c>
      <c r="S365" s="25" t="str">
        <f>IF('Heures Supplémentaire'!J483="",$S$5,"")</f>
        <v>Denise</v>
      </c>
      <c r="T365" s="25" t="str">
        <f>IF('Heures Supplémentaire'!L483="",$T$5,"")</f>
        <v>Camille</v>
      </c>
      <c r="U365" s="25" t="str">
        <f>IF('Heures Supplémentaire'!N483="",$U$5,"")</f>
        <v>Moncef</v>
      </c>
      <c r="V365" s="25" t="str">
        <f>IF('Heures Supplémentaire'!P483="",$V$5,"")</f>
        <v>Danièle</v>
      </c>
      <c r="W365" s="25" t="str">
        <f>IF('Heures Supplémentaire'!R483="",W$5,"")</f>
        <v>Alain</v>
      </c>
      <c r="X365" s="25" t="str">
        <f>IF('Heures Supplémentaire'!T483="",X$5,"")</f>
        <v>Manuel</v>
      </c>
      <c r="Y365" s="25" t="str">
        <f>IF('Heures Supplémentaire'!V483="",Y$5,"")</f>
        <v>Driss</v>
      </c>
      <c r="Z365" s="25" t="str">
        <f>IF('Heures Supplémentaire'!Z483="",Z$5,"")</f>
        <v>AAAA</v>
      </c>
      <c r="AA365" s="25" t="str">
        <f>IF('Heures Supplémentaire'!AA483="",AA$5,"")</f>
        <v>BBBB</v>
      </c>
      <c r="AB365" s="25" t="str">
        <f>IF('Heures Supplémentaire'!AB483="",AB$5,"")</f>
        <v>CCCC</v>
      </c>
      <c r="AC365" s="25" t="e">
        <f>IF(#REF!="",AC$5,"")</f>
        <v>#REF!</v>
      </c>
      <c r="AD365" s="25" t="e">
        <f>IF(#REF!="",AD$5,"")</f>
        <v>#REF!</v>
      </c>
      <c r="AE365" s="25" t="e">
        <f>IF(#REF!="",AE$5,"")</f>
        <v>#REF!</v>
      </c>
      <c r="AF365" s="25" t="e">
        <f>IF(#REF!="",AF$5,"")</f>
        <v>#REF!</v>
      </c>
      <c r="AG365" s="25" t="e">
        <f>IF(#REF!="",AG$5,"")</f>
        <v>#REF!</v>
      </c>
      <c r="AH365" s="26" t="e">
        <f>IF(#REF!="",AH$5,"")</f>
        <v>#REF!</v>
      </c>
    </row>
    <row r="366" spans="1:34" ht="15" hidden="1" customHeight="1">
      <c r="A366" s="18" t="s">
        <v>81</v>
      </c>
      <c r="B366" s="19">
        <f t="shared" si="11"/>
        <v>44191</v>
      </c>
      <c r="C366" s="27">
        <f t="shared" si="10"/>
        <v>7</v>
      </c>
      <c r="D366" s="28" t="s">
        <v>67</v>
      </c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4"/>
      <c r="P366" s="25" t="str">
        <f>IF('Heures Supplémentaire'!D484="",$P$5,"")</f>
        <v>Haziz</v>
      </c>
      <c r="Q366" s="25" t="str">
        <f>IF('Heures Supplémentaire'!F484="",$Q$5,"")</f>
        <v>Stéphanie</v>
      </c>
      <c r="R366" s="25" t="str">
        <f>IF('Heures Supplémentaire'!H484="",$R$5,"")</f>
        <v>Catherine</v>
      </c>
      <c r="S366" s="25" t="str">
        <f>IF('Heures Supplémentaire'!J484="",$S$5,"")</f>
        <v>Denise</v>
      </c>
      <c r="T366" s="25" t="str">
        <f>IF('Heures Supplémentaire'!L484="",$T$5,"")</f>
        <v>Camille</v>
      </c>
      <c r="U366" s="25" t="str">
        <f>IF('Heures Supplémentaire'!N484="",$U$5,"")</f>
        <v>Moncef</v>
      </c>
      <c r="V366" s="25" t="str">
        <f>IF('Heures Supplémentaire'!P484="",$V$5,"")</f>
        <v>Danièle</v>
      </c>
      <c r="W366" s="25" t="str">
        <f>IF('Heures Supplémentaire'!R484="",W$5,"")</f>
        <v>Alain</v>
      </c>
      <c r="X366" s="25" t="str">
        <f>IF('Heures Supplémentaire'!T484="",X$5,"")</f>
        <v>Manuel</v>
      </c>
      <c r="Y366" s="25" t="str">
        <f>IF('Heures Supplémentaire'!V484="",Y$5,"")</f>
        <v>Driss</v>
      </c>
      <c r="Z366" s="25" t="str">
        <f>IF('Heures Supplémentaire'!Z484="",Z$5,"")</f>
        <v>AAAA</v>
      </c>
      <c r="AA366" s="25" t="str">
        <f>IF('Heures Supplémentaire'!AA484="",AA$5,"")</f>
        <v>BBBB</v>
      </c>
      <c r="AB366" s="25" t="str">
        <f>IF('Heures Supplémentaire'!AB484="",AB$5,"")</f>
        <v>CCCC</v>
      </c>
      <c r="AC366" s="25" t="e">
        <f>IF(#REF!="",AC$5,"")</f>
        <v>#REF!</v>
      </c>
      <c r="AD366" s="25" t="e">
        <f>IF(#REF!="",AD$5,"")</f>
        <v>#REF!</v>
      </c>
      <c r="AE366" s="25" t="e">
        <f>IF(#REF!="",AE$5,"")</f>
        <v>#REF!</v>
      </c>
      <c r="AF366" s="25" t="e">
        <f>IF(#REF!="",AF$5,"")</f>
        <v>#REF!</v>
      </c>
      <c r="AG366" s="25" t="e">
        <f>IF(#REF!="",AG$5,"")</f>
        <v>#REF!</v>
      </c>
      <c r="AH366" s="26" t="e">
        <f>IF(#REF!="",AH$5,"")</f>
        <v>#REF!</v>
      </c>
    </row>
    <row r="367" spans="1:34" ht="15" customHeight="1">
      <c r="A367" s="18" t="s">
        <v>81</v>
      </c>
      <c r="B367" s="19">
        <f t="shared" si="11"/>
        <v>44192</v>
      </c>
      <c r="C367" s="27">
        <f t="shared" si="10"/>
        <v>1</v>
      </c>
      <c r="D367" s="28" t="s">
        <v>68</v>
      </c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4"/>
      <c r="P367" s="25" t="str">
        <f>IF('Heures Supplémentaire'!D485="",$P$5,"")</f>
        <v>Haziz</v>
      </c>
      <c r="Q367" s="25" t="str">
        <f>IF('Heures Supplémentaire'!F485="",$Q$5,"")</f>
        <v>Stéphanie</v>
      </c>
      <c r="R367" s="25" t="str">
        <f>IF('Heures Supplémentaire'!H485="",$R$5,"")</f>
        <v>Catherine</v>
      </c>
      <c r="S367" s="25" t="str">
        <f>IF('Heures Supplémentaire'!J485="",$S$5,"")</f>
        <v>Denise</v>
      </c>
      <c r="T367" s="25" t="str">
        <f>IF('Heures Supplémentaire'!L485="",$T$5,"")</f>
        <v>Camille</v>
      </c>
      <c r="U367" s="25" t="str">
        <f>IF('Heures Supplémentaire'!N485="",$U$5,"")</f>
        <v>Moncef</v>
      </c>
      <c r="V367" s="25" t="str">
        <f>IF('Heures Supplémentaire'!P485="",$V$5,"")</f>
        <v>Danièle</v>
      </c>
      <c r="W367" s="25" t="str">
        <f>IF('Heures Supplémentaire'!R485="",W$5,"")</f>
        <v>Alain</v>
      </c>
      <c r="X367" s="25" t="str">
        <f>IF('Heures Supplémentaire'!T485="",X$5,"")</f>
        <v>Manuel</v>
      </c>
      <c r="Y367" s="25" t="str">
        <f>IF('Heures Supplémentaire'!V485="",Y$5,"")</f>
        <v>Driss</v>
      </c>
      <c r="Z367" s="25" t="str">
        <f>IF('Heures Supplémentaire'!Z485="",Z$5,"")</f>
        <v>AAAA</v>
      </c>
      <c r="AA367" s="25" t="str">
        <f>IF('Heures Supplémentaire'!AA485="",AA$5,"")</f>
        <v>BBBB</v>
      </c>
      <c r="AB367" s="25" t="str">
        <f>IF('Heures Supplémentaire'!AB485="",AB$5,"")</f>
        <v>CCCC</v>
      </c>
      <c r="AC367" s="25" t="e">
        <f>IF(#REF!="",AC$5,"")</f>
        <v>#REF!</v>
      </c>
      <c r="AD367" s="25" t="e">
        <f>IF(#REF!="",AD$5,"")</f>
        <v>#REF!</v>
      </c>
      <c r="AE367" s="25" t="e">
        <f>IF(#REF!="",AE$5,"")</f>
        <v>#REF!</v>
      </c>
      <c r="AF367" s="25" t="e">
        <f>IF(#REF!="",AF$5,"")</f>
        <v>#REF!</v>
      </c>
      <c r="AG367" s="25" t="e">
        <f>IF(#REF!="",AG$5,"")</f>
        <v>#REF!</v>
      </c>
      <c r="AH367" s="26" t="e">
        <f>IF(#REF!="",AH$5,"")</f>
        <v>#REF!</v>
      </c>
    </row>
    <row r="368" spans="1:34" ht="15" hidden="1" customHeight="1">
      <c r="A368" s="18" t="s">
        <v>81</v>
      </c>
      <c r="B368" s="19">
        <f t="shared" si="11"/>
        <v>44193</v>
      </c>
      <c r="C368" s="27">
        <f t="shared" si="10"/>
        <v>2</v>
      </c>
      <c r="D368" s="28" t="s">
        <v>69</v>
      </c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4"/>
      <c r="P368" s="25" t="str">
        <f>IF('Heures Supplémentaire'!D486="",$P$5,"")</f>
        <v>Haziz</v>
      </c>
      <c r="Q368" s="25" t="str">
        <f>IF('Heures Supplémentaire'!F486="",$Q$5,"")</f>
        <v>Stéphanie</v>
      </c>
      <c r="R368" s="25" t="str">
        <f>IF('Heures Supplémentaire'!H486="",$R$5,"")</f>
        <v>Catherine</v>
      </c>
      <c r="S368" s="25" t="str">
        <f>IF('Heures Supplémentaire'!J486="",$S$5,"")</f>
        <v>Denise</v>
      </c>
      <c r="T368" s="25" t="str">
        <f>IF('Heures Supplémentaire'!L486="",$T$5,"")</f>
        <v>Camille</v>
      </c>
      <c r="U368" s="25" t="str">
        <f>IF('Heures Supplémentaire'!N486="",$U$5,"")</f>
        <v>Moncef</v>
      </c>
      <c r="V368" s="25" t="str">
        <f>IF('Heures Supplémentaire'!P486="",$V$5,"")</f>
        <v>Danièle</v>
      </c>
      <c r="W368" s="25" t="str">
        <f>IF('Heures Supplémentaire'!R486="",W$5,"")</f>
        <v>Alain</v>
      </c>
      <c r="X368" s="25" t="str">
        <f>IF('Heures Supplémentaire'!T486="",X$5,"")</f>
        <v>Manuel</v>
      </c>
      <c r="Y368" s="25" t="str">
        <f>IF('Heures Supplémentaire'!V486="",Y$5,"")</f>
        <v>Driss</v>
      </c>
      <c r="Z368" s="25" t="str">
        <f>IF('Heures Supplémentaire'!Z486="",Z$5,"")</f>
        <v>AAAA</v>
      </c>
      <c r="AA368" s="25" t="str">
        <f>IF('Heures Supplémentaire'!AA486="",AA$5,"")</f>
        <v>BBBB</v>
      </c>
      <c r="AB368" s="25" t="str">
        <f>IF('Heures Supplémentaire'!AB486="",AB$5,"")</f>
        <v>CCCC</v>
      </c>
      <c r="AC368" s="25" t="e">
        <f>IF(#REF!="",AC$5,"")</f>
        <v>#REF!</v>
      </c>
      <c r="AD368" s="25" t="e">
        <f>IF(#REF!="",AD$5,"")</f>
        <v>#REF!</v>
      </c>
      <c r="AE368" s="25" t="e">
        <f>IF(#REF!="",AE$5,"")</f>
        <v>#REF!</v>
      </c>
      <c r="AF368" s="25" t="e">
        <f>IF(#REF!="",AF$5,"")</f>
        <v>#REF!</v>
      </c>
      <c r="AG368" s="25" t="e">
        <f>IF(#REF!="",AG$5,"")</f>
        <v>#REF!</v>
      </c>
      <c r="AH368" s="26" t="e">
        <f>IF(#REF!="",AH$5,"")</f>
        <v>#REF!</v>
      </c>
    </row>
    <row r="369" spans="1:34" ht="15" hidden="1" customHeight="1">
      <c r="A369" s="18" t="s">
        <v>81</v>
      </c>
      <c r="B369" s="19">
        <f t="shared" si="11"/>
        <v>44194</v>
      </c>
      <c r="C369" s="27">
        <f t="shared" si="10"/>
        <v>3</v>
      </c>
      <c r="D369" s="28" t="s">
        <v>70</v>
      </c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4"/>
      <c r="P369" s="25" t="str">
        <f>IF('Heures Supplémentaire'!D487="",$P$5,"")</f>
        <v>Haziz</v>
      </c>
      <c r="Q369" s="25" t="str">
        <f>IF('Heures Supplémentaire'!F487="",$Q$5,"")</f>
        <v>Stéphanie</v>
      </c>
      <c r="R369" s="25" t="str">
        <f>IF('Heures Supplémentaire'!H487="",$R$5,"")</f>
        <v>Catherine</v>
      </c>
      <c r="S369" s="25" t="str">
        <f>IF('Heures Supplémentaire'!J487="",$S$5,"")</f>
        <v>Denise</v>
      </c>
      <c r="T369" s="25" t="str">
        <f>IF('Heures Supplémentaire'!L487="",$T$5,"")</f>
        <v>Camille</v>
      </c>
      <c r="U369" s="25" t="str">
        <f>IF('Heures Supplémentaire'!N487="",$U$5,"")</f>
        <v>Moncef</v>
      </c>
      <c r="V369" s="25" t="str">
        <f>IF('Heures Supplémentaire'!P487="",$V$5,"")</f>
        <v>Danièle</v>
      </c>
      <c r="W369" s="25" t="str">
        <f>IF('Heures Supplémentaire'!R487="",W$5,"")</f>
        <v>Alain</v>
      </c>
      <c r="X369" s="25" t="str">
        <f>IF('Heures Supplémentaire'!T487="",X$5,"")</f>
        <v>Manuel</v>
      </c>
      <c r="Y369" s="25" t="str">
        <f>IF('Heures Supplémentaire'!V487="",Y$5,"")</f>
        <v>Driss</v>
      </c>
      <c r="Z369" s="25" t="str">
        <f>IF('Heures Supplémentaire'!Z487="",Z$5,"")</f>
        <v>AAAA</v>
      </c>
      <c r="AA369" s="25" t="str">
        <f>IF('Heures Supplémentaire'!AA487="",AA$5,"")</f>
        <v>BBBB</v>
      </c>
      <c r="AB369" s="25" t="str">
        <f>IF('Heures Supplémentaire'!AB487="",AB$5,"")</f>
        <v>CCCC</v>
      </c>
      <c r="AC369" s="25" t="e">
        <f>IF(#REF!="",AC$5,"")</f>
        <v>#REF!</v>
      </c>
      <c r="AD369" s="25" t="e">
        <f>IF(#REF!="",AD$5,"")</f>
        <v>#REF!</v>
      </c>
      <c r="AE369" s="25" t="e">
        <f>IF(#REF!="",AE$5,"")</f>
        <v>#REF!</v>
      </c>
      <c r="AF369" s="25" t="e">
        <f>IF(#REF!="",AF$5,"")</f>
        <v>#REF!</v>
      </c>
      <c r="AG369" s="25" t="e">
        <f>IF(#REF!="",AG$5,"")</f>
        <v>#REF!</v>
      </c>
      <c r="AH369" s="26" t="e">
        <f>IF(#REF!="",AH$5,"")</f>
        <v>#REF!</v>
      </c>
    </row>
    <row r="370" spans="1:34" ht="15" hidden="1" customHeight="1">
      <c r="A370" s="18" t="s">
        <v>81</v>
      </c>
      <c r="B370" s="19">
        <f t="shared" si="11"/>
        <v>44195</v>
      </c>
      <c r="C370" s="27">
        <f t="shared" si="10"/>
        <v>4</v>
      </c>
      <c r="D370" s="28" t="s">
        <v>64</v>
      </c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4"/>
      <c r="P370" s="25" t="str">
        <f>IF('Heures Supplémentaire'!D488="",$P$5,"")</f>
        <v>Haziz</v>
      </c>
      <c r="Q370" s="25" t="str">
        <f>IF('Heures Supplémentaire'!F488="",$Q$5,"")</f>
        <v>Stéphanie</v>
      </c>
      <c r="R370" s="25" t="str">
        <f>IF('Heures Supplémentaire'!H488="",$R$5,"")</f>
        <v>Catherine</v>
      </c>
      <c r="S370" s="25" t="str">
        <f>IF('Heures Supplémentaire'!J488="",$S$5,"")</f>
        <v>Denise</v>
      </c>
      <c r="T370" s="25" t="str">
        <f>IF('Heures Supplémentaire'!L488="",$T$5,"")</f>
        <v>Camille</v>
      </c>
      <c r="U370" s="25" t="str">
        <f>IF('Heures Supplémentaire'!N488="",$U$5,"")</f>
        <v>Moncef</v>
      </c>
      <c r="V370" s="25" t="str">
        <f>IF('Heures Supplémentaire'!P488="",$V$5,"")</f>
        <v>Danièle</v>
      </c>
      <c r="W370" s="25" t="str">
        <f>IF('Heures Supplémentaire'!R488="",W$5,"")</f>
        <v>Alain</v>
      </c>
      <c r="X370" s="25" t="str">
        <f>IF('Heures Supplémentaire'!T488="",X$5,"")</f>
        <v>Manuel</v>
      </c>
      <c r="Y370" s="25" t="str">
        <f>IF('Heures Supplémentaire'!V488="",Y$5,"")</f>
        <v>Driss</v>
      </c>
      <c r="Z370" s="25" t="str">
        <f>IF('Heures Supplémentaire'!Z488="",Z$5,"")</f>
        <v>AAAA</v>
      </c>
      <c r="AA370" s="25" t="str">
        <f>IF('Heures Supplémentaire'!AA488="",AA$5,"")</f>
        <v>BBBB</v>
      </c>
      <c r="AB370" s="25" t="str">
        <f>IF('Heures Supplémentaire'!AB488="",AB$5,"")</f>
        <v>CCCC</v>
      </c>
      <c r="AC370" s="25" t="e">
        <f>IF(#REF!="",AC$5,"")</f>
        <v>#REF!</v>
      </c>
      <c r="AD370" s="25" t="e">
        <f>IF(#REF!="",AD$5,"")</f>
        <v>#REF!</v>
      </c>
      <c r="AE370" s="25" t="e">
        <f>IF(#REF!="",AE$5,"")</f>
        <v>#REF!</v>
      </c>
      <c r="AF370" s="25" t="e">
        <f>IF(#REF!="",AF$5,"")</f>
        <v>#REF!</v>
      </c>
      <c r="AG370" s="25" t="e">
        <f>IF(#REF!="",AG$5,"")</f>
        <v>#REF!</v>
      </c>
      <c r="AH370" s="26" t="e">
        <f>IF(#REF!="",AH$5,"")</f>
        <v>#REF!</v>
      </c>
    </row>
    <row r="371" spans="1:34" ht="15" hidden="1" customHeight="1">
      <c r="A371" s="18" t="s">
        <v>63</v>
      </c>
      <c r="B371" s="19">
        <f t="shared" si="11"/>
        <v>44196</v>
      </c>
      <c r="C371" s="27">
        <f t="shared" si="10"/>
        <v>5</v>
      </c>
      <c r="D371" s="28" t="s">
        <v>65</v>
      </c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4"/>
      <c r="P371" s="25" t="e">
        <f>IF('Heures Supplémentaire'!#REF!="",$P$5,"")</f>
        <v>#REF!</v>
      </c>
      <c r="Q371" s="25" t="e">
        <f>IF('Heures Supplémentaire'!#REF!="",$Q$5,"")</f>
        <v>#REF!</v>
      </c>
      <c r="R371" s="25" t="e">
        <f>IF('Heures Supplémentaire'!#REF!="",$R$5,"")</f>
        <v>#REF!</v>
      </c>
      <c r="S371" s="25" t="e">
        <f>IF('Heures Supplémentaire'!#REF!="",$S$5,"")</f>
        <v>#REF!</v>
      </c>
      <c r="T371" s="25" t="e">
        <f>IF('Heures Supplémentaire'!#REF!="",$T$5,"")</f>
        <v>#REF!</v>
      </c>
      <c r="U371" s="25" t="e">
        <f>IF('Heures Supplémentaire'!#REF!="",$U$5,"")</f>
        <v>#REF!</v>
      </c>
      <c r="V371" s="25" t="e">
        <f>IF('Heures Supplémentaire'!#REF!="",$V$5,"")</f>
        <v>#REF!</v>
      </c>
      <c r="W371" s="25" t="e">
        <f>IF('Heures Supplémentaire'!#REF!="",W$5,"")</f>
        <v>#REF!</v>
      </c>
      <c r="X371" s="25" t="e">
        <f>IF('Heures Supplémentaire'!#REF!="",X$5,"")</f>
        <v>#REF!</v>
      </c>
      <c r="Y371" s="25" t="e">
        <f>IF('Heures Supplémentaire'!#REF!="",Y$5,"")</f>
        <v>#REF!</v>
      </c>
      <c r="Z371" s="25" t="e">
        <f>IF('Heures Supplémentaire'!#REF!="",Z$5,"")</f>
        <v>#REF!</v>
      </c>
      <c r="AA371" s="25" t="e">
        <f>IF('Heures Supplémentaire'!#REF!="",AA$5,"")</f>
        <v>#REF!</v>
      </c>
      <c r="AB371" s="25" t="e">
        <f>IF('Heures Supplémentaire'!#REF!="",AB$5,"")</f>
        <v>#REF!</v>
      </c>
      <c r="AC371" s="25" t="e">
        <f>IF(#REF!="",AC$5,"")</f>
        <v>#REF!</v>
      </c>
      <c r="AD371" s="25" t="e">
        <f>IF(#REF!="",AD$5,"")</f>
        <v>#REF!</v>
      </c>
      <c r="AE371" s="25" t="e">
        <f>IF(#REF!="",AE$5,"")</f>
        <v>#REF!</v>
      </c>
      <c r="AF371" s="25" t="e">
        <f>IF(#REF!="",AF$5,"")</f>
        <v>#REF!</v>
      </c>
      <c r="AG371" s="25" t="e">
        <f>IF(#REF!="",AG$5,"")</f>
        <v>#REF!</v>
      </c>
      <c r="AH371" s="26" t="e">
        <f>IF(#REF!="",AH$5,"")</f>
        <v>#REF!</v>
      </c>
    </row>
    <row r="372" spans="1:34" ht="15" customHeight="1">
      <c r="A372" s="30"/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  <c r="AA372" s="32"/>
      <c r="AB372" s="32"/>
      <c r="AC372" s="32"/>
      <c r="AD372" s="32"/>
      <c r="AE372" s="32"/>
      <c r="AF372" s="32"/>
      <c r="AG372" s="32"/>
      <c r="AH372" s="33"/>
    </row>
  </sheetData>
  <sheetProtection password="941C" sheet="1" formatCells="0" formatColumns="0" formatRows="0" insertColumns="0" insertRows="0" insertHyperlinks="0" deleteColumns="0" deleteRows="0" sort="0" autoFilter="0" pivotTables="0"/>
  <mergeCells count="3">
    <mergeCell ref="B2:D4"/>
    <mergeCell ref="E1:L4"/>
    <mergeCell ref="B1:D1"/>
  </mergeCells>
  <conditionalFormatting sqref="E6:L371">
    <cfRule type="notContainsBlanks" dxfId="0" priority="1" stopIfTrue="1">
      <formula>NOT(ISBLANK(E6))</formula>
    </cfRule>
  </conditionalFormatting>
  <pageMargins left="0.51181100000000002" right="0.31496099999999999" top="0" bottom="0" header="0.31496099999999999" footer="0.31496099999999999"/>
  <pageSetup orientation="landscape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Heures Supplémentaire</vt:lpstr>
      <vt:lpstr>Total Annuel</vt:lpstr>
      <vt:lpstr>Congés</vt:lpstr>
      <vt:lpstr>Nocturnes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FOREST, Rémi</dc:creator>
  <cp:lastModifiedBy>forestr</cp:lastModifiedBy>
  <dcterms:created xsi:type="dcterms:W3CDTF">2017-01-23T09:20:37Z</dcterms:created>
  <dcterms:modified xsi:type="dcterms:W3CDTF">2017-01-31T13:10:12Z</dcterms:modified>
</cp:coreProperties>
</file>