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45" windowWidth="15960" windowHeight="15600" tabRatio="694"/>
  </bookViews>
  <sheets>
    <sheet name="Heures Supplémentaire" sheetId="1" r:id="rId1"/>
    <sheet name="Total Annuel" sheetId="3" r:id="rId2"/>
    <sheet name="Congés" sheetId="4" r:id="rId3"/>
    <sheet name="Nocturnes" sheetId="2" r:id="rId4"/>
  </sheets>
  <definedNames>
    <definedName name="a">'Heures Supplémentaire'!$B$12:$C$12</definedName>
    <definedName name="t">'Heures Supplémentaire'!#REF!</definedName>
  </definedNames>
  <calcPr calcId="125725"/>
</workbook>
</file>

<file path=xl/calcChain.xml><?xml version="1.0" encoding="utf-8"?>
<calcChain xmlns="http://schemas.openxmlformats.org/spreadsheetml/2006/main">
  <c r="F93" i="1"/>
  <c r="B92"/>
  <c r="B52"/>
  <c r="B43"/>
  <c r="B44"/>
  <c r="B34"/>
  <c r="B25"/>
  <c r="B16"/>
  <c r="B21"/>
  <c r="D93"/>
  <c r="D99" l="1"/>
  <c r="Z55"/>
  <c r="H55"/>
  <c r="J55"/>
  <c r="L55"/>
  <c r="N55"/>
  <c r="P55"/>
  <c r="R55"/>
  <c r="T55"/>
  <c r="V55"/>
  <c r="X55"/>
  <c r="F55"/>
  <c r="C4" i="3" s="1"/>
  <c r="D55" i="1"/>
  <c r="B4" i="3" s="1"/>
  <c r="E4"/>
  <c r="Z487" i="1" l="1"/>
  <c r="Z490" s="1"/>
  <c r="X487"/>
  <c r="X490" s="1"/>
  <c r="X496" s="1"/>
  <c r="V487"/>
  <c r="V490" s="1"/>
  <c r="T487"/>
  <c r="T490" s="1"/>
  <c r="R487"/>
  <c r="R490" s="1"/>
  <c r="P487"/>
  <c r="P490" s="1"/>
  <c r="N487"/>
  <c r="N490" s="1"/>
  <c r="L487"/>
  <c r="L490" s="1"/>
  <c r="J487"/>
  <c r="J490" s="1"/>
  <c r="H487"/>
  <c r="H490" s="1"/>
  <c r="F487"/>
  <c r="F490" s="1"/>
  <c r="D487"/>
  <c r="D490" s="1"/>
  <c r="Z478"/>
  <c r="X478"/>
  <c r="V478"/>
  <c r="T478"/>
  <c r="R478"/>
  <c r="P478"/>
  <c r="N478"/>
  <c r="L478"/>
  <c r="J478"/>
  <c r="H478"/>
  <c r="F478"/>
  <c r="D478"/>
  <c r="Z469"/>
  <c r="X469"/>
  <c r="V469"/>
  <c r="T469"/>
  <c r="R469"/>
  <c r="P469"/>
  <c r="N469"/>
  <c r="L469"/>
  <c r="J469"/>
  <c r="H469"/>
  <c r="F469"/>
  <c r="D469"/>
  <c r="Z460"/>
  <c r="X460"/>
  <c r="V460"/>
  <c r="T460"/>
  <c r="R460"/>
  <c r="P460"/>
  <c r="N460"/>
  <c r="L460"/>
  <c r="J460"/>
  <c r="H460"/>
  <c r="F460"/>
  <c r="D460"/>
  <c r="Z451"/>
  <c r="X451"/>
  <c r="V451"/>
  <c r="T451"/>
  <c r="R451"/>
  <c r="P451"/>
  <c r="N451"/>
  <c r="L451"/>
  <c r="J451"/>
  <c r="H451"/>
  <c r="F451"/>
  <c r="D451"/>
  <c r="Z442"/>
  <c r="X442"/>
  <c r="V442"/>
  <c r="T442"/>
  <c r="R442"/>
  <c r="P442"/>
  <c r="N442"/>
  <c r="L442"/>
  <c r="J442"/>
  <c r="H442"/>
  <c r="F442"/>
  <c r="D442"/>
  <c r="Z433"/>
  <c r="X433"/>
  <c r="V433"/>
  <c r="T433"/>
  <c r="R433"/>
  <c r="P433"/>
  <c r="N433"/>
  <c r="L433"/>
  <c r="J433"/>
  <c r="H433"/>
  <c r="F433"/>
  <c r="D433"/>
  <c r="Z424"/>
  <c r="X424"/>
  <c r="V424"/>
  <c r="T424"/>
  <c r="R424"/>
  <c r="P424"/>
  <c r="N424"/>
  <c r="L424"/>
  <c r="J424"/>
  <c r="H424"/>
  <c r="F424"/>
  <c r="D424"/>
  <c r="Z415"/>
  <c r="X415"/>
  <c r="V415"/>
  <c r="T415"/>
  <c r="R415"/>
  <c r="P415"/>
  <c r="N415"/>
  <c r="L415"/>
  <c r="J415"/>
  <c r="H415"/>
  <c r="F415"/>
  <c r="D415"/>
  <c r="Z406"/>
  <c r="X406"/>
  <c r="V406"/>
  <c r="T406"/>
  <c r="R406"/>
  <c r="P406"/>
  <c r="N406"/>
  <c r="L406"/>
  <c r="J406"/>
  <c r="H406"/>
  <c r="F406"/>
  <c r="D406"/>
  <c r="Z397"/>
  <c r="X397"/>
  <c r="V397"/>
  <c r="T397"/>
  <c r="R397"/>
  <c r="P397"/>
  <c r="N397"/>
  <c r="L397"/>
  <c r="J397"/>
  <c r="H397"/>
  <c r="F397"/>
  <c r="D397"/>
  <c r="Z388"/>
  <c r="X388"/>
  <c r="V388"/>
  <c r="T388"/>
  <c r="R388"/>
  <c r="P388"/>
  <c r="N388"/>
  <c r="L388"/>
  <c r="J388"/>
  <c r="H388"/>
  <c r="F388"/>
  <c r="D388"/>
  <c r="Z379"/>
  <c r="X379"/>
  <c r="V379"/>
  <c r="T379"/>
  <c r="R379"/>
  <c r="P379"/>
  <c r="N379"/>
  <c r="L379"/>
  <c r="J379"/>
  <c r="H379"/>
  <c r="F379"/>
  <c r="D379"/>
  <c r="Z370"/>
  <c r="X370"/>
  <c r="V370"/>
  <c r="T370"/>
  <c r="R370"/>
  <c r="P370"/>
  <c r="N370"/>
  <c r="L370"/>
  <c r="J370"/>
  <c r="H370"/>
  <c r="F370"/>
  <c r="D370"/>
  <c r="Z361"/>
  <c r="X361"/>
  <c r="V361"/>
  <c r="T361"/>
  <c r="R361"/>
  <c r="P361"/>
  <c r="N361"/>
  <c r="L361"/>
  <c r="J361"/>
  <c r="H361"/>
  <c r="F361"/>
  <c r="D361"/>
  <c r="Z352"/>
  <c r="X352"/>
  <c r="V352"/>
  <c r="T352"/>
  <c r="R352"/>
  <c r="P352"/>
  <c r="N352"/>
  <c r="L352"/>
  <c r="J352"/>
  <c r="H352"/>
  <c r="F352"/>
  <c r="D352"/>
  <c r="Z334"/>
  <c r="X334"/>
  <c r="V334"/>
  <c r="T334"/>
  <c r="R334"/>
  <c r="P334"/>
  <c r="N334"/>
  <c r="L334"/>
  <c r="J334"/>
  <c r="H334"/>
  <c r="F334"/>
  <c r="D334"/>
  <c r="Z343"/>
  <c r="X343"/>
  <c r="V343"/>
  <c r="T343"/>
  <c r="R343"/>
  <c r="P343"/>
  <c r="N343"/>
  <c r="L343"/>
  <c r="J343"/>
  <c r="H343"/>
  <c r="F343"/>
  <c r="D343"/>
  <c r="Z325"/>
  <c r="X325"/>
  <c r="V325"/>
  <c r="T325"/>
  <c r="R325"/>
  <c r="P325"/>
  <c r="N325"/>
  <c r="L325"/>
  <c r="J325"/>
  <c r="H325"/>
  <c r="F325"/>
  <c r="D325"/>
  <c r="Z316"/>
  <c r="X316"/>
  <c r="V316"/>
  <c r="T316"/>
  <c r="R316"/>
  <c r="P316"/>
  <c r="N316"/>
  <c r="L316"/>
  <c r="J316"/>
  <c r="H316"/>
  <c r="F316"/>
  <c r="D316"/>
  <c r="Z307"/>
  <c r="X307"/>
  <c r="V307"/>
  <c r="T307"/>
  <c r="R307"/>
  <c r="P307"/>
  <c r="N307"/>
  <c r="L307"/>
  <c r="J307"/>
  <c r="H307"/>
  <c r="F307"/>
  <c r="D307"/>
  <c r="Z298"/>
  <c r="X298"/>
  <c r="V298"/>
  <c r="T298"/>
  <c r="R298"/>
  <c r="P298"/>
  <c r="N298"/>
  <c r="L298"/>
  <c r="J298"/>
  <c r="H298"/>
  <c r="F298"/>
  <c r="D298"/>
  <c r="Z289"/>
  <c r="X289"/>
  <c r="V289"/>
  <c r="T289"/>
  <c r="R289"/>
  <c r="P289"/>
  <c r="N289"/>
  <c r="L289"/>
  <c r="J289"/>
  <c r="H289"/>
  <c r="F289"/>
  <c r="D289"/>
  <c r="Z280"/>
  <c r="X280"/>
  <c r="V280"/>
  <c r="T280"/>
  <c r="R280"/>
  <c r="P280"/>
  <c r="N280"/>
  <c r="L280"/>
  <c r="J280"/>
  <c r="H280"/>
  <c r="F280"/>
  <c r="D280"/>
  <c r="Z271"/>
  <c r="X271"/>
  <c r="V271"/>
  <c r="T271"/>
  <c r="R271"/>
  <c r="P271"/>
  <c r="N271"/>
  <c r="L271"/>
  <c r="J271"/>
  <c r="H271"/>
  <c r="F271"/>
  <c r="D271"/>
  <c r="Z262"/>
  <c r="X262"/>
  <c r="V262"/>
  <c r="T262"/>
  <c r="R262"/>
  <c r="P262"/>
  <c r="N262"/>
  <c r="L262"/>
  <c r="J262"/>
  <c r="H262"/>
  <c r="F262"/>
  <c r="D262"/>
  <c r="Z253"/>
  <c r="X253"/>
  <c r="V253"/>
  <c r="T253"/>
  <c r="R253"/>
  <c r="P253"/>
  <c r="N253"/>
  <c r="L253"/>
  <c r="J253"/>
  <c r="H253"/>
  <c r="F253"/>
  <c r="D253"/>
  <c r="Z244"/>
  <c r="X244"/>
  <c r="V244"/>
  <c r="T244"/>
  <c r="R244"/>
  <c r="P244"/>
  <c r="N244"/>
  <c r="L244"/>
  <c r="J244"/>
  <c r="H244"/>
  <c r="F244"/>
  <c r="D244"/>
  <c r="Z235"/>
  <c r="X235"/>
  <c r="V235"/>
  <c r="T235"/>
  <c r="R235"/>
  <c r="P235"/>
  <c r="N235"/>
  <c r="L235"/>
  <c r="J235"/>
  <c r="H235"/>
  <c r="F235"/>
  <c r="D235"/>
  <c r="Z226"/>
  <c r="X226"/>
  <c r="V226"/>
  <c r="T226"/>
  <c r="R226"/>
  <c r="P226"/>
  <c r="N226"/>
  <c r="L226"/>
  <c r="J226"/>
  <c r="H226"/>
  <c r="F226"/>
  <c r="D226"/>
  <c r="Z217"/>
  <c r="X217"/>
  <c r="V217"/>
  <c r="T217"/>
  <c r="R217"/>
  <c r="P217"/>
  <c r="N217"/>
  <c r="L217"/>
  <c r="J217"/>
  <c r="H217"/>
  <c r="F217"/>
  <c r="D217"/>
  <c r="Z208"/>
  <c r="X208"/>
  <c r="V208"/>
  <c r="T208"/>
  <c r="R208"/>
  <c r="P208"/>
  <c r="N208"/>
  <c r="L208"/>
  <c r="J208"/>
  <c r="H208"/>
  <c r="F208"/>
  <c r="D208"/>
  <c r="Z199"/>
  <c r="X199"/>
  <c r="V199"/>
  <c r="T199"/>
  <c r="R199"/>
  <c r="P199"/>
  <c r="N199"/>
  <c r="L199"/>
  <c r="J199"/>
  <c r="H199"/>
  <c r="F199"/>
  <c r="D199"/>
  <c r="Z190"/>
  <c r="X190"/>
  <c r="V190"/>
  <c r="T190"/>
  <c r="R190"/>
  <c r="P190"/>
  <c r="N190"/>
  <c r="L190"/>
  <c r="J190"/>
  <c r="H190"/>
  <c r="F190"/>
  <c r="D190"/>
  <c r="Z181"/>
  <c r="X181"/>
  <c r="V181"/>
  <c r="T181"/>
  <c r="R181"/>
  <c r="P181"/>
  <c r="N181"/>
  <c r="L181"/>
  <c r="J181"/>
  <c r="H181"/>
  <c r="F181"/>
  <c r="D181"/>
  <c r="Z172"/>
  <c r="X172"/>
  <c r="V172"/>
  <c r="T172"/>
  <c r="R172"/>
  <c r="P172"/>
  <c r="N172"/>
  <c r="L172"/>
  <c r="J172"/>
  <c r="H172"/>
  <c r="F172"/>
  <c r="D172"/>
  <c r="Z163"/>
  <c r="X163"/>
  <c r="V163"/>
  <c r="T163"/>
  <c r="R163"/>
  <c r="P163"/>
  <c r="N163"/>
  <c r="L163"/>
  <c r="J163"/>
  <c r="H163"/>
  <c r="F163"/>
  <c r="D163"/>
  <c r="Z154"/>
  <c r="X154"/>
  <c r="V154"/>
  <c r="T154"/>
  <c r="R154"/>
  <c r="P154"/>
  <c r="N154"/>
  <c r="L154"/>
  <c r="J154"/>
  <c r="H154"/>
  <c r="F154"/>
  <c r="D154"/>
  <c r="Z145"/>
  <c r="X145"/>
  <c r="V145"/>
  <c r="T145"/>
  <c r="R145"/>
  <c r="P145"/>
  <c r="N145"/>
  <c r="L145"/>
  <c r="J145"/>
  <c r="H145"/>
  <c r="F145"/>
  <c r="D145"/>
  <c r="Z126"/>
  <c r="X126"/>
  <c r="V126"/>
  <c r="T126"/>
  <c r="R126"/>
  <c r="P126"/>
  <c r="N126"/>
  <c r="L126"/>
  <c r="J126"/>
  <c r="H126"/>
  <c r="F126"/>
  <c r="D126"/>
  <c r="Z117"/>
  <c r="X117"/>
  <c r="V117"/>
  <c r="T117"/>
  <c r="R117"/>
  <c r="P117"/>
  <c r="N117"/>
  <c r="L117"/>
  <c r="J117"/>
  <c r="H117"/>
  <c r="F117"/>
  <c r="D117"/>
  <c r="Z108"/>
  <c r="X108"/>
  <c r="V108"/>
  <c r="T108"/>
  <c r="R108"/>
  <c r="P108"/>
  <c r="N108"/>
  <c r="L108"/>
  <c r="J108"/>
  <c r="H108"/>
  <c r="F108"/>
  <c r="D108"/>
  <c r="Z88"/>
  <c r="X88"/>
  <c r="V88"/>
  <c r="T88"/>
  <c r="R88"/>
  <c r="P88"/>
  <c r="N88"/>
  <c r="L88"/>
  <c r="J88"/>
  <c r="H88"/>
  <c r="F88"/>
  <c r="D88"/>
  <c r="AA87"/>
  <c r="AB87" s="1"/>
  <c r="Z79"/>
  <c r="X79"/>
  <c r="V79"/>
  <c r="T79"/>
  <c r="R79"/>
  <c r="P79"/>
  <c r="N79"/>
  <c r="L79"/>
  <c r="J79"/>
  <c r="H79"/>
  <c r="F79"/>
  <c r="D79"/>
  <c r="Z70"/>
  <c r="X70"/>
  <c r="V70"/>
  <c r="T70"/>
  <c r="R70"/>
  <c r="P70"/>
  <c r="N70"/>
  <c r="L70"/>
  <c r="J70"/>
  <c r="H70"/>
  <c r="F70"/>
  <c r="D70"/>
  <c r="Z61"/>
  <c r="X61"/>
  <c r="V61"/>
  <c r="T61"/>
  <c r="R61"/>
  <c r="P61"/>
  <c r="N61"/>
  <c r="L61"/>
  <c r="J61"/>
  <c r="H61"/>
  <c r="F61"/>
  <c r="D61"/>
  <c r="Z51"/>
  <c r="Z93" s="1"/>
  <c r="X51"/>
  <c r="X93" s="1"/>
  <c r="V51"/>
  <c r="V93" s="1"/>
  <c r="T51"/>
  <c r="T93" s="1"/>
  <c r="R51"/>
  <c r="R93" s="1"/>
  <c r="P51"/>
  <c r="P93" s="1"/>
  <c r="N51"/>
  <c r="N93" s="1"/>
  <c r="L51"/>
  <c r="L93" s="1"/>
  <c r="J51"/>
  <c r="J93" s="1"/>
  <c r="H51"/>
  <c r="F51"/>
  <c r="D51"/>
  <c r="Z42"/>
  <c r="X42"/>
  <c r="V42"/>
  <c r="T42"/>
  <c r="R42"/>
  <c r="P42"/>
  <c r="N42"/>
  <c r="L42"/>
  <c r="J42"/>
  <c r="H42"/>
  <c r="F42"/>
  <c r="D42"/>
  <c r="Z33"/>
  <c r="X33"/>
  <c r="V33"/>
  <c r="T33"/>
  <c r="R33"/>
  <c r="P33"/>
  <c r="N33"/>
  <c r="L33"/>
  <c r="J33"/>
  <c r="H33"/>
  <c r="F33"/>
  <c r="D33"/>
  <c r="Z15"/>
  <c r="X15"/>
  <c r="V15"/>
  <c r="T15"/>
  <c r="R15"/>
  <c r="P15"/>
  <c r="N15"/>
  <c r="L15"/>
  <c r="J15"/>
  <c r="H15"/>
  <c r="F15"/>
  <c r="D15"/>
  <c r="Z24"/>
  <c r="X24"/>
  <c r="V24"/>
  <c r="T24"/>
  <c r="R24"/>
  <c r="P24"/>
  <c r="N24"/>
  <c r="L24"/>
  <c r="J24"/>
  <c r="H24"/>
  <c r="F24"/>
  <c r="D24"/>
  <c r="A15" i="4"/>
  <c r="A14"/>
  <c r="A13"/>
  <c r="A12"/>
  <c r="A11"/>
  <c r="A9"/>
  <c r="A7"/>
  <c r="A5"/>
  <c r="A10" s="1"/>
  <c r="A4"/>
  <c r="U15" i="3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U9"/>
  <c r="T9"/>
  <c r="S9"/>
  <c r="R9"/>
  <c r="Q9"/>
  <c r="P9"/>
  <c r="O9"/>
  <c r="N9"/>
  <c r="M9"/>
  <c r="L9"/>
  <c r="K9"/>
  <c r="J9"/>
  <c r="I9"/>
  <c r="H9"/>
  <c r="G9"/>
  <c r="F9"/>
  <c r="E9"/>
  <c r="D9"/>
  <c r="C9"/>
  <c r="U8"/>
  <c r="T8"/>
  <c r="S8"/>
  <c r="R8"/>
  <c r="Q8"/>
  <c r="P8"/>
  <c r="O8"/>
  <c r="N8"/>
  <c r="M8"/>
  <c r="L8"/>
  <c r="K8"/>
  <c r="J8"/>
  <c r="I8"/>
  <c r="H8"/>
  <c r="G8"/>
  <c r="F8"/>
  <c r="E8"/>
  <c r="D8"/>
  <c r="C8"/>
  <c r="U7"/>
  <c r="T7"/>
  <c r="S7"/>
  <c r="R7"/>
  <c r="Q7"/>
  <c r="P7"/>
  <c r="O7"/>
  <c r="N7"/>
  <c r="M7"/>
  <c r="L7"/>
  <c r="K7"/>
  <c r="J7"/>
  <c r="I7"/>
  <c r="H7"/>
  <c r="G7"/>
  <c r="F7"/>
  <c r="E7"/>
  <c r="D7"/>
  <c r="C7"/>
  <c r="U6"/>
  <c r="T6"/>
  <c r="S6"/>
  <c r="R6"/>
  <c r="Q6"/>
  <c r="P6"/>
  <c r="O6"/>
  <c r="N6"/>
  <c r="M6"/>
  <c r="L6"/>
  <c r="K6"/>
  <c r="J6"/>
  <c r="I6"/>
  <c r="H6"/>
  <c r="G6"/>
  <c r="F6"/>
  <c r="E6"/>
  <c r="D6"/>
  <c r="C6"/>
  <c r="U5"/>
  <c r="T5"/>
  <c r="S5"/>
  <c r="R5"/>
  <c r="Q5"/>
  <c r="P5"/>
  <c r="O5"/>
  <c r="N5"/>
  <c r="M5"/>
  <c r="L5"/>
  <c r="K5"/>
  <c r="J5"/>
  <c r="I5"/>
  <c r="H5"/>
  <c r="G5"/>
  <c r="F5"/>
  <c r="E5"/>
  <c r="E16" s="1"/>
  <c r="D5"/>
  <c r="C5"/>
  <c r="C16" s="1"/>
  <c r="U4"/>
  <c r="T4"/>
  <c r="T16" s="1"/>
  <c r="S4"/>
  <c r="R4"/>
  <c r="R16" s="1"/>
  <c r="Q4"/>
  <c r="P4"/>
  <c r="P16" s="1"/>
  <c r="O4"/>
  <c r="N4"/>
  <c r="N16" s="1"/>
  <c r="M4"/>
  <c r="L4"/>
  <c r="L16" s="1"/>
  <c r="K4"/>
  <c r="J4"/>
  <c r="J16" s="1"/>
  <c r="I4"/>
  <c r="H4"/>
  <c r="H16" s="1"/>
  <c r="G4"/>
  <c r="F4"/>
  <c r="F16" s="1"/>
  <c r="D16"/>
  <c r="AH371" i="2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Y496" i="1"/>
  <c r="W496"/>
  <c r="U496"/>
  <c r="S496"/>
  <c r="Q496"/>
  <c r="O496"/>
  <c r="M496"/>
  <c r="K496"/>
  <c r="I496"/>
  <c r="G496"/>
  <c r="E496"/>
  <c r="AA495"/>
  <c r="AB495" s="1"/>
  <c r="AA494"/>
  <c r="AB494" s="1"/>
  <c r="AA493"/>
  <c r="AB493" s="1"/>
  <c r="AA492"/>
  <c r="AB492" s="1"/>
  <c r="AA491"/>
  <c r="AB491" s="1"/>
  <c r="AA489"/>
  <c r="AA486"/>
  <c r="AA370" i="2" s="1"/>
  <c r="AA485" i="1"/>
  <c r="AA369" i="2" s="1"/>
  <c r="AA484" i="1"/>
  <c r="AA368" i="2" s="1"/>
  <c r="AA483" i="1"/>
  <c r="AA367" i="2" s="1"/>
  <c r="AA482" i="1"/>
  <c r="AA366" i="2" s="1"/>
  <c r="AA481" i="1"/>
  <c r="AA365" i="2" s="1"/>
  <c r="AA480" i="1"/>
  <c r="AA364" i="2" s="1"/>
  <c r="AA477" i="1"/>
  <c r="AA363" i="2" s="1"/>
  <c r="AA476" i="1"/>
  <c r="AA362" i="2" s="1"/>
  <c r="AA475" i="1"/>
  <c r="AA361" i="2" s="1"/>
  <c r="AA474" i="1"/>
  <c r="AA360" i="2" s="1"/>
  <c r="AA473" i="1"/>
  <c r="AA359" i="2" s="1"/>
  <c r="AA472" i="1"/>
  <c r="AA358" i="2" s="1"/>
  <c r="AA471" i="1"/>
  <c r="AA357" i="2" s="1"/>
  <c r="AA468" i="1"/>
  <c r="AA356" i="2" s="1"/>
  <c r="AA467" i="1"/>
  <c r="AA355" i="2" s="1"/>
  <c r="AA466" i="1"/>
  <c r="AA354" i="2" s="1"/>
  <c r="AA465" i="1"/>
  <c r="AA353" i="2" s="1"/>
  <c r="AA464" i="1"/>
  <c r="AA352" i="2" s="1"/>
  <c r="AA463" i="1"/>
  <c r="AA351" i="2" s="1"/>
  <c r="AA462" i="1"/>
  <c r="AA350" i="2" s="1"/>
  <c r="AA459" i="1"/>
  <c r="AA349" i="2" s="1"/>
  <c r="AA458" i="1"/>
  <c r="AA348" i="2" s="1"/>
  <c r="AA457" i="1"/>
  <c r="AA347" i="2" s="1"/>
  <c r="AA456" i="1"/>
  <c r="AA346" i="2" s="1"/>
  <c r="AA455" i="1"/>
  <c r="AA345" i="2" s="1"/>
  <c r="AA454" i="1"/>
  <c r="AA344" i="2" s="1"/>
  <c r="AA453" i="1"/>
  <c r="AA343" i="2" s="1"/>
  <c r="AA450" i="1"/>
  <c r="AA342" i="2" s="1"/>
  <c r="AA449" i="1"/>
  <c r="AA341" i="2" s="1"/>
  <c r="AA448" i="1"/>
  <c r="AA340" i="2" s="1"/>
  <c r="AA447" i="1"/>
  <c r="AA339" i="2" s="1"/>
  <c r="AA446" i="1"/>
  <c r="AA338" i="2" s="1"/>
  <c r="AA445" i="1"/>
  <c r="AA337" i="2" s="1"/>
  <c r="AA444" i="1"/>
  <c r="AA336" i="2" s="1"/>
  <c r="AA441" i="1"/>
  <c r="AA335" i="2" s="1"/>
  <c r="AA440" i="1"/>
  <c r="AA334" i="2" s="1"/>
  <c r="AA439" i="1"/>
  <c r="AA333" i="2" s="1"/>
  <c r="AA438" i="1"/>
  <c r="AA332" i="2" s="1"/>
  <c r="AA437" i="1"/>
  <c r="AA331" i="2" s="1"/>
  <c r="AA436" i="1"/>
  <c r="AA330" i="2" s="1"/>
  <c r="AA435" i="1"/>
  <c r="AA329" i="2" s="1"/>
  <c r="AA432" i="1"/>
  <c r="AA328" i="2" s="1"/>
  <c r="AA431" i="1"/>
  <c r="AA327" i="2" s="1"/>
  <c r="AA430" i="1"/>
  <c r="AA326" i="2" s="1"/>
  <c r="AA429" i="1"/>
  <c r="AA325" i="2" s="1"/>
  <c r="AA428" i="1"/>
  <c r="AA324" i="2" s="1"/>
  <c r="AA427" i="1"/>
  <c r="AA323" i="2" s="1"/>
  <c r="AA426" i="1"/>
  <c r="AA322" i="2" s="1"/>
  <c r="AA423" i="1"/>
  <c r="AA321" i="2" s="1"/>
  <c r="AA422" i="1"/>
  <c r="AA320" i="2" s="1"/>
  <c r="AA421" i="1"/>
  <c r="AA319" i="2" s="1"/>
  <c r="AA420" i="1"/>
  <c r="AA318" i="2" s="1"/>
  <c r="AA419" i="1"/>
  <c r="AA317" i="2" s="1"/>
  <c r="AA418" i="1"/>
  <c r="AA316" i="2" s="1"/>
  <c r="AA417" i="1"/>
  <c r="AA315" i="2" s="1"/>
  <c r="AA414" i="1"/>
  <c r="AA314" i="2" s="1"/>
  <c r="AA413" i="1"/>
  <c r="AA313" i="2" s="1"/>
  <c r="AA412" i="1"/>
  <c r="AA312" i="2" s="1"/>
  <c r="AA411" i="1"/>
  <c r="AA311" i="2" s="1"/>
  <c r="AA410" i="1"/>
  <c r="AA310" i="2" s="1"/>
  <c r="AA409" i="1"/>
  <c r="AA408"/>
  <c r="AA405"/>
  <c r="AA307" i="2" s="1"/>
  <c r="AA404" i="1"/>
  <c r="AA306" i="2" s="1"/>
  <c r="AA403" i="1"/>
  <c r="AA305" i="2" s="1"/>
  <c r="AA402" i="1"/>
  <c r="AA304" i="2" s="1"/>
  <c r="AA401" i="1"/>
  <c r="AA303" i="2" s="1"/>
  <c r="AA400" i="1"/>
  <c r="AA302" i="2" s="1"/>
  <c r="AA399" i="1"/>
  <c r="AA301" i="2" s="1"/>
  <c r="AA396" i="1"/>
  <c r="AA395"/>
  <c r="AA394"/>
  <c r="AA393"/>
  <c r="AA392"/>
  <c r="AA391"/>
  <c r="AA390"/>
  <c r="AA387"/>
  <c r="AA293" i="2" s="1"/>
  <c r="AA386" i="1"/>
  <c r="AA292" i="2" s="1"/>
  <c r="AA385" i="1"/>
  <c r="AA291" i="2" s="1"/>
  <c r="AA384" i="1"/>
  <c r="AA290" i="2" s="1"/>
  <c r="AA383" i="1"/>
  <c r="AA289" i="2" s="1"/>
  <c r="AA382" i="1"/>
  <c r="AA288" i="2" s="1"/>
  <c r="AA381" i="1"/>
  <c r="AA287" i="2" s="1"/>
  <c r="AA378" i="1"/>
  <c r="AA377"/>
  <c r="AA376"/>
  <c r="AA375"/>
  <c r="AA374"/>
  <c r="AA373"/>
  <c r="AA372"/>
  <c r="AA280" i="2" s="1"/>
  <c r="AA369" i="1"/>
  <c r="AA279" i="2" s="1"/>
  <c r="AA368" i="1"/>
  <c r="AA278" i="2" s="1"/>
  <c r="AA367" i="1"/>
  <c r="AA277" i="2" s="1"/>
  <c r="AA366" i="1"/>
  <c r="AA276" i="2" s="1"/>
  <c r="AA365" i="1"/>
  <c r="AA275" i="2" s="1"/>
  <c r="AA364" i="1"/>
  <c r="AA274" i="2" s="1"/>
  <c r="AA363" i="1"/>
  <c r="AA273" i="2" s="1"/>
  <c r="AA360" i="1"/>
  <c r="AA272" i="2" s="1"/>
  <c r="AA359" i="1"/>
  <c r="AA271" i="2" s="1"/>
  <c r="AA358" i="1"/>
  <c r="AA270" i="2" s="1"/>
  <c r="AA357" i="1"/>
  <c r="AA269" i="2" s="1"/>
  <c r="AA356" i="1"/>
  <c r="AA268" i="2" s="1"/>
  <c r="AA355" i="1"/>
  <c r="AA267" i="2" s="1"/>
  <c r="AA354" i="1"/>
  <c r="AA266" i="2" s="1"/>
  <c r="AA351" i="1"/>
  <c r="AA265" i="2" s="1"/>
  <c r="AA350" i="1"/>
  <c r="AA264" i="2" s="1"/>
  <c r="AA349" i="1"/>
  <c r="AA263" i="2" s="1"/>
  <c r="AA348" i="1"/>
  <c r="AA262" i="2" s="1"/>
  <c r="AA347" i="1"/>
  <c r="AA261" i="2" s="1"/>
  <c r="AA346" i="1"/>
  <c r="AA260" i="2" s="1"/>
  <c r="AA345" i="1"/>
  <c r="AA259" i="2" s="1"/>
  <c r="AA342" i="1"/>
  <c r="AA258" i="2" s="1"/>
  <c r="AA341" i="1"/>
  <c r="AA257" i="2" s="1"/>
  <c r="AA340" i="1"/>
  <c r="AA256" i="2" s="1"/>
  <c r="AA339" i="1"/>
  <c r="AA255" i="2" s="1"/>
  <c r="AA338" i="1"/>
  <c r="AA254" i="2" s="1"/>
  <c r="AA337" i="1"/>
  <c r="AA253" i="2" s="1"/>
  <c r="AA336" i="1"/>
  <c r="AA252" i="2" s="1"/>
  <c r="AA333" i="1"/>
  <c r="AA251" i="2" s="1"/>
  <c r="AA332" i="1"/>
  <c r="AA250" i="2" s="1"/>
  <c r="AA331" i="1"/>
  <c r="AA249" i="2" s="1"/>
  <c r="AA330" i="1"/>
  <c r="AA248" i="2" s="1"/>
  <c r="AA329" i="1"/>
  <c r="AA247" i="2" s="1"/>
  <c r="AA328" i="1"/>
  <c r="AA246" i="2" s="1"/>
  <c r="AA327" i="1"/>
  <c r="AA245" i="2" s="1"/>
  <c r="AA324" i="1"/>
  <c r="AA244" i="2" s="1"/>
  <c r="AA323" i="1"/>
  <c r="AA243" i="2" s="1"/>
  <c r="AA322" i="1"/>
  <c r="AA242" i="2" s="1"/>
  <c r="AA321" i="1"/>
  <c r="AA241" i="2" s="1"/>
  <c r="AA320" i="1"/>
  <c r="AA240" i="2" s="1"/>
  <c r="AA319" i="1"/>
  <c r="AA239" i="2" s="1"/>
  <c r="AA318" i="1"/>
  <c r="AA238" i="2" s="1"/>
  <c r="AA315" i="1"/>
  <c r="AA237" i="2" s="1"/>
  <c r="AA314" i="1"/>
  <c r="AA236" i="2" s="1"/>
  <c r="AA313" i="1"/>
  <c r="AA235" i="2" s="1"/>
  <c r="AA312" i="1"/>
  <c r="AA234" i="2" s="1"/>
  <c r="AA311" i="1"/>
  <c r="AA233" i="2" s="1"/>
  <c r="AA310" i="1"/>
  <c r="AA232" i="2" s="1"/>
  <c r="AA309" i="1"/>
  <c r="AA231" i="2" s="1"/>
  <c r="AA306" i="1"/>
  <c r="AA230" i="2" s="1"/>
  <c r="AA305" i="1"/>
  <c r="AA229" i="2" s="1"/>
  <c r="AA304" i="1"/>
  <c r="AA228" i="2" s="1"/>
  <c r="AA303" i="1"/>
  <c r="AA227" i="2" s="1"/>
  <c r="AA302" i="1"/>
  <c r="AA226" i="2" s="1"/>
  <c r="AA301" i="1"/>
  <c r="AA225" i="2" s="1"/>
  <c r="AA300" i="1"/>
  <c r="AA224" i="2" s="1"/>
  <c r="AA297" i="1"/>
  <c r="AA223" i="2" s="1"/>
  <c r="AA296" i="1"/>
  <c r="AA222" i="2" s="1"/>
  <c r="AA295" i="1"/>
  <c r="AA221" i="2" s="1"/>
  <c r="AA294" i="1"/>
  <c r="AA220" i="2" s="1"/>
  <c r="AA293" i="1"/>
  <c r="AA219" i="2" s="1"/>
  <c r="AA292" i="1"/>
  <c r="AA218" i="2" s="1"/>
  <c r="AA291" i="1"/>
  <c r="AA217" i="2" s="1"/>
  <c r="AA288" i="1"/>
  <c r="AA216" i="2" s="1"/>
  <c r="AA287" i="1"/>
  <c r="AA215" i="2" s="1"/>
  <c r="AA286" i="1"/>
  <c r="AA214" i="2" s="1"/>
  <c r="AA285" i="1"/>
  <c r="AA213" i="2" s="1"/>
  <c r="AA284" i="1"/>
  <c r="AA212" i="2" s="1"/>
  <c r="AA283" i="1"/>
  <c r="AA211" i="2" s="1"/>
  <c r="AA282" i="1"/>
  <c r="AA210" i="2" s="1"/>
  <c r="AA279" i="1"/>
  <c r="AA209" i="2" s="1"/>
  <c r="AA278" i="1"/>
  <c r="AA208" i="2" s="1"/>
  <c r="AA277" i="1"/>
  <c r="AA207" i="2" s="1"/>
  <c r="AA276" i="1"/>
  <c r="AA206" i="2" s="1"/>
  <c r="AA275" i="1"/>
  <c r="AA205" i="2" s="1"/>
  <c r="AA274" i="1"/>
  <c r="AA204" i="2" s="1"/>
  <c r="AA273" i="1"/>
  <c r="AA203" i="2" s="1"/>
  <c r="AA270" i="1"/>
  <c r="AA202" i="2" s="1"/>
  <c r="AA269" i="1"/>
  <c r="AA201" i="2" s="1"/>
  <c r="AA268" i="1"/>
  <c r="AA200" i="2" s="1"/>
  <c r="AA267" i="1"/>
  <c r="AA199" i="2" s="1"/>
  <c r="AA266" i="1"/>
  <c r="AA198" i="2" s="1"/>
  <c r="AA265" i="1"/>
  <c r="AA197" i="2" s="1"/>
  <c r="AA264" i="1"/>
  <c r="AA196" i="2" s="1"/>
  <c r="AA261" i="1"/>
  <c r="AA195" i="2" s="1"/>
  <c r="AA260" i="1"/>
  <c r="AA194" i="2" s="1"/>
  <c r="AA259" i="1"/>
  <c r="AA193" i="2" s="1"/>
  <c r="AA258" i="1"/>
  <c r="AA192" i="2" s="1"/>
  <c r="AA257" i="1"/>
  <c r="AA191" i="2" s="1"/>
  <c r="AA256" i="1"/>
  <c r="AA190" i="2" s="1"/>
  <c r="AA255" i="1"/>
  <c r="AA189" i="2" s="1"/>
  <c r="AA252" i="1"/>
  <c r="AA188" i="2" s="1"/>
  <c r="AA251" i="1"/>
  <c r="AA187" i="2" s="1"/>
  <c r="AA250" i="1"/>
  <c r="AA186" i="2" s="1"/>
  <c r="AA249" i="1"/>
  <c r="AA185" i="2" s="1"/>
  <c r="AA248" i="1"/>
  <c r="AA184" i="2" s="1"/>
  <c r="AA247" i="1"/>
  <c r="AA183" i="2" s="1"/>
  <c r="AA246" i="1"/>
  <c r="AA182" i="2" s="1"/>
  <c r="AA243" i="1"/>
  <c r="AA181" i="2" s="1"/>
  <c r="AA242" i="1"/>
  <c r="AA180" i="2" s="1"/>
  <c r="AA241" i="1"/>
  <c r="AA179" i="2" s="1"/>
  <c r="AA240" i="1"/>
  <c r="AA178" i="2" s="1"/>
  <c r="AA239" i="1"/>
  <c r="AA177" i="2" s="1"/>
  <c r="AA238" i="1"/>
  <c r="AA176" i="2" s="1"/>
  <c r="AA237" i="1"/>
  <c r="AA175" i="2" s="1"/>
  <c r="AA234" i="1"/>
  <c r="AA174" i="2" s="1"/>
  <c r="AA233" i="1"/>
  <c r="AA173" i="2" s="1"/>
  <c r="AA232" i="1"/>
  <c r="AA172" i="2" s="1"/>
  <c r="AA231" i="1"/>
  <c r="AA171" i="2" s="1"/>
  <c r="AA230" i="1"/>
  <c r="AA170" i="2" s="1"/>
  <c r="AA229" i="1"/>
  <c r="AA169" i="2" s="1"/>
  <c r="AA228" i="1"/>
  <c r="AA168" i="2" s="1"/>
  <c r="AA225" i="1"/>
  <c r="AA167" i="2" s="1"/>
  <c r="AA224" i="1"/>
  <c r="AA166" i="2" s="1"/>
  <c r="AA223" i="1"/>
  <c r="AA165" i="2" s="1"/>
  <c r="AA222" i="1"/>
  <c r="AA164" i="2" s="1"/>
  <c r="AA221" i="1"/>
  <c r="AA163" i="2" s="1"/>
  <c r="AA220" i="1"/>
  <c r="AA162" i="2" s="1"/>
  <c r="AA219" i="1"/>
  <c r="AA161" i="2" s="1"/>
  <c r="AA216" i="1"/>
  <c r="AA160" i="2" s="1"/>
  <c r="AA215" i="1"/>
  <c r="AA159" i="2" s="1"/>
  <c r="AA214" i="1"/>
  <c r="AA158" i="2" s="1"/>
  <c r="AA213" i="1"/>
  <c r="AA157" i="2" s="1"/>
  <c r="AA212" i="1"/>
  <c r="AA156" i="2" s="1"/>
  <c r="AA211" i="1"/>
  <c r="AA155" i="2" s="1"/>
  <c r="AA210" i="1"/>
  <c r="AA154" i="2" s="1"/>
  <c r="AA207" i="1"/>
  <c r="AA153" i="2" s="1"/>
  <c r="AA206" i="1"/>
  <c r="AA152" i="2" s="1"/>
  <c r="AA205" i="1"/>
  <c r="AA151" i="2" s="1"/>
  <c r="AA204" i="1"/>
  <c r="AA150" i="2" s="1"/>
  <c r="AA203" i="1"/>
  <c r="AA149" i="2" s="1"/>
  <c r="AA202" i="1"/>
  <c r="AA148" i="2" s="1"/>
  <c r="AA201" i="1"/>
  <c r="AA147" i="2" s="1"/>
  <c r="AA198" i="1"/>
  <c r="AA146" i="2" s="1"/>
  <c r="AA197" i="1"/>
  <c r="AA145" i="2" s="1"/>
  <c r="AA196" i="1"/>
  <c r="AA144" i="2" s="1"/>
  <c r="AA195" i="1"/>
  <c r="AA143" i="2" s="1"/>
  <c r="AA194" i="1"/>
  <c r="AA142" i="2" s="1"/>
  <c r="AA193" i="1"/>
  <c r="AA141" i="2" s="1"/>
  <c r="AA192" i="1"/>
  <c r="AA140" i="2" s="1"/>
  <c r="AA189" i="1"/>
  <c r="AA139" i="2" s="1"/>
  <c r="AA188" i="1"/>
  <c r="AA138" i="2" s="1"/>
  <c r="AA187" i="1"/>
  <c r="AA137" i="2" s="1"/>
  <c r="AA186" i="1"/>
  <c r="AA136" i="2" s="1"/>
  <c r="AA185" i="1"/>
  <c r="AA135" i="2" s="1"/>
  <c r="AA184" i="1"/>
  <c r="AA134" i="2" s="1"/>
  <c r="AA183" i="1"/>
  <c r="AA133" i="2" s="1"/>
  <c r="AA180" i="1"/>
  <c r="AA132" i="2" s="1"/>
  <c r="AA179" i="1"/>
  <c r="AA131" i="2" s="1"/>
  <c r="AA178" i="1"/>
  <c r="AA130" i="2" s="1"/>
  <c r="AA177" i="1"/>
  <c r="AA129" i="2" s="1"/>
  <c r="AA176" i="1"/>
  <c r="AA128" i="2" s="1"/>
  <c r="AA175" i="1"/>
  <c r="AA127" i="2" s="1"/>
  <c r="AA174" i="1"/>
  <c r="AA126" i="2" s="1"/>
  <c r="AA171" i="1"/>
  <c r="AA125" i="2" s="1"/>
  <c r="AA170" i="1"/>
  <c r="AA124" i="2" s="1"/>
  <c r="AA169" i="1"/>
  <c r="AA123" i="2" s="1"/>
  <c r="AA168" i="1"/>
  <c r="AA122" i="2" s="1"/>
  <c r="AA167" i="1"/>
  <c r="AA121" i="2" s="1"/>
  <c r="AA166" i="1"/>
  <c r="AA120" i="2" s="1"/>
  <c r="AA165" i="1"/>
  <c r="AA119" i="2" s="1"/>
  <c r="AA162" i="1"/>
  <c r="AA118" i="2" s="1"/>
  <c r="AA161" i="1"/>
  <c r="AA117" i="2" s="1"/>
  <c r="AA160" i="1"/>
  <c r="AA116" i="2" s="1"/>
  <c r="AA159" i="1"/>
  <c r="AA115" i="2" s="1"/>
  <c r="AA158" i="1"/>
  <c r="AA114" i="2" s="1"/>
  <c r="AA157" i="1"/>
  <c r="AA113" i="2" s="1"/>
  <c r="AA156" i="1"/>
  <c r="AA112" i="2" s="1"/>
  <c r="AA153" i="1"/>
  <c r="AA111" i="2" s="1"/>
  <c r="AA152" i="1"/>
  <c r="AA110" i="2" s="1"/>
  <c r="AA151" i="1"/>
  <c r="AA109" i="2" s="1"/>
  <c r="AA150" i="1"/>
  <c r="AA108" i="2" s="1"/>
  <c r="AA149" i="1"/>
  <c r="AA107" i="2" s="1"/>
  <c r="AA148" i="1"/>
  <c r="AA106" i="2" s="1"/>
  <c r="AA147" i="1"/>
  <c r="AA105" i="2" s="1"/>
  <c r="AA144" i="1"/>
  <c r="AA104" i="2" s="1"/>
  <c r="AA143" i="1"/>
  <c r="AA103" i="2" s="1"/>
  <c r="AA142" i="1"/>
  <c r="AA102" i="2" s="1"/>
  <c r="AA141" i="1"/>
  <c r="AA101" i="2" s="1"/>
  <c r="AA140" i="1"/>
  <c r="AA100" i="2" s="1"/>
  <c r="AA139" i="1"/>
  <c r="AA99" i="2" s="1"/>
  <c r="AA138" i="1"/>
  <c r="AA98" i="2" s="1"/>
  <c r="AA135" i="1"/>
  <c r="AA97" i="2" s="1"/>
  <c r="AA134" i="1"/>
  <c r="AA96" i="2" s="1"/>
  <c r="AA132" i="1"/>
  <c r="AA95" i="2" s="1"/>
  <c r="AA131" i="1"/>
  <c r="AA94" i="2" s="1"/>
  <c r="AA130" i="1"/>
  <c r="AA93" i="2" s="1"/>
  <c r="AA129" i="1"/>
  <c r="AA92" i="2" s="1"/>
  <c r="AA128" i="1"/>
  <c r="AA91" i="2" s="1"/>
  <c r="AA125" i="1"/>
  <c r="AA90" i="2" s="1"/>
  <c r="AA124" i="1"/>
  <c r="AA89" i="2" s="1"/>
  <c r="AA123" i="1"/>
  <c r="AA88" i="2" s="1"/>
  <c r="AA122" i="1"/>
  <c r="AA87" i="2" s="1"/>
  <c r="AA121" i="1"/>
  <c r="AA86" i="2" s="1"/>
  <c r="AA120" i="1"/>
  <c r="AA85" i="2" s="1"/>
  <c r="AA119" i="1"/>
  <c r="AA84" i="2" s="1"/>
  <c r="AA116" i="1"/>
  <c r="AA83" i="2" s="1"/>
  <c r="AA115" i="1"/>
  <c r="AA82" i="2" s="1"/>
  <c r="AA114" i="1"/>
  <c r="AA81" i="2" s="1"/>
  <c r="AA113" i="1"/>
  <c r="AA80" i="2" s="1"/>
  <c r="AA112" i="1"/>
  <c r="AA79" i="2" s="1"/>
  <c r="AA111" i="1"/>
  <c r="AA78" i="2" s="1"/>
  <c r="AA110" i="1"/>
  <c r="AA77" i="2" s="1"/>
  <c r="AA107" i="1"/>
  <c r="AA76" i="2" s="1"/>
  <c r="AA106" i="1"/>
  <c r="AA75" i="2" s="1"/>
  <c r="AA105" i="1"/>
  <c r="AA74" i="2" s="1"/>
  <c r="AA104" i="1"/>
  <c r="AA73" i="2" s="1"/>
  <c r="AA103" i="1"/>
  <c r="AA72" i="2" s="1"/>
  <c r="AA102" i="1"/>
  <c r="AA71" i="2" s="1"/>
  <c r="AA101" i="1"/>
  <c r="AA70" i="2" s="1"/>
  <c r="AA98" i="1"/>
  <c r="AA69" i="2" s="1"/>
  <c r="AA97" i="1"/>
  <c r="AA68" i="2" s="1"/>
  <c r="AA96" i="1"/>
  <c r="AA67" i="2" s="1"/>
  <c r="AA95" i="1"/>
  <c r="AA66" i="2" s="1"/>
  <c r="AA91" i="1"/>
  <c r="AA64" i="2" s="1"/>
  <c r="AA90" i="1"/>
  <c r="AA63" i="2" s="1"/>
  <c r="AA62"/>
  <c r="AA86" i="1"/>
  <c r="AA61" i="2" s="1"/>
  <c r="AA85" i="1"/>
  <c r="AA60" i="2" s="1"/>
  <c r="AA84" i="1"/>
  <c r="AA59" i="2" s="1"/>
  <c r="AA83" i="1"/>
  <c r="AA58" i="2" s="1"/>
  <c r="AA82" i="1"/>
  <c r="AA57" i="2" s="1"/>
  <c r="AA81" i="1"/>
  <c r="AA56" i="2" s="1"/>
  <c r="AA78" i="1"/>
  <c r="AA55" i="2" s="1"/>
  <c r="AA77" i="1"/>
  <c r="AA54" i="2" s="1"/>
  <c r="AA76" i="1"/>
  <c r="AA53" i="2" s="1"/>
  <c r="AA75" i="1"/>
  <c r="AA52" i="2" s="1"/>
  <c r="AA74" i="1"/>
  <c r="AA51" i="2" s="1"/>
  <c r="AA73" i="1"/>
  <c r="AA50" i="2" s="1"/>
  <c r="AA72" i="1"/>
  <c r="AA49" i="2" s="1"/>
  <c r="AA69" i="1"/>
  <c r="AA48" i="2" s="1"/>
  <c r="AA68" i="1"/>
  <c r="AC47" i="2" s="1"/>
  <c r="AA67" i="1"/>
  <c r="AC46" i="2" s="1"/>
  <c r="AA66" i="1"/>
  <c r="AC45" i="2" s="1"/>
  <c r="AA65" i="1"/>
  <c r="AC44" i="2" s="1"/>
  <c r="AA64" i="1"/>
  <c r="AC43" i="2" s="1"/>
  <c r="AA63" i="1"/>
  <c r="AC42" i="2" s="1"/>
  <c r="AA60" i="1"/>
  <c r="AA41" i="2" s="1"/>
  <c r="AA59" i="1"/>
  <c r="AA40" i="2" s="1"/>
  <c r="AA58" i="1"/>
  <c r="AA39" i="2" s="1"/>
  <c r="AA57" i="1"/>
  <c r="AA38" i="2" s="1"/>
  <c r="AA56" i="1"/>
  <c r="AA37" i="2" s="1"/>
  <c r="AA54" i="1"/>
  <c r="AA36" i="2" s="1"/>
  <c r="AA53" i="1"/>
  <c r="AA35" i="2" s="1"/>
  <c r="AA50" i="1"/>
  <c r="AA34" i="2" s="1"/>
  <c r="AA49" i="1"/>
  <c r="AA33" i="2" s="1"/>
  <c r="AA48" i="1"/>
  <c r="AA32" i="2" s="1"/>
  <c r="AA47" i="1"/>
  <c r="AA31" i="2" s="1"/>
  <c r="AA46" i="1"/>
  <c r="AA30" i="2" s="1"/>
  <c r="AA45" i="1"/>
  <c r="AA29" i="2" s="1"/>
  <c r="AA44" i="1"/>
  <c r="AA28" i="2" s="1"/>
  <c r="AA41" i="1"/>
  <c r="AA27" i="2" s="1"/>
  <c r="AA40" i="1"/>
  <c r="AA26" i="2" s="1"/>
  <c r="AA39" i="1"/>
  <c r="AA25" i="2" s="1"/>
  <c r="AA38" i="1"/>
  <c r="AA24" i="2" s="1"/>
  <c r="AA37" i="1"/>
  <c r="AA23" i="2" s="1"/>
  <c r="AA36" i="1"/>
  <c r="AA22" i="2" s="1"/>
  <c r="AA35" i="1"/>
  <c r="AA21" i="2" s="1"/>
  <c r="AA32" i="1"/>
  <c r="AA20" i="2" s="1"/>
  <c r="AA31" i="1"/>
  <c r="AA19" i="2" s="1"/>
  <c r="AA30" i="1"/>
  <c r="AA18" i="2" s="1"/>
  <c r="AA29" i="1"/>
  <c r="AA17" i="2" s="1"/>
  <c r="AA28" i="1"/>
  <c r="AA16" i="2" s="1"/>
  <c r="AA27" i="1"/>
  <c r="AA15" i="2" s="1"/>
  <c r="AA26" i="1"/>
  <c r="AA14" i="2" s="1"/>
  <c r="AA23" i="1"/>
  <c r="AA13" i="2" s="1"/>
  <c r="AA22" i="1"/>
  <c r="AA12" i="2" s="1"/>
  <c r="AA21" i="1"/>
  <c r="AA11" i="2" s="1"/>
  <c r="AA20" i="1"/>
  <c r="AA10" i="2" s="1"/>
  <c r="AA19" i="1"/>
  <c r="AA9" i="2" s="1"/>
  <c r="AA18" i="1"/>
  <c r="AA8" i="2" s="1"/>
  <c r="AA17" i="1"/>
  <c r="AA7" i="2" s="1"/>
  <c r="AA14" i="1"/>
  <c r="AA6" i="2" s="1"/>
  <c r="G16" i="3" l="1"/>
  <c r="I16"/>
  <c r="K16"/>
  <c r="M16"/>
  <c r="O16"/>
  <c r="Q16"/>
  <c r="S16"/>
  <c r="U16"/>
  <c r="T99" i="1"/>
  <c r="T133" s="1"/>
  <c r="T136" s="1"/>
  <c r="B14"/>
  <c r="L99"/>
  <c r="L133" s="1"/>
  <c r="L136" s="1"/>
  <c r="P99"/>
  <c r="P133" s="1"/>
  <c r="P136" s="1"/>
  <c r="X99"/>
  <c r="X133" s="1"/>
  <c r="X136" s="1"/>
  <c r="D133"/>
  <c r="D136" s="1"/>
  <c r="N99"/>
  <c r="N133" s="1"/>
  <c r="N136" s="1"/>
  <c r="V99"/>
  <c r="V133" s="1"/>
  <c r="V136" s="1"/>
  <c r="J99"/>
  <c r="J133" s="1"/>
  <c r="J136" s="1"/>
  <c r="R99"/>
  <c r="R133" s="1"/>
  <c r="R136" s="1"/>
  <c r="Z99"/>
  <c r="Z133" s="1"/>
  <c r="Z136" s="1"/>
  <c r="AA397"/>
  <c r="AA415"/>
  <c r="AA15"/>
  <c r="AA42"/>
  <c r="AA61"/>
  <c r="AA79"/>
  <c r="AA379"/>
  <c r="AA88"/>
  <c r="AA108"/>
  <c r="AA117"/>
  <c r="AA126"/>
  <c r="AA136"/>
  <c r="AA145"/>
  <c r="AA154"/>
  <c r="AA163"/>
  <c r="AA172"/>
  <c r="AA181"/>
  <c r="AA190"/>
  <c r="AA199"/>
  <c r="AA208"/>
  <c r="AA217"/>
  <c r="AA226"/>
  <c r="AA235"/>
  <c r="AA244"/>
  <c r="AA253"/>
  <c r="AA262"/>
  <c r="AA271"/>
  <c r="AA280"/>
  <c r="AA289"/>
  <c r="AA298"/>
  <c r="AA307"/>
  <c r="AA316"/>
  <c r="AA325"/>
  <c r="AA343"/>
  <c r="AA334"/>
  <c r="AA352"/>
  <c r="AA361"/>
  <c r="AA370"/>
  <c r="AA388"/>
  <c r="AA406"/>
  <c r="AA424"/>
  <c r="AA433"/>
  <c r="AA442"/>
  <c r="AA451"/>
  <c r="AA460"/>
  <c r="AA469"/>
  <c r="AA478"/>
  <c r="AA487"/>
  <c r="AA490" s="1"/>
  <c r="AA70"/>
  <c r="AA33"/>
  <c r="AA51"/>
  <c r="AB444"/>
  <c r="AB445"/>
  <c r="AB337" i="2" s="1"/>
  <c r="AB446" i="1"/>
  <c r="AB338" i="2" s="1"/>
  <c r="AB447" i="1"/>
  <c r="AB339" i="2" s="1"/>
  <c r="AB318" i="1"/>
  <c r="AB319"/>
  <c r="AB239" i="2" s="1"/>
  <c r="AB320" i="1"/>
  <c r="AB240" i="2" s="1"/>
  <c r="AB321" i="1"/>
  <c r="AB241" i="2" s="1"/>
  <c r="AB322" i="1"/>
  <c r="AB242" i="2" s="1"/>
  <c r="AB323" i="1"/>
  <c r="AB243" i="2" s="1"/>
  <c r="AB324" i="1"/>
  <c r="AB244" i="2" s="1"/>
  <c r="AB331" i="1"/>
  <c r="AB249" i="2" s="1"/>
  <c r="AB332" i="1"/>
  <c r="AB250" i="2" s="1"/>
  <c r="AB333" i="1"/>
  <c r="AB251" i="2" s="1"/>
  <c r="AB273" i="1"/>
  <c r="AB274"/>
  <c r="AB204" i="2" s="1"/>
  <c r="AB275" i="1"/>
  <c r="AB205" i="2" s="1"/>
  <c r="AB276" i="1"/>
  <c r="AB206" i="2" s="1"/>
  <c r="AB277" i="1"/>
  <c r="AB207" i="2" s="1"/>
  <c r="AB278" i="1"/>
  <c r="AB208" i="2" s="1"/>
  <c r="AB279" i="1"/>
  <c r="AB209" i="2" s="1"/>
  <c r="AB228" i="1"/>
  <c r="AB229"/>
  <c r="AB169" i="2" s="1"/>
  <c r="AB230" i="1"/>
  <c r="AB170" i="2" s="1"/>
  <c r="AB231" i="1"/>
  <c r="AB171" i="2" s="1"/>
  <c r="AB232" i="1"/>
  <c r="AB172" i="2" s="1"/>
  <c r="AB233" i="1"/>
  <c r="AB173" i="2" s="1"/>
  <c r="AB234" i="1"/>
  <c r="AB174" i="2" s="1"/>
  <c r="AB201" i="1"/>
  <c r="AB202"/>
  <c r="AB148" i="2" s="1"/>
  <c r="AB203" i="1"/>
  <c r="AB149" i="2" s="1"/>
  <c r="AB204" i="1"/>
  <c r="AB150" i="2" s="1"/>
  <c r="AB205" i="1"/>
  <c r="AB151" i="2" s="1"/>
  <c r="AB206" i="1"/>
  <c r="AB152" i="2" s="1"/>
  <c r="AB207" i="1"/>
  <c r="AB153" i="2" s="1"/>
  <c r="AB128" i="1"/>
  <c r="AB129"/>
  <c r="AB92" i="2" s="1"/>
  <c r="AB130" i="1"/>
  <c r="AB93" i="2" s="1"/>
  <c r="AB131" i="1"/>
  <c r="AB94" i="2" s="1"/>
  <c r="AB132" i="1"/>
  <c r="AB95" i="2" s="1"/>
  <c r="AB138" i="1"/>
  <c r="AB139"/>
  <c r="AB99" i="2" s="1"/>
  <c r="AB140" i="1"/>
  <c r="AB100" i="2" s="1"/>
  <c r="AB141" i="1"/>
  <c r="AB101" i="2" s="1"/>
  <c r="AB142" i="1"/>
  <c r="AB102" i="2" s="1"/>
  <c r="AB143" i="1"/>
  <c r="AB103" i="2" s="1"/>
  <c r="AB144" i="1"/>
  <c r="AB104" i="2" s="1"/>
  <c r="AB53" i="1"/>
  <c r="AB54"/>
  <c r="AB36" i="2" s="1"/>
  <c r="AB81" i="1"/>
  <c r="AB82"/>
  <c r="AB57" i="2" s="1"/>
  <c r="AB83" i="1"/>
  <c r="AB58" i="2" s="1"/>
  <c r="AB84" i="1"/>
  <c r="AB59" i="2" s="1"/>
  <c r="AB85" i="1"/>
  <c r="AB60" i="2" s="1"/>
  <c r="AB86" i="1"/>
  <c r="AB61" i="2" s="1"/>
  <c r="AB62"/>
  <c r="AB95" i="1"/>
  <c r="AB66" i="2" s="1"/>
  <c r="AB96" i="1"/>
  <c r="AB67" i="2" s="1"/>
  <c r="AB97" i="1"/>
  <c r="AB68" i="2" s="1"/>
  <c r="AB98" i="1"/>
  <c r="AB69" i="2" s="1"/>
  <c r="AB363" i="1"/>
  <c r="AB364"/>
  <c r="AB274" i="2" s="1"/>
  <c r="AB365" i="1"/>
  <c r="AB275" i="2" s="1"/>
  <c r="AB366" i="1"/>
  <c r="AB276" i="2" s="1"/>
  <c r="AB367" i="1"/>
  <c r="AB277" i="2" s="1"/>
  <c r="AB368" i="1"/>
  <c r="AB278" i="2" s="1"/>
  <c r="AB399" i="1"/>
  <c r="AB400"/>
  <c r="AB302" i="2" s="1"/>
  <c r="AB401" i="1"/>
  <c r="AB303" i="2" s="1"/>
  <c r="AB402" i="1"/>
  <c r="AB304" i="2" s="1"/>
  <c r="AB403" i="1"/>
  <c r="AB305" i="2" s="1"/>
  <c r="AB404" i="1"/>
  <c r="AB306" i="2" s="1"/>
  <c r="AB405" i="1"/>
  <c r="AB307" i="2" s="1"/>
  <c r="AB410" i="1"/>
  <c r="AB310" i="2" s="1"/>
  <c r="AB411" i="1"/>
  <c r="AB311" i="2" s="1"/>
  <c r="AB412" i="1"/>
  <c r="AB312" i="2" s="1"/>
  <c r="AB413" i="1"/>
  <c r="AB313" i="2" s="1"/>
  <c r="AB414" i="1"/>
  <c r="AB314" i="2" s="1"/>
  <c r="AB471" i="1"/>
  <c r="AB472"/>
  <c r="AB358" i="2" s="1"/>
  <c r="AB473" i="1"/>
  <c r="AB359" i="2" s="1"/>
  <c r="AB474" i="1"/>
  <c r="AB360" i="2" s="1"/>
  <c r="AB475" i="1"/>
  <c r="AB361" i="2" s="1"/>
  <c r="AB476" i="1"/>
  <c r="AB362" i="2" s="1"/>
  <c r="AB477" i="1"/>
  <c r="AB363" i="2" s="1"/>
  <c r="AB14" i="1"/>
  <c r="AB35"/>
  <c r="AB36"/>
  <c r="AB22" i="2" s="1"/>
  <c r="AB37" i="1"/>
  <c r="AB23" i="2" s="1"/>
  <c r="AB38" i="1"/>
  <c r="AB24" i="2" s="1"/>
  <c r="AB39" i="1"/>
  <c r="AB25" i="2" s="1"/>
  <c r="AB40" i="1"/>
  <c r="AB26" i="2" s="1"/>
  <c r="AB41" i="1"/>
  <c r="AB27" i="2" s="1"/>
  <c r="AB63" i="1"/>
  <c r="AB64"/>
  <c r="AD43" i="2" s="1"/>
  <c r="AB65" i="1"/>
  <c r="AD44" i="2" s="1"/>
  <c r="AB66" i="1"/>
  <c r="AD45" i="2" s="1"/>
  <c r="AB67" i="1"/>
  <c r="AB68"/>
  <c r="AD47" i="2" s="1"/>
  <c r="AB69" i="1"/>
  <c r="AB48" i="2" s="1"/>
  <c r="AB110" i="1"/>
  <c r="AB111"/>
  <c r="AB78" i="2" s="1"/>
  <c r="AB112" i="1"/>
  <c r="AB79" i="2" s="1"/>
  <c r="AB113" i="1"/>
  <c r="AB80" i="2" s="1"/>
  <c r="AB114" i="1"/>
  <c r="AB81" i="2" s="1"/>
  <c r="AB115" i="1"/>
  <c r="AB82" i="2" s="1"/>
  <c r="AB116" i="1"/>
  <c r="AB83" i="2" s="1"/>
  <c r="AB156" i="1"/>
  <c r="AB157"/>
  <c r="AB113" i="2" s="1"/>
  <c r="AB158" i="1"/>
  <c r="AB114" i="2" s="1"/>
  <c r="AB159" i="1"/>
  <c r="AB115" i="2" s="1"/>
  <c r="AB160" i="1"/>
  <c r="AB116" i="2" s="1"/>
  <c r="AB161" i="1"/>
  <c r="AB117" i="2" s="1"/>
  <c r="AB162" i="1"/>
  <c r="AB118" i="2" s="1"/>
  <c r="AB183" i="1"/>
  <c r="AB184"/>
  <c r="AB134" i="2" s="1"/>
  <c r="AB185" i="1"/>
  <c r="AB135" i="2" s="1"/>
  <c r="AB186" i="1"/>
  <c r="AB136" i="2" s="1"/>
  <c r="AB187" i="1"/>
  <c r="AB137" i="2" s="1"/>
  <c r="AB188" i="1"/>
  <c r="AB138" i="2" s="1"/>
  <c r="AB189" i="1"/>
  <c r="AB139" i="2" s="1"/>
  <c r="AB213" i="1"/>
  <c r="AB157" i="2" s="1"/>
  <c r="AB214" i="1"/>
  <c r="AB158" i="2" s="1"/>
  <c r="AB215" i="1"/>
  <c r="AB159" i="2" s="1"/>
  <c r="AB216" i="1"/>
  <c r="AB160" i="2" s="1"/>
  <c r="AB246" i="1"/>
  <c r="AB247"/>
  <c r="AB183" i="2" s="1"/>
  <c r="AB248" i="1"/>
  <c r="AB184" i="2" s="1"/>
  <c r="AB249" i="1"/>
  <c r="AB185" i="2" s="1"/>
  <c r="AB250" i="1"/>
  <c r="AB186" i="2" s="1"/>
  <c r="AB255" i="1"/>
  <c r="AB256"/>
  <c r="AB190" i="2" s="1"/>
  <c r="AB257" i="1"/>
  <c r="AB191" i="2" s="1"/>
  <c r="AB258" i="1"/>
  <c r="AB192" i="2" s="1"/>
  <c r="AB259" i="1"/>
  <c r="AB193" i="2" s="1"/>
  <c r="AB260" i="1"/>
  <c r="AB194" i="2" s="1"/>
  <c r="AB261" i="1"/>
  <c r="AB195" i="2" s="1"/>
  <c r="AB291" i="1"/>
  <c r="AB300"/>
  <c r="AB301"/>
  <c r="AB225" i="2" s="1"/>
  <c r="AB302" i="1"/>
  <c r="AB226" i="2" s="1"/>
  <c r="AB303" i="1"/>
  <c r="AB227" i="2" s="1"/>
  <c r="AB304" i="1"/>
  <c r="AB228" i="2" s="1"/>
  <c r="AB305" i="1"/>
  <c r="AB229" i="2" s="1"/>
  <c r="AB306" i="1"/>
  <c r="AB230" i="2" s="1"/>
  <c r="AB345" i="1"/>
  <c r="AB346"/>
  <c r="AB260" i="2" s="1"/>
  <c r="AB347" i="1"/>
  <c r="AB261" i="2" s="1"/>
  <c r="AB348" i="1"/>
  <c r="AB262" i="2" s="1"/>
  <c r="AB349" i="1"/>
  <c r="AB263" i="2" s="1"/>
  <c r="AB350" i="1"/>
  <c r="AB264" i="2" s="1"/>
  <c r="AB351" i="1"/>
  <c r="AB265" i="2" s="1"/>
  <c r="AB372" i="1"/>
  <c r="AB381"/>
  <c r="AB382"/>
  <c r="AB288" i="2" s="1"/>
  <c r="AB383" i="1"/>
  <c r="AB289" i="2" s="1"/>
  <c r="AB384" i="1"/>
  <c r="AB290" i="2" s="1"/>
  <c r="AB385" i="1"/>
  <c r="AB291" i="2" s="1"/>
  <c r="AB386" i="1"/>
  <c r="AB292" i="2" s="1"/>
  <c r="AB387" i="1"/>
  <c r="AB293" i="2" s="1"/>
  <c r="AB426" i="1"/>
  <c r="AB427"/>
  <c r="AB323" i="2" s="1"/>
  <c r="AB428" i="1"/>
  <c r="AB324" i="2" s="1"/>
  <c r="AB429" i="1"/>
  <c r="AB325" i="2" s="1"/>
  <c r="AB430" i="1"/>
  <c r="AB326" i="2" s="1"/>
  <c r="AB431" i="1"/>
  <c r="AB327" i="2" s="1"/>
  <c r="AB432" i="1"/>
  <c r="AB328" i="2" s="1"/>
  <c r="AB453" i="1"/>
  <c r="AB454"/>
  <c r="AB344" i="2" s="1"/>
  <c r="AB455" i="1"/>
  <c r="AB345" i="2" s="1"/>
  <c r="AB456" i="1"/>
  <c r="AB346" i="2" s="1"/>
  <c r="AB457" i="1"/>
  <c r="AB347" i="2" s="1"/>
  <c r="AB458" i="1"/>
  <c r="AB348" i="2" s="1"/>
  <c r="AB459" i="1"/>
  <c r="AB349" i="2" s="1"/>
  <c r="AA24" i="1"/>
  <c r="A14"/>
  <c r="Q371" i="2"/>
  <c r="F496" i="1"/>
  <c r="S371" i="2"/>
  <c r="J496" i="1"/>
  <c r="U371" i="2"/>
  <c r="N496" i="1"/>
  <c r="W371" i="2"/>
  <c r="R496" i="1"/>
  <c r="Y371" i="2"/>
  <c r="V496" i="1"/>
  <c r="Z371" i="2"/>
  <c r="Z496" i="1"/>
  <c r="B8" i="2"/>
  <c r="C7"/>
  <c r="AB17" i="1"/>
  <c r="AB18"/>
  <c r="AB8" i="2" s="1"/>
  <c r="AB19" i="1"/>
  <c r="AB9" i="2" s="1"/>
  <c r="AB20" i="1"/>
  <c r="AB10" i="2" s="1"/>
  <c r="AB21" i="1"/>
  <c r="AB11" i="2" s="1"/>
  <c r="AB22" i="1"/>
  <c r="AB12" i="2" s="1"/>
  <c r="AB23" i="1"/>
  <c r="AB13" i="2" s="1"/>
  <c r="AB26" i="1"/>
  <c r="AB27"/>
  <c r="AB15" i="2" s="1"/>
  <c r="AB28" i="1"/>
  <c r="AB16" i="2" s="1"/>
  <c r="AB29" i="1"/>
  <c r="AB30"/>
  <c r="AB18" i="2" s="1"/>
  <c r="AB31" i="1"/>
  <c r="AB19" i="2" s="1"/>
  <c r="AB32" i="1"/>
  <c r="AB20" i="2" s="1"/>
  <c r="AB44" i="1"/>
  <c r="AB45"/>
  <c r="AB46"/>
  <c r="AB30" i="2" s="1"/>
  <c r="AB47" i="1"/>
  <c r="AB48"/>
  <c r="AB32" i="2" s="1"/>
  <c r="AB49" i="1"/>
  <c r="AB33" i="2" s="1"/>
  <c r="AB50" i="1"/>
  <c r="AB34" i="2" s="1"/>
  <c r="AB56" i="1"/>
  <c r="AB37" i="2" s="1"/>
  <c r="AB57" i="1"/>
  <c r="AB38" i="2" s="1"/>
  <c r="AB58" i="1"/>
  <c r="AB39" i="2" s="1"/>
  <c r="AB59" i="1"/>
  <c r="AB40" i="2" s="1"/>
  <c r="AB60" i="1"/>
  <c r="AB41" i="2" s="1"/>
  <c r="AB72" i="1"/>
  <c r="AB73"/>
  <c r="AB50" i="2" s="1"/>
  <c r="AB74" i="1"/>
  <c r="AB51" i="2" s="1"/>
  <c r="AB75" i="1"/>
  <c r="AB52" i="2" s="1"/>
  <c r="AB76" i="1"/>
  <c r="AB53" i="2" s="1"/>
  <c r="AB77" i="1"/>
  <c r="AB54" i="2" s="1"/>
  <c r="AB78" i="1"/>
  <c r="AB55" i="2" s="1"/>
  <c r="AB90" i="1"/>
  <c r="AB91"/>
  <c r="AB101"/>
  <c r="AB102"/>
  <c r="AB71" i="2" s="1"/>
  <c r="AB103" i="1"/>
  <c r="AB72" i="2" s="1"/>
  <c r="AB104" i="1"/>
  <c r="AB73" i="2" s="1"/>
  <c r="AB105" i="1"/>
  <c r="AB74" i="2" s="1"/>
  <c r="AB106" i="1"/>
  <c r="AB75" i="2" s="1"/>
  <c r="AB107" i="1"/>
  <c r="AB76" i="2" s="1"/>
  <c r="AB119" i="1"/>
  <c r="AB120"/>
  <c r="AB85" i="2" s="1"/>
  <c r="AB121" i="1"/>
  <c r="AB86" i="2" s="1"/>
  <c r="AB122" i="1"/>
  <c r="AB87" i="2" s="1"/>
  <c r="AB123" i="1"/>
  <c r="AB88" i="2" s="1"/>
  <c r="AB124" i="1"/>
  <c r="AB89" i="2" s="1"/>
  <c r="AB125" i="1"/>
  <c r="AB90" i="2" s="1"/>
  <c r="AB134" i="1"/>
  <c r="AB96" i="2" s="1"/>
  <c r="AB135" i="1"/>
  <c r="AB97" i="2" s="1"/>
  <c r="AB147" i="1"/>
  <c r="AB148"/>
  <c r="AB106" i="2" s="1"/>
  <c r="AB149" i="1"/>
  <c r="AB107" i="2" s="1"/>
  <c r="AB150" i="1"/>
  <c r="AB108" i="2" s="1"/>
  <c r="AB151" i="1"/>
  <c r="AB109" i="2" s="1"/>
  <c r="AB152" i="1"/>
  <c r="AB110" i="2" s="1"/>
  <c r="AB153" i="1"/>
  <c r="AB111" i="2" s="1"/>
  <c r="AB165" i="1"/>
  <c r="AB166"/>
  <c r="AB120" i="2" s="1"/>
  <c r="AB167" i="1"/>
  <c r="AB121" i="2" s="1"/>
  <c r="AB168" i="1"/>
  <c r="AB122" i="2" s="1"/>
  <c r="AB169" i="1"/>
  <c r="AB123" i="2" s="1"/>
  <c r="AB170" i="1"/>
  <c r="AB124" i="2" s="1"/>
  <c r="AB171" i="1"/>
  <c r="AB125" i="2" s="1"/>
  <c r="AB174" i="1"/>
  <c r="AB175"/>
  <c r="AB127" i="2" s="1"/>
  <c r="AB176" i="1"/>
  <c r="AB128" i="2" s="1"/>
  <c r="AB177" i="1"/>
  <c r="AB129" i="2" s="1"/>
  <c r="AB178" i="1"/>
  <c r="AB130" i="2" s="1"/>
  <c r="AB179" i="1"/>
  <c r="AB131" i="2" s="1"/>
  <c r="AB180" i="1"/>
  <c r="AB132" i="2" s="1"/>
  <c r="AB192" i="1"/>
  <c r="AB193"/>
  <c r="AB141" i="2" s="1"/>
  <c r="AB194" i="1"/>
  <c r="AB142" i="2" s="1"/>
  <c r="AB195" i="1"/>
  <c r="AB143" i="2" s="1"/>
  <c r="AB196" i="1"/>
  <c r="AB144" i="2" s="1"/>
  <c r="AB197" i="1"/>
  <c r="AB145" i="2" s="1"/>
  <c r="AB198" i="1"/>
  <c r="AB146" i="2" s="1"/>
  <c r="AB210" i="1"/>
  <c r="AB211"/>
  <c r="AB155" i="2" s="1"/>
  <c r="AB212" i="1"/>
  <c r="AB156" i="2" s="1"/>
  <c r="AB219" i="1"/>
  <c r="AB220"/>
  <c r="AB162" i="2" s="1"/>
  <c r="AB221" i="1"/>
  <c r="AB163" i="2" s="1"/>
  <c r="AB222" i="1"/>
  <c r="AB164" i="2" s="1"/>
  <c r="AB223" i="1"/>
  <c r="AB165" i="2" s="1"/>
  <c r="AB224" i="1"/>
  <c r="AB166" i="2" s="1"/>
  <c r="AB225" i="1"/>
  <c r="AB167" i="2" s="1"/>
  <c r="AB237" i="1"/>
  <c r="AB238"/>
  <c r="AB176" i="2" s="1"/>
  <c r="AB239" i="1"/>
  <c r="AB177" i="2" s="1"/>
  <c r="AB240" i="1"/>
  <c r="AB178" i="2" s="1"/>
  <c r="AB241" i="1"/>
  <c r="AB179" i="2" s="1"/>
  <c r="AB242" i="1"/>
  <c r="AB180" i="2" s="1"/>
  <c r="AB243" i="1"/>
  <c r="AB181" i="2" s="1"/>
  <c r="AB251" i="1"/>
  <c r="AB187" i="2" s="1"/>
  <c r="AB252" i="1"/>
  <c r="AB188" i="2" s="1"/>
  <c r="AB264" i="1"/>
  <c r="AB265"/>
  <c r="AB197" i="2" s="1"/>
  <c r="AB266" i="1"/>
  <c r="AB198" i="2" s="1"/>
  <c r="AB267" i="1"/>
  <c r="AB199" i="2" s="1"/>
  <c r="AB268" i="1"/>
  <c r="AB200" i="2" s="1"/>
  <c r="AB269" i="1"/>
  <c r="AB201" i="2" s="1"/>
  <c r="AB270" i="1"/>
  <c r="AB202" i="2" s="1"/>
  <c r="AB282" i="1"/>
  <c r="AB283"/>
  <c r="AB211" i="2" s="1"/>
  <c r="AB284" i="1"/>
  <c r="AB212" i="2" s="1"/>
  <c r="AB285" i="1"/>
  <c r="AB213" i="2" s="1"/>
  <c r="AB286" i="1"/>
  <c r="AB214" i="2" s="1"/>
  <c r="AB287" i="1"/>
  <c r="AB215" i="2" s="1"/>
  <c r="AB288" i="1"/>
  <c r="AB216" i="2" s="1"/>
  <c r="AB292" i="1"/>
  <c r="AB218" i="2" s="1"/>
  <c r="AB293" i="1"/>
  <c r="AB219" i="2" s="1"/>
  <c r="AB294" i="1"/>
  <c r="AB220" i="2" s="1"/>
  <c r="AB295" i="1"/>
  <c r="AB221" i="2" s="1"/>
  <c r="AB296" i="1"/>
  <c r="AB222" i="2" s="1"/>
  <c r="AB297" i="1"/>
  <c r="AB223" i="2" s="1"/>
  <c r="AB309" i="1"/>
  <c r="AB310"/>
  <c r="AB232" i="2" s="1"/>
  <c r="AB311" i="1"/>
  <c r="AB233" i="2" s="1"/>
  <c r="AB312" i="1"/>
  <c r="AB234" i="2" s="1"/>
  <c r="AB313" i="1"/>
  <c r="AB235" i="2" s="1"/>
  <c r="AB314" i="1"/>
  <c r="AB236" i="2" s="1"/>
  <c r="AB315" i="1"/>
  <c r="AB237" i="2" s="1"/>
  <c r="AB327" i="1"/>
  <c r="AB328"/>
  <c r="AB246" i="2" s="1"/>
  <c r="AB329" i="1"/>
  <c r="AB247" i="2" s="1"/>
  <c r="AB330" i="1"/>
  <c r="AB248" i="2" s="1"/>
  <c r="AB336" i="1"/>
  <c r="AB337"/>
  <c r="AB253" i="2" s="1"/>
  <c r="AB338" i="1"/>
  <c r="AB254" i="2" s="1"/>
  <c r="AB339" i="1"/>
  <c r="AB255" i="2" s="1"/>
  <c r="AB340" i="1"/>
  <c r="AB256" i="2" s="1"/>
  <c r="AB341" i="1"/>
  <c r="AB257" i="2" s="1"/>
  <c r="AB342" i="1"/>
  <c r="AB258" i="2" s="1"/>
  <c r="AB354" i="1"/>
  <c r="AB355"/>
  <c r="AB267" i="2" s="1"/>
  <c r="AB356" i="1"/>
  <c r="AB268" i="2" s="1"/>
  <c r="AB357" i="1"/>
  <c r="AB269" i="2" s="1"/>
  <c r="AB358" i="1"/>
  <c r="AB270" i="2" s="1"/>
  <c r="AB359" i="1"/>
  <c r="AB271" i="2" s="1"/>
  <c r="AB360" i="1"/>
  <c r="AB272" i="2" s="1"/>
  <c r="AB369" i="1"/>
  <c r="AB279" i="2" s="1"/>
  <c r="AB280"/>
  <c r="AA281"/>
  <c r="AB373" i="1"/>
  <c r="AB281" i="2" s="1"/>
  <c r="AA282"/>
  <c r="AB374" i="1"/>
  <c r="AA283" i="2"/>
  <c r="AB375" i="1"/>
  <c r="AB283" i="2" s="1"/>
  <c r="AA284"/>
  <c r="AB376" i="1"/>
  <c r="AB284" i="2" s="1"/>
  <c r="AA285"/>
  <c r="AB377" i="1"/>
  <c r="AB285" i="2" s="1"/>
  <c r="AA286"/>
  <c r="AB378" i="1"/>
  <c r="AB286" i="2" s="1"/>
  <c r="AA294"/>
  <c r="AB390" i="1"/>
  <c r="AA295" i="2"/>
  <c r="AB391" i="1"/>
  <c r="AB295" i="2" s="1"/>
  <c r="AA296"/>
  <c r="AB392" i="1"/>
  <c r="AB296" i="2" s="1"/>
  <c r="AA297"/>
  <c r="AB393" i="1"/>
  <c r="AB297" i="2" s="1"/>
  <c r="AA298"/>
  <c r="AB394" i="1"/>
  <c r="AB298" i="2" s="1"/>
  <c r="AA299"/>
  <c r="AB395" i="1"/>
  <c r="AB299" i="2" s="1"/>
  <c r="AA300"/>
  <c r="AB396" i="1"/>
  <c r="AB300" i="2" s="1"/>
  <c r="AA308"/>
  <c r="AB408" i="1"/>
  <c r="AA309" i="2"/>
  <c r="AB409" i="1"/>
  <c r="AB309" i="2" s="1"/>
  <c r="P371"/>
  <c r="D496" i="1"/>
  <c r="R371" i="2"/>
  <c r="H496" i="1"/>
  <c r="T371" i="2"/>
  <c r="L496" i="1"/>
  <c r="V371" i="2"/>
  <c r="P496" i="1"/>
  <c r="X371" i="2"/>
  <c r="T496" i="1"/>
  <c r="AB417"/>
  <c r="AB418"/>
  <c r="AB316" i="2" s="1"/>
  <c r="AB419" i="1"/>
  <c r="AB317" i="2" s="1"/>
  <c r="AB420" i="1"/>
  <c r="AB318" i="2" s="1"/>
  <c r="AB421" i="1"/>
  <c r="AB319" i="2" s="1"/>
  <c r="AB422" i="1"/>
  <c r="AB320" i="2" s="1"/>
  <c r="AB423" i="1"/>
  <c r="AB321" i="2" s="1"/>
  <c r="AB435" i="1"/>
  <c r="AB436"/>
  <c r="AB330" i="2" s="1"/>
  <c r="AB437" i="1"/>
  <c r="AB331" i="2" s="1"/>
  <c r="AB438" i="1"/>
  <c r="AB332" i="2" s="1"/>
  <c r="AB439" i="1"/>
  <c r="AB333" i="2" s="1"/>
  <c r="AB440" i="1"/>
  <c r="AB334" i="2" s="1"/>
  <c r="AB441" i="1"/>
  <c r="AB335" i="2" s="1"/>
  <c r="AB448" i="1"/>
  <c r="AB340" i="2" s="1"/>
  <c r="AB449" i="1"/>
  <c r="AB341" i="2" s="1"/>
  <c r="AB450" i="1"/>
  <c r="AB342" i="2" s="1"/>
  <c r="AB462" i="1"/>
  <c r="AB463"/>
  <c r="AB351" i="2" s="1"/>
  <c r="AB464" i="1"/>
  <c r="AB352" i="2" s="1"/>
  <c r="AB465" i="1"/>
  <c r="AB353" i="2" s="1"/>
  <c r="AB466" i="1"/>
  <c r="AB354" i="2" s="1"/>
  <c r="AB467" i="1"/>
  <c r="AB355" i="2" s="1"/>
  <c r="AB468" i="1"/>
  <c r="AB356" i="2" s="1"/>
  <c r="AB480" i="1"/>
  <c r="AB481"/>
  <c r="AB365" i="2" s="1"/>
  <c r="AB482" i="1"/>
  <c r="AB366" i="2" s="1"/>
  <c r="AB483" i="1"/>
  <c r="AB484"/>
  <c r="AB368" i="2" s="1"/>
  <c r="AB485" i="1"/>
  <c r="AB369" i="2" s="1"/>
  <c r="AB486" i="1"/>
  <c r="AB370" i="2" s="1"/>
  <c r="AB489" i="1"/>
  <c r="C6" i="2"/>
  <c r="A6" i="4"/>
  <c r="A8"/>
  <c r="AB64" i="2" l="1"/>
  <c r="AB29"/>
  <c r="AB55" i="1"/>
  <c r="AB61" s="1"/>
  <c r="AB357" i="2"/>
  <c r="AB478" i="1"/>
  <c r="AB301" i="2"/>
  <c r="AB406" i="1"/>
  <c r="AB273" i="2"/>
  <c r="AB370" i="1"/>
  <c r="AB56" i="2"/>
  <c r="AB88" i="1"/>
  <c r="AB35" i="2"/>
  <c r="AB91"/>
  <c r="AB168"/>
  <c r="AB235" i="1"/>
  <c r="AB469"/>
  <c r="AB442"/>
  <c r="AB415"/>
  <c r="AB397"/>
  <c r="AB361"/>
  <c r="AB316"/>
  <c r="AB271"/>
  <c r="AB226"/>
  <c r="AB199"/>
  <c r="AB172"/>
  <c r="AB126"/>
  <c r="AB79"/>
  <c r="AB433"/>
  <c r="AB307"/>
  <c r="AB262"/>
  <c r="AB190"/>
  <c r="AB117"/>
  <c r="AB42"/>
  <c r="AB6" i="2"/>
  <c r="AB15" i="1"/>
  <c r="AB98" i="2"/>
  <c r="AB145" i="1"/>
  <c r="AB147" i="2"/>
  <c r="AB208" i="1"/>
  <c r="AB203" i="2"/>
  <c r="AB280" i="1"/>
  <c r="AB238" i="2"/>
  <c r="AB325" i="1"/>
  <c r="AB336" i="2"/>
  <c r="AB451" i="1"/>
  <c r="AB487"/>
  <c r="AB490" s="1"/>
  <c r="AB371" i="2" s="1"/>
  <c r="AB424" i="1"/>
  <c r="AB343"/>
  <c r="AB334"/>
  <c r="AB289"/>
  <c r="AB244"/>
  <c r="AB217"/>
  <c r="AB181"/>
  <c r="AB154"/>
  <c r="AB108"/>
  <c r="AB460"/>
  <c r="AB388"/>
  <c r="AB352"/>
  <c r="AB298"/>
  <c r="AB253"/>
  <c r="AB163"/>
  <c r="AD46" i="2"/>
  <c r="AB70" i="1"/>
  <c r="B16" i="3"/>
  <c r="AB282" i="2"/>
  <c r="AB379" i="1"/>
  <c r="AB17" i="2"/>
  <c r="AB33" i="1"/>
  <c r="AB31" i="2"/>
  <c r="AB51" i="1"/>
  <c r="AB343" i="2"/>
  <c r="AB287"/>
  <c r="AB259"/>
  <c r="AB217"/>
  <c r="AB182"/>
  <c r="AB112"/>
  <c r="AD42"/>
  <c r="AB24" i="1"/>
  <c r="AB322" i="2"/>
  <c r="AB224"/>
  <c r="AB189"/>
  <c r="AB133"/>
  <c r="AB77"/>
  <c r="AB21"/>
  <c r="AA371"/>
  <c r="AA496" i="1"/>
  <c r="AB364" i="2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B22" i="1"/>
  <c r="AB93" l="1"/>
  <c r="B23"/>
  <c r="B10" i="2"/>
  <c r="C9"/>
  <c r="AB496" i="1"/>
  <c r="B17" l="1"/>
  <c r="B11" i="2"/>
  <c r="C10"/>
  <c r="B12" l="1"/>
  <c r="C11"/>
  <c r="B18" i="1"/>
  <c r="B19" l="1"/>
  <c r="B13" i="2"/>
  <c r="C12"/>
  <c r="B14" l="1"/>
  <c r="C13"/>
  <c r="B20" i="1"/>
  <c r="B15" i="2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B33" l="1"/>
  <c r="C32"/>
  <c r="B34" l="1"/>
  <c r="C33"/>
  <c r="B35" l="1"/>
  <c r="C34"/>
  <c r="B36" l="1"/>
  <c r="C35"/>
  <c r="B37" l="1"/>
  <c r="C36"/>
  <c r="B38" l="1"/>
  <c r="C37"/>
  <c r="B39" l="1"/>
  <c r="C38"/>
  <c r="B40" l="1"/>
  <c r="C39"/>
  <c r="B41" l="1"/>
  <c r="C40"/>
  <c r="B42" l="1"/>
  <c r="C41"/>
  <c r="B43" l="1"/>
  <c r="C42"/>
  <c r="B44" l="1"/>
  <c r="C43"/>
  <c r="B45" l="1"/>
  <c r="C44"/>
  <c r="B46" l="1"/>
  <c r="C45"/>
  <c r="B47" l="1"/>
  <c r="C46"/>
  <c r="B48" l="1"/>
  <c r="C47"/>
  <c r="B49" l="1"/>
  <c r="C48"/>
  <c r="B50" l="1"/>
  <c r="C49"/>
  <c r="B51" l="1"/>
  <c r="C50"/>
  <c r="B52" l="1"/>
  <c r="C51"/>
  <c r="B53" l="1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4" i="1" l="1"/>
  <c r="R65" i="2"/>
  <c r="H99" i="1"/>
  <c r="H133" s="1"/>
  <c r="H136" s="1"/>
  <c r="B63" i="2"/>
  <c r="C62"/>
  <c r="AA65" l="1"/>
  <c r="AA99" i="1"/>
  <c r="AB94"/>
  <c r="B64" i="2"/>
  <c r="C63"/>
  <c r="AB65" l="1"/>
  <c r="AB99" i="1"/>
  <c r="AB133" s="1"/>
  <c r="AB136" s="1"/>
  <c r="B65" i="2"/>
  <c r="C64"/>
  <c r="B66" l="1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26" i="1"/>
  <c r="B27" l="1"/>
  <c r="B28" l="1"/>
  <c r="B29" l="1"/>
  <c r="B30" l="1"/>
  <c r="B31" l="1"/>
  <c r="B32" l="1"/>
  <c r="B35" l="1"/>
  <c r="B36" l="1"/>
  <c r="B37" l="1"/>
  <c r="B38" l="1"/>
  <c r="B39" l="1"/>
  <c r="B40" l="1"/>
  <c r="B41" l="1"/>
  <c r="B45" l="1"/>
  <c r="B46" l="1"/>
  <c r="B47" l="1"/>
  <c r="B48" l="1"/>
  <c r="B49" l="1"/>
  <c r="B50" l="1"/>
  <c r="B53" l="1"/>
  <c r="B54" l="1"/>
  <c r="B56" l="1"/>
  <c r="B57" l="1"/>
  <c r="B58" l="1"/>
  <c r="B59" l="1"/>
  <c r="B60" l="1"/>
  <c r="B62"/>
  <c r="B63" l="1"/>
  <c r="B64" l="1"/>
  <c r="B65" l="1"/>
  <c r="A56" l="1"/>
  <c r="B66"/>
  <c r="B67" l="1"/>
  <c r="B68" l="1"/>
  <c r="B69" l="1"/>
  <c r="B71"/>
  <c r="B72" l="1"/>
  <c r="B73" l="1"/>
  <c r="B74" l="1"/>
  <c r="B75" l="1"/>
  <c r="B76"/>
  <c r="B77" l="1"/>
  <c r="B78" l="1"/>
  <c r="B80"/>
  <c r="B81" l="1"/>
  <c r="B82" l="1"/>
  <c r="B83" l="1"/>
  <c r="B84" l="1"/>
  <c r="B85" l="1"/>
  <c r="B86" l="1"/>
  <c r="B87" l="1"/>
  <c r="B89"/>
  <c r="B90" l="1"/>
  <c r="B91" l="1"/>
  <c r="F99"/>
  <c r="F133" s="1"/>
  <c r="F136" s="1"/>
  <c r="B94" l="1"/>
  <c r="B95" l="1"/>
  <c r="B96" l="1"/>
  <c r="B97" l="1"/>
  <c r="B98" l="1"/>
  <c r="B100"/>
  <c r="B101" l="1"/>
  <c r="B102" l="1"/>
  <c r="A94" l="1"/>
  <c r="B103"/>
  <c r="B104" l="1"/>
  <c r="B105" l="1"/>
  <c r="B106" l="1"/>
  <c r="B107" l="1"/>
  <c r="B109"/>
  <c r="B110" l="1"/>
  <c r="B111" l="1"/>
  <c r="B112" l="1"/>
  <c r="B113" l="1"/>
  <c r="B114" l="1"/>
  <c r="B115" l="1"/>
  <c r="B116" l="1"/>
  <c r="B118"/>
  <c r="B119" l="1"/>
  <c r="B120" l="1"/>
  <c r="B121" l="1"/>
  <c r="B122" l="1"/>
  <c r="B123" l="1"/>
  <c r="B124" l="1"/>
  <c r="B127" l="1"/>
  <c r="B125"/>
  <c r="B128" l="1"/>
  <c r="B129" l="1"/>
  <c r="B130" l="1"/>
  <c r="B131" l="1"/>
  <c r="B132" l="1"/>
  <c r="B134" l="1"/>
  <c r="B135" l="1"/>
  <c r="B137"/>
  <c r="B138" l="1"/>
  <c r="B139" l="1"/>
  <c r="B140" l="1"/>
  <c r="B141" l="1"/>
  <c r="A134"/>
  <c r="B142" l="1"/>
  <c r="B143" l="1"/>
  <c r="B144" l="1"/>
  <c r="B146"/>
  <c r="B147" l="1"/>
  <c r="B148" l="1"/>
  <c r="B149" l="1"/>
  <c r="B150" l="1"/>
  <c r="B151" l="1"/>
  <c r="B152" l="1"/>
  <c r="B155" l="1"/>
  <c r="B153"/>
  <c r="B156" l="1"/>
  <c r="B157" l="1"/>
  <c r="B158" l="1"/>
  <c r="B159" l="1"/>
  <c r="B160" l="1"/>
  <c r="B161" l="1"/>
  <c r="B162" l="1"/>
  <c r="B164"/>
  <c r="B165" l="1"/>
  <c r="B166" l="1"/>
  <c r="B167" l="1"/>
  <c r="B168" l="1"/>
  <c r="B169" l="1"/>
  <c r="B170" l="1"/>
  <c r="B171" l="1"/>
  <c r="B173"/>
  <c r="B174" l="1"/>
  <c r="B175" l="1"/>
  <c r="B176" l="1"/>
  <c r="B177" l="1"/>
  <c r="B178" l="1"/>
  <c r="B179" l="1"/>
  <c r="B180" l="1"/>
  <c r="B182"/>
  <c r="A174"/>
  <c r="B183" l="1"/>
  <c r="B184" l="1"/>
  <c r="B185" l="1"/>
  <c r="B186" l="1"/>
  <c r="B187" l="1"/>
  <c r="B188" l="1"/>
  <c r="B189" l="1"/>
  <c r="B191"/>
  <c r="B192" l="1"/>
  <c r="B193" l="1"/>
  <c r="B194" l="1"/>
  <c r="B195" l="1"/>
  <c r="B196" l="1"/>
  <c r="B197" l="1"/>
  <c r="B198" l="1"/>
  <c r="B200"/>
  <c r="B201" l="1"/>
  <c r="B202" l="1"/>
  <c r="B203" l="1"/>
  <c r="B204" l="1"/>
  <c r="B205" l="1"/>
  <c r="B206" l="1"/>
  <c r="B207" l="1"/>
  <c r="B209"/>
  <c r="B210" l="1"/>
  <c r="B211" l="1"/>
  <c r="B212" l="1"/>
  <c r="B213" l="1"/>
  <c r="B214" l="1"/>
  <c r="B215" l="1"/>
  <c r="B216" l="1"/>
  <c r="B218"/>
  <c r="B219" l="1"/>
  <c r="B220" l="1"/>
  <c r="B221" l="1"/>
  <c r="B222" l="1"/>
  <c r="B223" l="1"/>
  <c r="A213"/>
  <c r="B224" l="1"/>
  <c r="B225" l="1"/>
  <c r="B227"/>
  <c r="B228" l="1"/>
  <c r="B229" l="1"/>
  <c r="B230" l="1"/>
  <c r="B231" l="1"/>
  <c r="B232" l="1"/>
  <c r="B233" l="1"/>
  <c r="B236" l="1"/>
  <c r="B234"/>
  <c r="B237" l="1"/>
  <c r="B238" l="1"/>
  <c r="B239" l="1"/>
  <c r="B240" l="1"/>
  <c r="B241" l="1"/>
  <c r="B242" l="1"/>
  <c r="B243" l="1"/>
  <c r="B245"/>
  <c r="B246" l="1"/>
  <c r="B247" l="1"/>
  <c r="B248" l="1"/>
  <c r="B249" l="1"/>
  <c r="B250" l="1"/>
  <c r="B251" l="1"/>
  <c r="B252" l="1"/>
  <c r="B254"/>
  <c r="B255" l="1"/>
  <c r="B256" l="1"/>
  <c r="B257" l="1"/>
  <c r="B258" l="1"/>
  <c r="B259" l="1"/>
  <c r="B260" l="1"/>
  <c r="B261" l="1"/>
  <c r="B263"/>
  <c r="B264" l="1"/>
  <c r="B265" l="1"/>
  <c r="A251" l="1"/>
  <c r="B266"/>
  <c r="B267" l="1"/>
  <c r="B268" l="1"/>
  <c r="B269" l="1"/>
  <c r="B270" l="1"/>
  <c r="B272"/>
  <c r="B273" l="1"/>
  <c r="B274" l="1"/>
  <c r="B275" l="1"/>
  <c r="B276" l="1"/>
  <c r="B277" l="1"/>
  <c r="B278" l="1"/>
  <c r="B279" l="1"/>
  <c r="B281"/>
  <c r="B282" l="1"/>
  <c r="B283" l="1"/>
  <c r="B284" l="1"/>
  <c r="B285" l="1"/>
  <c r="B286" l="1"/>
  <c r="B287" l="1"/>
  <c r="B290" l="1"/>
  <c r="B288"/>
  <c r="B291" l="1"/>
  <c r="B292" l="1"/>
  <c r="B293" l="1"/>
  <c r="B294" l="1"/>
  <c r="B295" l="1"/>
  <c r="B296" l="1"/>
  <c r="B297" l="1"/>
  <c r="B299"/>
  <c r="B300" l="1"/>
  <c r="A292" l="1"/>
  <c r="B301"/>
  <c r="B302" l="1"/>
  <c r="B303" l="1"/>
  <c r="B304" l="1"/>
  <c r="B305" l="1"/>
  <c r="B306" l="1"/>
  <c r="B308"/>
  <c r="B309" l="1"/>
  <c r="B310" l="1"/>
  <c r="B311" l="1"/>
  <c r="B312" l="1"/>
  <c r="B313" l="1"/>
  <c r="B314" l="1"/>
  <c r="B315" l="1"/>
  <c r="B317"/>
  <c r="B318" l="1"/>
  <c r="B319" l="1"/>
  <c r="B320" l="1"/>
  <c r="B321" l="1"/>
  <c r="B322" l="1"/>
  <c r="B323" l="1"/>
  <c r="B324" l="1"/>
  <c r="B326"/>
  <c r="B327" l="1"/>
  <c r="B328" l="1"/>
  <c r="B329" l="1"/>
  <c r="B330" l="1"/>
  <c r="B331" l="1"/>
  <c r="B332" l="1"/>
  <c r="B333" l="1"/>
  <c r="B335"/>
  <c r="B336" l="1"/>
  <c r="B337" l="1"/>
  <c r="B338" l="1"/>
  <c r="B339" l="1"/>
  <c r="A331"/>
  <c r="B340" l="1"/>
  <c r="B341" l="1"/>
  <c r="B342" l="1"/>
  <c r="B344"/>
  <c r="B345" l="1"/>
  <c r="B346" l="1"/>
  <c r="B347" l="1"/>
  <c r="B348" l="1"/>
  <c r="B349" l="1"/>
  <c r="B350" l="1"/>
  <c r="B351" l="1"/>
  <c r="B353"/>
  <c r="B354" l="1"/>
  <c r="B355" l="1"/>
  <c r="B356" l="1"/>
  <c r="B357" l="1"/>
  <c r="B358" l="1"/>
  <c r="B359" l="1"/>
  <c r="B360" l="1"/>
  <c r="B362"/>
  <c r="B363" l="1"/>
  <c r="B364" l="1"/>
  <c r="B365" l="1"/>
  <c r="B366" l="1"/>
  <c r="B367" l="1"/>
  <c r="B368" l="1"/>
  <c r="B371" l="1"/>
  <c r="B369"/>
  <c r="B372" l="1"/>
  <c r="B373" l="1"/>
  <c r="B374" l="1"/>
  <c r="B375" l="1"/>
  <c r="A369" l="1"/>
  <c r="B376"/>
  <c r="B377" l="1"/>
  <c r="B378" l="1"/>
  <c r="B380"/>
  <c r="B381" l="1"/>
  <c r="B382" l="1"/>
  <c r="B383" l="1"/>
  <c r="B384" l="1"/>
  <c r="B385" l="1"/>
  <c r="B386" l="1"/>
  <c r="B387" l="1"/>
  <c r="B389"/>
  <c r="B390" l="1"/>
  <c r="B391" l="1"/>
  <c r="B392" l="1"/>
  <c r="B393" l="1"/>
  <c r="B394" l="1"/>
  <c r="B395" l="1"/>
  <c r="B398" l="1"/>
  <c r="B396"/>
  <c r="B399" l="1"/>
  <c r="B400" l="1"/>
  <c r="B401" l="1"/>
  <c r="B402" l="1"/>
  <c r="B403" l="1"/>
  <c r="B404" l="1"/>
  <c r="B405" l="1"/>
  <c r="B407"/>
  <c r="B408" l="1"/>
  <c r="B409" l="1"/>
  <c r="B410" l="1"/>
  <c r="B411" l="1"/>
  <c r="B412" l="1"/>
  <c r="B413" l="1"/>
  <c r="B414" l="1"/>
  <c r="B416"/>
  <c r="B417" l="1"/>
  <c r="B418" l="1"/>
  <c r="A410" l="1"/>
  <c r="B419"/>
  <c r="B420" l="1"/>
  <c r="B421" l="1"/>
  <c r="B422" l="1"/>
  <c r="B423" l="1"/>
  <c r="B425"/>
  <c r="B426" l="1"/>
  <c r="B427" l="1"/>
  <c r="B428" l="1"/>
  <c r="B429" l="1"/>
  <c r="B430" l="1"/>
  <c r="B431" l="1"/>
  <c r="B432" l="1"/>
  <c r="B434"/>
  <c r="B435" l="1"/>
  <c r="B436" l="1"/>
  <c r="B437" l="1"/>
  <c r="B438" l="1"/>
  <c r="B439" l="1"/>
  <c r="B440" l="1"/>
  <c r="B441" l="1"/>
  <c r="B443"/>
  <c r="B444" l="1"/>
  <c r="B445" l="1"/>
  <c r="B446" l="1"/>
  <c r="B447" l="1"/>
  <c r="B448" l="1"/>
  <c r="B449" l="1"/>
  <c r="B452" l="1"/>
  <c r="B450"/>
  <c r="B453" l="1"/>
  <c r="B454" l="1"/>
  <c r="B455" l="1"/>
  <c r="B456" l="1"/>
  <c r="B457" l="1"/>
  <c r="A448"/>
  <c r="B458" l="1"/>
  <c r="B459" l="1"/>
  <c r="B461"/>
  <c r="B462" l="1"/>
  <c r="B463" l="1"/>
  <c r="B464" l="1"/>
  <c r="B465" l="1"/>
  <c r="B466" l="1"/>
  <c r="B467" l="1"/>
  <c r="B468" l="1"/>
  <c r="B470"/>
  <c r="B471" l="1"/>
  <c r="B472" l="1"/>
  <c r="B473" l="1"/>
  <c r="B474" l="1"/>
  <c r="B475" l="1"/>
  <c r="B476" l="1"/>
  <c r="B479" l="1"/>
  <c r="B477"/>
  <c r="B480" l="1"/>
  <c r="B481" l="1"/>
  <c r="B482" l="1"/>
  <c r="B483" l="1"/>
  <c r="B484" l="1"/>
  <c r="B485" l="1"/>
  <c r="B489" l="1"/>
  <c r="B488"/>
  <c r="B486"/>
</calcChain>
</file>

<file path=xl/sharedStrings.xml><?xml version="1.0" encoding="utf-8"?>
<sst xmlns="http://schemas.openxmlformats.org/spreadsheetml/2006/main" count="2252" uniqueCount="125">
  <si>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</si>
  <si>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</si>
  <si>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</si>
  <si>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</si>
  <si>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</si>
  <si>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</si>
  <si>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</si>
  <si>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</si>
  <si>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</si>
  <si>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</si>
  <si>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</si>
  <si>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</si>
  <si>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</si>
  <si>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</si>
  <si>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</si>
  <si>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</si>
  <si>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</si>
  <si>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</si>
  <si>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</si>
  <si>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</si>
  <si>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</si>
  <si>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</si>
  <si>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</si>
  <si>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</si>
  <si>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</si>
  <si>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</si>
  <si>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</si>
  <si>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</si>
  <si>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</si>
  <si>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</si>
  <si>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</si>
  <si>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</si>
  <si>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</si>
  <si>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</si>
  <si>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</si>
  <si>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</si>
  <si>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</si>
  <si>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</si>
  <si>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</si>
  <si>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</si>
  <si>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</si>
  <si>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</si>
  <si>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</si>
  <si>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</si>
  <si>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</si>
  <si>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</si>
  <si>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</si>
  <si>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</si>
  <si>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</si>
  <si>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</si>
  <si>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</si>
  <si>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</si>
  <si>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</si>
  <si>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</si>
  <si>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</si>
  <si>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</si>
  <si>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</si>
  <si>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</si>
  <si>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</si>
  <si>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</si>
  <si>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</si>
  <si>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</si>
  <si>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</si>
  <si>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</si>
  <si>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</si>
  <si>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</si>
  <si>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</si>
  <si>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</si>
  <si>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</si>
  <si>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</si>
  <si>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</si>
  <si>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</si>
  <si>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</si>
  <si>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</si>
  <si>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</si>
  <si>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</si>
  <si>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</si>
  <si>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</si>
  <si>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</si>
  <si>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</si>
  <si>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</si>
  <si>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</si>
  <si>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</si>
  <si>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</si>
  <si>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</si>
  <si>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</si>
  <si>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</si>
  <si>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</si>
  <si>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</si>
  <si>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</si>
  <si>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</si>
  <si>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</si>
  <si>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</si>
  <si>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</si>
  <si>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</si>
  <si>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</si>
  <si>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</si>
  <si>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</si>
  <si>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</si>
  <si>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</si>
  <si>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</si>
  <si>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</si>
  <si>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</si>
  <si>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</si>
  <si>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</si>
  <si>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</si>
  <si>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</si>
  <si>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</si>
  <si>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</si>
  <si>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</si>
  <si>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</si>
  <si>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</si>
  <si>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</si>
  <si>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</si>
  <si>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</si>
  <si>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</si>
  <si>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</si>
  <si>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</si>
  <si>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</si>
  <si>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</si>
  <si>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</si>
  <si>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</si>
  <si>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</si>
  <si>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MOIS</t>
  </si>
  <si>
    <t>29/02/2017</t>
  </si>
</sst>
</file>

<file path=xl/styles.xml><?xml version="1.0" encoding="utf-8"?>
<styleSheet xmlns="http://schemas.openxmlformats.org/spreadsheetml/2006/main">
  <numFmts count="6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[$-F800]dddd\,\ mmmm\ dd\,\ yyyy"/>
  </numFmts>
  <fonts count="32">
    <font>
      <sz val="11"/>
      <color indexed="8"/>
      <name val="Calibri"/>
    </font>
    <font>
      <b/>
      <sz val="22"/>
      <color indexed="9"/>
      <name val="Arial"/>
      <family val="2"/>
    </font>
    <font>
      <sz val="36"/>
      <color indexed="12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sz val="36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2"/>
      <color rgb="FFFFFF00"/>
      <name val="Arial"/>
      <family val="2"/>
    </font>
    <font>
      <b/>
      <sz val="11"/>
      <color rgb="FF0070C0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43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F0000"/>
        <bgColor indexed="64"/>
      </patternFill>
    </fill>
  </fills>
  <borders count="6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3"/>
      </left>
      <right style="thin">
        <color indexed="8"/>
      </right>
      <top style="thin">
        <color indexed="13"/>
      </top>
      <bottom style="thin">
        <color indexed="13"/>
      </bottom>
      <diagonal/>
    </border>
    <border>
      <left style="thin">
        <color indexed="13"/>
      </left>
      <right/>
      <top style="thin">
        <color indexed="13"/>
      </top>
      <bottom style="thin">
        <color indexed="13"/>
      </bottom>
      <diagonal/>
    </border>
    <border>
      <left/>
      <right style="thin">
        <color indexed="8"/>
      </right>
      <top style="thin">
        <color indexed="8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11"/>
      </bottom>
      <diagonal/>
    </border>
    <border>
      <left style="thin">
        <color indexed="8"/>
      </left>
      <right/>
      <top style="thin">
        <color indexed="8"/>
      </top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  <border>
      <left/>
      <right style="thin">
        <color indexed="11"/>
      </right>
      <top/>
      <bottom style="thin">
        <color indexed="8"/>
      </bottom>
      <diagonal/>
    </border>
    <border>
      <left style="medium">
        <color indexed="9"/>
      </left>
      <right style="medium">
        <color indexed="9"/>
      </right>
      <top style="thin">
        <color indexed="8"/>
      </top>
      <bottom style="medium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13"/>
      </top>
      <bottom style="thin">
        <color indexed="13"/>
      </bottom>
      <diagonal/>
    </border>
  </borders>
  <cellStyleXfs count="1">
    <xf numFmtId="0" fontId="0" fillId="0" borderId="0" applyNumberFormat="0" applyFill="0" applyBorder="0" applyProtection="0"/>
  </cellStyleXfs>
  <cellXfs count="272">
    <xf numFmtId="0" fontId="0" fillId="0" borderId="0" xfId="0" applyFont="1" applyAlignment="1"/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/>
    <xf numFmtId="0" fontId="0" fillId="3" borderId="1" xfId="0" applyNumberFormat="1" applyFont="1" applyFill="1" applyBorder="1" applyAlignment="1"/>
    <xf numFmtId="0" fontId="0" fillId="3" borderId="11" xfId="0" applyNumberFormat="1" applyFont="1" applyFill="1" applyBorder="1" applyAlignment="1"/>
    <xf numFmtId="0" fontId="0" fillId="3" borderId="12" xfId="0" applyNumberFormat="1" applyFont="1" applyFill="1" applyBorder="1" applyAlignment="1"/>
    <xf numFmtId="0" fontId="0" fillId="3" borderId="13" xfId="0" applyNumberFormat="1" applyFont="1" applyFill="1" applyBorder="1" applyAlignment="1"/>
    <xf numFmtId="0" fontId="0" fillId="3" borderId="14" xfId="0" applyNumberFormat="1" applyFont="1" applyFill="1" applyBorder="1" applyAlignment="1"/>
    <xf numFmtId="0" fontId="0" fillId="3" borderId="15" xfId="0" applyNumberFormat="1" applyFont="1" applyFill="1" applyBorder="1" applyAlignment="1"/>
    <xf numFmtId="0" fontId="0" fillId="3" borderId="16" xfId="0" applyNumberFormat="1" applyFont="1" applyFill="1" applyBorder="1" applyAlignment="1"/>
    <xf numFmtId="0" fontId="0" fillId="0" borderId="0" xfId="0" applyNumberFormat="1" applyFont="1" applyAlignment="1"/>
    <xf numFmtId="0" fontId="0" fillId="0" borderId="17" xfId="0" applyFont="1" applyBorder="1" applyAlignment="1"/>
    <xf numFmtId="0" fontId="16" fillId="23" borderId="18" xfId="0" applyNumberFormat="1" applyFont="1" applyFill="1" applyBorder="1" applyAlignment="1">
      <alignment vertical="center"/>
    </xf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16" fillId="23" borderId="21" xfId="0" applyNumberFormat="1" applyFont="1" applyFill="1" applyBorder="1" applyAlignment="1">
      <alignment vertical="center"/>
    </xf>
    <xf numFmtId="0" fontId="0" fillId="0" borderId="21" xfId="0" applyFont="1" applyBorder="1" applyAlignment="1"/>
    <xf numFmtId="0" fontId="0" fillId="0" borderId="22" xfId="0" applyFont="1" applyBorder="1" applyAlignment="1"/>
    <xf numFmtId="0" fontId="0" fillId="0" borderId="23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8" fillId="23" borderId="1" xfId="0" applyNumberFormat="1" applyFont="1" applyFill="1" applyBorder="1" applyAlignment="1">
      <alignment horizontal="center" vertical="center"/>
    </xf>
    <xf numFmtId="0" fontId="0" fillId="3" borderId="24" xfId="0" applyNumberFormat="1" applyFont="1" applyFill="1" applyBorder="1" applyAlignment="1">
      <alignment horizontal="center" vertical="center" wrapText="1"/>
    </xf>
    <xf numFmtId="0" fontId="0" fillId="3" borderId="21" xfId="0" applyNumberFormat="1" applyFont="1" applyFill="1" applyBorder="1" applyAlignment="1">
      <alignment horizontal="center" vertical="center" wrapText="1"/>
    </xf>
    <xf numFmtId="49" fontId="5" fillId="0" borderId="21" xfId="0" applyNumberFormat="1" applyFont="1" applyBorder="1" applyAlignment="1"/>
    <xf numFmtId="49" fontId="5" fillId="0" borderId="22" xfId="0" applyNumberFormat="1" applyFont="1" applyBorder="1" applyAlignment="1"/>
    <xf numFmtId="49" fontId="0" fillId="0" borderId="6" xfId="0" applyNumberFormat="1" applyFont="1" applyBorder="1" applyAlignment="1"/>
    <xf numFmtId="166" fontId="19" fillId="24" borderId="1" xfId="0" applyNumberFormat="1" applyFont="1" applyFill="1" applyBorder="1" applyAlignment="1">
      <alignment horizontal="center" vertical="center"/>
    </xf>
    <xf numFmtId="0" fontId="19" fillId="3" borderId="25" xfId="0" applyNumberFormat="1" applyFont="1" applyFill="1" applyBorder="1" applyAlignment="1">
      <alignment horizontal="center" vertical="center"/>
    </xf>
    <xf numFmtId="49" fontId="19" fillId="3" borderId="25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25" xfId="0" applyNumberFormat="1" applyFont="1" applyBorder="1" applyAlignment="1"/>
    <xf numFmtId="1" fontId="0" fillId="0" borderId="24" xfId="0" applyNumberFormat="1" applyFont="1" applyBorder="1" applyAlignment="1"/>
    <xf numFmtId="49" fontId="0" fillId="0" borderId="21" xfId="0" applyNumberFormat="1" applyFont="1" applyBorder="1" applyAlignment="1"/>
    <xf numFmtId="49" fontId="0" fillId="0" borderId="22" xfId="0" applyNumberFormat="1" applyFont="1" applyBorder="1" applyAlignment="1"/>
    <xf numFmtId="0" fontId="19" fillId="3" borderId="1" xfId="0" applyNumberFormat="1" applyFont="1" applyFill="1" applyBorder="1" applyAlignment="1">
      <alignment horizontal="center" vertical="center"/>
    </xf>
    <xf numFmtId="49" fontId="19" fillId="3" borderId="1" xfId="0" applyNumberFormat="1" applyFont="1" applyFill="1" applyBorder="1" applyAlignment="1">
      <alignment horizontal="center" vertical="center"/>
    </xf>
    <xf numFmtId="1" fontId="0" fillId="0" borderId="21" xfId="0" applyNumberFormat="1" applyFont="1" applyBorder="1" applyAlignment="1"/>
    <xf numFmtId="0" fontId="0" fillId="0" borderId="26" xfId="0" applyFont="1" applyBorder="1" applyAlignment="1"/>
    <xf numFmtId="0" fontId="0" fillId="0" borderId="27" xfId="0" applyFont="1" applyBorder="1" applyAlignment="1"/>
    <xf numFmtId="0" fontId="0" fillId="0" borderId="28" xfId="0" applyFont="1" applyBorder="1" applyAlignment="1"/>
    <xf numFmtId="0" fontId="0" fillId="0" borderId="29" xfId="0" applyFont="1" applyBorder="1" applyAlignment="1"/>
    <xf numFmtId="0" fontId="0" fillId="0" borderId="0" xfId="0" applyNumberFormat="1" applyFont="1" applyAlignment="1"/>
    <xf numFmtId="0" fontId="0" fillId="0" borderId="30" xfId="0" applyFont="1" applyBorder="1" applyAlignment="1"/>
    <xf numFmtId="0" fontId="0" fillId="25" borderId="20" xfId="0" applyNumberFormat="1" applyFont="1" applyFill="1" applyBorder="1" applyAlignment="1"/>
    <xf numFmtId="0" fontId="0" fillId="25" borderId="7" xfId="0" applyNumberFormat="1" applyFont="1" applyFill="1" applyBorder="1" applyAlignment="1"/>
    <xf numFmtId="49" fontId="0" fillId="25" borderId="1" xfId="0" applyNumberFormat="1" applyFont="1" applyFill="1" applyBorder="1" applyAlignment="1"/>
    <xf numFmtId="0" fontId="0" fillId="3" borderId="1" xfId="0" applyNumberFormat="1" applyFont="1" applyFill="1" applyBorder="1" applyAlignment="1">
      <alignment horizontal="center" vertical="center"/>
    </xf>
    <xf numFmtId="49" fontId="21" fillId="3" borderId="32" xfId="0" applyNumberFormat="1" applyFont="1" applyFill="1" applyBorder="1" applyAlignment="1">
      <alignment horizontal="center" vertical="center" wrapText="1"/>
    </xf>
    <xf numFmtId="0" fontId="22" fillId="3" borderId="32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/>
    <xf numFmtId="0" fontId="0" fillId="3" borderId="33" xfId="0" applyFont="1" applyFill="1" applyBorder="1" applyAlignment="1"/>
    <xf numFmtId="0" fontId="0" fillId="3" borderId="34" xfId="0" applyFont="1" applyFill="1" applyBorder="1" applyAlignment="1"/>
    <xf numFmtId="0" fontId="0" fillId="3" borderId="35" xfId="0" applyFont="1" applyFill="1" applyBorder="1" applyAlignment="1"/>
    <xf numFmtId="0" fontId="0" fillId="3" borderId="36" xfId="0" applyFont="1" applyFill="1" applyBorder="1" applyAlignment="1"/>
    <xf numFmtId="49" fontId="23" fillId="3" borderId="8" xfId="0" applyNumberFormat="1" applyFont="1" applyFill="1" applyBorder="1" applyAlignment="1"/>
    <xf numFmtId="49" fontId="6" fillId="9" borderId="1" xfId="0" applyNumberFormat="1" applyFont="1" applyFill="1" applyBorder="1" applyAlignment="1"/>
    <xf numFmtId="49" fontId="6" fillId="9" borderId="1" xfId="0" applyNumberFormat="1" applyFont="1" applyFill="1" applyBorder="1" applyAlignment="1">
      <alignment horizontal="center"/>
    </xf>
    <xf numFmtId="0" fontId="0" fillId="3" borderId="37" xfId="0" applyNumberFormat="1" applyFont="1" applyFill="1" applyBorder="1" applyAlignment="1"/>
    <xf numFmtId="49" fontId="24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37" xfId="0" applyFont="1" applyFill="1" applyBorder="1" applyAlignment="1"/>
    <xf numFmtId="0" fontId="0" fillId="3" borderId="38" xfId="0" applyFont="1" applyFill="1" applyBorder="1" applyAlignment="1"/>
    <xf numFmtId="0" fontId="0" fillId="3" borderId="39" xfId="0" applyFont="1" applyFill="1" applyBorder="1" applyAlignment="1"/>
    <xf numFmtId="0" fontId="0" fillId="3" borderId="40" xfId="0" applyFont="1" applyFill="1" applyBorder="1" applyAlignment="1"/>
    <xf numFmtId="0" fontId="0" fillId="3" borderId="41" xfId="0" applyFont="1" applyFill="1" applyBorder="1" applyAlignment="1"/>
    <xf numFmtId="0" fontId="0" fillId="3" borderId="2" xfId="0" applyFont="1" applyFill="1" applyBorder="1" applyAlignment="1"/>
    <xf numFmtId="49" fontId="0" fillId="26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7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8" borderId="1" xfId="0" applyNumberFormat="1" applyFont="1" applyFill="1" applyBorder="1" applyAlignment="1"/>
    <xf numFmtId="0" fontId="5" fillId="3" borderId="40" xfId="0" applyNumberFormat="1" applyFont="1" applyFill="1" applyBorder="1" applyAlignment="1"/>
    <xf numFmtId="0" fontId="5" fillId="3" borderId="33" xfId="0" applyNumberFormat="1" applyFont="1" applyFill="1" applyBorder="1" applyAlignment="1"/>
    <xf numFmtId="0" fontId="0" fillId="3" borderId="33" xfId="0" applyNumberFormat="1" applyFont="1" applyFill="1" applyBorder="1" applyAlignment="1"/>
    <xf numFmtId="0" fontId="25" fillId="29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21" xfId="0" applyNumberFormat="1" applyFont="1" applyBorder="1" applyAlignment="1"/>
    <xf numFmtId="0" fontId="5" fillId="31" borderId="1" xfId="0" applyNumberFormat="1" applyFont="1" applyFill="1" applyBorder="1" applyAlignment="1">
      <alignment horizontal="center" vertical="center"/>
    </xf>
    <xf numFmtId="0" fontId="5" fillId="32" borderId="1" xfId="0" applyNumberFormat="1" applyFont="1" applyFill="1" applyBorder="1" applyAlignment="1">
      <alignment horizontal="center" vertical="center"/>
    </xf>
    <xf numFmtId="0" fontId="5" fillId="34" borderId="1" xfId="0" applyNumberFormat="1" applyFont="1" applyFill="1" applyBorder="1" applyAlignment="1">
      <alignment horizontal="center" vertical="center"/>
    </xf>
    <xf numFmtId="0" fontId="5" fillId="33" borderId="1" xfId="0" applyNumberFormat="1" applyFont="1" applyFill="1" applyBorder="1" applyAlignment="1">
      <alignment horizontal="center" vertical="center"/>
    </xf>
    <xf numFmtId="0" fontId="5" fillId="30" borderId="1" xfId="0" applyNumberFormat="1" applyFont="1" applyFill="1" applyBorder="1" applyAlignment="1">
      <alignment horizontal="center" vertical="center"/>
    </xf>
    <xf numFmtId="0" fontId="5" fillId="36" borderId="1" xfId="0" applyNumberFormat="1" applyFont="1" applyFill="1" applyBorder="1" applyAlignment="1">
      <alignment horizontal="center" vertical="center"/>
    </xf>
    <xf numFmtId="0" fontId="5" fillId="37" borderId="1" xfId="0" applyNumberFormat="1" applyFont="1" applyFill="1" applyBorder="1" applyAlignment="1">
      <alignment horizontal="center" vertical="center"/>
    </xf>
    <xf numFmtId="0" fontId="26" fillId="31" borderId="1" xfId="0" applyNumberFormat="1" applyFont="1" applyFill="1" applyBorder="1" applyAlignment="1">
      <alignment horizontal="center" vertical="center"/>
    </xf>
    <xf numFmtId="0" fontId="5" fillId="35" borderId="1" xfId="0" applyNumberFormat="1" applyFont="1" applyFill="1" applyBorder="1" applyAlignment="1">
      <alignment horizontal="center" vertical="center"/>
    </xf>
    <xf numFmtId="0" fontId="5" fillId="3" borderId="42" xfId="0" applyNumberFormat="1" applyFont="1" applyFill="1" applyBorder="1" applyAlignment="1">
      <alignment horizontal="center" vertical="center"/>
    </xf>
    <xf numFmtId="0" fontId="9" fillId="11" borderId="42" xfId="0" applyNumberFormat="1" applyFont="1" applyFill="1" applyBorder="1" applyAlignment="1">
      <alignment horizontal="center" vertical="center" wrapText="1"/>
    </xf>
    <xf numFmtId="0" fontId="9" fillId="12" borderId="42" xfId="0" applyNumberFormat="1" applyFont="1" applyFill="1" applyBorder="1" applyAlignment="1">
      <alignment horizontal="center" vertical="center" wrapText="1"/>
    </xf>
    <xf numFmtId="0" fontId="9" fillId="13" borderId="42" xfId="0" applyNumberFormat="1" applyFont="1" applyFill="1" applyBorder="1" applyAlignment="1">
      <alignment horizontal="center" vertical="center" wrapText="1"/>
    </xf>
    <xf numFmtId="0" fontId="9" fillId="14" borderId="42" xfId="0" applyNumberFormat="1" applyFont="1" applyFill="1" applyBorder="1" applyAlignment="1">
      <alignment horizontal="center" vertical="center" wrapText="1"/>
    </xf>
    <xf numFmtId="0" fontId="9" fillId="15" borderId="42" xfId="0" applyNumberFormat="1" applyFont="1" applyFill="1" applyBorder="1" applyAlignment="1">
      <alignment horizontal="center" vertical="center" wrapText="1"/>
    </xf>
    <xf numFmtId="0" fontId="9" fillId="16" borderId="42" xfId="0" applyNumberFormat="1" applyFont="1" applyFill="1" applyBorder="1" applyAlignment="1">
      <alignment horizontal="center" vertical="center" wrapText="1"/>
    </xf>
    <xf numFmtId="0" fontId="9" fillId="17" borderId="42" xfId="0" applyNumberFormat="1" applyFont="1" applyFill="1" applyBorder="1" applyAlignment="1">
      <alignment horizontal="center" vertical="center" wrapText="1"/>
    </xf>
    <xf numFmtId="0" fontId="9" fillId="18" borderId="42" xfId="0" applyNumberFormat="1" applyFont="1" applyFill="1" applyBorder="1" applyAlignment="1">
      <alignment horizontal="center" vertical="center" wrapText="1"/>
    </xf>
    <xf numFmtId="0" fontId="9" fillId="19" borderId="42" xfId="0" applyNumberFormat="1" applyFont="1" applyFill="1" applyBorder="1" applyAlignment="1">
      <alignment horizontal="center" vertical="center" wrapText="1"/>
    </xf>
    <xf numFmtId="0" fontId="11" fillId="5" borderId="42" xfId="0" applyNumberFormat="1" applyFont="1" applyFill="1" applyBorder="1" applyAlignment="1">
      <alignment horizontal="center" vertical="center"/>
    </xf>
    <xf numFmtId="0" fontId="9" fillId="20" borderId="42" xfId="0" applyNumberFormat="1" applyFont="1" applyFill="1" applyBorder="1" applyAlignment="1">
      <alignment horizontal="center" vertical="center" wrapText="1"/>
    </xf>
    <xf numFmtId="0" fontId="7" fillId="8" borderId="42" xfId="0" applyNumberFormat="1" applyFont="1" applyFill="1" applyBorder="1" applyAlignment="1">
      <alignment horizontal="center" vertical="center"/>
    </xf>
    <xf numFmtId="0" fontId="12" fillId="7" borderId="42" xfId="0" applyNumberFormat="1" applyFont="1" applyFill="1" applyBorder="1" applyAlignment="1">
      <alignment horizontal="center" vertical="center"/>
    </xf>
    <xf numFmtId="0" fontId="13" fillId="21" borderId="42" xfId="0" applyNumberFormat="1" applyFont="1" applyFill="1" applyBorder="1" applyAlignment="1">
      <alignment horizontal="center" vertical="center"/>
    </xf>
    <xf numFmtId="0" fontId="9" fillId="11" borderId="25" xfId="0" applyNumberFormat="1" applyFont="1" applyFill="1" applyBorder="1" applyAlignment="1">
      <alignment horizontal="center" vertical="center" wrapText="1"/>
    </xf>
    <xf numFmtId="0" fontId="9" fillId="12" borderId="25" xfId="0" applyNumberFormat="1" applyFont="1" applyFill="1" applyBorder="1" applyAlignment="1">
      <alignment horizontal="center" vertical="center" wrapText="1"/>
    </xf>
    <xf numFmtId="0" fontId="9" fillId="13" borderId="25" xfId="0" applyNumberFormat="1" applyFont="1" applyFill="1" applyBorder="1" applyAlignment="1">
      <alignment horizontal="center" vertical="center" wrapText="1"/>
    </xf>
    <xf numFmtId="0" fontId="9" fillId="14" borderId="25" xfId="0" applyNumberFormat="1" applyFont="1" applyFill="1" applyBorder="1" applyAlignment="1">
      <alignment horizontal="center" vertical="center" wrapText="1"/>
    </xf>
    <xf numFmtId="0" fontId="9" fillId="15" borderId="25" xfId="0" applyNumberFormat="1" applyFont="1" applyFill="1" applyBorder="1" applyAlignment="1">
      <alignment horizontal="center" vertical="center" wrapText="1"/>
    </xf>
    <xf numFmtId="0" fontId="9" fillId="16" borderId="25" xfId="0" applyNumberFormat="1" applyFont="1" applyFill="1" applyBorder="1" applyAlignment="1">
      <alignment horizontal="center" vertical="center" wrapText="1"/>
    </xf>
    <xf numFmtId="0" fontId="9" fillId="17" borderId="25" xfId="0" applyNumberFormat="1" applyFont="1" applyFill="1" applyBorder="1" applyAlignment="1">
      <alignment horizontal="center" vertical="center" wrapText="1"/>
    </xf>
    <xf numFmtId="0" fontId="9" fillId="18" borderId="25" xfId="0" applyNumberFormat="1" applyFont="1" applyFill="1" applyBorder="1" applyAlignment="1">
      <alignment horizontal="center" vertical="center" wrapText="1"/>
    </xf>
    <xf numFmtId="0" fontId="9" fillId="19" borderId="25" xfId="0" applyNumberFormat="1" applyFont="1" applyFill="1" applyBorder="1" applyAlignment="1">
      <alignment horizontal="center" vertical="center" wrapText="1"/>
    </xf>
    <xf numFmtId="0" fontId="11" fillId="5" borderId="25" xfId="0" applyNumberFormat="1" applyFont="1" applyFill="1" applyBorder="1" applyAlignment="1">
      <alignment horizontal="center" vertical="center"/>
    </xf>
    <xf numFmtId="0" fontId="9" fillId="20" borderId="25" xfId="0" applyNumberFormat="1" applyFont="1" applyFill="1" applyBorder="1" applyAlignment="1">
      <alignment horizontal="center" vertical="center" wrapText="1"/>
    </xf>
    <xf numFmtId="0" fontId="7" fillId="8" borderId="25" xfId="0" applyNumberFormat="1" applyFont="1" applyFill="1" applyBorder="1" applyAlignment="1">
      <alignment horizontal="center" vertical="center"/>
    </xf>
    <xf numFmtId="0" fontId="12" fillId="7" borderId="25" xfId="0" applyNumberFormat="1" applyFont="1" applyFill="1" applyBorder="1" applyAlignment="1">
      <alignment horizontal="center" vertical="center"/>
    </xf>
    <xf numFmtId="0" fontId="13" fillId="21" borderId="25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9" fillId="11" borderId="1" xfId="0" applyNumberFormat="1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3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0" fontId="9" fillId="15" borderId="1" xfId="0" applyNumberFormat="1" applyFont="1" applyFill="1" applyBorder="1" applyAlignment="1">
      <alignment horizontal="center" vertical="center" wrapText="1"/>
    </xf>
    <xf numFmtId="0" fontId="9" fillId="16" borderId="1" xfId="0" applyNumberFormat="1" applyFont="1" applyFill="1" applyBorder="1" applyAlignment="1">
      <alignment horizontal="center" vertical="center" wrapText="1"/>
    </xf>
    <xf numFmtId="0" fontId="9" fillId="17" borderId="1" xfId="0" applyNumberFormat="1" applyFont="1" applyFill="1" applyBorder="1" applyAlignment="1">
      <alignment horizontal="center" vertical="center" wrapText="1"/>
    </xf>
    <xf numFmtId="0" fontId="9" fillId="18" borderId="1" xfId="0" applyNumberFormat="1" applyFont="1" applyFill="1" applyBorder="1" applyAlignment="1">
      <alignment horizontal="center" vertical="center" wrapText="1"/>
    </xf>
    <xf numFmtId="0" fontId="9" fillId="19" borderId="1" xfId="0" applyNumberFormat="1" applyFont="1" applyFill="1" applyBorder="1" applyAlignment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/>
    </xf>
    <xf numFmtId="0" fontId="9" fillId="20" borderId="1" xfId="0" applyNumberFormat="1" applyFont="1" applyFill="1" applyBorder="1" applyAlignment="1">
      <alignment horizontal="center" vertical="center" wrapText="1"/>
    </xf>
    <xf numFmtId="0" fontId="7" fillId="8" borderId="1" xfId="0" applyNumberFormat="1" applyFont="1" applyFill="1" applyBorder="1" applyAlignment="1">
      <alignment horizontal="center" vertical="center"/>
    </xf>
    <xf numFmtId="0" fontId="12" fillId="7" borderId="1" xfId="0" applyNumberFormat="1" applyFont="1" applyFill="1" applyBorder="1" applyAlignment="1">
      <alignment horizontal="center" vertical="center"/>
    </xf>
    <xf numFmtId="0" fontId="13" fillId="21" borderId="1" xfId="0" applyNumberFormat="1" applyFont="1" applyFill="1" applyBorder="1" applyAlignment="1">
      <alignment horizontal="center" vertical="center"/>
    </xf>
    <xf numFmtId="0" fontId="5" fillId="3" borderId="21" xfId="0" applyNumberFormat="1" applyFont="1" applyFill="1" applyBorder="1" applyAlignment="1">
      <alignment vertical="center"/>
    </xf>
    <xf numFmtId="0" fontId="5" fillId="3" borderId="57" xfId="0" applyNumberFormat="1" applyFont="1" applyFill="1" applyBorder="1" applyAlignment="1">
      <alignment horizontal="center" vertical="center"/>
    </xf>
    <xf numFmtId="0" fontId="5" fillId="3" borderId="25" xfId="0" applyNumberFormat="1" applyFont="1" applyFill="1" applyBorder="1" applyAlignment="1">
      <alignment horizontal="center" vertical="center"/>
    </xf>
    <xf numFmtId="0" fontId="29" fillId="36" borderId="42" xfId="0" applyNumberFormat="1" applyFont="1" applyFill="1" applyBorder="1" applyAlignment="1">
      <alignment horizontal="center" vertical="center"/>
    </xf>
    <xf numFmtId="0" fontId="29" fillId="36" borderId="52" xfId="0" applyNumberFormat="1" applyFont="1" applyFill="1" applyBorder="1" applyAlignment="1">
      <alignment horizontal="center" vertical="center"/>
    </xf>
    <xf numFmtId="0" fontId="29" fillId="36" borderId="5" xfId="0" applyNumberFormat="1" applyFont="1" applyFill="1" applyBorder="1" applyAlignment="1">
      <alignment horizontal="center" vertical="center"/>
    </xf>
    <xf numFmtId="0" fontId="29" fillId="36" borderId="4" xfId="0" applyNumberFormat="1" applyFont="1" applyFill="1" applyBorder="1" applyAlignment="1">
      <alignment horizontal="center" vertical="center"/>
    </xf>
    <xf numFmtId="0" fontId="27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69" fontId="5" fillId="22" borderId="1" xfId="0" applyNumberFormat="1" applyFont="1" applyFill="1" applyBorder="1" applyAlignment="1">
      <alignment horizontal="center"/>
    </xf>
    <xf numFmtId="169" fontId="5" fillId="3" borderId="25" xfId="0" applyNumberFormat="1" applyFont="1" applyFill="1" applyBorder="1" applyAlignment="1">
      <alignment horizontal="center"/>
    </xf>
    <xf numFmtId="169" fontId="5" fillId="3" borderId="1" xfId="0" applyNumberFormat="1" applyFont="1" applyFill="1" applyBorder="1" applyAlignment="1">
      <alignment horizontal="center"/>
    </xf>
    <xf numFmtId="169" fontId="0" fillId="3" borderId="9" xfId="0" applyNumberFormat="1" applyFont="1" applyFill="1" applyBorder="1" applyAlignment="1"/>
    <xf numFmtId="169" fontId="0" fillId="3" borderId="10" xfId="0" applyNumberFormat="1" applyFont="1" applyFill="1" applyBorder="1" applyAlignment="1"/>
    <xf numFmtId="169" fontId="0" fillId="0" borderId="0" xfId="0" applyNumberFormat="1" applyFont="1" applyAlignment="1"/>
    <xf numFmtId="169" fontId="27" fillId="22" borderId="42" xfId="0" applyNumberFormat="1" applyFont="1" applyFill="1" applyBorder="1" applyAlignment="1">
      <alignment horizontal="center"/>
    </xf>
    <xf numFmtId="169" fontId="5" fillId="3" borderId="57" xfId="0" applyNumberFormat="1" applyFont="1" applyFill="1" applyBorder="1" applyAlignment="1">
      <alignment horizontal="center"/>
    </xf>
    <xf numFmtId="0" fontId="5" fillId="31" borderId="57" xfId="0" applyNumberFormat="1" applyFont="1" applyFill="1" applyBorder="1" applyAlignment="1">
      <alignment horizontal="center" vertical="center"/>
    </xf>
    <xf numFmtId="0" fontId="5" fillId="32" borderId="57" xfId="0" applyNumberFormat="1" applyFont="1" applyFill="1" applyBorder="1" applyAlignment="1">
      <alignment horizontal="center" vertical="center"/>
    </xf>
    <xf numFmtId="0" fontId="5" fillId="34" borderId="57" xfId="0" applyNumberFormat="1" applyFont="1" applyFill="1" applyBorder="1" applyAlignment="1">
      <alignment horizontal="center" vertical="center"/>
    </xf>
    <xf numFmtId="0" fontId="5" fillId="33" borderId="57" xfId="0" applyNumberFormat="1" applyFont="1" applyFill="1" applyBorder="1" applyAlignment="1">
      <alignment horizontal="center" vertical="center"/>
    </xf>
    <xf numFmtId="0" fontId="5" fillId="30" borderId="57" xfId="0" applyNumberFormat="1" applyFont="1" applyFill="1" applyBorder="1" applyAlignment="1">
      <alignment horizontal="center" vertical="center"/>
    </xf>
    <xf numFmtId="0" fontId="5" fillId="36" borderId="57" xfId="0" applyNumberFormat="1" applyFont="1" applyFill="1" applyBorder="1" applyAlignment="1">
      <alignment horizontal="center" vertical="center"/>
    </xf>
    <xf numFmtId="0" fontId="5" fillId="37" borderId="57" xfId="0" applyNumberFormat="1" applyFont="1" applyFill="1" applyBorder="1" applyAlignment="1">
      <alignment horizontal="center" vertical="center"/>
    </xf>
    <xf numFmtId="0" fontId="26" fillId="31" borderId="57" xfId="0" applyNumberFormat="1" applyFont="1" applyFill="1" applyBorder="1" applyAlignment="1">
      <alignment horizontal="center" vertical="center"/>
    </xf>
    <xf numFmtId="0" fontId="5" fillId="35" borderId="57" xfId="0" applyNumberFormat="1" applyFont="1" applyFill="1" applyBorder="1" applyAlignment="1">
      <alignment horizontal="center" vertical="center"/>
    </xf>
    <xf numFmtId="0" fontId="29" fillId="36" borderId="62" xfId="0" applyNumberFormat="1" applyFont="1" applyFill="1" applyBorder="1" applyAlignment="1">
      <alignment horizontal="center" vertical="center"/>
    </xf>
    <xf numFmtId="169" fontId="5" fillId="3" borderId="42" xfId="0" applyNumberFormat="1" applyFont="1" applyFill="1" applyBorder="1" applyAlignment="1">
      <alignment horizontal="center"/>
    </xf>
    <xf numFmtId="0" fontId="5" fillId="31" borderId="42" xfId="0" applyNumberFormat="1" applyFont="1" applyFill="1" applyBorder="1" applyAlignment="1">
      <alignment horizontal="center" vertical="center"/>
    </xf>
    <xf numFmtId="0" fontId="0" fillId="0" borderId="42" xfId="0" applyNumberFormat="1" applyFont="1" applyBorder="1" applyAlignment="1"/>
    <xf numFmtId="14" fontId="5" fillId="32" borderId="42" xfId="0" applyNumberFormat="1" applyFont="1" applyFill="1" applyBorder="1" applyAlignment="1">
      <alignment horizontal="center" vertical="center"/>
    </xf>
    <xf numFmtId="0" fontId="5" fillId="34" borderId="42" xfId="0" applyNumberFormat="1" applyFont="1" applyFill="1" applyBorder="1" applyAlignment="1">
      <alignment horizontal="center" vertical="center"/>
    </xf>
    <xf numFmtId="0" fontId="5" fillId="33" borderId="42" xfId="0" applyNumberFormat="1" applyFont="1" applyFill="1" applyBorder="1" applyAlignment="1">
      <alignment horizontal="center" vertical="center"/>
    </xf>
    <xf numFmtId="0" fontId="5" fillId="30" borderId="42" xfId="0" applyNumberFormat="1" applyFont="1" applyFill="1" applyBorder="1" applyAlignment="1">
      <alignment horizontal="center" vertical="center"/>
    </xf>
    <xf numFmtId="0" fontId="5" fillId="36" borderId="42" xfId="0" applyNumberFormat="1" applyFont="1" applyFill="1" applyBorder="1" applyAlignment="1">
      <alignment horizontal="center" vertical="center"/>
    </xf>
    <xf numFmtId="0" fontId="5" fillId="37" borderId="42" xfId="0" applyNumberFormat="1" applyFont="1" applyFill="1" applyBorder="1" applyAlignment="1">
      <alignment horizontal="center" vertical="center"/>
    </xf>
    <xf numFmtId="0" fontId="26" fillId="31" borderId="42" xfId="0" applyNumberFormat="1" applyFont="1" applyFill="1" applyBorder="1" applyAlignment="1">
      <alignment horizontal="center" vertical="center"/>
    </xf>
    <xf numFmtId="0" fontId="3" fillId="3" borderId="42" xfId="0" applyNumberFormat="1" applyFont="1" applyFill="1" applyBorder="1" applyAlignment="1">
      <alignment horizontal="center" vertical="center"/>
    </xf>
    <xf numFmtId="0" fontId="5" fillId="35" borderId="42" xfId="0" applyNumberFormat="1" applyFont="1" applyFill="1" applyBorder="1" applyAlignment="1">
      <alignment horizontal="center" vertical="center"/>
    </xf>
    <xf numFmtId="0" fontId="5" fillId="32" borderId="42" xfId="0" applyNumberFormat="1" applyFont="1" applyFill="1" applyBorder="1" applyAlignment="1">
      <alignment horizontal="center" vertical="center"/>
    </xf>
    <xf numFmtId="0" fontId="0" fillId="0" borderId="42" xfId="0" applyFont="1" applyBorder="1" applyAlignment="1"/>
    <xf numFmtId="164" fontId="5" fillId="3" borderId="3" xfId="0" applyNumberFormat="1" applyFont="1" applyFill="1" applyBorder="1" applyAlignment="1">
      <alignment horizontal="center"/>
    </xf>
    <xf numFmtId="164" fontId="5" fillId="3" borderId="5" xfId="0" applyNumberFormat="1" applyFont="1" applyFill="1" applyBorder="1" applyAlignment="1">
      <alignment horizontal="center"/>
    </xf>
    <xf numFmtId="164" fontId="5" fillId="3" borderId="63" xfId="0" applyNumberFormat="1" applyFont="1" applyFill="1" applyBorder="1" applyAlignment="1">
      <alignment horizontal="center"/>
    </xf>
    <xf numFmtId="164" fontId="5" fillId="3" borderId="59" xfId="0" applyNumberFormat="1" applyFont="1" applyFill="1" applyBorder="1" applyAlignment="1">
      <alignment horizontal="center"/>
    </xf>
    <xf numFmtId="164" fontId="5" fillId="22" borderId="5" xfId="0" applyNumberFormat="1" applyFont="1" applyFill="1" applyBorder="1" applyAlignment="1">
      <alignment horizontal="center"/>
    </xf>
    <xf numFmtId="164" fontId="5" fillId="22" borderId="59" xfId="0" applyNumberFormat="1" applyFont="1" applyFill="1" applyBorder="1" applyAlignment="1">
      <alignment horizontal="center"/>
    </xf>
    <xf numFmtId="164" fontId="5" fillId="22" borderId="63" xfId="0" applyNumberFormat="1" applyFont="1" applyFill="1" applyBorder="1" applyAlignment="1">
      <alignment horizontal="center"/>
    </xf>
    <xf numFmtId="164" fontId="0" fillId="3" borderId="66" xfId="0" applyNumberFormat="1" applyFont="1" applyFill="1" applyBorder="1" applyAlignment="1"/>
    <xf numFmtId="164" fontId="0" fillId="0" borderId="21" xfId="0" applyNumberFormat="1" applyFont="1" applyBorder="1" applyAlignment="1"/>
    <xf numFmtId="49" fontId="6" fillId="9" borderId="65" xfId="0" applyNumberFormat="1" applyFont="1" applyFill="1" applyBorder="1" applyAlignment="1">
      <alignment horizontal="center" vertical="center"/>
    </xf>
    <xf numFmtId="49" fontId="6" fillId="9" borderId="65" xfId="0" applyNumberFormat="1" applyFont="1" applyFill="1" applyBorder="1" applyAlignment="1">
      <alignment horizontal="center" vertical="center" wrapText="1"/>
    </xf>
    <xf numFmtId="168" fontId="27" fillId="3" borderId="65" xfId="0" applyNumberFormat="1" applyFont="1" applyFill="1" applyBorder="1" applyAlignment="1">
      <alignment vertical="center"/>
    </xf>
    <xf numFmtId="168" fontId="14" fillId="3" borderId="65" xfId="0" applyNumberFormat="1" applyFont="1" applyFill="1" applyBorder="1" applyAlignment="1">
      <alignment horizontal="center" vertical="center"/>
    </xf>
    <xf numFmtId="165" fontId="14" fillId="3" borderId="65" xfId="0" applyNumberFormat="1" applyFont="1" applyFill="1" applyBorder="1" applyAlignment="1">
      <alignment horizontal="center" vertical="center"/>
    </xf>
    <xf numFmtId="165" fontId="14" fillId="3" borderId="67" xfId="0" applyNumberFormat="1" applyFont="1" applyFill="1" applyBorder="1" applyAlignment="1">
      <alignment vertical="center"/>
    </xf>
    <xf numFmtId="0" fontId="0" fillId="3" borderId="68" xfId="0" applyNumberFormat="1" applyFont="1" applyFill="1" applyBorder="1" applyAlignment="1">
      <alignment vertical="center"/>
    </xf>
    <xf numFmtId="0" fontId="0" fillId="0" borderId="65" xfId="0" applyNumberFormat="1" applyFont="1" applyBorder="1" applyAlignment="1"/>
    <xf numFmtId="168" fontId="14" fillId="3" borderId="62" xfId="0" applyNumberFormat="1" applyFont="1" applyFill="1" applyBorder="1" applyAlignment="1">
      <alignment horizontal="center" vertical="center"/>
    </xf>
    <xf numFmtId="0" fontId="29" fillId="36" borderId="51" xfId="0" applyNumberFormat="1" applyFont="1" applyFill="1" applyBorder="1" applyAlignment="1">
      <alignment horizontal="center" vertical="center"/>
    </xf>
    <xf numFmtId="0" fontId="29" fillId="36" borderId="3" xfId="0" applyNumberFormat="1" applyFont="1" applyFill="1" applyBorder="1" applyAlignment="1">
      <alignment horizontal="center" vertical="center"/>
    </xf>
    <xf numFmtId="0" fontId="29" fillId="36" borderId="23" xfId="0" applyNumberFormat="1" applyFont="1" applyFill="1" applyBorder="1" applyAlignment="1">
      <alignment horizontal="center" vertical="center"/>
    </xf>
    <xf numFmtId="0" fontId="25" fillId="29" borderId="4" xfId="0" applyNumberFormat="1" applyFont="1" applyFill="1" applyBorder="1" applyAlignment="1">
      <alignment horizontal="center" vertical="center"/>
    </xf>
    <xf numFmtId="0" fontId="25" fillId="29" borderId="5" xfId="0" applyNumberFormat="1" applyFont="1" applyFill="1" applyBorder="1" applyAlignment="1">
      <alignment horizontal="center" vertical="center"/>
    </xf>
    <xf numFmtId="0" fontId="1" fillId="2" borderId="64" xfId="0" applyNumberFormat="1" applyFont="1" applyFill="1" applyBorder="1" applyAlignment="1">
      <alignment horizontal="center" vertical="center"/>
    </xf>
    <xf numFmtId="0" fontId="1" fillId="2" borderId="65" xfId="0" applyNumberFormat="1" applyFont="1" applyFill="1" applyBorder="1" applyAlignment="1">
      <alignment horizontal="center" vertical="center"/>
    </xf>
    <xf numFmtId="49" fontId="8" fillId="10" borderId="42" xfId="0" applyNumberFormat="1" applyFont="1" applyFill="1" applyBorder="1" applyAlignment="1">
      <alignment horizontal="center" vertical="center"/>
    </xf>
    <xf numFmtId="164" fontId="8" fillId="10" borderId="42" xfId="0" applyNumberFormat="1" applyFont="1" applyFill="1" applyBorder="1" applyAlignment="1">
      <alignment horizontal="center" vertical="center"/>
    </xf>
    <xf numFmtId="49" fontId="4" fillId="3" borderId="43" xfId="0" applyNumberFormat="1" applyFont="1" applyFill="1" applyBorder="1" applyAlignment="1">
      <alignment horizontal="left" vertical="center" wrapText="1"/>
    </xf>
    <xf numFmtId="0" fontId="0" fillId="0" borderId="45" xfId="0" applyFont="1" applyBorder="1" applyAlignment="1"/>
    <xf numFmtId="0" fontId="0" fillId="0" borderId="46" xfId="0" applyFont="1" applyBorder="1" applyAlignment="1"/>
    <xf numFmtId="0" fontId="0" fillId="0" borderId="47" xfId="0" applyFont="1" applyBorder="1" applyAlignment="1"/>
    <xf numFmtId="0" fontId="0" fillId="0" borderId="48" xfId="0" applyFont="1" applyBorder="1" applyAlignment="1"/>
    <xf numFmtId="0" fontId="0" fillId="0" borderId="50" xfId="0" applyFont="1" applyBorder="1" applyAlignment="1"/>
    <xf numFmtId="0" fontId="8" fillId="10" borderId="52" xfId="0" applyNumberFormat="1" applyFont="1" applyFill="1" applyBorder="1" applyAlignment="1">
      <alignment horizontal="center" vertical="center"/>
    </xf>
    <xf numFmtId="0" fontId="8" fillId="10" borderId="5" xfId="0" applyNumberFormat="1" applyFont="1" applyFill="1" applyBorder="1" applyAlignment="1">
      <alignment horizontal="center" vertical="center"/>
    </xf>
    <xf numFmtId="49" fontId="12" fillId="7" borderId="52" xfId="0" applyNumberFormat="1" applyFont="1" applyFill="1" applyBorder="1" applyAlignment="1">
      <alignment horizontal="center" vertical="center"/>
    </xf>
    <xf numFmtId="164" fontId="12" fillId="7" borderId="5" xfId="0" applyNumberFormat="1" applyFont="1" applyFill="1" applyBorder="1" applyAlignment="1">
      <alignment horizontal="center" vertical="center"/>
    </xf>
    <xf numFmtId="0" fontId="30" fillId="10" borderId="23" xfId="0" applyNumberFormat="1" applyFont="1" applyFill="1" applyBorder="1" applyAlignment="1">
      <alignment horizontal="center" vertical="center"/>
    </xf>
    <xf numFmtId="0" fontId="8" fillId="10" borderId="3" xfId="0" applyNumberFormat="1" applyFont="1" applyFill="1" applyBorder="1" applyAlignment="1">
      <alignment horizontal="center" vertical="center"/>
    </xf>
    <xf numFmtId="0" fontId="30" fillId="10" borderId="52" xfId="0" applyNumberFormat="1" applyFont="1" applyFill="1" applyBorder="1" applyAlignment="1">
      <alignment horizontal="center" vertical="center"/>
    </xf>
    <xf numFmtId="49" fontId="5" fillId="0" borderId="43" xfId="0" applyNumberFormat="1" applyFont="1" applyFill="1" applyBorder="1" applyAlignment="1">
      <alignment horizontal="center" vertical="center"/>
    </xf>
    <xf numFmtId="49" fontId="5" fillId="0" borderId="44" xfId="0" applyNumberFormat="1" applyFont="1" applyFill="1" applyBorder="1" applyAlignment="1">
      <alignment horizontal="center" vertical="center"/>
    </xf>
    <xf numFmtId="49" fontId="5" fillId="0" borderId="45" xfId="0" applyNumberFormat="1" applyFont="1" applyFill="1" applyBorder="1" applyAlignment="1">
      <alignment horizontal="center" vertical="center"/>
    </xf>
    <xf numFmtId="49" fontId="5" fillId="0" borderId="46" xfId="0" applyNumberFormat="1" applyFont="1" applyFill="1" applyBorder="1" applyAlignment="1">
      <alignment horizontal="center" vertical="center"/>
    </xf>
    <xf numFmtId="49" fontId="5" fillId="0" borderId="21" xfId="0" applyNumberFormat="1" applyFont="1" applyFill="1" applyBorder="1" applyAlignment="1">
      <alignment horizontal="center" vertical="center"/>
    </xf>
    <xf numFmtId="49" fontId="5" fillId="0" borderId="47" xfId="0" applyNumberFormat="1" applyFont="1" applyFill="1" applyBorder="1" applyAlignment="1">
      <alignment horizontal="center" vertical="center"/>
    </xf>
    <xf numFmtId="49" fontId="5" fillId="0" borderId="48" xfId="0" applyNumberFormat="1" applyFont="1" applyFill="1" applyBorder="1" applyAlignment="1">
      <alignment horizontal="center" vertical="center"/>
    </xf>
    <xf numFmtId="0" fontId="5" fillId="3" borderId="46" xfId="0" applyNumberFormat="1" applyFont="1" applyFill="1" applyBorder="1" applyAlignment="1">
      <alignment horizontal="center" vertical="center"/>
    </xf>
    <xf numFmtId="0" fontId="5" fillId="3" borderId="21" xfId="0" applyNumberFormat="1" applyFont="1" applyFill="1" applyBorder="1" applyAlignment="1">
      <alignment horizontal="center" vertical="center"/>
    </xf>
    <xf numFmtId="0" fontId="5" fillId="3" borderId="47" xfId="0" applyNumberFormat="1" applyFont="1" applyFill="1" applyBorder="1" applyAlignment="1">
      <alignment horizontal="center" vertical="center"/>
    </xf>
    <xf numFmtId="0" fontId="2" fillId="2" borderId="53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54" xfId="0" applyNumberFormat="1" applyFont="1" applyFill="1" applyBorder="1" applyAlignment="1">
      <alignment horizontal="center" vertical="center"/>
    </xf>
    <xf numFmtId="0" fontId="2" fillId="2" borderId="55" xfId="0" applyNumberFormat="1" applyFont="1" applyFill="1" applyBorder="1" applyAlignment="1">
      <alignment horizontal="center" vertical="center"/>
    </xf>
    <xf numFmtId="0" fontId="2" fillId="2" borderId="49" xfId="0" applyNumberFormat="1" applyFont="1" applyFill="1" applyBorder="1" applyAlignment="1">
      <alignment horizontal="center" vertical="center"/>
    </xf>
    <xf numFmtId="0" fontId="2" fillId="2" borderId="56" xfId="0" applyNumberFormat="1" applyFont="1" applyFill="1" applyBorder="1" applyAlignment="1">
      <alignment horizontal="center" vertical="center"/>
    </xf>
    <xf numFmtId="0" fontId="7" fillId="9" borderId="43" xfId="0" applyNumberFormat="1" applyFont="1" applyFill="1" applyBorder="1" applyAlignment="1">
      <alignment horizontal="center" vertical="center"/>
    </xf>
    <xf numFmtId="0" fontId="7" fillId="9" borderId="45" xfId="0" applyNumberFormat="1" applyFont="1" applyFill="1" applyBorder="1" applyAlignment="1">
      <alignment horizontal="center" vertical="center"/>
    </xf>
    <xf numFmtId="0" fontId="8" fillId="10" borderId="4" xfId="0" applyNumberFormat="1" applyFont="1" applyFill="1" applyBorder="1" applyAlignment="1">
      <alignment horizontal="center" vertical="center"/>
    </xf>
    <xf numFmtId="0" fontId="9" fillId="18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/>
    <xf numFmtId="49" fontId="12" fillId="7" borderId="4" xfId="0" applyNumberFormat="1" applyFont="1" applyFill="1" applyBorder="1" applyAlignment="1">
      <alignment horizontal="center" vertical="center"/>
    </xf>
    <xf numFmtId="49" fontId="12" fillId="7" borderId="5" xfId="0" applyNumberFormat="1" applyFont="1" applyFill="1" applyBorder="1" applyAlignment="1">
      <alignment horizontal="center" vertical="center"/>
    </xf>
    <xf numFmtId="168" fontId="14" fillId="3" borderId="65" xfId="0" applyNumberFormat="1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0" fontId="9" fillId="11" borderId="1" xfId="0" applyNumberFormat="1" applyFont="1" applyFill="1" applyBorder="1" applyAlignment="1">
      <alignment horizontal="center" vertical="center" wrapText="1"/>
    </xf>
    <xf numFmtId="168" fontId="14" fillId="3" borderId="64" xfId="0" applyNumberFormat="1" applyFont="1" applyFill="1" applyBorder="1" applyAlignment="1">
      <alignment horizontal="center" vertical="center"/>
    </xf>
    <xf numFmtId="168" fontId="14" fillId="3" borderId="62" xfId="0" applyNumberFormat="1" applyFont="1" applyFill="1" applyBorder="1" applyAlignment="1">
      <alignment horizontal="center" vertical="center"/>
    </xf>
    <xf numFmtId="0" fontId="9" fillId="17" borderId="1" xfId="0" applyNumberFormat="1" applyFont="1" applyFill="1" applyBorder="1" applyAlignment="1">
      <alignment horizontal="center" vertical="center" wrapText="1"/>
    </xf>
    <xf numFmtId="0" fontId="9" fillId="20" borderId="1" xfId="0" applyNumberFormat="1" applyFont="1" applyFill="1" applyBorder="1" applyAlignment="1">
      <alignment horizontal="center" vertical="center" wrapText="1"/>
    </xf>
    <xf numFmtId="0" fontId="9" fillId="16" borderId="1" xfId="0" applyNumberFormat="1" applyFont="1" applyFill="1" applyBorder="1" applyAlignment="1">
      <alignment horizontal="center" vertical="center" wrapText="1"/>
    </xf>
    <xf numFmtId="0" fontId="9" fillId="15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0" fontId="9" fillId="13" borderId="1" xfId="0" applyNumberFormat="1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9" borderId="1" xfId="0" applyNumberFormat="1" applyFont="1" applyFill="1" applyBorder="1" applyAlignment="1">
      <alignment horizontal="center" vertical="center" wrapText="1"/>
    </xf>
    <xf numFmtId="0" fontId="29" fillId="36" borderId="60" xfId="0" applyNumberFormat="1" applyFont="1" applyFill="1" applyBorder="1" applyAlignment="1">
      <alignment horizontal="center" vertical="center"/>
    </xf>
    <xf numFmtId="0" fontId="29" fillId="36" borderId="5" xfId="0" applyNumberFormat="1" applyFont="1" applyFill="1" applyBorder="1" applyAlignment="1">
      <alignment horizontal="center" vertical="center"/>
    </xf>
    <xf numFmtId="168" fontId="28" fillId="38" borderId="58" xfId="0" applyNumberFormat="1" applyFont="1" applyFill="1" applyBorder="1" applyAlignment="1">
      <alignment horizontal="center" vertical="center"/>
    </xf>
    <xf numFmtId="168" fontId="28" fillId="38" borderId="59" xfId="0" applyNumberFormat="1" applyFont="1" applyFill="1" applyBorder="1" applyAlignment="1">
      <alignment horizontal="center" vertical="center"/>
    </xf>
    <xf numFmtId="168" fontId="28" fillId="38" borderId="51" xfId="0" applyNumberFormat="1" applyFont="1" applyFill="1" applyBorder="1" applyAlignment="1">
      <alignment horizontal="center" vertical="center"/>
    </xf>
    <xf numFmtId="168" fontId="28" fillId="38" borderId="61" xfId="0" applyNumberFormat="1" applyFont="1" applyFill="1" applyBorder="1" applyAlignment="1">
      <alignment horizontal="center" vertical="center"/>
    </xf>
    <xf numFmtId="0" fontId="20" fillId="25" borderId="23" xfId="0" applyNumberFormat="1" applyFont="1" applyFill="1" applyBorder="1" applyAlignment="1">
      <alignment horizontal="center" vertical="center"/>
    </xf>
    <xf numFmtId="0" fontId="20" fillId="25" borderId="31" xfId="0" applyNumberFormat="1" applyFont="1" applyFill="1" applyBorder="1" applyAlignment="1">
      <alignment horizontal="center" vertical="center"/>
    </xf>
    <xf numFmtId="49" fontId="6" fillId="9" borderId="1" xfId="0" applyNumberFormat="1" applyFont="1" applyFill="1" applyBorder="1" applyAlignment="1">
      <alignment horizontal="center"/>
    </xf>
    <xf numFmtId="0" fontId="6" fillId="9" borderId="1" xfId="0" applyNumberFormat="1" applyFont="1" applyFill="1" applyBorder="1" applyAlignment="1">
      <alignment horizontal="center"/>
    </xf>
    <xf numFmtId="1" fontId="17" fillId="3" borderId="21" xfId="0" applyNumberFormat="1" applyFont="1" applyFill="1" applyBorder="1" applyAlignment="1">
      <alignment horizontal="center" vertical="center"/>
    </xf>
    <xf numFmtId="49" fontId="16" fillId="23" borderId="18" xfId="0" applyNumberFormat="1" applyFont="1" applyFill="1" applyBorder="1" applyAlignment="1">
      <alignment horizontal="center" vertical="center"/>
    </xf>
    <xf numFmtId="0" fontId="16" fillId="23" borderId="18" xfId="0" applyNumberFormat="1" applyFont="1" applyFill="1" applyBorder="1" applyAlignment="1">
      <alignment horizontal="center" vertical="center"/>
    </xf>
    <xf numFmtId="0" fontId="16" fillId="23" borderId="21" xfId="0" applyNumberFormat="1" applyFont="1" applyFill="1" applyBorder="1" applyAlignment="1">
      <alignment horizontal="center" vertical="center"/>
    </xf>
    <xf numFmtId="0" fontId="16" fillId="23" borderId="23" xfId="0" applyNumberFormat="1" applyFont="1" applyFill="1" applyBorder="1" applyAlignment="1">
      <alignment horizontal="center" vertical="center"/>
    </xf>
    <xf numFmtId="0" fontId="15" fillId="3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349"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ont>
        <b/>
        <i val="0"/>
        <color theme="1"/>
      </font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>
          <bgColor theme="1" tint="4.9989318521683403E-2"/>
        </patternFill>
      </fill>
    </dxf>
    <dxf>
      <font>
        <b/>
        <i val="0"/>
        <color theme="1"/>
      </font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ont>
        <b/>
        <i val="0"/>
        <color theme="1"/>
      </font>
      <fill>
        <patternFill>
          <bgColor theme="1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8A15"/>
      <color rgb="FFFFFFD5"/>
      <color rgb="FFFFFF99"/>
      <color rgb="FFF1D7C7"/>
      <color rgb="FFF1E3C7"/>
      <color rgb="FFE9D2A5"/>
      <color rgb="FFFBFE8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505"/>
  <sheetViews>
    <sheetView showGridLines="0" tabSelected="1" zoomScale="80" zoomScaleNormal="80" workbookViewId="0">
      <selection activeCell="C91" sqref="C91"/>
    </sheetView>
  </sheetViews>
  <sheetFormatPr baseColWidth="10" defaultColWidth="17.140625" defaultRowHeight="14.25" customHeight="1"/>
  <cols>
    <col min="1" max="1" width="13.85546875" style="196" customWidth="1"/>
    <col min="2" max="2" width="37.42578125" style="188" customWidth="1"/>
    <col min="3" max="3" width="32.140625" style="153" customWidth="1"/>
    <col min="4" max="4" width="26.28515625" style="51" customWidth="1"/>
    <col min="5" max="14" width="12.28515625" style="51" customWidth="1"/>
    <col min="15" max="24" width="17.140625" style="51" customWidth="1"/>
    <col min="25" max="26" width="23.28515625" style="51" customWidth="1"/>
    <col min="27" max="27" width="19.85546875" style="51" customWidth="1"/>
    <col min="28" max="28" width="30.85546875" style="51" customWidth="1"/>
  </cols>
  <sheetData>
    <row r="1" spans="1:28" ht="15" customHeight="1">
      <c r="A1" s="203">
        <v>2017</v>
      </c>
      <c r="B1" s="230"/>
      <c r="C1" s="231"/>
      <c r="D1" s="231"/>
      <c r="E1" s="231"/>
      <c r="F1" s="231"/>
      <c r="G1" s="231"/>
      <c r="H1" s="231"/>
      <c r="I1" s="231"/>
      <c r="J1" s="231"/>
      <c r="K1" s="231"/>
      <c r="L1" s="231"/>
      <c r="M1" s="231"/>
      <c r="N1" s="231"/>
      <c r="O1" s="231"/>
      <c r="P1" s="231"/>
      <c r="Q1" s="231"/>
      <c r="R1" s="231"/>
      <c r="S1" s="231"/>
      <c r="T1" s="231"/>
      <c r="U1" s="231"/>
      <c r="V1" s="231"/>
      <c r="W1" s="231"/>
      <c r="X1" s="231"/>
      <c r="Y1" s="231"/>
      <c r="Z1" s="231"/>
      <c r="AA1" s="231"/>
      <c r="AB1" s="232"/>
    </row>
    <row r="2" spans="1:28" ht="18" customHeight="1">
      <c r="A2" s="204"/>
      <c r="B2" s="230"/>
      <c r="C2" s="231"/>
      <c r="D2" s="231"/>
      <c r="E2" s="231"/>
      <c r="F2" s="231"/>
      <c r="G2" s="231"/>
      <c r="H2" s="231"/>
      <c r="I2" s="231"/>
      <c r="J2" s="231"/>
      <c r="K2" s="231"/>
      <c r="L2" s="231"/>
      <c r="M2" s="231"/>
      <c r="N2" s="231"/>
      <c r="O2" s="231"/>
      <c r="P2" s="231"/>
      <c r="Q2" s="231"/>
      <c r="R2" s="231"/>
      <c r="S2" s="231"/>
      <c r="T2" s="231"/>
      <c r="U2" s="231"/>
      <c r="V2" s="231"/>
      <c r="W2" s="231"/>
      <c r="X2" s="231"/>
      <c r="Y2" s="231"/>
      <c r="Z2" s="231"/>
      <c r="AA2" s="231"/>
      <c r="AB2" s="232"/>
    </row>
    <row r="3" spans="1:28" ht="15" customHeight="1">
      <c r="A3" s="204"/>
      <c r="B3" s="230"/>
      <c r="C3" s="231"/>
      <c r="D3" s="231"/>
      <c r="E3" s="231"/>
      <c r="F3" s="231"/>
      <c r="G3" s="231"/>
      <c r="H3" s="231"/>
      <c r="I3" s="231"/>
      <c r="J3" s="231"/>
      <c r="K3" s="231"/>
      <c r="L3" s="231"/>
      <c r="M3" s="231"/>
      <c r="N3" s="231"/>
      <c r="O3" s="231"/>
      <c r="P3" s="231"/>
      <c r="Q3" s="231"/>
      <c r="R3" s="231"/>
      <c r="S3" s="231"/>
      <c r="T3" s="231"/>
      <c r="U3" s="231"/>
      <c r="V3" s="231"/>
      <c r="W3" s="231"/>
      <c r="X3" s="231"/>
      <c r="Y3" s="231"/>
      <c r="Z3" s="231"/>
      <c r="AA3" s="231"/>
      <c r="AB3" s="232"/>
    </row>
    <row r="4" spans="1:28" ht="18" customHeight="1">
      <c r="A4" s="204"/>
      <c r="B4" s="233"/>
      <c r="C4" s="234"/>
      <c r="D4" s="234"/>
      <c r="E4" s="234"/>
      <c r="F4" s="234"/>
      <c r="G4" s="234"/>
      <c r="H4" s="234"/>
      <c r="I4" s="234"/>
      <c r="J4" s="234"/>
      <c r="K4" s="234"/>
      <c r="L4" s="234"/>
      <c r="M4" s="234"/>
      <c r="N4" s="234"/>
      <c r="O4" s="234"/>
      <c r="P4" s="234"/>
      <c r="Q4" s="234"/>
      <c r="R4" s="234"/>
      <c r="S4" s="234"/>
      <c r="T4" s="234"/>
      <c r="U4" s="234"/>
      <c r="V4" s="234"/>
      <c r="W4" s="234"/>
      <c r="X4" s="234"/>
      <c r="Y4" s="234"/>
      <c r="Z4" s="234"/>
      <c r="AA4" s="234"/>
      <c r="AB4" s="235"/>
    </row>
    <row r="5" spans="1:28" ht="15.75" customHeight="1">
      <c r="A5" s="207" t="s">
        <v>0</v>
      </c>
      <c r="B5" s="208"/>
      <c r="C5" s="220"/>
      <c r="D5" s="221"/>
      <c r="E5" s="221"/>
      <c r="F5" s="221"/>
      <c r="G5" s="221"/>
      <c r="H5" s="221"/>
      <c r="I5" s="221"/>
      <c r="J5" s="221"/>
      <c r="K5" s="221"/>
      <c r="L5" s="221"/>
      <c r="M5" s="221"/>
      <c r="N5" s="221"/>
      <c r="O5" s="221"/>
      <c r="P5" s="221"/>
      <c r="Q5" s="221"/>
      <c r="R5" s="221"/>
      <c r="S5" s="221"/>
      <c r="T5" s="221"/>
      <c r="U5" s="221"/>
      <c r="V5" s="221"/>
      <c r="W5" s="221"/>
      <c r="X5" s="221"/>
      <c r="Y5" s="221"/>
      <c r="Z5" s="221"/>
      <c r="AA5" s="221"/>
      <c r="AB5" s="222"/>
    </row>
    <row r="6" spans="1:28" ht="14.25" customHeight="1">
      <c r="A6" s="209"/>
      <c r="B6" s="210"/>
      <c r="C6" s="223"/>
      <c r="D6" s="224"/>
      <c r="E6" s="224"/>
      <c r="F6" s="224"/>
      <c r="G6" s="224"/>
      <c r="H6" s="224"/>
      <c r="I6" s="224"/>
      <c r="J6" s="224"/>
      <c r="K6" s="224"/>
      <c r="L6" s="224"/>
      <c r="M6" s="224"/>
      <c r="N6" s="224"/>
      <c r="O6" s="224"/>
      <c r="P6" s="224"/>
      <c r="Q6" s="224"/>
      <c r="R6" s="224"/>
      <c r="S6" s="224"/>
      <c r="T6" s="224"/>
      <c r="U6" s="224"/>
      <c r="V6" s="224"/>
      <c r="W6" s="224"/>
      <c r="X6" s="224"/>
      <c r="Y6" s="224"/>
      <c r="Z6" s="224"/>
      <c r="AA6" s="224"/>
      <c r="AB6" s="225"/>
    </row>
    <row r="7" spans="1:28" ht="14.25" customHeight="1">
      <c r="A7" s="209"/>
      <c r="B7" s="210"/>
      <c r="C7" s="223"/>
      <c r="D7" s="224"/>
      <c r="E7" s="224"/>
      <c r="F7" s="224"/>
      <c r="G7" s="224"/>
      <c r="H7" s="224"/>
      <c r="I7" s="224"/>
      <c r="J7" s="224"/>
      <c r="K7" s="224"/>
      <c r="L7" s="224"/>
      <c r="M7" s="224"/>
      <c r="N7" s="224"/>
      <c r="O7" s="224"/>
      <c r="P7" s="224"/>
      <c r="Q7" s="224"/>
      <c r="R7" s="224"/>
      <c r="S7" s="224"/>
      <c r="T7" s="224"/>
      <c r="U7" s="224"/>
      <c r="V7" s="224"/>
      <c r="W7" s="224"/>
      <c r="X7" s="224"/>
      <c r="Y7" s="224"/>
      <c r="Z7" s="224"/>
      <c r="AA7" s="224"/>
      <c r="AB7" s="225"/>
    </row>
    <row r="8" spans="1:28" ht="15" customHeight="1">
      <c r="A8" s="209"/>
      <c r="B8" s="210"/>
      <c r="C8" s="223"/>
      <c r="D8" s="224"/>
      <c r="E8" s="224"/>
      <c r="F8" s="224"/>
      <c r="G8" s="224"/>
      <c r="H8" s="224"/>
      <c r="I8" s="224"/>
      <c r="J8" s="224"/>
      <c r="K8" s="224"/>
      <c r="L8" s="224"/>
      <c r="M8" s="224"/>
      <c r="N8" s="224"/>
      <c r="O8" s="224"/>
      <c r="P8" s="224"/>
      <c r="Q8" s="224"/>
      <c r="R8" s="224"/>
      <c r="S8" s="224"/>
      <c r="T8" s="224"/>
      <c r="U8" s="224"/>
      <c r="V8" s="224"/>
      <c r="W8" s="224"/>
      <c r="X8" s="224"/>
      <c r="Y8" s="224"/>
      <c r="Z8" s="224"/>
      <c r="AA8" s="224"/>
      <c r="AB8" s="225"/>
    </row>
    <row r="9" spans="1:28" ht="14.25" customHeight="1">
      <c r="A9" s="209"/>
      <c r="B9" s="210"/>
      <c r="C9" s="223"/>
      <c r="D9" s="224"/>
      <c r="E9" s="224"/>
      <c r="F9" s="224"/>
      <c r="G9" s="224"/>
      <c r="H9" s="224"/>
      <c r="I9" s="224"/>
      <c r="J9" s="224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24"/>
      <c r="W9" s="224"/>
      <c r="X9" s="224"/>
      <c r="Y9" s="224"/>
      <c r="Z9" s="224"/>
      <c r="AA9" s="224"/>
      <c r="AB9" s="225"/>
    </row>
    <row r="10" spans="1:28" ht="14.25" customHeight="1">
      <c r="A10" s="209"/>
      <c r="B10" s="210"/>
      <c r="C10" s="223"/>
      <c r="D10" s="224"/>
      <c r="E10" s="224"/>
      <c r="F10" s="224"/>
      <c r="G10" s="224"/>
      <c r="H10" s="224"/>
      <c r="I10" s="224"/>
      <c r="J10" s="224"/>
      <c r="K10" s="224"/>
      <c r="L10" s="224"/>
      <c r="M10" s="224"/>
      <c r="N10" s="224"/>
      <c r="O10" s="224"/>
      <c r="P10" s="224"/>
      <c r="Q10" s="224"/>
      <c r="R10" s="224"/>
      <c r="S10" s="224"/>
      <c r="T10" s="224"/>
      <c r="U10" s="224"/>
      <c r="V10" s="224"/>
      <c r="W10" s="224"/>
      <c r="X10" s="224"/>
      <c r="Y10" s="224"/>
      <c r="Z10" s="224"/>
      <c r="AA10" s="224"/>
      <c r="AB10" s="225"/>
    </row>
    <row r="11" spans="1:28" ht="13.5" customHeight="1">
      <c r="A11" s="211"/>
      <c r="B11" s="212"/>
      <c r="C11" s="226"/>
      <c r="D11" s="224"/>
      <c r="E11" s="224"/>
      <c r="F11" s="224"/>
      <c r="G11" s="224"/>
      <c r="H11" s="224"/>
      <c r="I11" s="224"/>
      <c r="J11" s="224"/>
      <c r="K11" s="224"/>
      <c r="L11" s="224"/>
      <c r="M11" s="224"/>
      <c r="N11" s="224"/>
      <c r="O11" s="224"/>
      <c r="P11" s="224"/>
      <c r="Q11" s="224"/>
      <c r="R11" s="224"/>
      <c r="S11" s="224"/>
      <c r="T11" s="224"/>
      <c r="U11" s="224"/>
      <c r="V11" s="224"/>
      <c r="W11" s="224"/>
      <c r="X11" s="224"/>
      <c r="Y11" s="224"/>
      <c r="Z11" s="224"/>
      <c r="AA11" s="224"/>
      <c r="AB11" s="225"/>
    </row>
    <row r="12" spans="1:28" s="18" customFormat="1" ht="20.25" customHeight="1">
      <c r="A12" s="189" t="s">
        <v>5</v>
      </c>
      <c r="B12" s="236">
        <v>2017</v>
      </c>
      <c r="C12" s="237"/>
      <c r="D12" s="227"/>
      <c r="E12" s="228"/>
      <c r="F12" s="228"/>
      <c r="G12" s="228"/>
      <c r="H12" s="228"/>
      <c r="I12" s="228"/>
      <c r="J12" s="228"/>
      <c r="K12" s="228"/>
      <c r="L12" s="228"/>
      <c r="M12" s="228"/>
      <c r="N12" s="228"/>
      <c r="O12" s="228"/>
      <c r="P12" s="228"/>
      <c r="Q12" s="228"/>
      <c r="R12" s="228"/>
      <c r="S12" s="228"/>
      <c r="T12" s="228"/>
      <c r="U12" s="228"/>
      <c r="V12" s="228"/>
      <c r="W12" s="228"/>
      <c r="X12" s="228"/>
      <c r="Y12" s="228"/>
      <c r="Z12" s="228"/>
      <c r="AA12" s="228"/>
      <c r="AB12" s="229"/>
    </row>
    <row r="13" spans="1:28" s="18" customFormat="1" ht="14.25" customHeight="1">
      <c r="A13" s="190" t="s">
        <v>6</v>
      </c>
      <c r="B13" s="205" t="s">
        <v>7</v>
      </c>
      <c r="C13" s="206"/>
      <c r="D13" s="96" t="s">
        <v>8</v>
      </c>
      <c r="E13" s="96" t="s">
        <v>9</v>
      </c>
      <c r="F13" s="97" t="s">
        <v>10</v>
      </c>
      <c r="G13" s="97" t="s">
        <v>9</v>
      </c>
      <c r="H13" s="98" t="s">
        <v>11</v>
      </c>
      <c r="I13" s="98" t="s">
        <v>9</v>
      </c>
      <c r="J13" s="99" t="s">
        <v>12</v>
      </c>
      <c r="K13" s="99" t="s">
        <v>9</v>
      </c>
      <c r="L13" s="100" t="s">
        <v>13</v>
      </c>
      <c r="M13" s="100" t="s">
        <v>9</v>
      </c>
      <c r="N13" s="101" t="s">
        <v>14</v>
      </c>
      <c r="O13" s="101" t="s">
        <v>9</v>
      </c>
      <c r="P13" s="102" t="s">
        <v>15</v>
      </c>
      <c r="Q13" s="102" t="s">
        <v>9</v>
      </c>
      <c r="R13" s="103" t="s">
        <v>16</v>
      </c>
      <c r="S13" s="103" t="s">
        <v>9</v>
      </c>
      <c r="T13" s="104" t="s">
        <v>17</v>
      </c>
      <c r="U13" s="104" t="s">
        <v>9</v>
      </c>
      <c r="V13" s="105" t="s">
        <v>18</v>
      </c>
      <c r="W13" s="105" t="s">
        <v>9</v>
      </c>
      <c r="X13" s="106" t="s">
        <v>19</v>
      </c>
      <c r="Y13" s="106" t="s">
        <v>9</v>
      </c>
      <c r="Z13" s="107" t="s">
        <v>20</v>
      </c>
      <c r="AA13" s="108" t="s">
        <v>21</v>
      </c>
      <c r="AB13" s="109" t="s">
        <v>22</v>
      </c>
    </row>
    <row r="14" spans="1:28" s="85" customFormat="1" ht="15" customHeight="1">
      <c r="A14" s="246">
        <f>(DATE(1899,12,31)+(0*7+IF(MONTH(C14)&gt;60,MONTH(C14)-1,MONTH(C14))))</f>
        <v>693963</v>
      </c>
      <c r="B14" s="185">
        <f>WEEKDAY(C14)</f>
        <v>1</v>
      </c>
      <c r="C14" s="154">
        <v>42736</v>
      </c>
      <c r="D14" s="2"/>
      <c r="E14" s="86"/>
      <c r="F14" s="2"/>
      <c r="G14" s="87"/>
      <c r="H14" s="2"/>
      <c r="I14" s="88"/>
      <c r="J14" s="2"/>
      <c r="K14" s="89"/>
      <c r="L14" s="2"/>
      <c r="M14" s="90"/>
      <c r="N14" s="2"/>
      <c r="O14" s="91"/>
      <c r="P14" s="2"/>
      <c r="Q14" s="92"/>
      <c r="R14" s="2"/>
      <c r="S14" s="93"/>
      <c r="T14" s="2"/>
      <c r="U14" s="89"/>
      <c r="V14" s="2"/>
      <c r="W14" s="94"/>
      <c r="X14" s="2"/>
      <c r="Y14" s="87"/>
      <c r="Z14" s="95"/>
      <c r="AA14" s="95" t="str">
        <f>IF(SUM(D14:X14)=0,"",SUM(D14:X14))</f>
        <v/>
      </c>
      <c r="AB14" s="95" t="str">
        <f>IF(SUM(Y14:AA14)=0,"",SUM(Z14,AA14))</f>
        <v/>
      </c>
    </row>
    <row r="15" spans="1:28" s="84" customFormat="1" ht="15" customHeight="1">
      <c r="A15" s="243"/>
      <c r="B15" s="215" t="s">
        <v>23</v>
      </c>
      <c r="C15" s="216"/>
      <c r="D15" s="201">
        <f>SUM(D8:D14)</f>
        <v>0</v>
      </c>
      <c r="E15" s="202"/>
      <c r="F15" s="201">
        <f>SUM(F8:F14)</f>
        <v>0</v>
      </c>
      <c r="G15" s="202"/>
      <c r="H15" s="201">
        <f>SUM(H8:H14)</f>
        <v>0</v>
      </c>
      <c r="I15" s="202"/>
      <c r="J15" s="201">
        <f>SUM(J8:J14)</f>
        <v>0</v>
      </c>
      <c r="K15" s="202"/>
      <c r="L15" s="201">
        <f>SUM(L8:L14)</f>
        <v>0</v>
      </c>
      <c r="M15" s="202"/>
      <c r="N15" s="201">
        <f>SUM(N8:N14)</f>
        <v>0</v>
      </c>
      <c r="O15" s="202"/>
      <c r="P15" s="201">
        <f>SUM(P8:P14)</f>
        <v>0</v>
      </c>
      <c r="Q15" s="202"/>
      <c r="R15" s="201">
        <f>SUM(R8:R14)</f>
        <v>0</v>
      </c>
      <c r="S15" s="202"/>
      <c r="T15" s="201">
        <f>SUM(T8:T14)</f>
        <v>0</v>
      </c>
      <c r="U15" s="202"/>
      <c r="V15" s="201">
        <f>SUM(V8:V14)</f>
        <v>0</v>
      </c>
      <c r="W15" s="202"/>
      <c r="X15" s="201">
        <f>SUM(X8:X14)</f>
        <v>0</v>
      </c>
      <c r="Y15" s="202"/>
      <c r="Z15" s="83">
        <f>SUM(Z8:Z14)</f>
        <v>0</v>
      </c>
      <c r="AA15" s="83">
        <f>SUM(AA8:AA14)</f>
        <v>0</v>
      </c>
      <c r="AB15" s="83">
        <f>SUM(AB8:AB14)</f>
        <v>0</v>
      </c>
    </row>
    <row r="16" spans="1:28" ht="15" customHeight="1">
      <c r="A16" s="243"/>
      <c r="B16" s="217" t="str">
        <f>"Semaine "&amp;WEEKNUM(C17)</f>
        <v>Semaine 1</v>
      </c>
      <c r="C16" s="218"/>
      <c r="D16" s="110" t="s">
        <v>8</v>
      </c>
      <c r="E16" s="110" t="s">
        <v>9</v>
      </c>
      <c r="F16" s="111" t="s">
        <v>10</v>
      </c>
      <c r="G16" s="111" t="s">
        <v>9</v>
      </c>
      <c r="H16" s="112" t="s">
        <v>11</v>
      </c>
      <c r="I16" s="112" t="s">
        <v>9</v>
      </c>
      <c r="J16" s="113" t="s">
        <v>12</v>
      </c>
      <c r="K16" s="113" t="s">
        <v>9</v>
      </c>
      <c r="L16" s="114" t="s">
        <v>13</v>
      </c>
      <c r="M16" s="114" t="s">
        <v>9</v>
      </c>
      <c r="N16" s="115" t="s">
        <v>14</v>
      </c>
      <c r="O16" s="115" t="s">
        <v>9</v>
      </c>
      <c r="P16" s="116" t="s">
        <v>15</v>
      </c>
      <c r="Q16" s="116" t="s">
        <v>9</v>
      </c>
      <c r="R16" s="117" t="s">
        <v>16</v>
      </c>
      <c r="S16" s="117" t="s">
        <v>9</v>
      </c>
      <c r="T16" s="118" t="s">
        <v>17</v>
      </c>
      <c r="U16" s="118" t="s">
        <v>9</v>
      </c>
      <c r="V16" s="119" t="s">
        <v>18</v>
      </c>
      <c r="W16" s="119" t="s">
        <v>9</v>
      </c>
      <c r="X16" s="120" t="s">
        <v>19</v>
      </c>
      <c r="Y16" s="120" t="s">
        <v>9</v>
      </c>
      <c r="Z16" s="121" t="s">
        <v>20</v>
      </c>
      <c r="AA16" s="122" t="s">
        <v>21</v>
      </c>
      <c r="AB16" s="123" t="s">
        <v>22</v>
      </c>
    </row>
    <row r="17" spans="1:28" ht="15" customHeight="1">
      <c r="A17" s="243"/>
      <c r="B17" s="184">
        <f t="shared" ref="B17:B23" si="0">WEEKDAY(C17)</f>
        <v>2</v>
      </c>
      <c r="C17" s="148">
        <v>42737</v>
      </c>
      <c r="D17" s="2"/>
      <c r="E17" s="86"/>
      <c r="F17" s="2"/>
      <c r="G17" s="87"/>
      <c r="H17" s="2"/>
      <c r="I17" s="88"/>
      <c r="J17" s="2"/>
      <c r="K17" s="89"/>
      <c r="L17" s="2"/>
      <c r="M17" s="90"/>
      <c r="N17" s="2"/>
      <c r="O17" s="91"/>
      <c r="P17" s="2"/>
      <c r="Q17" s="92"/>
      <c r="R17" s="2"/>
      <c r="S17" s="93"/>
      <c r="T17" s="2"/>
      <c r="U17" s="89"/>
      <c r="V17" s="2"/>
      <c r="W17" s="94"/>
      <c r="X17" s="2"/>
      <c r="Y17" s="87"/>
      <c r="Z17" s="2"/>
      <c r="AA17" s="2" t="str">
        <f t="shared" ref="AA17:AA23" si="1">IF(SUM(D17:X17)=0,"",SUM(D17:X17))</f>
        <v/>
      </c>
      <c r="AB17" s="2" t="str">
        <f t="shared" ref="AB17:AB23" si="2">IF(SUM(Y17:AA17)=0,"",SUM(Z17,AA17))</f>
        <v/>
      </c>
    </row>
    <row r="18" spans="1:28" ht="15" customHeight="1">
      <c r="A18" s="243"/>
      <c r="B18" s="184">
        <f t="shared" si="0"/>
        <v>3</v>
      </c>
      <c r="C18" s="148">
        <v>42738</v>
      </c>
      <c r="D18" s="2"/>
      <c r="E18" s="86"/>
      <c r="F18" s="2"/>
      <c r="G18" s="87"/>
      <c r="I18" s="88"/>
      <c r="J18" s="2"/>
      <c r="K18" s="89"/>
      <c r="L18" s="2"/>
      <c r="M18" s="90"/>
      <c r="N18" s="2"/>
      <c r="O18" s="91"/>
      <c r="P18" s="2"/>
      <c r="Q18" s="92"/>
      <c r="R18" s="2"/>
      <c r="S18" s="93"/>
      <c r="T18" s="124"/>
      <c r="U18" s="89"/>
      <c r="V18" s="2"/>
      <c r="W18" s="94"/>
      <c r="X18" s="2"/>
      <c r="Y18" s="87"/>
      <c r="Z18" s="2"/>
      <c r="AA18" s="2" t="str">
        <f t="shared" si="1"/>
        <v/>
      </c>
      <c r="AB18" s="2" t="str">
        <f t="shared" si="2"/>
        <v/>
      </c>
    </row>
    <row r="19" spans="1:28" ht="15" customHeight="1">
      <c r="A19" s="243"/>
      <c r="B19" s="184">
        <f t="shared" si="0"/>
        <v>4</v>
      </c>
      <c r="C19" s="148">
        <v>42739</v>
      </c>
      <c r="D19" s="2"/>
      <c r="E19" s="86"/>
      <c r="F19" s="2"/>
      <c r="G19" s="87"/>
      <c r="H19" s="2"/>
      <c r="I19" s="88"/>
      <c r="J19" s="2"/>
      <c r="K19" s="89"/>
      <c r="L19" s="2"/>
      <c r="M19" s="90"/>
      <c r="N19" s="2"/>
      <c r="O19" s="91"/>
      <c r="P19" s="2"/>
      <c r="Q19" s="92"/>
      <c r="R19" s="2"/>
      <c r="S19" s="93"/>
      <c r="T19" s="2"/>
      <c r="U19" s="89"/>
      <c r="V19" s="2"/>
      <c r="W19" s="94"/>
      <c r="X19" s="2"/>
      <c r="Y19" s="87"/>
      <c r="Z19" s="2"/>
      <c r="AA19" s="2" t="str">
        <f t="shared" si="1"/>
        <v/>
      </c>
      <c r="AB19" s="2" t="str">
        <f t="shared" si="2"/>
        <v/>
      </c>
    </row>
    <row r="20" spans="1:28" ht="15" customHeight="1">
      <c r="A20" s="243"/>
      <c r="B20" s="184">
        <f t="shared" si="0"/>
        <v>5</v>
      </c>
      <c r="C20" s="148">
        <v>42740</v>
      </c>
      <c r="D20" s="2"/>
      <c r="E20" s="86"/>
      <c r="F20" s="2"/>
      <c r="G20" s="87"/>
      <c r="H20" s="2"/>
      <c r="I20" s="88"/>
      <c r="J20" s="2"/>
      <c r="K20" s="89"/>
      <c r="L20" s="2"/>
      <c r="M20" s="90"/>
      <c r="N20" s="2"/>
      <c r="O20" s="91"/>
      <c r="P20" s="2"/>
      <c r="Q20" s="92"/>
      <c r="R20" s="2"/>
      <c r="S20" s="93"/>
      <c r="T20" s="2"/>
      <c r="U20" s="89"/>
      <c r="V20" s="2"/>
      <c r="W20" s="94"/>
      <c r="X20" s="2"/>
      <c r="Y20" s="87"/>
      <c r="Z20" s="2"/>
      <c r="AA20" s="2" t="str">
        <f t="shared" si="1"/>
        <v/>
      </c>
      <c r="AB20" s="2" t="str">
        <f t="shared" si="2"/>
        <v/>
      </c>
    </row>
    <row r="21" spans="1:28" ht="15" customHeight="1">
      <c r="A21" s="243"/>
      <c r="B21" s="184">
        <f t="shared" si="0"/>
        <v>6</v>
      </c>
      <c r="C21" s="148">
        <v>42741</v>
      </c>
      <c r="D21" s="2"/>
      <c r="E21" s="86"/>
      <c r="F21" s="2"/>
      <c r="G21" s="87"/>
      <c r="H21" s="2"/>
      <c r="I21" s="88"/>
      <c r="J21" s="2"/>
      <c r="K21" s="89"/>
      <c r="L21" s="2"/>
      <c r="M21" s="90"/>
      <c r="N21" s="2"/>
      <c r="O21" s="91"/>
      <c r="P21" s="2"/>
      <c r="Q21" s="92"/>
      <c r="R21" s="2"/>
      <c r="S21" s="93"/>
      <c r="T21" s="2"/>
      <c r="U21" s="89"/>
      <c r="V21" s="2"/>
      <c r="W21" s="94"/>
      <c r="X21" s="2"/>
      <c r="Y21" s="87"/>
      <c r="Z21" s="2"/>
      <c r="AA21" s="2" t="str">
        <f>IF(SUM(D21:X21)=0,"",SUM(D21:X21))</f>
        <v/>
      </c>
      <c r="AB21" s="2" t="str">
        <f t="shared" si="2"/>
        <v/>
      </c>
    </row>
    <row r="22" spans="1:28" ht="15" customHeight="1">
      <c r="A22" s="243"/>
      <c r="B22" s="184">
        <f t="shared" si="0"/>
        <v>7</v>
      </c>
      <c r="C22" s="148">
        <v>42742</v>
      </c>
      <c r="D22" s="2"/>
      <c r="E22" s="86"/>
      <c r="F22" s="2"/>
      <c r="G22" s="87"/>
      <c r="H22" s="2"/>
      <c r="I22" s="88"/>
      <c r="J22" s="2"/>
      <c r="K22" s="89"/>
      <c r="L22" s="2"/>
      <c r="M22" s="90"/>
      <c r="N22" s="2"/>
      <c r="O22" s="91"/>
      <c r="P22" s="2"/>
      <c r="Q22" s="92"/>
      <c r="R22" s="2"/>
      <c r="S22" s="93"/>
      <c r="T22" s="2"/>
      <c r="U22" s="89"/>
      <c r="V22" s="2"/>
      <c r="W22" s="94"/>
      <c r="X22" s="2"/>
      <c r="Y22" s="87"/>
      <c r="Z22" s="2"/>
      <c r="AA22" s="2" t="str">
        <f t="shared" si="1"/>
        <v/>
      </c>
      <c r="AB22" s="2" t="str">
        <f t="shared" si="2"/>
        <v/>
      </c>
    </row>
    <row r="23" spans="1:28" ht="14.25" customHeight="1">
      <c r="A23" s="243"/>
      <c r="B23" s="184">
        <f t="shared" si="0"/>
        <v>1</v>
      </c>
      <c r="C23" s="148">
        <v>42743</v>
      </c>
      <c r="D23" s="2"/>
      <c r="E23" s="86"/>
      <c r="F23" s="2"/>
      <c r="G23" s="87"/>
      <c r="H23" s="2"/>
      <c r="I23" s="88"/>
      <c r="J23" s="2"/>
      <c r="K23" s="89"/>
      <c r="L23" s="2"/>
      <c r="M23" s="90"/>
      <c r="N23" s="2"/>
      <c r="O23" s="91"/>
      <c r="P23" s="2"/>
      <c r="Q23" s="92"/>
      <c r="R23" s="2"/>
      <c r="S23" s="93"/>
      <c r="T23" s="2"/>
      <c r="U23" s="89"/>
      <c r="V23" s="2"/>
      <c r="W23" s="94"/>
      <c r="X23" s="2"/>
      <c r="Y23" s="87"/>
      <c r="Z23" s="2"/>
      <c r="AA23" s="2" t="str">
        <f t="shared" si="1"/>
        <v/>
      </c>
      <c r="AB23" s="2" t="str">
        <f t="shared" si="2"/>
        <v/>
      </c>
    </row>
    <row r="24" spans="1:28" s="84" customFormat="1" ht="15" customHeight="1">
      <c r="A24" s="243"/>
      <c r="B24" s="215" t="s">
        <v>23</v>
      </c>
      <c r="C24" s="216"/>
      <c r="D24" s="201">
        <f>SUM(D17:D23)</f>
        <v>0</v>
      </c>
      <c r="E24" s="202"/>
      <c r="F24" s="201">
        <f>SUM(F17:F23)</f>
        <v>0</v>
      </c>
      <c r="G24" s="202"/>
      <c r="H24" s="201">
        <f>SUM(H17:H23)</f>
        <v>0</v>
      </c>
      <c r="I24" s="202"/>
      <c r="J24" s="201">
        <f>SUM(J17:J23)</f>
        <v>0</v>
      </c>
      <c r="K24" s="202"/>
      <c r="L24" s="201">
        <f>SUM(L17:L23)</f>
        <v>0</v>
      </c>
      <c r="M24" s="202"/>
      <c r="N24" s="201">
        <f>SUM(N17:N23)</f>
        <v>0</v>
      </c>
      <c r="O24" s="202"/>
      <c r="P24" s="201">
        <f>SUM(P17:P23)</f>
        <v>0</v>
      </c>
      <c r="Q24" s="202"/>
      <c r="R24" s="201">
        <f>SUM(R17:R23)</f>
        <v>0</v>
      </c>
      <c r="S24" s="202"/>
      <c r="T24" s="201">
        <f>SUM(T17:T23)</f>
        <v>0</v>
      </c>
      <c r="U24" s="202"/>
      <c r="V24" s="201">
        <f>SUM(V17:V23)</f>
        <v>0</v>
      </c>
      <c r="W24" s="202"/>
      <c r="X24" s="201">
        <f>SUM(X17:X23)</f>
        <v>0</v>
      </c>
      <c r="Y24" s="202"/>
      <c r="Z24" s="83">
        <f>SUM(Z17:Z23)</f>
        <v>0</v>
      </c>
      <c r="AA24" s="83">
        <f>SUM(AA17:AA23)</f>
        <v>0</v>
      </c>
      <c r="AB24" s="83">
        <f>SUM(AB17:AB23)</f>
        <v>0</v>
      </c>
    </row>
    <row r="25" spans="1:28" ht="15.75" customHeight="1">
      <c r="A25" s="243"/>
      <c r="B25" s="219" t="str">
        <f>"Semaine "&amp;WEEKNUM(C26)</f>
        <v>Semaine 2</v>
      </c>
      <c r="C25" s="214"/>
      <c r="D25" s="125" t="s">
        <v>8</v>
      </c>
      <c r="E25" s="125" t="s">
        <v>9</v>
      </c>
      <c r="F25" s="126" t="s">
        <v>10</v>
      </c>
      <c r="G25" s="126" t="s">
        <v>9</v>
      </c>
      <c r="H25" s="127" t="s">
        <v>11</v>
      </c>
      <c r="I25" s="127" t="s">
        <v>9</v>
      </c>
      <c r="J25" s="128" t="s">
        <v>12</v>
      </c>
      <c r="K25" s="128" t="s">
        <v>9</v>
      </c>
      <c r="L25" s="129" t="s">
        <v>13</v>
      </c>
      <c r="M25" s="129" t="s">
        <v>9</v>
      </c>
      <c r="N25" s="130" t="s">
        <v>14</v>
      </c>
      <c r="O25" s="130" t="s">
        <v>9</v>
      </c>
      <c r="P25" s="131" t="s">
        <v>15</v>
      </c>
      <c r="Q25" s="131" t="s">
        <v>9</v>
      </c>
      <c r="R25" s="132" t="s">
        <v>16</v>
      </c>
      <c r="S25" s="132" t="s">
        <v>9</v>
      </c>
      <c r="T25" s="133" t="s">
        <v>17</v>
      </c>
      <c r="U25" s="133" t="s">
        <v>9</v>
      </c>
      <c r="V25" s="134" t="s">
        <v>18</v>
      </c>
      <c r="W25" s="134" t="s">
        <v>9</v>
      </c>
      <c r="X25" s="135" t="s">
        <v>19</v>
      </c>
      <c r="Y25" s="135" t="s">
        <v>9</v>
      </c>
      <c r="Z25" s="136" t="s">
        <v>20</v>
      </c>
      <c r="AA25" s="137" t="s">
        <v>21</v>
      </c>
      <c r="AB25" s="138" t="s">
        <v>22</v>
      </c>
    </row>
    <row r="26" spans="1:28" ht="15" customHeight="1">
      <c r="A26" s="243"/>
      <c r="B26" s="184">
        <f t="shared" ref="B26:B32" si="3">WEEKDAY(C26)</f>
        <v>2</v>
      </c>
      <c r="C26" s="148">
        <v>42744</v>
      </c>
      <c r="D26" s="2"/>
      <c r="E26" s="86"/>
      <c r="F26" s="2"/>
      <c r="G26" s="87"/>
      <c r="H26" s="2"/>
      <c r="I26" s="88"/>
      <c r="J26" s="2"/>
      <c r="K26" s="89"/>
      <c r="L26" s="2"/>
      <c r="M26" s="90"/>
      <c r="N26" s="2"/>
      <c r="O26" s="91"/>
      <c r="P26" s="2"/>
      <c r="Q26" s="92"/>
      <c r="R26" s="2"/>
      <c r="S26" s="93"/>
      <c r="T26" s="2"/>
      <c r="U26" s="89"/>
      <c r="V26" s="2"/>
      <c r="W26" s="94"/>
      <c r="X26" s="2"/>
      <c r="Y26" s="87"/>
      <c r="Z26" s="2"/>
      <c r="AA26" s="2" t="str">
        <f t="shared" ref="AA26:AA32" si="4">IF(SUM(D26:X26)=0,"",SUM(D26:X26))</f>
        <v/>
      </c>
      <c r="AB26" s="2" t="str">
        <f t="shared" ref="AB26:AB32" si="5">IF(SUM(Y26:AA26)=0,"",SUM(Z26,AA26))</f>
        <v/>
      </c>
    </row>
    <row r="27" spans="1:28" ht="15" customHeight="1">
      <c r="A27" s="243"/>
      <c r="B27" s="184">
        <f t="shared" si="3"/>
        <v>3</v>
      </c>
      <c r="C27" s="148">
        <v>42745</v>
      </c>
      <c r="D27" s="2"/>
      <c r="E27" s="86"/>
      <c r="F27" s="2"/>
      <c r="G27" s="87"/>
      <c r="H27" s="2"/>
      <c r="I27" s="88"/>
      <c r="J27" s="2"/>
      <c r="K27" s="89"/>
      <c r="L27" s="2"/>
      <c r="M27" s="90"/>
      <c r="N27" s="2"/>
      <c r="O27" s="91"/>
      <c r="P27" s="2"/>
      <c r="Q27" s="92"/>
      <c r="R27" s="2"/>
      <c r="S27" s="93"/>
      <c r="T27" s="124"/>
      <c r="U27" s="89"/>
      <c r="V27" s="2"/>
      <c r="W27" s="94"/>
      <c r="X27" s="2"/>
      <c r="Y27" s="87"/>
      <c r="Z27" s="2"/>
      <c r="AA27" s="2" t="str">
        <f t="shared" si="4"/>
        <v/>
      </c>
      <c r="AB27" s="2" t="str">
        <f t="shared" si="5"/>
        <v/>
      </c>
    </row>
    <row r="28" spans="1:28" ht="15" customHeight="1">
      <c r="A28" s="243"/>
      <c r="B28" s="184">
        <f t="shared" si="3"/>
        <v>4</v>
      </c>
      <c r="C28" s="148">
        <v>42746</v>
      </c>
      <c r="D28" s="2"/>
      <c r="E28" s="86"/>
      <c r="F28" s="2"/>
      <c r="G28" s="87"/>
      <c r="H28" s="2"/>
      <c r="I28" s="88"/>
      <c r="J28" s="2"/>
      <c r="K28" s="89"/>
      <c r="L28" s="2"/>
      <c r="M28" s="90"/>
      <c r="N28" s="2"/>
      <c r="O28" s="91"/>
      <c r="P28" s="2"/>
      <c r="Q28" s="92"/>
      <c r="R28" s="2"/>
      <c r="S28" s="93"/>
      <c r="T28" s="2"/>
      <c r="U28" s="89"/>
      <c r="V28" s="2"/>
      <c r="W28" s="94"/>
      <c r="X28" s="2"/>
      <c r="Y28" s="87"/>
      <c r="Z28" s="2"/>
      <c r="AA28" s="2" t="str">
        <f t="shared" si="4"/>
        <v/>
      </c>
      <c r="AB28" s="2" t="str">
        <f t="shared" si="5"/>
        <v/>
      </c>
    </row>
    <row r="29" spans="1:28" ht="15" customHeight="1">
      <c r="A29" s="243"/>
      <c r="B29" s="184">
        <f t="shared" si="3"/>
        <v>5</v>
      </c>
      <c r="C29" s="148">
        <v>42747</v>
      </c>
      <c r="D29" s="2"/>
      <c r="E29" s="86"/>
      <c r="F29" s="2"/>
      <c r="G29" s="87"/>
      <c r="H29" s="2"/>
      <c r="I29" s="88"/>
      <c r="J29" s="2"/>
      <c r="K29" s="89"/>
      <c r="L29" s="2"/>
      <c r="M29" s="90"/>
      <c r="N29" s="2"/>
      <c r="O29" s="91"/>
      <c r="P29" s="2"/>
      <c r="Q29" s="92"/>
      <c r="R29" s="2"/>
      <c r="S29" s="93"/>
      <c r="T29" s="2"/>
      <c r="U29" s="89"/>
      <c r="V29" s="2"/>
      <c r="W29" s="94"/>
      <c r="X29" s="2"/>
      <c r="Y29" s="87"/>
      <c r="Z29" s="2"/>
      <c r="AA29" s="2" t="str">
        <f t="shared" si="4"/>
        <v/>
      </c>
      <c r="AB29" s="2" t="str">
        <f t="shared" si="5"/>
        <v/>
      </c>
    </row>
    <row r="30" spans="1:28" ht="15" customHeight="1">
      <c r="A30" s="243"/>
      <c r="B30" s="184">
        <f t="shared" si="3"/>
        <v>6</v>
      </c>
      <c r="C30" s="148">
        <v>42748</v>
      </c>
      <c r="D30" s="2"/>
      <c r="E30" s="86"/>
      <c r="F30" s="2"/>
      <c r="G30" s="87"/>
      <c r="H30" s="2"/>
      <c r="I30" s="88"/>
      <c r="J30" s="2"/>
      <c r="K30" s="89"/>
      <c r="L30" s="2"/>
      <c r="M30" s="90"/>
      <c r="N30" s="2"/>
      <c r="O30" s="91"/>
      <c r="P30" s="2"/>
      <c r="Q30" s="92"/>
      <c r="R30" s="2"/>
      <c r="S30" s="93"/>
      <c r="T30" s="2"/>
      <c r="U30" s="89"/>
      <c r="V30" s="2"/>
      <c r="W30" s="94"/>
      <c r="X30" s="2"/>
      <c r="Y30" s="87"/>
      <c r="Z30" s="2"/>
      <c r="AA30" s="2" t="str">
        <f t="shared" si="4"/>
        <v/>
      </c>
      <c r="AB30" s="2" t="str">
        <f t="shared" si="5"/>
        <v/>
      </c>
    </row>
    <row r="31" spans="1:28" ht="15" customHeight="1">
      <c r="A31" s="243"/>
      <c r="B31" s="184">
        <f t="shared" si="3"/>
        <v>7</v>
      </c>
      <c r="C31" s="148">
        <v>42749</v>
      </c>
      <c r="D31" s="2"/>
      <c r="E31" s="86"/>
      <c r="F31" s="2"/>
      <c r="G31" s="87"/>
      <c r="H31" s="2"/>
      <c r="I31" s="88"/>
      <c r="J31" s="2"/>
      <c r="K31" s="89"/>
      <c r="L31" s="2"/>
      <c r="M31" s="90"/>
      <c r="N31" s="2"/>
      <c r="O31" s="91"/>
      <c r="P31" s="2"/>
      <c r="Q31" s="92"/>
      <c r="R31" s="2"/>
      <c r="S31" s="93"/>
      <c r="T31" s="2"/>
      <c r="U31" s="89"/>
      <c r="V31" s="2"/>
      <c r="W31" s="94"/>
      <c r="X31" s="2"/>
      <c r="Y31" s="87"/>
      <c r="Z31" s="2"/>
      <c r="AA31" s="2" t="str">
        <f t="shared" si="4"/>
        <v/>
      </c>
      <c r="AB31" s="2" t="str">
        <f t="shared" si="5"/>
        <v/>
      </c>
    </row>
    <row r="32" spans="1:28" ht="14.25" customHeight="1">
      <c r="A32" s="243"/>
      <c r="B32" s="184">
        <f t="shared" si="3"/>
        <v>1</v>
      </c>
      <c r="C32" s="148">
        <v>42750</v>
      </c>
      <c r="D32" s="2"/>
      <c r="E32" s="86"/>
      <c r="F32" s="2"/>
      <c r="G32" s="87"/>
      <c r="H32" s="2"/>
      <c r="I32" s="88"/>
      <c r="J32" s="2"/>
      <c r="K32" s="89"/>
      <c r="L32" s="2"/>
      <c r="M32" s="90"/>
      <c r="N32" s="2"/>
      <c r="O32" s="91"/>
      <c r="P32" s="2"/>
      <c r="Q32" s="92"/>
      <c r="R32" s="2"/>
      <c r="S32" s="93"/>
      <c r="T32" s="2"/>
      <c r="U32" s="89"/>
      <c r="V32" s="2"/>
      <c r="W32" s="94"/>
      <c r="X32" s="2"/>
      <c r="Y32" s="87"/>
      <c r="Z32" s="2"/>
      <c r="AA32" s="2" t="str">
        <f t="shared" si="4"/>
        <v/>
      </c>
      <c r="AB32" s="2" t="str">
        <f t="shared" si="5"/>
        <v/>
      </c>
    </row>
    <row r="33" spans="1:28" s="84" customFormat="1" ht="15" customHeight="1">
      <c r="A33" s="243"/>
      <c r="B33" s="215" t="s">
        <v>23</v>
      </c>
      <c r="C33" s="216"/>
      <c r="D33" s="201">
        <f>SUM(D26:D32)</f>
        <v>0</v>
      </c>
      <c r="E33" s="202"/>
      <c r="F33" s="201">
        <f>SUM(F26:F32)</f>
        <v>0</v>
      </c>
      <c r="G33" s="202"/>
      <c r="H33" s="201">
        <f>SUM(H26:H32)</f>
        <v>0</v>
      </c>
      <c r="I33" s="202"/>
      <c r="J33" s="201">
        <f>SUM(J26:J32)</f>
        <v>0</v>
      </c>
      <c r="K33" s="202"/>
      <c r="L33" s="201">
        <f>SUM(L26:L32)</f>
        <v>0</v>
      </c>
      <c r="M33" s="202"/>
      <c r="N33" s="201">
        <f>SUM(N26:N32)</f>
        <v>0</v>
      </c>
      <c r="O33" s="202"/>
      <c r="P33" s="201">
        <f>SUM(P26:P32)</f>
        <v>0</v>
      </c>
      <c r="Q33" s="202"/>
      <c r="R33" s="201">
        <f>SUM(R26:R32)</f>
        <v>0</v>
      </c>
      <c r="S33" s="202"/>
      <c r="T33" s="201">
        <f>SUM(T26:T32)</f>
        <v>0</v>
      </c>
      <c r="U33" s="202"/>
      <c r="V33" s="201">
        <f>SUM(V26:V32)</f>
        <v>0</v>
      </c>
      <c r="W33" s="202"/>
      <c r="X33" s="201">
        <f>SUM(X26:X32)</f>
        <v>0</v>
      </c>
      <c r="Y33" s="202"/>
      <c r="Z33" s="83">
        <f>SUM(Z26:Z32)</f>
        <v>0</v>
      </c>
      <c r="AA33" s="83">
        <f>SUM(AA26:AA32)</f>
        <v>0</v>
      </c>
      <c r="AB33" s="83">
        <f>SUM(AB26:AB32)</f>
        <v>0</v>
      </c>
    </row>
    <row r="34" spans="1:28" ht="15.75" customHeight="1">
      <c r="A34" s="243"/>
      <c r="B34" s="219" t="str">
        <f>"Semaine "&amp;WEEKNUM(C35)</f>
        <v>Semaine 3</v>
      </c>
      <c r="C34" s="214"/>
      <c r="D34" s="245" t="s">
        <v>24</v>
      </c>
      <c r="E34" s="240"/>
      <c r="F34" s="254" t="s">
        <v>25</v>
      </c>
      <c r="G34" s="240"/>
      <c r="H34" s="253" t="s">
        <v>26</v>
      </c>
      <c r="I34" s="240"/>
      <c r="J34" s="252" t="s">
        <v>27</v>
      </c>
      <c r="K34" s="240"/>
      <c r="L34" s="251" t="s">
        <v>28</v>
      </c>
      <c r="M34" s="240"/>
      <c r="N34" s="250" t="s">
        <v>29</v>
      </c>
      <c r="O34" s="240"/>
      <c r="P34" s="248" t="s">
        <v>30</v>
      </c>
      <c r="Q34" s="240"/>
      <c r="R34" s="239" t="s">
        <v>31</v>
      </c>
      <c r="S34" s="240"/>
      <c r="T34" s="255" t="s">
        <v>32</v>
      </c>
      <c r="U34" s="240"/>
      <c r="V34" s="244" t="s">
        <v>33</v>
      </c>
      <c r="W34" s="240"/>
      <c r="X34" s="249" t="s">
        <v>34</v>
      </c>
      <c r="Y34" s="240"/>
      <c r="Z34" s="136" t="s">
        <v>20</v>
      </c>
      <c r="AA34" s="137" t="s">
        <v>21</v>
      </c>
      <c r="AB34" s="138" t="s">
        <v>22</v>
      </c>
    </row>
    <row r="35" spans="1:28" ht="15" customHeight="1">
      <c r="A35" s="243"/>
      <c r="B35" s="184">
        <f t="shared" ref="B35:B41" si="6">WEEKDAY(C35)</f>
        <v>2</v>
      </c>
      <c r="C35" s="148">
        <v>42751</v>
      </c>
      <c r="D35" s="2"/>
      <c r="E35" s="86"/>
      <c r="F35" s="2"/>
      <c r="G35" s="87"/>
      <c r="H35" s="2"/>
      <c r="I35" s="88"/>
      <c r="J35" s="2"/>
      <c r="K35" s="89"/>
      <c r="L35" s="2"/>
      <c r="M35" s="90"/>
      <c r="N35" s="2"/>
      <c r="O35" s="91"/>
      <c r="P35" s="2"/>
      <c r="Q35" s="92"/>
      <c r="R35" s="2"/>
      <c r="S35" s="93"/>
      <c r="T35" s="2"/>
      <c r="U35" s="89"/>
      <c r="V35" s="2"/>
      <c r="W35" s="94"/>
      <c r="X35" s="2"/>
      <c r="Y35" s="87"/>
      <c r="Z35" s="2"/>
      <c r="AA35" s="2" t="str">
        <f t="shared" ref="AA35:AA41" si="7">IF(SUM(D35:X35)=0,"",SUM(D35:X35))</f>
        <v/>
      </c>
      <c r="AB35" s="2" t="str">
        <f t="shared" ref="AB35:AB41" si="8">IF(SUM(Y35:AA35)=0,"",SUM(Z35,AA35))</f>
        <v/>
      </c>
    </row>
    <row r="36" spans="1:28" ht="15" customHeight="1">
      <c r="A36" s="243"/>
      <c r="B36" s="184">
        <f t="shared" si="6"/>
        <v>3</v>
      </c>
      <c r="C36" s="148">
        <v>42752</v>
      </c>
      <c r="D36" s="2"/>
      <c r="E36" s="86"/>
      <c r="F36" s="2"/>
      <c r="G36" s="87"/>
      <c r="H36" s="2"/>
      <c r="I36" s="88"/>
      <c r="J36" s="2"/>
      <c r="K36" s="89"/>
      <c r="L36" s="2"/>
      <c r="M36" s="90"/>
      <c r="N36" s="2"/>
      <c r="O36" s="91"/>
      <c r="P36" s="2"/>
      <c r="Q36" s="92"/>
      <c r="R36" s="2"/>
      <c r="S36" s="93"/>
      <c r="T36" s="124"/>
      <c r="U36" s="89"/>
      <c r="V36" s="2"/>
      <c r="W36" s="94"/>
      <c r="X36" s="2"/>
      <c r="Y36" s="87"/>
      <c r="Z36" s="2"/>
      <c r="AA36" s="2" t="str">
        <f t="shared" si="7"/>
        <v/>
      </c>
      <c r="AB36" s="2" t="str">
        <f t="shared" si="8"/>
        <v/>
      </c>
    </row>
    <row r="37" spans="1:28" ht="15" customHeight="1">
      <c r="A37" s="243"/>
      <c r="B37" s="184">
        <f t="shared" si="6"/>
        <v>4</v>
      </c>
      <c r="C37" s="148">
        <v>42753</v>
      </c>
      <c r="D37" s="2"/>
      <c r="E37" s="86"/>
      <c r="F37" s="2"/>
      <c r="G37" s="87"/>
      <c r="H37" s="2"/>
      <c r="I37" s="88"/>
      <c r="J37" s="2"/>
      <c r="K37" s="89"/>
      <c r="L37" s="2"/>
      <c r="M37" s="90"/>
      <c r="N37" s="2"/>
      <c r="O37" s="91"/>
      <c r="P37" s="2"/>
      <c r="Q37" s="92"/>
      <c r="R37" s="2"/>
      <c r="S37" s="93"/>
      <c r="T37" s="2"/>
      <c r="U37" s="89"/>
      <c r="V37" s="2"/>
      <c r="W37" s="94"/>
      <c r="X37" s="2"/>
      <c r="Y37" s="87"/>
      <c r="Z37" s="2"/>
      <c r="AA37" s="2" t="str">
        <f t="shared" si="7"/>
        <v/>
      </c>
      <c r="AB37" s="2" t="str">
        <f t="shared" si="8"/>
        <v/>
      </c>
    </row>
    <row r="38" spans="1:28" ht="15" customHeight="1">
      <c r="A38" s="243"/>
      <c r="B38" s="184">
        <f t="shared" si="6"/>
        <v>5</v>
      </c>
      <c r="C38" s="148">
        <v>42754</v>
      </c>
      <c r="D38" s="2"/>
      <c r="E38" s="86"/>
      <c r="F38" s="2"/>
      <c r="G38" s="87"/>
      <c r="H38" s="2"/>
      <c r="I38" s="88"/>
      <c r="J38" s="2"/>
      <c r="K38" s="89"/>
      <c r="L38" s="2"/>
      <c r="M38" s="90"/>
      <c r="N38" s="2"/>
      <c r="O38" s="91"/>
      <c r="P38" s="2"/>
      <c r="Q38" s="92"/>
      <c r="R38" s="2"/>
      <c r="S38" s="93"/>
      <c r="T38" s="2"/>
      <c r="U38" s="89"/>
      <c r="V38" s="2"/>
      <c r="W38" s="94"/>
      <c r="X38" s="2"/>
      <c r="Y38" s="87"/>
      <c r="Z38" s="2"/>
      <c r="AA38" s="2" t="str">
        <f t="shared" si="7"/>
        <v/>
      </c>
      <c r="AB38" s="2" t="str">
        <f t="shared" si="8"/>
        <v/>
      </c>
    </row>
    <row r="39" spans="1:28" ht="15" customHeight="1">
      <c r="A39" s="243"/>
      <c r="B39" s="184">
        <f t="shared" si="6"/>
        <v>6</v>
      </c>
      <c r="C39" s="148">
        <v>42755</v>
      </c>
      <c r="D39" s="2"/>
      <c r="E39" s="86"/>
      <c r="F39" s="2"/>
      <c r="G39" s="87"/>
      <c r="H39" s="2"/>
      <c r="I39" s="88"/>
      <c r="J39" s="2"/>
      <c r="K39" s="89"/>
      <c r="L39" s="2"/>
      <c r="M39" s="90"/>
      <c r="N39" s="2"/>
      <c r="O39" s="91"/>
      <c r="P39" s="2"/>
      <c r="Q39" s="92"/>
      <c r="R39" s="2"/>
      <c r="S39" s="93"/>
      <c r="T39" s="2"/>
      <c r="U39" s="89"/>
      <c r="V39" s="2"/>
      <c r="W39" s="94"/>
      <c r="X39" s="2"/>
      <c r="Y39" s="87"/>
      <c r="Z39" s="2"/>
      <c r="AA39" s="2" t="str">
        <f t="shared" si="7"/>
        <v/>
      </c>
      <c r="AB39" s="2" t="str">
        <f t="shared" si="8"/>
        <v/>
      </c>
    </row>
    <row r="40" spans="1:28" ht="15" customHeight="1">
      <c r="A40" s="243"/>
      <c r="B40" s="184">
        <f t="shared" si="6"/>
        <v>7</v>
      </c>
      <c r="C40" s="148">
        <v>42756</v>
      </c>
      <c r="D40" s="2"/>
      <c r="E40" s="86"/>
      <c r="F40" s="2"/>
      <c r="G40" s="87"/>
      <c r="H40" s="2"/>
      <c r="I40" s="88"/>
      <c r="J40" s="2"/>
      <c r="K40" s="89"/>
      <c r="L40" s="2"/>
      <c r="M40" s="90"/>
      <c r="N40" s="2"/>
      <c r="O40" s="91"/>
      <c r="P40" s="2"/>
      <c r="Q40" s="92"/>
      <c r="R40" s="2"/>
      <c r="S40" s="93"/>
      <c r="T40" s="2"/>
      <c r="U40" s="89"/>
      <c r="V40" s="2"/>
      <c r="W40" s="94"/>
      <c r="X40" s="2"/>
      <c r="Y40" s="87"/>
      <c r="Z40" s="2"/>
      <c r="AA40" s="2" t="str">
        <f t="shared" si="7"/>
        <v/>
      </c>
      <c r="AB40" s="2" t="str">
        <f t="shared" si="8"/>
        <v/>
      </c>
    </row>
    <row r="41" spans="1:28" ht="15" customHeight="1">
      <c r="A41" s="243"/>
      <c r="B41" s="184">
        <f t="shared" si="6"/>
        <v>1</v>
      </c>
      <c r="C41" s="148">
        <v>42757</v>
      </c>
      <c r="D41" s="2"/>
      <c r="E41" s="86"/>
      <c r="F41" s="2"/>
      <c r="G41" s="87"/>
      <c r="H41" s="2"/>
      <c r="I41" s="88"/>
      <c r="J41" s="2"/>
      <c r="K41" s="89"/>
      <c r="L41" s="2"/>
      <c r="M41" s="90"/>
      <c r="N41" s="2"/>
      <c r="O41" s="91"/>
      <c r="P41" s="2"/>
      <c r="Q41" s="92"/>
      <c r="R41" s="2"/>
      <c r="S41" s="93"/>
      <c r="T41" s="2"/>
      <c r="U41" s="89"/>
      <c r="V41" s="2"/>
      <c r="W41" s="94"/>
      <c r="X41" s="2"/>
      <c r="Y41" s="87"/>
      <c r="Z41" s="2"/>
      <c r="AA41" s="2" t="str">
        <f t="shared" si="7"/>
        <v/>
      </c>
      <c r="AB41" s="2" t="str">
        <f t="shared" si="8"/>
        <v/>
      </c>
    </row>
    <row r="42" spans="1:28" s="84" customFormat="1" ht="15" customHeight="1">
      <c r="A42" s="243"/>
      <c r="B42" s="215" t="s">
        <v>23</v>
      </c>
      <c r="C42" s="216"/>
      <c r="D42" s="201">
        <f>SUM(D35:D41)</f>
        <v>0</v>
      </c>
      <c r="E42" s="202"/>
      <c r="F42" s="201">
        <f>SUM(F35:F41)</f>
        <v>0</v>
      </c>
      <c r="G42" s="202"/>
      <c r="H42" s="201">
        <f>SUM(H35:H41)</f>
        <v>0</v>
      </c>
      <c r="I42" s="202"/>
      <c r="J42" s="201">
        <f>SUM(J35:J41)</f>
        <v>0</v>
      </c>
      <c r="K42" s="202"/>
      <c r="L42" s="201">
        <f>SUM(L35:L41)</f>
        <v>0</v>
      </c>
      <c r="M42" s="202"/>
      <c r="N42" s="201">
        <f>SUM(N35:N41)</f>
        <v>0</v>
      </c>
      <c r="O42" s="202"/>
      <c r="P42" s="201">
        <f>SUM(P35:P41)</f>
        <v>0</v>
      </c>
      <c r="Q42" s="202"/>
      <c r="R42" s="201">
        <f>SUM(R35:R41)</f>
        <v>0</v>
      </c>
      <c r="S42" s="202"/>
      <c r="T42" s="201">
        <f>SUM(T35:T41)</f>
        <v>0</v>
      </c>
      <c r="U42" s="202"/>
      <c r="V42" s="201">
        <f>SUM(V35:V41)</f>
        <v>0</v>
      </c>
      <c r="W42" s="202"/>
      <c r="X42" s="201">
        <f>SUM(X35:X41)</f>
        <v>0</v>
      </c>
      <c r="Y42" s="202"/>
      <c r="Z42" s="83">
        <f>SUM(Z35:Z41)</f>
        <v>0</v>
      </c>
      <c r="AA42" s="83">
        <f>SUM(AA35:AA41)</f>
        <v>0</v>
      </c>
      <c r="AB42" s="83">
        <f>SUM(AB35:AB41)</f>
        <v>0</v>
      </c>
    </row>
    <row r="43" spans="1:28" ht="15.75" customHeight="1">
      <c r="A43" s="243"/>
      <c r="B43" s="219" t="str">
        <f>"Semaine "&amp;WEEKNUM(C44)</f>
        <v>Semaine 4</v>
      </c>
      <c r="C43" s="214"/>
      <c r="D43" s="125" t="s">
        <v>8</v>
      </c>
      <c r="E43" s="125" t="s">
        <v>9</v>
      </c>
      <c r="F43" s="126" t="s">
        <v>10</v>
      </c>
      <c r="G43" s="126" t="s">
        <v>9</v>
      </c>
      <c r="H43" s="127" t="s">
        <v>11</v>
      </c>
      <c r="I43" s="127" t="s">
        <v>9</v>
      </c>
      <c r="J43" s="128" t="s">
        <v>12</v>
      </c>
      <c r="K43" s="128" t="s">
        <v>9</v>
      </c>
      <c r="L43" s="129" t="s">
        <v>13</v>
      </c>
      <c r="M43" s="129" t="s">
        <v>9</v>
      </c>
      <c r="N43" s="130" t="s">
        <v>14</v>
      </c>
      <c r="O43" s="130" t="s">
        <v>9</v>
      </c>
      <c r="P43" s="131" t="s">
        <v>15</v>
      </c>
      <c r="Q43" s="131" t="s">
        <v>9</v>
      </c>
      <c r="R43" s="132" t="s">
        <v>16</v>
      </c>
      <c r="S43" s="132" t="s">
        <v>9</v>
      </c>
      <c r="T43" s="133" t="s">
        <v>17</v>
      </c>
      <c r="U43" s="133" t="s">
        <v>9</v>
      </c>
      <c r="V43" s="134" t="s">
        <v>18</v>
      </c>
      <c r="W43" s="134" t="s">
        <v>9</v>
      </c>
      <c r="X43" s="135" t="s">
        <v>19</v>
      </c>
      <c r="Y43" s="135" t="s">
        <v>9</v>
      </c>
      <c r="Z43" s="136" t="s">
        <v>20</v>
      </c>
      <c r="AA43" s="137" t="s">
        <v>21</v>
      </c>
      <c r="AB43" s="138" t="s">
        <v>22</v>
      </c>
    </row>
    <row r="44" spans="1:28" ht="14.25" customHeight="1">
      <c r="A44" s="243"/>
      <c r="B44" s="184">
        <f>WEEKDAY(C44)</f>
        <v>2</v>
      </c>
      <c r="C44" s="148">
        <v>42758</v>
      </c>
      <c r="D44" s="2"/>
      <c r="E44" s="86"/>
      <c r="F44" s="2"/>
      <c r="G44" s="87"/>
      <c r="H44" s="2"/>
      <c r="I44" s="88"/>
      <c r="J44" s="2"/>
      <c r="K44" s="89"/>
      <c r="L44" s="2"/>
      <c r="M44" s="90"/>
      <c r="N44" s="2"/>
      <c r="O44" s="91"/>
      <c r="P44" s="2"/>
      <c r="Q44" s="92"/>
      <c r="R44" s="2"/>
      <c r="S44" s="93"/>
      <c r="T44" s="2"/>
      <c r="U44" s="89"/>
      <c r="V44" s="2"/>
      <c r="W44" s="94"/>
      <c r="X44" s="2"/>
      <c r="Y44" s="87"/>
      <c r="Z44" s="2"/>
      <c r="AA44" s="2" t="str">
        <f t="shared" ref="AA44:AA50" si="9">IF(SUM(D44:X44)=0,"",SUM(D44:X44))</f>
        <v/>
      </c>
      <c r="AB44" s="2" t="str">
        <f t="shared" ref="AB44:AB50" si="10">IF(SUM(Y44:AA44)=0,"",SUM(Z44,AA44))</f>
        <v/>
      </c>
    </row>
    <row r="45" spans="1:28" ht="14.25" customHeight="1">
      <c r="A45" s="243"/>
      <c r="B45" s="184">
        <f t="shared" ref="B45:B50" si="11">WEEKDAY(C45)</f>
        <v>3</v>
      </c>
      <c r="C45" s="148">
        <v>42759</v>
      </c>
      <c r="D45" s="148"/>
      <c r="E45" s="86"/>
      <c r="F45" s="2"/>
      <c r="G45" s="87"/>
      <c r="H45" s="2"/>
      <c r="I45" s="88"/>
      <c r="J45" s="2"/>
      <c r="K45" s="89"/>
      <c r="L45" s="2"/>
      <c r="M45" s="90"/>
      <c r="N45" s="2"/>
      <c r="O45" s="91"/>
      <c r="P45" s="2"/>
      <c r="Q45" s="92"/>
      <c r="R45" s="2"/>
      <c r="S45" s="93"/>
      <c r="T45" s="124"/>
      <c r="U45" s="89"/>
      <c r="V45" s="2"/>
      <c r="W45" s="94"/>
      <c r="X45" s="2"/>
      <c r="Y45" s="87"/>
      <c r="Z45" s="2"/>
      <c r="AA45" s="2" t="str">
        <f t="shared" si="9"/>
        <v/>
      </c>
      <c r="AB45" s="2" t="str">
        <f t="shared" si="10"/>
        <v/>
      </c>
    </row>
    <row r="46" spans="1:28" ht="14.25" customHeight="1">
      <c r="A46" s="243"/>
      <c r="B46" s="184">
        <f t="shared" si="11"/>
        <v>4</v>
      </c>
      <c r="C46" s="148">
        <v>42760</v>
      </c>
      <c r="D46" s="148"/>
      <c r="E46" s="86"/>
      <c r="F46" s="2"/>
      <c r="G46" s="87"/>
      <c r="H46" s="2"/>
      <c r="I46" s="88"/>
      <c r="J46" s="2"/>
      <c r="K46" s="89"/>
      <c r="L46" s="2"/>
      <c r="M46" s="90"/>
      <c r="N46" s="2"/>
      <c r="O46" s="91"/>
      <c r="P46" s="2"/>
      <c r="Q46" s="92"/>
      <c r="R46" s="2"/>
      <c r="S46" s="93"/>
      <c r="T46" s="2"/>
      <c r="U46" s="89"/>
      <c r="V46" s="2"/>
      <c r="W46" s="94"/>
      <c r="X46" s="2"/>
      <c r="Y46" s="87"/>
      <c r="Z46" s="2"/>
      <c r="AA46" s="2" t="str">
        <f t="shared" si="9"/>
        <v/>
      </c>
      <c r="AB46" s="2" t="str">
        <f t="shared" si="10"/>
        <v/>
      </c>
    </row>
    <row r="47" spans="1:28" ht="14.25" customHeight="1">
      <c r="A47" s="243"/>
      <c r="B47" s="184">
        <f t="shared" si="11"/>
        <v>5</v>
      </c>
      <c r="C47" s="148">
        <v>42761</v>
      </c>
      <c r="D47" s="148"/>
      <c r="E47" s="86"/>
      <c r="F47" s="2"/>
      <c r="G47" s="87"/>
      <c r="H47" s="2"/>
      <c r="I47" s="88"/>
      <c r="J47" s="2"/>
      <c r="K47" s="89"/>
      <c r="L47" s="2"/>
      <c r="M47" s="90"/>
      <c r="N47" s="2"/>
      <c r="O47" s="91"/>
      <c r="P47" s="2"/>
      <c r="Q47" s="92"/>
      <c r="R47" s="2"/>
      <c r="S47" s="93"/>
      <c r="T47" s="2"/>
      <c r="U47" s="89"/>
      <c r="V47" s="2"/>
      <c r="W47" s="94"/>
      <c r="X47" s="2"/>
      <c r="Y47" s="87"/>
      <c r="Z47" s="2"/>
      <c r="AA47" s="2" t="str">
        <f t="shared" si="9"/>
        <v/>
      </c>
      <c r="AB47" s="2" t="str">
        <f t="shared" si="10"/>
        <v/>
      </c>
    </row>
    <row r="48" spans="1:28" ht="14.25" customHeight="1">
      <c r="A48" s="243"/>
      <c r="B48" s="184">
        <f t="shared" si="11"/>
        <v>6</v>
      </c>
      <c r="C48" s="148">
        <v>42762</v>
      </c>
      <c r="D48" s="148"/>
      <c r="E48" s="86"/>
      <c r="F48" s="2"/>
      <c r="G48" s="87"/>
      <c r="H48" s="2"/>
      <c r="I48" s="88"/>
      <c r="J48" s="2"/>
      <c r="K48" s="89"/>
      <c r="L48" s="2"/>
      <c r="M48" s="90"/>
      <c r="N48" s="2"/>
      <c r="O48" s="91"/>
      <c r="P48" s="2"/>
      <c r="Q48" s="92"/>
      <c r="R48" s="2"/>
      <c r="S48" s="93"/>
      <c r="T48" s="2"/>
      <c r="U48" s="89"/>
      <c r="V48" s="2"/>
      <c r="W48" s="94"/>
      <c r="X48" s="2"/>
      <c r="Y48" s="87"/>
      <c r="Z48" s="2"/>
      <c r="AA48" s="2" t="str">
        <f t="shared" si="9"/>
        <v/>
      </c>
      <c r="AB48" s="2" t="str">
        <f t="shared" si="10"/>
        <v/>
      </c>
    </row>
    <row r="49" spans="1:29" ht="14.25" customHeight="1">
      <c r="A49" s="243"/>
      <c r="B49" s="184">
        <f t="shared" si="11"/>
        <v>7</v>
      </c>
      <c r="C49" s="148">
        <v>42763</v>
      </c>
      <c r="D49" s="148"/>
      <c r="E49" s="86"/>
      <c r="F49" s="2"/>
      <c r="G49" s="87"/>
      <c r="H49" s="2"/>
      <c r="I49" s="88"/>
      <c r="J49" s="2"/>
      <c r="K49" s="89"/>
      <c r="L49" s="2"/>
      <c r="M49" s="90"/>
      <c r="N49" s="2"/>
      <c r="O49" s="91"/>
      <c r="P49" s="2"/>
      <c r="Q49" s="92"/>
      <c r="R49" s="2"/>
      <c r="S49" s="93"/>
      <c r="T49" s="2"/>
      <c r="U49" s="89"/>
      <c r="V49" s="2"/>
      <c r="W49" s="94"/>
      <c r="X49" s="2"/>
      <c r="Y49" s="87"/>
      <c r="Z49" s="2"/>
      <c r="AA49" s="2" t="str">
        <f t="shared" si="9"/>
        <v/>
      </c>
      <c r="AB49" s="2" t="str">
        <f t="shared" si="10"/>
        <v/>
      </c>
    </row>
    <row r="50" spans="1:29" ht="14.25" customHeight="1">
      <c r="A50" s="243"/>
      <c r="B50" s="184">
        <f t="shared" si="11"/>
        <v>1</v>
      </c>
      <c r="C50" s="148">
        <v>42764</v>
      </c>
      <c r="D50" s="2"/>
      <c r="E50" s="86"/>
      <c r="F50" s="2"/>
      <c r="G50" s="87"/>
      <c r="H50" s="2"/>
      <c r="I50" s="88"/>
      <c r="J50" s="2"/>
      <c r="K50" s="89"/>
      <c r="L50" s="2"/>
      <c r="M50" s="90"/>
      <c r="N50" s="2"/>
      <c r="O50" s="91"/>
      <c r="P50" s="2"/>
      <c r="Q50" s="92"/>
      <c r="R50" s="2"/>
      <c r="S50" s="93"/>
      <c r="T50" s="2"/>
      <c r="U50" s="89"/>
      <c r="V50" s="2"/>
      <c r="W50" s="94"/>
      <c r="X50" s="2"/>
      <c r="Y50" s="87"/>
      <c r="Z50" s="2"/>
      <c r="AA50" s="2" t="str">
        <f t="shared" si="9"/>
        <v/>
      </c>
      <c r="AB50" s="2" t="str">
        <f t="shared" si="10"/>
        <v/>
      </c>
    </row>
    <row r="51" spans="1:29" s="84" customFormat="1" ht="15" customHeight="1">
      <c r="A51" s="243"/>
      <c r="B51" s="215" t="s">
        <v>23</v>
      </c>
      <c r="C51" s="216"/>
      <c r="D51" s="201">
        <f>SUM(D44:D50)</f>
        <v>0</v>
      </c>
      <c r="E51" s="202"/>
      <c r="F51" s="201">
        <f>SUM(F44:F50)</f>
        <v>0</v>
      </c>
      <c r="G51" s="202"/>
      <c r="H51" s="201">
        <f>SUM(H44:H50)</f>
        <v>0</v>
      </c>
      <c r="I51" s="202"/>
      <c r="J51" s="201">
        <f>SUM(J44:J50)</f>
        <v>0</v>
      </c>
      <c r="K51" s="202"/>
      <c r="L51" s="201">
        <f>SUM(L44:L50)</f>
        <v>0</v>
      </c>
      <c r="M51" s="202"/>
      <c r="N51" s="201">
        <f>SUM(N44:N50)</f>
        <v>0</v>
      </c>
      <c r="O51" s="202"/>
      <c r="P51" s="201">
        <f>SUM(P44:P50)</f>
        <v>0</v>
      </c>
      <c r="Q51" s="202"/>
      <c r="R51" s="201">
        <f>SUM(R44:R50)</f>
        <v>0</v>
      </c>
      <c r="S51" s="202"/>
      <c r="T51" s="201">
        <f>SUM(T44:T50)</f>
        <v>0</v>
      </c>
      <c r="U51" s="202"/>
      <c r="V51" s="201">
        <f>SUM(V44:V50)</f>
        <v>0</v>
      </c>
      <c r="W51" s="202"/>
      <c r="X51" s="201">
        <f>SUM(X44:X50)</f>
        <v>0</v>
      </c>
      <c r="Y51" s="202"/>
      <c r="Z51" s="83">
        <f>SUM(Z44:Z50)</f>
        <v>0</v>
      </c>
      <c r="AA51" s="83">
        <f>SUM(AA44:AA50)</f>
        <v>0</v>
      </c>
      <c r="AB51" s="83">
        <f>SUM(AB44:AB50)</f>
        <v>0</v>
      </c>
    </row>
    <row r="52" spans="1:29" ht="15.75" customHeight="1">
      <c r="A52" s="243"/>
      <c r="B52" s="213" t="str">
        <f>"Semaine "&amp;WEEKNUM(C53)</f>
        <v>Semaine 5</v>
      </c>
      <c r="C52" s="214"/>
      <c r="D52" s="125" t="s">
        <v>8</v>
      </c>
      <c r="E52" s="125" t="s">
        <v>9</v>
      </c>
      <c r="F52" s="126" t="s">
        <v>10</v>
      </c>
      <c r="G52" s="126" t="s">
        <v>9</v>
      </c>
      <c r="H52" s="127" t="s">
        <v>11</v>
      </c>
      <c r="I52" s="127" t="s">
        <v>9</v>
      </c>
      <c r="J52" s="128" t="s">
        <v>12</v>
      </c>
      <c r="K52" s="128" t="s">
        <v>9</v>
      </c>
      <c r="L52" s="129" t="s">
        <v>13</v>
      </c>
      <c r="M52" s="129" t="s">
        <v>9</v>
      </c>
      <c r="N52" s="130" t="s">
        <v>14</v>
      </c>
      <c r="O52" s="130" t="s">
        <v>9</v>
      </c>
      <c r="P52" s="131" t="s">
        <v>15</v>
      </c>
      <c r="Q52" s="131" t="s">
        <v>9</v>
      </c>
      <c r="R52" s="132" t="s">
        <v>16</v>
      </c>
      <c r="S52" s="132" t="s">
        <v>9</v>
      </c>
      <c r="T52" s="133" t="s">
        <v>17</v>
      </c>
      <c r="U52" s="133" t="s">
        <v>9</v>
      </c>
      <c r="V52" s="134" t="s">
        <v>18</v>
      </c>
      <c r="W52" s="134" t="s">
        <v>9</v>
      </c>
      <c r="X52" s="135" t="s">
        <v>19</v>
      </c>
      <c r="Y52" s="135" t="s">
        <v>9</v>
      </c>
      <c r="Z52" s="136" t="s">
        <v>20</v>
      </c>
      <c r="AA52" s="137" t="s">
        <v>21</v>
      </c>
      <c r="AB52" s="138" t="s">
        <v>22</v>
      </c>
    </row>
    <row r="53" spans="1:29" ht="14.25" customHeight="1">
      <c r="A53" s="243"/>
      <c r="B53" s="184">
        <f t="shared" ref="B53:B60" si="12">WEEKDAY(C53)</f>
        <v>2</v>
      </c>
      <c r="C53" s="148">
        <v>42765</v>
      </c>
      <c r="D53" s="2"/>
      <c r="E53" s="86"/>
      <c r="F53" s="2"/>
      <c r="G53" s="87"/>
      <c r="H53" s="2"/>
      <c r="I53" s="88"/>
      <c r="J53" s="2"/>
      <c r="K53" s="89"/>
      <c r="L53" s="2"/>
      <c r="M53" s="90"/>
      <c r="N53" s="2"/>
      <c r="O53" s="91"/>
      <c r="P53" s="2"/>
      <c r="Q53" s="92"/>
      <c r="R53" s="2"/>
      <c r="S53" s="93"/>
      <c r="T53" s="2"/>
      <c r="U53" s="89"/>
      <c r="V53" s="2"/>
      <c r="W53" s="94"/>
      <c r="X53" s="2"/>
      <c r="Y53" s="87"/>
      <c r="Z53" s="2"/>
      <c r="AA53" s="2" t="str">
        <f t="shared" ref="AA53:AA60" si="13">IF(SUM(D53:X53)=0,"",SUM(D53:X53))</f>
        <v/>
      </c>
      <c r="AB53" s="2" t="str">
        <f t="shared" ref="AB53:AB60" si="14">IF(SUM(Y53:AA53)=0,"",SUM(Z53,AA53))</f>
        <v/>
      </c>
    </row>
    <row r="54" spans="1:29" ht="14.25" customHeight="1">
      <c r="A54" s="247"/>
      <c r="B54" s="186">
        <f t="shared" si="12"/>
        <v>3</v>
      </c>
      <c r="C54" s="148">
        <v>42766</v>
      </c>
      <c r="D54" s="2"/>
      <c r="E54" s="86"/>
      <c r="F54" s="2"/>
      <c r="G54" s="87"/>
      <c r="H54" s="2"/>
      <c r="I54" s="88"/>
      <c r="J54" s="2"/>
      <c r="K54" s="89"/>
      <c r="L54" s="2"/>
      <c r="M54" s="90"/>
      <c r="N54" s="2"/>
      <c r="O54" s="91"/>
      <c r="P54" s="2"/>
      <c r="Q54" s="92"/>
      <c r="R54" s="2"/>
      <c r="S54" s="93"/>
      <c r="T54" s="124"/>
      <c r="U54" s="89"/>
      <c r="V54" s="2"/>
      <c r="W54" s="94"/>
      <c r="X54" s="2"/>
      <c r="Y54" s="87"/>
      <c r="Z54" s="2"/>
      <c r="AA54" s="2" t="str">
        <f t="shared" si="13"/>
        <v/>
      </c>
      <c r="AB54" s="140" t="str">
        <f t="shared" si="14"/>
        <v/>
      </c>
    </row>
    <row r="55" spans="1:29" ht="18.75" customHeight="1">
      <c r="A55" s="191"/>
      <c r="B55" s="258" t="s">
        <v>123</v>
      </c>
      <c r="C55" s="259"/>
      <c r="D55" s="256">
        <f>SUM(D53:D54,D44:D50,D36:D41,D35,D26:D32,D17:D23,D14)</f>
        <v>0</v>
      </c>
      <c r="E55" s="257"/>
      <c r="F55" s="145">
        <f>SUM(F53:F54,F44:F50,F36:F41,F35,F26:F32,F17:F23,F14)</f>
        <v>0</v>
      </c>
      <c r="G55" s="144"/>
      <c r="H55" s="145">
        <f t="shared" ref="H55" si="15">SUM(H53:H54,H44:H50,H36:H41,H35,H26:H32,H17:H23,H14)</f>
        <v>0</v>
      </c>
      <c r="I55" s="144"/>
      <c r="J55" s="145">
        <f t="shared" ref="J55" si="16">SUM(J53:J54,J44:J50,J36:J41,J35,J26:J32,J17:J23,J14)</f>
        <v>0</v>
      </c>
      <c r="K55" s="144"/>
      <c r="L55" s="145">
        <f t="shared" ref="L55" si="17">SUM(L53:L54,L44:L50,L36:L41,L35,L26:L32,L17:L23,L14)</f>
        <v>0</v>
      </c>
      <c r="M55" s="144"/>
      <c r="N55" s="145">
        <f t="shared" ref="N55" si="18">SUM(N53:N54,N44:N50,N36:N41,N35,N26:N32,N17:N23,N14)</f>
        <v>0</v>
      </c>
      <c r="O55" s="144"/>
      <c r="P55" s="145">
        <f t="shared" ref="P55" si="19">SUM(P53:P54,P44:P50,P36:P41,P35,P26:P32,P17:P23,P14)</f>
        <v>0</v>
      </c>
      <c r="Q55" s="144"/>
      <c r="R55" s="145">
        <f t="shared" ref="R55" si="20">SUM(R53:R54,R44:R50,R36:R41,R35,R26:R32,R17:R23,R14)</f>
        <v>0</v>
      </c>
      <c r="S55" s="144"/>
      <c r="T55" s="145">
        <f t="shared" ref="T55" si="21">SUM(T53:T54,T44:T50,T36:T41,T35,T26:T32,T17:T23,T14)</f>
        <v>0</v>
      </c>
      <c r="U55" s="144"/>
      <c r="V55" s="145">
        <f t="shared" ref="V55" si="22">SUM(V53:V54,V44:V50,V36:V41,V35,V26:V32,V17:V23,V14)</f>
        <v>0</v>
      </c>
      <c r="W55" s="144"/>
      <c r="X55" s="145">
        <f t="shared" ref="X55" si="23">SUM(X53:X54,X44:X50,X36:X41,X35,X26:X32,X17:X23,X14)</f>
        <v>0</v>
      </c>
      <c r="Y55" s="144"/>
      <c r="Z55" s="145">
        <f t="shared" ref="Z55" si="24">SUM(Z53:Z54,Z44:Z50,Z36:Z41,Z35,Z26:Z32,Z17:Z23,Z14)</f>
        <v>0</v>
      </c>
      <c r="AA55" s="143"/>
      <c r="AB55" s="142">
        <f t="shared" ref="AB55" si="25">SUM(AB53:AB54,AB44:AB50,AB36:AB41,AB35,AB26:AB32,AB17:AB23,AB14)</f>
        <v>0</v>
      </c>
      <c r="AC55" s="139"/>
    </row>
    <row r="56" spans="1:29" ht="14.25" customHeight="1">
      <c r="A56" s="246">
        <f>C66</f>
        <v>42775</v>
      </c>
      <c r="B56" s="180">
        <f t="shared" si="12"/>
        <v>4</v>
      </c>
      <c r="C56" s="149">
        <v>42767</v>
      </c>
      <c r="D56" s="2"/>
      <c r="E56" s="86"/>
      <c r="F56" s="2"/>
      <c r="G56" s="87"/>
      <c r="H56" s="2"/>
      <c r="I56" s="88"/>
      <c r="J56" s="2"/>
      <c r="K56" s="89"/>
      <c r="L56" s="2"/>
      <c r="M56" s="90"/>
      <c r="N56" s="2"/>
      <c r="O56" s="91"/>
      <c r="P56" s="2"/>
      <c r="Q56" s="92"/>
      <c r="R56" s="2"/>
      <c r="S56" s="93"/>
      <c r="T56" s="2"/>
      <c r="U56" s="89"/>
      <c r="V56" s="2"/>
      <c r="W56" s="94"/>
      <c r="X56" s="2"/>
      <c r="Y56" s="87"/>
      <c r="Z56" s="2"/>
      <c r="AA56" s="2" t="str">
        <f t="shared" si="13"/>
        <v/>
      </c>
      <c r="AB56" s="141" t="str">
        <f t="shared" si="14"/>
        <v/>
      </c>
    </row>
    <row r="57" spans="1:29" ht="14.25" customHeight="1">
      <c r="A57" s="243"/>
      <c r="B57" s="181">
        <f t="shared" si="12"/>
        <v>5</v>
      </c>
      <c r="C57" s="149">
        <v>42768</v>
      </c>
      <c r="D57" s="2"/>
      <c r="E57" s="86"/>
      <c r="F57" s="2"/>
      <c r="G57" s="87"/>
      <c r="H57" s="2"/>
      <c r="I57" s="88"/>
      <c r="J57" s="2"/>
      <c r="K57" s="89"/>
      <c r="L57" s="2"/>
      <c r="M57" s="90"/>
      <c r="N57" s="2"/>
      <c r="O57" s="91"/>
      <c r="P57" s="2"/>
      <c r="Q57" s="92"/>
      <c r="R57" s="2"/>
      <c r="S57" s="93"/>
      <c r="T57" s="2"/>
      <c r="U57" s="89"/>
      <c r="V57" s="2"/>
      <c r="W57" s="94"/>
      <c r="X57" s="2"/>
      <c r="Y57" s="87"/>
      <c r="Z57" s="2"/>
      <c r="AA57" s="2" t="str">
        <f t="shared" si="13"/>
        <v/>
      </c>
      <c r="AB57" s="2" t="str">
        <f t="shared" si="14"/>
        <v/>
      </c>
    </row>
    <row r="58" spans="1:29" ht="14.25" customHeight="1">
      <c r="A58" s="243"/>
      <c r="B58" s="181">
        <f t="shared" si="12"/>
        <v>6</v>
      </c>
      <c r="C58" s="149">
        <v>42769</v>
      </c>
      <c r="D58" s="2"/>
      <c r="E58" s="86"/>
      <c r="F58" s="2"/>
      <c r="G58" s="87"/>
      <c r="H58" s="2"/>
      <c r="I58" s="88"/>
      <c r="J58" s="2"/>
      <c r="K58" s="89"/>
      <c r="L58" s="2"/>
      <c r="M58" s="90"/>
      <c r="N58" s="2"/>
      <c r="O58" s="91"/>
      <c r="P58" s="2"/>
      <c r="Q58" s="92"/>
      <c r="R58" s="2"/>
      <c r="S58" s="93"/>
      <c r="T58" s="2"/>
      <c r="U58" s="89"/>
      <c r="V58" s="2"/>
      <c r="W58" s="94"/>
      <c r="X58" s="2"/>
      <c r="Y58" s="87"/>
      <c r="Z58" s="2"/>
      <c r="AA58" s="2" t="str">
        <f t="shared" si="13"/>
        <v/>
      </c>
      <c r="AB58" s="2" t="str">
        <f t="shared" si="14"/>
        <v/>
      </c>
    </row>
    <row r="59" spans="1:29" ht="14.25" customHeight="1">
      <c r="A59" s="243"/>
      <c r="B59" s="181">
        <f t="shared" si="12"/>
        <v>7</v>
      </c>
      <c r="C59" s="149">
        <v>42770</v>
      </c>
      <c r="D59" s="2"/>
      <c r="E59" s="86"/>
      <c r="F59" s="2"/>
      <c r="G59" s="87"/>
      <c r="H59" s="2"/>
      <c r="I59" s="88"/>
      <c r="J59" s="2"/>
      <c r="K59" s="89"/>
      <c r="L59" s="2"/>
      <c r="M59" s="90"/>
      <c r="N59" s="2"/>
      <c r="O59" s="91"/>
      <c r="P59" s="2"/>
      <c r="Q59" s="92"/>
      <c r="R59" s="2"/>
      <c r="S59" s="93"/>
      <c r="T59" s="2"/>
      <c r="U59" s="89"/>
      <c r="V59" s="2"/>
      <c r="W59" s="94"/>
      <c r="X59" s="2"/>
      <c r="Y59" s="87"/>
      <c r="Z59" s="2"/>
      <c r="AA59" s="2" t="str">
        <f t="shared" si="13"/>
        <v/>
      </c>
      <c r="AB59" s="2" t="str">
        <f t="shared" si="14"/>
        <v/>
      </c>
    </row>
    <row r="60" spans="1:29" ht="14.25" customHeight="1">
      <c r="A60" s="243"/>
      <c r="B60" s="181">
        <f t="shared" si="12"/>
        <v>1</v>
      </c>
      <c r="C60" s="149">
        <v>42771</v>
      </c>
      <c r="D60" s="146"/>
      <c r="E60" s="86"/>
      <c r="F60" s="2"/>
      <c r="G60" s="87"/>
      <c r="H60" s="2"/>
      <c r="I60" s="88"/>
      <c r="J60" s="2"/>
      <c r="K60" s="89"/>
      <c r="L60" s="2"/>
      <c r="M60" s="90"/>
      <c r="N60" s="2"/>
      <c r="O60" s="91"/>
      <c r="P60" s="2"/>
      <c r="Q60" s="92"/>
      <c r="R60" s="2"/>
      <c r="S60" s="93"/>
      <c r="T60" s="2"/>
      <c r="U60" s="89"/>
      <c r="V60" s="2"/>
      <c r="W60" s="94"/>
      <c r="X60" s="2"/>
      <c r="Y60" s="87"/>
      <c r="Z60" s="2"/>
      <c r="AA60" s="2" t="str">
        <f t="shared" si="13"/>
        <v/>
      </c>
      <c r="AB60" s="2" t="str">
        <f t="shared" si="14"/>
        <v/>
      </c>
    </row>
    <row r="61" spans="1:29" s="84" customFormat="1" ht="15" customHeight="1">
      <c r="A61" s="243"/>
      <c r="B61" s="215" t="s">
        <v>23</v>
      </c>
      <c r="C61" s="216"/>
      <c r="D61" s="201">
        <f>SUM(D53:D60)</f>
        <v>0</v>
      </c>
      <c r="E61" s="202"/>
      <c r="F61" s="201">
        <f>SUM(F53:F60)</f>
        <v>0</v>
      </c>
      <c r="G61" s="202"/>
      <c r="H61" s="201">
        <f>SUM(H53:H60)</f>
        <v>0</v>
      </c>
      <c r="I61" s="202"/>
      <c r="J61" s="201">
        <f>SUM(J53:J60)</f>
        <v>0</v>
      </c>
      <c r="K61" s="202"/>
      <c r="L61" s="201">
        <f>SUM(L53:L60)</f>
        <v>0</v>
      </c>
      <c r="M61" s="202"/>
      <c r="N61" s="201">
        <f>SUM(N53:N60)</f>
        <v>0</v>
      </c>
      <c r="O61" s="202"/>
      <c r="P61" s="201">
        <f>SUM(P53:P60)</f>
        <v>0</v>
      </c>
      <c r="Q61" s="202"/>
      <c r="R61" s="201">
        <f>SUM(R53:R60)</f>
        <v>0</v>
      </c>
      <c r="S61" s="202"/>
      <c r="T61" s="201">
        <f>SUM(T53:T60)</f>
        <v>0</v>
      </c>
      <c r="U61" s="202"/>
      <c r="V61" s="201">
        <f>SUM(V53:V60)</f>
        <v>0</v>
      </c>
      <c r="W61" s="202"/>
      <c r="X61" s="201">
        <f>SUM(X53:X60)</f>
        <v>0</v>
      </c>
      <c r="Y61" s="202"/>
      <c r="Z61" s="83">
        <f>SUM(Z53:Z60)</f>
        <v>0</v>
      </c>
      <c r="AA61" s="83">
        <f>SUM(AA53:AA60)</f>
        <v>0</v>
      </c>
      <c r="AB61" s="83">
        <f>SUM(AB53:AB60)</f>
        <v>0</v>
      </c>
    </row>
    <row r="62" spans="1:29" ht="14.25" customHeight="1">
      <c r="A62" s="243"/>
      <c r="B62" s="213" t="str">
        <f>"Semaine "&amp;WEEKNUM(C63)</f>
        <v>Semaine 6</v>
      </c>
      <c r="C62" s="214"/>
      <c r="D62" s="125" t="s">
        <v>8</v>
      </c>
      <c r="E62" s="125" t="s">
        <v>9</v>
      </c>
      <c r="F62" s="126" t="s">
        <v>10</v>
      </c>
      <c r="G62" s="126" t="s">
        <v>9</v>
      </c>
      <c r="H62" s="127" t="s">
        <v>11</v>
      </c>
      <c r="I62" s="127" t="s">
        <v>9</v>
      </c>
      <c r="J62" s="128" t="s">
        <v>12</v>
      </c>
      <c r="K62" s="128" t="s">
        <v>9</v>
      </c>
      <c r="L62" s="129" t="s">
        <v>13</v>
      </c>
      <c r="M62" s="129" t="s">
        <v>9</v>
      </c>
      <c r="N62" s="130" t="s">
        <v>14</v>
      </c>
      <c r="O62" s="130" t="s">
        <v>9</v>
      </c>
      <c r="P62" s="131" t="s">
        <v>15</v>
      </c>
      <c r="Q62" s="131" t="s">
        <v>9</v>
      </c>
      <c r="R62" s="132" t="s">
        <v>16</v>
      </c>
      <c r="S62" s="132" t="s">
        <v>9</v>
      </c>
      <c r="T62" s="133" t="s">
        <v>17</v>
      </c>
      <c r="U62" s="133" t="s">
        <v>9</v>
      </c>
      <c r="V62" s="134" t="s">
        <v>18</v>
      </c>
      <c r="W62" s="134" t="s">
        <v>9</v>
      </c>
      <c r="X62" s="135" t="s">
        <v>19</v>
      </c>
      <c r="Y62" s="135" t="s">
        <v>9</v>
      </c>
      <c r="Z62" s="136" t="s">
        <v>20</v>
      </c>
      <c r="AA62" s="137" t="s">
        <v>21</v>
      </c>
      <c r="AB62" s="138" t="s">
        <v>22</v>
      </c>
    </row>
    <row r="63" spans="1:29" ht="14.25" customHeight="1">
      <c r="A63" s="243"/>
      <c r="B63" s="181">
        <f t="shared" ref="B63:B69" si="26">WEEKDAY(C63)</f>
        <v>2</v>
      </c>
      <c r="C63" s="150">
        <v>42772</v>
      </c>
      <c r="D63" s="2"/>
      <c r="E63" s="86"/>
      <c r="F63" s="2"/>
      <c r="G63" s="87"/>
      <c r="H63" s="2"/>
      <c r="I63" s="88"/>
      <c r="J63" s="2"/>
      <c r="K63" s="89"/>
      <c r="L63" s="2"/>
      <c r="M63" s="90"/>
      <c r="N63" s="2"/>
      <c r="O63" s="91"/>
      <c r="P63" s="2"/>
      <c r="Q63" s="92"/>
      <c r="R63" s="2"/>
      <c r="S63" s="93"/>
      <c r="T63" s="2"/>
      <c r="U63" s="89"/>
      <c r="V63" s="2"/>
      <c r="W63" s="94"/>
      <c r="X63" s="2"/>
      <c r="Y63" s="87"/>
      <c r="Z63" s="2"/>
      <c r="AA63" s="2" t="str">
        <f t="shared" ref="AA63:AA69" si="27">IF(SUM(D63:X63)=0,"",SUM(D63:X63))</f>
        <v/>
      </c>
      <c r="AB63" s="2" t="str">
        <f t="shared" ref="AB63:AB69" si="28">IF(SUM(Y63:AA63)=0,"",SUM(Z63,AA63))</f>
        <v/>
      </c>
    </row>
    <row r="64" spans="1:29" ht="14.25" customHeight="1">
      <c r="A64" s="243"/>
      <c r="B64" s="181">
        <f t="shared" si="26"/>
        <v>3</v>
      </c>
      <c r="C64" s="150">
        <v>42773</v>
      </c>
      <c r="D64" s="2"/>
      <c r="E64" s="86"/>
      <c r="F64" s="2"/>
      <c r="G64" s="87"/>
      <c r="H64" s="2"/>
      <c r="I64" s="88"/>
      <c r="J64" s="2"/>
      <c r="K64" s="89"/>
      <c r="L64" s="2"/>
      <c r="M64" s="90"/>
      <c r="N64" s="2"/>
      <c r="O64" s="91"/>
      <c r="P64" s="2"/>
      <c r="Q64" s="92"/>
      <c r="R64" s="2"/>
      <c r="S64" s="93"/>
      <c r="T64" s="124"/>
      <c r="U64" s="89"/>
      <c r="V64" s="2"/>
      <c r="W64" s="94"/>
      <c r="X64" s="2"/>
      <c r="Y64" s="87"/>
      <c r="Z64" s="2"/>
      <c r="AA64" s="2" t="str">
        <f t="shared" si="27"/>
        <v/>
      </c>
      <c r="AB64" s="2" t="str">
        <f t="shared" si="28"/>
        <v/>
      </c>
    </row>
    <row r="65" spans="1:28" ht="14.25" customHeight="1">
      <c r="A65" s="243"/>
      <c r="B65" s="181">
        <f t="shared" si="26"/>
        <v>4</v>
      </c>
      <c r="C65" s="150">
        <v>42774</v>
      </c>
      <c r="D65" s="2"/>
      <c r="E65" s="86"/>
      <c r="F65" s="2"/>
      <c r="G65" s="87"/>
      <c r="H65" s="2"/>
      <c r="I65" s="88"/>
      <c r="J65" s="2"/>
      <c r="K65" s="89"/>
      <c r="L65" s="2"/>
      <c r="M65" s="90"/>
      <c r="N65" s="2"/>
      <c r="O65" s="91"/>
      <c r="P65" s="2"/>
      <c r="Q65" s="92"/>
      <c r="R65" s="2"/>
      <c r="S65" s="93"/>
      <c r="T65" s="2"/>
      <c r="U65" s="89"/>
      <c r="V65" s="2"/>
      <c r="W65" s="94"/>
      <c r="X65" s="2"/>
      <c r="Y65" s="87"/>
      <c r="Z65" s="2"/>
      <c r="AA65" s="2" t="str">
        <f t="shared" si="27"/>
        <v/>
      </c>
      <c r="AB65" s="2" t="str">
        <f t="shared" si="28"/>
        <v/>
      </c>
    </row>
    <row r="66" spans="1:28" ht="14.25" customHeight="1">
      <c r="A66" s="243"/>
      <c r="B66" s="181">
        <f t="shared" si="26"/>
        <v>5</v>
      </c>
      <c r="C66" s="150">
        <v>42775</v>
      </c>
      <c r="D66" s="2"/>
      <c r="E66" s="86"/>
      <c r="F66" s="2"/>
      <c r="G66" s="87"/>
      <c r="H66" s="2"/>
      <c r="I66" s="88"/>
      <c r="J66" s="2"/>
      <c r="K66" s="89"/>
      <c r="L66" s="2"/>
      <c r="M66" s="90"/>
      <c r="N66" s="2"/>
      <c r="O66" s="91"/>
      <c r="P66" s="2"/>
      <c r="Q66" s="92"/>
      <c r="R66" s="2"/>
      <c r="S66" s="93"/>
      <c r="T66" s="2"/>
      <c r="U66" s="89"/>
      <c r="V66" s="2"/>
      <c r="W66" s="94"/>
      <c r="X66" s="2"/>
      <c r="Y66" s="87"/>
      <c r="Z66" s="2"/>
      <c r="AA66" s="2" t="str">
        <f t="shared" si="27"/>
        <v/>
      </c>
      <c r="AB66" s="2" t="str">
        <f t="shared" si="28"/>
        <v/>
      </c>
    </row>
    <row r="67" spans="1:28" ht="14.25" customHeight="1">
      <c r="A67" s="243"/>
      <c r="B67" s="181">
        <f t="shared" si="26"/>
        <v>6</v>
      </c>
      <c r="C67" s="150">
        <v>42776</v>
      </c>
      <c r="D67" s="2"/>
      <c r="E67" s="86"/>
      <c r="F67" s="2"/>
      <c r="G67" s="87"/>
      <c r="H67" s="2"/>
      <c r="I67" s="88"/>
      <c r="J67" s="2"/>
      <c r="K67" s="89"/>
      <c r="L67" s="2"/>
      <c r="M67" s="90"/>
      <c r="N67" s="2"/>
      <c r="O67" s="91"/>
      <c r="P67" s="2"/>
      <c r="Q67" s="92"/>
      <c r="R67" s="2"/>
      <c r="S67" s="93"/>
      <c r="T67" s="2"/>
      <c r="U67" s="89"/>
      <c r="V67" s="2"/>
      <c r="W67" s="94"/>
      <c r="X67" s="2"/>
      <c r="Y67" s="87"/>
      <c r="Z67" s="2"/>
      <c r="AA67" s="2" t="str">
        <f t="shared" si="27"/>
        <v/>
      </c>
      <c r="AB67" s="2" t="str">
        <f t="shared" si="28"/>
        <v/>
      </c>
    </row>
    <row r="68" spans="1:28" ht="14.25" customHeight="1">
      <c r="A68" s="243"/>
      <c r="B68" s="181">
        <f t="shared" si="26"/>
        <v>7</v>
      </c>
      <c r="C68" s="150">
        <v>42777</v>
      </c>
      <c r="D68" s="2"/>
      <c r="E68" s="86"/>
      <c r="F68" s="2"/>
      <c r="G68" s="87"/>
      <c r="H68" s="2"/>
      <c r="I68" s="88"/>
      <c r="J68" s="2"/>
      <c r="K68" s="89"/>
      <c r="L68" s="2"/>
      <c r="M68" s="90"/>
      <c r="N68" s="2"/>
      <c r="O68" s="91"/>
      <c r="P68" s="2"/>
      <c r="Q68" s="92"/>
      <c r="R68" s="2"/>
      <c r="S68" s="93"/>
      <c r="T68" s="2"/>
      <c r="U68" s="89"/>
      <c r="V68" s="2"/>
      <c r="W68" s="94"/>
      <c r="X68" s="2"/>
      <c r="Y68" s="87"/>
      <c r="Z68" s="2"/>
      <c r="AA68" s="2" t="str">
        <f t="shared" si="27"/>
        <v/>
      </c>
      <c r="AB68" s="2" t="str">
        <f t="shared" si="28"/>
        <v/>
      </c>
    </row>
    <row r="69" spans="1:28" ht="14.25" customHeight="1">
      <c r="A69" s="243"/>
      <c r="B69" s="181">
        <f t="shared" si="26"/>
        <v>1</v>
      </c>
      <c r="C69" s="150">
        <v>42778</v>
      </c>
      <c r="D69" s="2"/>
      <c r="E69" s="86"/>
      <c r="F69" s="2"/>
      <c r="G69" s="87"/>
      <c r="H69" s="2"/>
      <c r="I69" s="88"/>
      <c r="J69" s="2"/>
      <c r="K69" s="89"/>
      <c r="L69" s="2"/>
      <c r="M69" s="90"/>
      <c r="N69" s="2"/>
      <c r="O69" s="91"/>
      <c r="P69" s="2"/>
      <c r="Q69" s="92"/>
      <c r="R69" s="2"/>
      <c r="S69" s="93"/>
      <c r="T69" s="2"/>
      <c r="U69" s="89"/>
      <c r="V69" s="2"/>
      <c r="W69" s="94"/>
      <c r="X69" s="2"/>
      <c r="Y69" s="87"/>
      <c r="Z69" s="2"/>
      <c r="AA69" s="2" t="str">
        <f t="shared" si="27"/>
        <v/>
      </c>
      <c r="AB69" s="2" t="str">
        <f t="shared" si="28"/>
        <v/>
      </c>
    </row>
    <row r="70" spans="1:28" s="84" customFormat="1" ht="15" customHeight="1">
      <c r="A70" s="243"/>
      <c r="B70" s="215" t="s">
        <v>23</v>
      </c>
      <c r="C70" s="216"/>
      <c r="D70" s="201">
        <f>SUM(D63:D69)</f>
        <v>0</v>
      </c>
      <c r="E70" s="202"/>
      <c r="F70" s="201">
        <f>SUM(F63:F69)</f>
        <v>0</v>
      </c>
      <c r="G70" s="202"/>
      <c r="H70" s="201">
        <f>SUM(H63:H69)</f>
        <v>0</v>
      </c>
      <c r="I70" s="202"/>
      <c r="J70" s="201">
        <f>SUM(J63:J69)</f>
        <v>0</v>
      </c>
      <c r="K70" s="202"/>
      <c r="L70" s="201">
        <f>SUM(L63:L69)</f>
        <v>0</v>
      </c>
      <c r="M70" s="202"/>
      <c r="N70" s="201">
        <f>SUM(N63:N69)</f>
        <v>0</v>
      </c>
      <c r="O70" s="202"/>
      <c r="P70" s="201">
        <f>SUM(P63:P69)</f>
        <v>0</v>
      </c>
      <c r="Q70" s="202"/>
      <c r="R70" s="201">
        <f>SUM(R63:R69)</f>
        <v>0</v>
      </c>
      <c r="S70" s="202"/>
      <c r="T70" s="201">
        <f>SUM(T63:T69)</f>
        <v>0</v>
      </c>
      <c r="U70" s="202"/>
      <c r="V70" s="201">
        <f>SUM(V63:V69)</f>
        <v>0</v>
      </c>
      <c r="W70" s="202"/>
      <c r="X70" s="201">
        <f>SUM(X63:X69)</f>
        <v>0</v>
      </c>
      <c r="Y70" s="202"/>
      <c r="Z70" s="83">
        <f>SUM(Z63:Z69)</f>
        <v>0</v>
      </c>
      <c r="AA70" s="83">
        <f>SUM(AA63:AA69)</f>
        <v>0</v>
      </c>
      <c r="AB70" s="83">
        <f>SUM(AB63:AB69)</f>
        <v>0</v>
      </c>
    </row>
    <row r="71" spans="1:28" ht="15.75" customHeight="1">
      <c r="A71" s="243"/>
      <c r="B71" s="213" t="str">
        <f>"Semaine "&amp;WEEKNUM(C72)</f>
        <v>Semaine 7</v>
      </c>
      <c r="C71" s="214"/>
      <c r="D71" s="125" t="s">
        <v>8</v>
      </c>
      <c r="E71" s="125" t="s">
        <v>9</v>
      </c>
      <c r="F71" s="126" t="s">
        <v>10</v>
      </c>
      <c r="G71" s="126" t="s">
        <v>9</v>
      </c>
      <c r="H71" s="127" t="s">
        <v>11</v>
      </c>
      <c r="I71" s="127" t="s">
        <v>9</v>
      </c>
      <c r="J71" s="128" t="s">
        <v>12</v>
      </c>
      <c r="K71" s="128" t="s">
        <v>9</v>
      </c>
      <c r="L71" s="129" t="s">
        <v>13</v>
      </c>
      <c r="M71" s="129" t="s">
        <v>9</v>
      </c>
      <c r="N71" s="130" t="s">
        <v>14</v>
      </c>
      <c r="O71" s="130" t="s">
        <v>9</v>
      </c>
      <c r="P71" s="131" t="s">
        <v>15</v>
      </c>
      <c r="Q71" s="131" t="s">
        <v>9</v>
      </c>
      <c r="R71" s="132" t="s">
        <v>16</v>
      </c>
      <c r="S71" s="132" t="s">
        <v>9</v>
      </c>
      <c r="T71" s="133" t="s">
        <v>17</v>
      </c>
      <c r="U71" s="133" t="s">
        <v>9</v>
      </c>
      <c r="V71" s="134" t="s">
        <v>18</v>
      </c>
      <c r="W71" s="134" t="s">
        <v>9</v>
      </c>
      <c r="X71" s="135" t="s">
        <v>19</v>
      </c>
      <c r="Y71" s="135" t="s">
        <v>9</v>
      </c>
      <c r="Z71" s="136" t="s">
        <v>20</v>
      </c>
      <c r="AA71" s="137" t="s">
        <v>21</v>
      </c>
      <c r="AB71" s="138" t="s">
        <v>22</v>
      </c>
    </row>
    <row r="72" spans="1:28" ht="14.25" customHeight="1">
      <c r="A72" s="243"/>
      <c r="B72" s="181">
        <f t="shared" ref="B72:B78" si="29">WEEKDAY(C72)</f>
        <v>2</v>
      </c>
      <c r="C72" s="150">
        <v>42779</v>
      </c>
      <c r="D72" s="2"/>
      <c r="E72" s="86"/>
      <c r="F72" s="2"/>
      <c r="G72" s="87"/>
      <c r="H72" s="2"/>
      <c r="I72" s="88"/>
      <c r="J72" s="2"/>
      <c r="K72" s="89"/>
      <c r="L72" s="2"/>
      <c r="M72" s="90"/>
      <c r="N72" s="2"/>
      <c r="O72" s="91"/>
      <c r="P72" s="2"/>
      <c r="Q72" s="92"/>
      <c r="R72" s="2"/>
      <c r="S72" s="93"/>
      <c r="T72" s="2"/>
      <c r="U72" s="89"/>
      <c r="V72" s="2"/>
      <c r="W72" s="94"/>
      <c r="X72" s="2"/>
      <c r="Y72" s="87"/>
      <c r="Z72" s="2"/>
      <c r="AA72" s="2" t="str">
        <f t="shared" ref="AA72:AA78" si="30">IF(SUM(D72:X72)=0,"",SUM(D72:X72))</f>
        <v/>
      </c>
      <c r="AB72" s="2" t="str">
        <f t="shared" ref="AB72:AB78" si="31">IF(SUM(Y72:AA72)=0,"",SUM(Z72,AA72))</f>
        <v/>
      </c>
    </row>
    <row r="73" spans="1:28" ht="14.25" customHeight="1">
      <c r="A73" s="243"/>
      <c r="B73" s="181">
        <f t="shared" si="29"/>
        <v>3</v>
      </c>
      <c r="C73" s="150">
        <v>42780</v>
      </c>
      <c r="D73" s="2"/>
      <c r="E73" s="86"/>
      <c r="F73" s="2"/>
      <c r="G73" s="87"/>
      <c r="H73" s="2"/>
      <c r="I73" s="88"/>
      <c r="J73" s="2"/>
      <c r="K73" s="89"/>
      <c r="L73" s="2"/>
      <c r="M73" s="90"/>
      <c r="N73" s="2"/>
      <c r="O73" s="91"/>
      <c r="P73" s="2"/>
      <c r="Q73" s="92"/>
      <c r="R73" s="2"/>
      <c r="S73" s="93"/>
      <c r="T73" s="124"/>
      <c r="U73" s="89"/>
      <c r="V73" s="2"/>
      <c r="W73" s="94"/>
      <c r="X73" s="2"/>
      <c r="Y73" s="87"/>
      <c r="Z73" s="2"/>
      <c r="AA73" s="2" t="str">
        <f t="shared" si="30"/>
        <v/>
      </c>
      <c r="AB73" s="2" t="str">
        <f t="shared" si="31"/>
        <v/>
      </c>
    </row>
    <row r="74" spans="1:28" ht="14.25" customHeight="1">
      <c r="A74" s="243"/>
      <c r="B74" s="181">
        <f>WEEKDAY(C74)</f>
        <v>4</v>
      </c>
      <c r="C74" s="150">
        <v>42781</v>
      </c>
      <c r="D74" s="2"/>
      <c r="E74" s="86"/>
      <c r="F74" s="2"/>
      <c r="G74" s="87"/>
      <c r="H74" s="2"/>
      <c r="I74" s="88"/>
      <c r="J74" s="2"/>
      <c r="K74" s="89"/>
      <c r="L74" s="2"/>
      <c r="M74" s="90"/>
      <c r="N74" s="2"/>
      <c r="O74" s="91"/>
      <c r="P74" s="2"/>
      <c r="Q74" s="92"/>
      <c r="R74" s="2"/>
      <c r="S74" s="93"/>
      <c r="T74" s="2"/>
      <c r="U74" s="89"/>
      <c r="V74" s="2"/>
      <c r="W74" s="94"/>
      <c r="X74" s="2"/>
      <c r="Y74" s="87"/>
      <c r="Z74" s="2"/>
      <c r="AA74" s="2" t="str">
        <f t="shared" si="30"/>
        <v/>
      </c>
      <c r="AB74" s="2" t="str">
        <f t="shared" si="31"/>
        <v/>
      </c>
    </row>
    <row r="75" spans="1:28" ht="14.25" customHeight="1">
      <c r="A75" s="243"/>
      <c r="B75" s="181">
        <f t="shared" si="29"/>
        <v>5</v>
      </c>
      <c r="C75" s="150">
        <v>42782</v>
      </c>
      <c r="D75" s="2"/>
      <c r="E75" s="86"/>
      <c r="F75" s="2"/>
      <c r="G75" s="87"/>
      <c r="H75" s="2"/>
      <c r="I75" s="88"/>
      <c r="J75" s="2"/>
      <c r="K75" s="89"/>
      <c r="L75" s="2"/>
      <c r="M75" s="90"/>
      <c r="N75" s="2"/>
      <c r="O75" s="91"/>
      <c r="P75" s="2"/>
      <c r="Q75" s="92"/>
      <c r="R75" s="2"/>
      <c r="S75" s="93"/>
      <c r="T75" s="2"/>
      <c r="U75" s="89"/>
      <c r="V75" s="2"/>
      <c r="W75" s="94"/>
      <c r="X75" s="2"/>
      <c r="Y75" s="87"/>
      <c r="Z75" s="2"/>
      <c r="AA75" s="2" t="str">
        <f t="shared" si="30"/>
        <v/>
      </c>
      <c r="AB75" s="2" t="str">
        <f t="shared" si="31"/>
        <v/>
      </c>
    </row>
    <row r="76" spans="1:28" ht="14.25" customHeight="1">
      <c r="A76" s="243"/>
      <c r="B76" s="181">
        <f t="shared" si="29"/>
        <v>6</v>
      </c>
      <c r="C76" s="150">
        <v>42783</v>
      </c>
      <c r="D76" s="2"/>
      <c r="E76" s="86"/>
      <c r="F76" s="2"/>
      <c r="G76" s="87"/>
      <c r="H76" s="2"/>
      <c r="I76" s="88"/>
      <c r="J76" s="2"/>
      <c r="K76" s="89"/>
      <c r="L76" s="2"/>
      <c r="M76" s="90"/>
      <c r="N76" s="2"/>
      <c r="O76" s="91"/>
      <c r="P76" s="2"/>
      <c r="Q76" s="92"/>
      <c r="R76" s="2"/>
      <c r="S76" s="93"/>
      <c r="T76" s="2"/>
      <c r="U76" s="89"/>
      <c r="V76" s="2"/>
      <c r="W76" s="94"/>
      <c r="X76" s="2"/>
      <c r="Y76" s="87"/>
      <c r="Z76" s="2"/>
      <c r="AA76" s="2" t="str">
        <f t="shared" si="30"/>
        <v/>
      </c>
      <c r="AB76" s="2" t="str">
        <f t="shared" si="31"/>
        <v/>
      </c>
    </row>
    <row r="77" spans="1:28" ht="14.25" customHeight="1">
      <c r="A77" s="243"/>
      <c r="B77" s="181">
        <f t="shared" si="29"/>
        <v>7</v>
      </c>
      <c r="C77" s="150">
        <v>42784</v>
      </c>
      <c r="D77" s="2"/>
      <c r="E77" s="86"/>
      <c r="F77" s="2"/>
      <c r="G77" s="87"/>
      <c r="H77" s="2"/>
      <c r="I77" s="88"/>
      <c r="J77" s="2"/>
      <c r="K77" s="89"/>
      <c r="L77" s="2"/>
      <c r="M77" s="90"/>
      <c r="N77" s="2"/>
      <c r="O77" s="91"/>
      <c r="P77" s="2"/>
      <c r="Q77" s="92"/>
      <c r="R77" s="2"/>
      <c r="S77" s="93"/>
      <c r="T77" s="2"/>
      <c r="U77" s="89"/>
      <c r="V77" s="2"/>
      <c r="W77" s="94"/>
      <c r="X77" s="2"/>
      <c r="Y77" s="87"/>
      <c r="Z77" s="2"/>
      <c r="AA77" s="2" t="str">
        <f t="shared" si="30"/>
        <v/>
      </c>
      <c r="AB77" s="2" t="str">
        <f t="shared" si="31"/>
        <v/>
      </c>
    </row>
    <row r="78" spans="1:28" ht="14.25" customHeight="1">
      <c r="A78" s="243"/>
      <c r="B78" s="181">
        <f t="shared" si="29"/>
        <v>1</v>
      </c>
      <c r="C78" s="150">
        <v>42785</v>
      </c>
      <c r="D78" s="2"/>
      <c r="E78" s="86"/>
      <c r="F78" s="2"/>
      <c r="G78" s="87"/>
      <c r="H78" s="2"/>
      <c r="I78" s="88"/>
      <c r="J78" s="2"/>
      <c r="K78" s="89"/>
      <c r="L78" s="2"/>
      <c r="M78" s="90"/>
      <c r="N78" s="2"/>
      <c r="O78" s="91"/>
      <c r="P78" s="2"/>
      <c r="Q78" s="92"/>
      <c r="R78" s="2"/>
      <c r="S78" s="93"/>
      <c r="T78" s="2"/>
      <c r="U78" s="89"/>
      <c r="V78" s="2"/>
      <c r="W78" s="94"/>
      <c r="X78" s="2"/>
      <c r="Y78" s="87"/>
      <c r="Z78" s="2"/>
      <c r="AA78" s="2" t="str">
        <f t="shared" si="30"/>
        <v/>
      </c>
      <c r="AB78" s="2" t="str">
        <f t="shared" si="31"/>
        <v/>
      </c>
    </row>
    <row r="79" spans="1:28" s="84" customFormat="1" ht="15" customHeight="1">
      <c r="A79" s="243"/>
      <c r="B79" s="215" t="s">
        <v>23</v>
      </c>
      <c r="C79" s="216"/>
      <c r="D79" s="201">
        <f>SUM(D72:D78)</f>
        <v>0</v>
      </c>
      <c r="E79" s="202"/>
      <c r="F79" s="201">
        <f>SUM(F72:F78)</f>
        <v>0</v>
      </c>
      <c r="G79" s="202"/>
      <c r="H79" s="201">
        <f>SUM(H72:H78)</f>
        <v>0</v>
      </c>
      <c r="I79" s="202"/>
      <c r="J79" s="201">
        <f>SUM(J72:J78)</f>
        <v>0</v>
      </c>
      <c r="K79" s="202"/>
      <c r="L79" s="201">
        <f>SUM(L72:L78)</f>
        <v>0</v>
      </c>
      <c r="M79" s="202"/>
      <c r="N79" s="201">
        <f>SUM(N72:N78)</f>
        <v>0</v>
      </c>
      <c r="O79" s="202"/>
      <c r="P79" s="201">
        <f>SUM(P72:P78)</f>
        <v>0</v>
      </c>
      <c r="Q79" s="202"/>
      <c r="R79" s="201">
        <f>SUM(R72:R78)</f>
        <v>0</v>
      </c>
      <c r="S79" s="202"/>
      <c r="T79" s="201">
        <f>SUM(T72:T78)</f>
        <v>0</v>
      </c>
      <c r="U79" s="202"/>
      <c r="V79" s="201">
        <f>SUM(V72:V78)</f>
        <v>0</v>
      </c>
      <c r="W79" s="202"/>
      <c r="X79" s="201">
        <f>SUM(X72:X78)</f>
        <v>0</v>
      </c>
      <c r="Y79" s="202"/>
      <c r="Z79" s="83">
        <f>SUM(Z72:Z78)</f>
        <v>0</v>
      </c>
      <c r="AA79" s="83">
        <f>SUM(AA72:AA78)</f>
        <v>0</v>
      </c>
      <c r="AB79" s="83">
        <f>SUM(AB72:AB78)</f>
        <v>0</v>
      </c>
    </row>
    <row r="80" spans="1:28" ht="15.75" customHeight="1">
      <c r="A80" s="243"/>
      <c r="B80" s="213" t="str">
        <f>"Semaine "&amp;WEEKNUM(C81)</f>
        <v>Semaine 8</v>
      </c>
      <c r="C80" s="214"/>
      <c r="D80" s="125" t="s">
        <v>8</v>
      </c>
      <c r="E80" s="125" t="s">
        <v>9</v>
      </c>
      <c r="F80" s="126" t="s">
        <v>10</v>
      </c>
      <c r="G80" s="126" t="s">
        <v>9</v>
      </c>
      <c r="H80" s="127" t="s">
        <v>11</v>
      </c>
      <c r="I80" s="127" t="s">
        <v>9</v>
      </c>
      <c r="J80" s="128" t="s">
        <v>12</v>
      </c>
      <c r="K80" s="128" t="s">
        <v>9</v>
      </c>
      <c r="L80" s="129" t="s">
        <v>13</v>
      </c>
      <c r="M80" s="129" t="s">
        <v>9</v>
      </c>
      <c r="N80" s="130" t="s">
        <v>14</v>
      </c>
      <c r="O80" s="130" t="s">
        <v>9</v>
      </c>
      <c r="P80" s="131" t="s">
        <v>15</v>
      </c>
      <c r="Q80" s="131" t="s">
        <v>9</v>
      </c>
      <c r="R80" s="132" t="s">
        <v>16</v>
      </c>
      <c r="S80" s="132" t="s">
        <v>9</v>
      </c>
      <c r="T80" s="133" t="s">
        <v>17</v>
      </c>
      <c r="U80" s="133" t="s">
        <v>9</v>
      </c>
      <c r="V80" s="134" t="s">
        <v>18</v>
      </c>
      <c r="W80" s="134" t="s">
        <v>9</v>
      </c>
      <c r="X80" s="135" t="s">
        <v>19</v>
      </c>
      <c r="Y80" s="135" t="s">
        <v>9</v>
      </c>
      <c r="Z80" s="136" t="s">
        <v>20</v>
      </c>
      <c r="AA80" s="137" t="s">
        <v>21</v>
      </c>
      <c r="AB80" s="138" t="s">
        <v>22</v>
      </c>
    </row>
    <row r="81" spans="1:29" ht="14.25" customHeight="1">
      <c r="A81" s="243"/>
      <c r="B81" s="181">
        <f t="shared" ref="B81:B87" si="32">WEEKDAY(C81)</f>
        <v>2</v>
      </c>
      <c r="C81" s="150">
        <v>42786</v>
      </c>
      <c r="D81" s="2"/>
      <c r="E81" s="86"/>
      <c r="F81" s="2"/>
      <c r="G81" s="87"/>
      <c r="H81" s="2"/>
      <c r="I81" s="88"/>
      <c r="J81" s="2"/>
      <c r="K81" s="89"/>
      <c r="L81" s="2"/>
      <c r="M81" s="90"/>
      <c r="N81" s="2"/>
      <c r="O81" s="91"/>
      <c r="P81" s="2"/>
      <c r="Q81" s="92"/>
      <c r="R81" s="2"/>
      <c r="S81" s="93"/>
      <c r="T81" s="2"/>
      <c r="U81" s="89"/>
      <c r="V81" s="2"/>
      <c r="W81" s="94"/>
      <c r="X81" s="2"/>
      <c r="Y81" s="87"/>
      <c r="Z81" s="2"/>
      <c r="AA81" s="2" t="str">
        <f t="shared" ref="AA81:AA87" si="33">IF(SUM(D81:X81)=0,"",SUM(D81:X81))</f>
        <v/>
      </c>
      <c r="AB81" s="2" t="str">
        <f t="shared" ref="AB81:AB87" si="34">IF(SUM(Y81:AA81)=0,"",SUM(Z81,AA81))</f>
        <v/>
      </c>
    </row>
    <row r="82" spans="1:29" ht="14.25" customHeight="1">
      <c r="A82" s="243"/>
      <c r="B82" s="181">
        <f t="shared" si="32"/>
        <v>3</v>
      </c>
      <c r="C82" s="150">
        <v>42787</v>
      </c>
      <c r="D82" s="2"/>
      <c r="E82" s="86"/>
      <c r="F82" s="2"/>
      <c r="G82" s="87"/>
      <c r="H82" s="2"/>
      <c r="I82" s="88"/>
      <c r="J82" s="2"/>
      <c r="K82" s="89"/>
      <c r="L82" s="2"/>
      <c r="M82" s="90"/>
      <c r="N82" s="2"/>
      <c r="O82" s="91"/>
      <c r="P82" s="2"/>
      <c r="Q82" s="92"/>
      <c r="R82" s="2"/>
      <c r="S82" s="93"/>
      <c r="T82" s="124"/>
      <c r="U82" s="89"/>
      <c r="V82" s="2"/>
      <c r="W82" s="94"/>
      <c r="X82" s="2"/>
      <c r="Y82" s="87"/>
      <c r="Z82" s="2"/>
      <c r="AA82" s="2" t="str">
        <f t="shared" si="33"/>
        <v/>
      </c>
      <c r="AB82" s="2" t="str">
        <f t="shared" si="34"/>
        <v/>
      </c>
    </row>
    <row r="83" spans="1:29" ht="14.25" customHeight="1">
      <c r="A83" s="243"/>
      <c r="B83" s="181">
        <f t="shared" si="32"/>
        <v>4</v>
      </c>
      <c r="C83" s="150">
        <v>42788</v>
      </c>
      <c r="D83" s="2"/>
      <c r="E83" s="86"/>
      <c r="F83" s="2"/>
      <c r="G83" s="87"/>
      <c r="H83" s="2"/>
      <c r="I83" s="88"/>
      <c r="J83" s="2"/>
      <c r="K83" s="89"/>
      <c r="L83" s="2"/>
      <c r="M83" s="90"/>
      <c r="N83" s="2"/>
      <c r="O83" s="91"/>
      <c r="P83" s="2"/>
      <c r="Q83" s="92"/>
      <c r="R83" s="2"/>
      <c r="S83" s="93"/>
      <c r="T83" s="2"/>
      <c r="U83" s="89"/>
      <c r="V83" s="2"/>
      <c r="W83" s="94"/>
      <c r="X83" s="2"/>
      <c r="Y83" s="87"/>
      <c r="Z83" s="2"/>
      <c r="AA83" s="2" t="str">
        <f t="shared" si="33"/>
        <v/>
      </c>
      <c r="AB83" s="2" t="str">
        <f t="shared" si="34"/>
        <v/>
      </c>
    </row>
    <row r="84" spans="1:29" ht="14.25" customHeight="1">
      <c r="A84" s="243"/>
      <c r="B84" s="181">
        <f t="shared" si="32"/>
        <v>5</v>
      </c>
      <c r="C84" s="150">
        <v>42789</v>
      </c>
      <c r="D84" s="2"/>
      <c r="E84" s="86"/>
      <c r="F84" s="2"/>
      <c r="G84" s="87"/>
      <c r="H84" s="2"/>
      <c r="I84" s="88"/>
      <c r="J84" s="2"/>
      <c r="K84" s="89"/>
      <c r="L84" s="2"/>
      <c r="M84" s="90"/>
      <c r="N84" s="2"/>
      <c r="O84" s="91"/>
      <c r="P84" s="2"/>
      <c r="Q84" s="92"/>
      <c r="R84" s="2"/>
      <c r="S84" s="93"/>
      <c r="T84" s="2"/>
      <c r="U84" s="89"/>
      <c r="V84" s="2"/>
      <c r="W84" s="94"/>
      <c r="X84" s="2"/>
      <c r="Y84" s="87"/>
      <c r="Z84" s="2"/>
      <c r="AA84" s="2" t="str">
        <f t="shared" si="33"/>
        <v/>
      </c>
      <c r="AB84" s="2" t="str">
        <f t="shared" si="34"/>
        <v/>
      </c>
    </row>
    <row r="85" spans="1:29" ht="14.25" customHeight="1">
      <c r="A85" s="243"/>
      <c r="B85" s="181">
        <f t="shared" si="32"/>
        <v>6</v>
      </c>
      <c r="C85" s="150">
        <v>42790</v>
      </c>
      <c r="D85" s="2"/>
      <c r="E85" s="86"/>
      <c r="F85" s="2"/>
      <c r="G85" s="87"/>
      <c r="H85" s="2"/>
      <c r="I85" s="88"/>
      <c r="J85" s="2"/>
      <c r="K85" s="89"/>
      <c r="L85" s="2"/>
      <c r="M85" s="90"/>
      <c r="N85" s="2"/>
      <c r="O85" s="91"/>
      <c r="P85" s="2"/>
      <c r="Q85" s="92"/>
      <c r="R85" s="2"/>
      <c r="S85" s="93"/>
      <c r="T85" s="2"/>
      <c r="U85" s="89"/>
      <c r="V85" s="2"/>
      <c r="W85" s="94"/>
      <c r="X85" s="2"/>
      <c r="Y85" s="87"/>
      <c r="Z85" s="2"/>
      <c r="AA85" s="2" t="str">
        <f t="shared" si="33"/>
        <v/>
      </c>
      <c r="AB85" s="2" t="str">
        <f t="shared" si="34"/>
        <v/>
      </c>
    </row>
    <row r="86" spans="1:29" ht="14.25" customHeight="1">
      <c r="A86" s="243"/>
      <c r="B86" s="181">
        <f t="shared" si="32"/>
        <v>7</v>
      </c>
      <c r="C86" s="150">
        <v>42791</v>
      </c>
      <c r="D86" s="2"/>
      <c r="E86" s="86"/>
      <c r="F86" s="2"/>
      <c r="G86" s="87"/>
      <c r="H86" s="2"/>
      <c r="I86" s="88"/>
      <c r="J86" s="2"/>
      <c r="K86" s="89"/>
      <c r="L86" s="2"/>
      <c r="M86" s="90"/>
      <c r="N86" s="2"/>
      <c r="O86" s="91"/>
      <c r="P86" s="2"/>
      <c r="Q86" s="92"/>
      <c r="R86" s="2"/>
      <c r="S86" s="93"/>
      <c r="T86" s="2"/>
      <c r="U86" s="89"/>
      <c r="V86" s="2"/>
      <c r="W86" s="94"/>
      <c r="X86" s="2"/>
      <c r="Y86" s="87"/>
      <c r="Z86" s="2"/>
      <c r="AA86" s="2" t="str">
        <f t="shared" si="33"/>
        <v/>
      </c>
      <c r="AB86" s="2" t="str">
        <f t="shared" si="34"/>
        <v/>
      </c>
    </row>
    <row r="87" spans="1:29" ht="14.25" customHeight="1">
      <c r="A87" s="243"/>
      <c r="B87" s="181">
        <f t="shared" si="32"/>
        <v>1</v>
      </c>
      <c r="C87" s="150">
        <v>42792</v>
      </c>
      <c r="D87" s="2"/>
      <c r="E87" s="86"/>
      <c r="F87" s="2"/>
      <c r="G87" s="87"/>
      <c r="H87" s="2"/>
      <c r="I87" s="88"/>
      <c r="J87" s="2"/>
      <c r="K87" s="89"/>
      <c r="L87" s="2"/>
      <c r="M87" s="90"/>
      <c r="N87" s="2"/>
      <c r="O87" s="91"/>
      <c r="P87" s="2"/>
      <c r="Q87" s="92"/>
      <c r="R87" s="2"/>
      <c r="S87" s="93"/>
      <c r="T87" s="2"/>
      <c r="U87" s="89"/>
      <c r="V87" s="2"/>
      <c r="W87" s="94"/>
      <c r="X87" s="2"/>
      <c r="Y87" s="87"/>
      <c r="Z87" s="2"/>
      <c r="AA87" s="2" t="str">
        <f t="shared" si="33"/>
        <v/>
      </c>
      <c r="AB87" s="2" t="str">
        <f t="shared" si="34"/>
        <v/>
      </c>
    </row>
    <row r="88" spans="1:29" s="84" customFormat="1" ht="15" customHeight="1">
      <c r="A88" s="243"/>
      <c r="B88" s="215" t="s">
        <v>23</v>
      </c>
      <c r="C88" s="216"/>
      <c r="D88" s="201">
        <f>SUM(D81:D87)</f>
        <v>0</v>
      </c>
      <c r="E88" s="202"/>
      <c r="F88" s="201">
        <f>SUM(F81:F87)</f>
        <v>0</v>
      </c>
      <c r="G88" s="202"/>
      <c r="H88" s="201">
        <f>SUM(H81:H87)</f>
        <v>0</v>
      </c>
      <c r="I88" s="202"/>
      <c r="J88" s="201">
        <f>SUM(J81:J87)</f>
        <v>0</v>
      </c>
      <c r="K88" s="202"/>
      <c r="L88" s="201">
        <f>SUM(L81:L87)</f>
        <v>0</v>
      </c>
      <c r="M88" s="202"/>
      <c r="N88" s="201">
        <f>SUM(N81:N87)</f>
        <v>0</v>
      </c>
      <c r="O88" s="202"/>
      <c r="P88" s="201">
        <f>SUM(P81:P87)</f>
        <v>0</v>
      </c>
      <c r="Q88" s="202"/>
      <c r="R88" s="201">
        <f>SUM(R81:R87)</f>
        <v>0</v>
      </c>
      <c r="S88" s="202"/>
      <c r="T88" s="201">
        <f>SUM(T81:T87)</f>
        <v>0</v>
      </c>
      <c r="U88" s="202"/>
      <c r="V88" s="201">
        <f>SUM(V81:V87)</f>
        <v>0</v>
      </c>
      <c r="W88" s="202"/>
      <c r="X88" s="201">
        <f>SUM(X81:X87)</f>
        <v>0</v>
      </c>
      <c r="Y88" s="202"/>
      <c r="Z88" s="83">
        <f>SUM(Z81:Z87)</f>
        <v>0</v>
      </c>
      <c r="AA88" s="83">
        <f>SUM(AA81:AA87)</f>
        <v>0</v>
      </c>
      <c r="AB88" s="83">
        <f>SUM(AB81:AB87)</f>
        <v>0</v>
      </c>
    </row>
    <row r="89" spans="1:29" ht="15.75" customHeight="1">
      <c r="A89" s="243"/>
      <c r="B89" s="213" t="str">
        <f>"Semaine "&amp;WEEKNUM(C90)</f>
        <v>Semaine 9</v>
      </c>
      <c r="C89" s="214"/>
      <c r="D89" s="125" t="s">
        <v>8</v>
      </c>
      <c r="E89" s="125" t="s">
        <v>9</v>
      </c>
      <c r="F89" s="126" t="s">
        <v>10</v>
      </c>
      <c r="G89" s="126" t="s">
        <v>9</v>
      </c>
      <c r="H89" s="127" t="s">
        <v>11</v>
      </c>
      <c r="I89" s="127" t="s">
        <v>9</v>
      </c>
      <c r="J89" s="128" t="s">
        <v>12</v>
      </c>
      <c r="K89" s="128" t="s">
        <v>9</v>
      </c>
      <c r="L89" s="129" t="s">
        <v>13</v>
      </c>
      <c r="M89" s="129" t="s">
        <v>9</v>
      </c>
      <c r="N89" s="130" t="s">
        <v>14</v>
      </c>
      <c r="O89" s="130" t="s">
        <v>9</v>
      </c>
      <c r="P89" s="131" t="s">
        <v>15</v>
      </c>
      <c r="Q89" s="131" t="s">
        <v>9</v>
      </c>
      <c r="R89" s="132" t="s">
        <v>16</v>
      </c>
      <c r="S89" s="132" t="s">
        <v>9</v>
      </c>
      <c r="T89" s="133" t="s">
        <v>17</v>
      </c>
      <c r="U89" s="133" t="s">
        <v>9</v>
      </c>
      <c r="V89" s="134" t="s">
        <v>18</v>
      </c>
      <c r="W89" s="134" t="s">
        <v>9</v>
      </c>
      <c r="X89" s="135" t="s">
        <v>19</v>
      </c>
      <c r="Y89" s="135" t="s">
        <v>9</v>
      </c>
      <c r="Z89" s="136" t="s">
        <v>20</v>
      </c>
      <c r="AA89" s="137" t="s">
        <v>21</v>
      </c>
      <c r="AB89" s="138" t="s">
        <v>22</v>
      </c>
    </row>
    <row r="90" spans="1:29" s="18" customFormat="1" ht="14.25" customHeight="1">
      <c r="A90" s="243"/>
      <c r="B90" s="182">
        <f t="shared" ref="B90:B91" si="35">WEEKDAY(C90)</f>
        <v>2</v>
      </c>
      <c r="C90" s="155">
        <v>42793</v>
      </c>
      <c r="D90" s="140">
        <v>1</v>
      </c>
      <c r="E90" s="156"/>
      <c r="F90" s="140"/>
      <c r="G90" s="157"/>
      <c r="H90" s="140"/>
      <c r="I90" s="158"/>
      <c r="J90" s="140"/>
      <c r="K90" s="159"/>
      <c r="L90" s="140"/>
      <c r="M90" s="160"/>
      <c r="N90" s="140"/>
      <c r="O90" s="161"/>
      <c r="P90" s="140"/>
      <c r="Q90" s="162"/>
      <c r="R90" s="140"/>
      <c r="S90" s="163"/>
      <c r="T90" s="140"/>
      <c r="U90" s="159"/>
      <c r="V90" s="140"/>
      <c r="W90" s="164"/>
      <c r="X90" s="140"/>
      <c r="Y90" s="157"/>
      <c r="Z90" s="140"/>
      <c r="AA90" s="140">
        <f t="shared" ref="AA90:AA98" si="36">IF(SUM(D90:X90)=0,"",SUM(D90:X90))</f>
        <v>1</v>
      </c>
      <c r="AB90" s="140">
        <f t="shared" ref="AB90:AB98" si="37">IF(SUM(Y90:AA90)=0,"",SUM(Z90,AA90))</f>
        <v>1</v>
      </c>
    </row>
    <row r="91" spans="1:29" s="179" customFormat="1" ht="14.25" customHeight="1">
      <c r="A91" s="243"/>
      <c r="B91" s="183">
        <f t="shared" si="35"/>
        <v>3</v>
      </c>
      <c r="C91" s="166">
        <v>42794</v>
      </c>
      <c r="D91" s="95">
        <v>2</v>
      </c>
      <c r="E91" s="167"/>
      <c r="F91" s="168"/>
      <c r="G91" s="169"/>
      <c r="H91" s="95"/>
      <c r="I91" s="170"/>
      <c r="J91" s="95"/>
      <c r="K91" s="171"/>
      <c r="L91" s="95"/>
      <c r="M91" s="172"/>
      <c r="N91" s="95"/>
      <c r="O91" s="173"/>
      <c r="P91" s="95"/>
      <c r="Q91" s="174"/>
      <c r="R91" s="95"/>
      <c r="S91" s="175"/>
      <c r="T91" s="176"/>
      <c r="U91" s="171"/>
      <c r="V91" s="95"/>
      <c r="W91" s="177"/>
      <c r="X91" s="95"/>
      <c r="Y91" s="178"/>
      <c r="Z91" s="95"/>
      <c r="AA91" s="95">
        <f t="shared" si="36"/>
        <v>2</v>
      </c>
      <c r="AB91" s="95">
        <f t="shared" si="37"/>
        <v>2</v>
      </c>
    </row>
    <row r="92" spans="1:29" s="179" customFormat="1" ht="14.25" customHeight="1">
      <c r="A92" s="197"/>
      <c r="B92" s="183" t="e">
        <f>WEEKDAY(C92)</f>
        <v>#VALUE!</v>
      </c>
      <c r="C92" s="166" t="s">
        <v>124</v>
      </c>
      <c r="D92" s="95">
        <v>1</v>
      </c>
      <c r="E92" s="167"/>
      <c r="F92" s="168"/>
      <c r="G92" s="169"/>
      <c r="H92" s="95"/>
      <c r="I92" s="170"/>
      <c r="J92" s="95"/>
      <c r="K92" s="171"/>
      <c r="L92" s="95"/>
      <c r="M92" s="172"/>
      <c r="N92" s="95"/>
      <c r="O92" s="173"/>
      <c r="P92" s="95"/>
      <c r="Q92" s="174"/>
      <c r="R92" s="95"/>
      <c r="S92" s="175"/>
      <c r="T92" s="176"/>
      <c r="U92" s="171"/>
      <c r="V92" s="95"/>
      <c r="W92" s="177"/>
      <c r="X92" s="95"/>
      <c r="Y92" s="178"/>
      <c r="Z92" s="95"/>
      <c r="AA92" s="95"/>
      <c r="AB92" s="95"/>
    </row>
    <row r="93" spans="1:29" s="18" customFormat="1" ht="18.75" customHeight="1">
      <c r="A93" s="192"/>
      <c r="B93" s="260" t="s">
        <v>123</v>
      </c>
      <c r="C93" s="261"/>
      <c r="D93" s="200" t="e">
        <f ca="1">IF(LEFT(CELL("format",#REF!),1)=(B10(AND(X&gt;=DATE(B10,2,1),X&lt;=DATE(B10,2,31)))),"Date",OFFSET(#REF!,0,1,1,1))</f>
        <v>#REF!</v>
      </c>
      <c r="E93" s="199"/>
      <c r="F93" s="198">
        <f>SUMIFS(D70:D89,C70:C89, "&gt;=DATE(2017;02;1)",C70:C89,"&lt;=DATE(2017;02;31)")</f>
        <v>0</v>
      </c>
      <c r="G93" s="199"/>
      <c r="H93" s="198"/>
      <c r="I93" s="199"/>
      <c r="J93" s="198">
        <f>SUM(J91:J91,J81:J87,J73:J78,J72,J63:J69,J54:J60,J51)</f>
        <v>0</v>
      </c>
      <c r="K93" s="199"/>
      <c r="L93" s="198">
        <f>SUM(L91:L91,L81:L87,L73:L78,L72,L63:L69,L54:L60,L51)</f>
        <v>0</v>
      </c>
      <c r="M93" s="199"/>
      <c r="N93" s="198">
        <f>SUM(N91:N91,N81:N87,N73:N78,N72,N63:N69,N54:N60,N51)</f>
        <v>0</v>
      </c>
      <c r="O93" s="199"/>
      <c r="P93" s="198">
        <f>SUM(P91:P91,P81:P87,P73:P78,P72,P63:P69,P54:P60,P51)</f>
        <v>0</v>
      </c>
      <c r="Q93" s="199"/>
      <c r="R93" s="198">
        <f>SUM(R91:R91,R81:R87,R73:R78,R72,R63:R69,R54:R60,R51)</f>
        <v>0</v>
      </c>
      <c r="S93" s="199"/>
      <c r="T93" s="198">
        <f>SUM(T91:T91,T81:T87,T73:T78,T72,T63:T69,T54:T60,T51)</f>
        <v>0</v>
      </c>
      <c r="U93" s="199"/>
      <c r="V93" s="198">
        <f>SUM(V91:V91,V81:V87,V73:V78,V72,V63:V69,V54:V60,V51)</f>
        <v>0</v>
      </c>
      <c r="W93" s="199"/>
      <c r="X93" s="198">
        <f>SUM(X91:X91,X81:X87,X73:X78,X72,X63:X69,X54:X60,X51)</f>
        <v>0</v>
      </c>
      <c r="Y93" s="199"/>
      <c r="Z93" s="198">
        <f>SUM(Z91:Z91,Z81:Z87,Z73:Z78,Z72,Z63:Z69,Z54:Z60,Z51)</f>
        <v>0</v>
      </c>
      <c r="AA93" s="200"/>
      <c r="AB93" s="165">
        <f>SUM(AB91:AB91,AB81:AB87,AB73:AB78,AB72,AB63:AB69,AB54:AB60,AB51)</f>
        <v>2</v>
      </c>
      <c r="AC93" s="139"/>
    </row>
    <row r="94" spans="1:29" ht="21" customHeight="1">
      <c r="A94" s="246">
        <f>C103</f>
        <v>42802</v>
      </c>
      <c r="B94" s="181">
        <f>WEEKDAY(C94)</f>
        <v>4</v>
      </c>
      <c r="C94" s="150">
        <v>42795</v>
      </c>
      <c r="D94" s="2">
        <v>8</v>
      </c>
      <c r="E94" s="86"/>
      <c r="F94" s="2"/>
      <c r="G94" s="87"/>
      <c r="H94" s="2"/>
      <c r="I94" s="88"/>
      <c r="J94" s="147"/>
      <c r="K94" s="89"/>
      <c r="L94" s="2"/>
      <c r="M94" s="90"/>
      <c r="N94" s="2"/>
      <c r="O94" s="91"/>
      <c r="P94" s="2"/>
      <c r="Q94" s="92"/>
      <c r="R94" s="2"/>
      <c r="S94" s="93"/>
      <c r="T94" s="2"/>
      <c r="U94" s="89"/>
      <c r="V94" s="2"/>
      <c r="W94" s="94"/>
      <c r="X94" s="2"/>
      <c r="Y94" s="87"/>
      <c r="Z94" s="2"/>
      <c r="AA94" s="2">
        <f t="shared" si="36"/>
        <v>8</v>
      </c>
      <c r="AB94" s="2">
        <f t="shared" si="37"/>
        <v>8</v>
      </c>
    </row>
    <row r="95" spans="1:29" ht="17.25" customHeight="1">
      <c r="A95" s="243"/>
      <c r="B95" s="184">
        <f>WEEKDAY(C95)</f>
        <v>5</v>
      </c>
      <c r="C95" s="148">
        <v>42796</v>
      </c>
      <c r="D95" s="2">
        <v>1</v>
      </c>
      <c r="E95" s="86"/>
      <c r="F95" s="2"/>
      <c r="G95" s="87"/>
      <c r="H95" s="2"/>
      <c r="I95" s="88"/>
      <c r="J95" s="2"/>
      <c r="K95" s="89"/>
      <c r="L95" s="2"/>
      <c r="M95" s="90"/>
      <c r="N95" s="2"/>
      <c r="O95" s="91"/>
      <c r="P95" s="2"/>
      <c r="Q95" s="92"/>
      <c r="R95" s="2"/>
      <c r="S95" s="93"/>
      <c r="T95" s="2"/>
      <c r="U95" s="89"/>
      <c r="V95" s="2"/>
      <c r="W95" s="94"/>
      <c r="X95" s="2"/>
      <c r="Y95" s="87"/>
      <c r="Z95" s="2"/>
      <c r="AA95" s="2">
        <f t="shared" si="36"/>
        <v>1</v>
      </c>
      <c r="AB95" s="2">
        <f t="shared" si="37"/>
        <v>1</v>
      </c>
    </row>
    <row r="96" spans="1:29" ht="14.25" customHeight="1">
      <c r="A96" s="243"/>
      <c r="B96" s="184">
        <f>WEEKDAY(C96)</f>
        <v>6</v>
      </c>
      <c r="C96" s="148">
        <v>42797</v>
      </c>
      <c r="D96" s="2"/>
      <c r="E96" s="86"/>
      <c r="F96" s="2"/>
      <c r="G96" s="87"/>
      <c r="H96" s="2"/>
      <c r="I96" s="88"/>
      <c r="J96" s="2"/>
      <c r="K96" s="89"/>
      <c r="L96" s="2"/>
      <c r="M96" s="90"/>
      <c r="N96" s="2"/>
      <c r="O96" s="91"/>
      <c r="P96" s="2"/>
      <c r="Q96" s="92"/>
      <c r="R96" s="2"/>
      <c r="S96" s="93"/>
      <c r="T96" s="2"/>
      <c r="U96" s="89"/>
      <c r="V96" s="2"/>
      <c r="W96" s="94"/>
      <c r="X96" s="2"/>
      <c r="Y96" s="87"/>
      <c r="Z96" s="2"/>
      <c r="AA96" s="2" t="str">
        <f t="shared" si="36"/>
        <v/>
      </c>
      <c r="AB96" s="2" t="str">
        <f t="shared" si="37"/>
        <v/>
      </c>
    </row>
    <row r="97" spans="1:28" ht="14.25" customHeight="1">
      <c r="A97" s="243"/>
      <c r="B97" s="184">
        <f>WEEKDAY(C97)</f>
        <v>7</v>
      </c>
      <c r="C97" s="148">
        <v>42798</v>
      </c>
      <c r="D97" s="2">
        <v>1</v>
      </c>
      <c r="E97" s="86"/>
      <c r="F97" s="2"/>
      <c r="G97" s="87"/>
      <c r="H97" s="2"/>
      <c r="I97" s="88"/>
      <c r="J97" s="2"/>
      <c r="K97" s="89"/>
      <c r="L97" s="2"/>
      <c r="M97" s="90"/>
      <c r="N97" s="2"/>
      <c r="O97" s="91"/>
      <c r="P97" s="2"/>
      <c r="Q97" s="92"/>
      <c r="R97" s="2"/>
      <c r="S97" s="93"/>
      <c r="T97" s="2"/>
      <c r="U97" s="89"/>
      <c r="V97" s="2"/>
      <c r="W97" s="94"/>
      <c r="X97" s="2"/>
      <c r="Y97" s="87"/>
      <c r="Z97" s="2"/>
      <c r="AA97" s="2">
        <f t="shared" si="36"/>
        <v>1</v>
      </c>
      <c r="AB97" s="2">
        <f t="shared" si="37"/>
        <v>1</v>
      </c>
    </row>
    <row r="98" spans="1:28" ht="14.25" customHeight="1">
      <c r="A98" s="243"/>
      <c r="B98" s="184">
        <f>WEEKDAY(C98)</f>
        <v>1</v>
      </c>
      <c r="C98" s="148">
        <v>42799</v>
      </c>
      <c r="D98" s="2">
        <v>1</v>
      </c>
      <c r="E98" s="86"/>
      <c r="F98" s="2"/>
      <c r="G98" s="87"/>
      <c r="H98" s="2"/>
      <c r="I98" s="88"/>
      <c r="J98" s="2"/>
      <c r="K98" s="89"/>
      <c r="L98" s="2"/>
      <c r="M98" s="90"/>
      <c r="N98" s="2"/>
      <c r="O98" s="91"/>
      <c r="P98" s="2"/>
      <c r="Q98" s="92"/>
      <c r="R98" s="2"/>
      <c r="S98" s="93"/>
      <c r="T98" s="2"/>
      <c r="U98" s="89"/>
      <c r="V98" s="2"/>
      <c r="W98" s="94"/>
      <c r="X98" s="2"/>
      <c r="Y98" s="87"/>
      <c r="Z98" s="2"/>
      <c r="AA98" s="2">
        <f t="shared" si="36"/>
        <v>1</v>
      </c>
      <c r="AB98" s="2">
        <f t="shared" si="37"/>
        <v>1</v>
      </c>
    </row>
    <row r="99" spans="1:28" s="84" customFormat="1" ht="15" customHeight="1">
      <c r="A99" s="243"/>
      <c r="B99" s="215" t="s">
        <v>23</v>
      </c>
      <c r="C99" s="242"/>
      <c r="D99" s="201" t="e">
        <f ca="1">SUM(D95:D98,D90:D94)</f>
        <v>#REF!</v>
      </c>
      <c r="E99" s="202"/>
      <c r="F99" s="201">
        <f>SUM(F90:F98)</f>
        <v>0</v>
      </c>
      <c r="G99" s="202"/>
      <c r="H99" s="201">
        <f>SUM(H90:H98)</f>
        <v>0</v>
      </c>
      <c r="I99" s="202"/>
      <c r="J99" s="201">
        <f>SUM(J90:J98)</f>
        <v>0</v>
      </c>
      <c r="K99" s="202"/>
      <c r="L99" s="201">
        <f>SUM(L90:L98)</f>
        <v>0</v>
      </c>
      <c r="M99" s="202"/>
      <c r="N99" s="201">
        <f>SUM(N90:N98)</f>
        <v>0</v>
      </c>
      <c r="O99" s="202"/>
      <c r="P99" s="201">
        <f>SUM(P90:P98)</f>
        <v>0</v>
      </c>
      <c r="Q99" s="202"/>
      <c r="R99" s="201">
        <f>SUM(R90:R98)</f>
        <v>0</v>
      </c>
      <c r="S99" s="202"/>
      <c r="T99" s="201">
        <f>SUM(T90:T98)</f>
        <v>0</v>
      </c>
      <c r="U99" s="202"/>
      <c r="V99" s="201">
        <f>SUM(V90:V98)</f>
        <v>0</v>
      </c>
      <c r="W99" s="202"/>
      <c r="X99" s="201">
        <f>SUM(X90:X98)</f>
        <v>0</v>
      </c>
      <c r="Y99" s="202"/>
      <c r="Z99" s="83">
        <f>SUM(Z90:Z98)</f>
        <v>0</v>
      </c>
      <c r="AA99" s="83">
        <f>SUM(AA90:AA98)</f>
        <v>14</v>
      </c>
      <c r="AB99" s="83">
        <f>SUM(AB90:AB98)</f>
        <v>16</v>
      </c>
    </row>
    <row r="100" spans="1:28" ht="15.75" customHeight="1">
      <c r="A100" s="243"/>
      <c r="B100" s="213" t="str">
        <f>"Semaine "&amp;WEEKNUM(C101)</f>
        <v>Semaine 10</v>
      </c>
      <c r="C100" s="214"/>
      <c r="D100" s="125" t="s">
        <v>8</v>
      </c>
      <c r="E100" s="125" t="s">
        <v>9</v>
      </c>
      <c r="F100" s="126" t="s">
        <v>10</v>
      </c>
      <c r="G100" s="126" t="s">
        <v>9</v>
      </c>
      <c r="H100" s="127" t="s">
        <v>11</v>
      </c>
      <c r="I100" s="127" t="s">
        <v>9</v>
      </c>
      <c r="J100" s="128" t="s">
        <v>12</v>
      </c>
      <c r="K100" s="128" t="s">
        <v>9</v>
      </c>
      <c r="L100" s="129" t="s">
        <v>13</v>
      </c>
      <c r="M100" s="129" t="s">
        <v>9</v>
      </c>
      <c r="N100" s="130" t="s">
        <v>14</v>
      </c>
      <c r="O100" s="130" t="s">
        <v>9</v>
      </c>
      <c r="P100" s="131" t="s">
        <v>15</v>
      </c>
      <c r="Q100" s="131" t="s">
        <v>9</v>
      </c>
      <c r="R100" s="132" t="s">
        <v>16</v>
      </c>
      <c r="S100" s="132" t="s">
        <v>9</v>
      </c>
      <c r="T100" s="133" t="s">
        <v>17</v>
      </c>
      <c r="U100" s="133" t="s">
        <v>9</v>
      </c>
      <c r="V100" s="134" t="s">
        <v>18</v>
      </c>
      <c r="W100" s="134" t="s">
        <v>9</v>
      </c>
      <c r="X100" s="135" t="s">
        <v>19</v>
      </c>
      <c r="Y100" s="135" t="s">
        <v>9</v>
      </c>
      <c r="Z100" s="136" t="s">
        <v>20</v>
      </c>
      <c r="AA100" s="137" t="s">
        <v>21</v>
      </c>
      <c r="AB100" s="138" t="s">
        <v>22</v>
      </c>
    </row>
    <row r="101" spans="1:28" ht="14.25" customHeight="1">
      <c r="A101" s="243"/>
      <c r="B101" s="184">
        <f t="shared" ref="B101:B107" si="38">WEEKDAY(C101)</f>
        <v>2</v>
      </c>
      <c r="C101" s="148">
        <v>42800</v>
      </c>
      <c r="D101" s="2"/>
      <c r="E101" s="86"/>
      <c r="F101" s="2"/>
      <c r="G101" s="87"/>
      <c r="H101" s="2"/>
      <c r="I101" s="88"/>
      <c r="J101" s="2"/>
      <c r="K101" s="89"/>
      <c r="L101" s="2"/>
      <c r="M101" s="90"/>
      <c r="N101" s="2"/>
      <c r="O101" s="91"/>
      <c r="P101" s="2"/>
      <c r="Q101" s="92"/>
      <c r="R101" s="2"/>
      <c r="S101" s="93"/>
      <c r="T101" s="2"/>
      <c r="U101" s="89"/>
      <c r="V101" s="2"/>
      <c r="W101" s="94"/>
      <c r="X101" s="2"/>
      <c r="Y101" s="87"/>
      <c r="Z101" s="2"/>
      <c r="AA101" s="2" t="str">
        <f t="shared" ref="AA101:AA107" si="39">IF(SUM(D101:X101)=0,"",SUM(D101:X101))</f>
        <v/>
      </c>
      <c r="AB101" s="2" t="str">
        <f t="shared" ref="AB101:AB107" si="40">IF(SUM(Y101:AA101)=0,"",SUM(Z101,AA101))</f>
        <v/>
      </c>
    </row>
    <row r="102" spans="1:28" ht="14.25" customHeight="1">
      <c r="A102" s="243"/>
      <c r="B102" s="184">
        <f t="shared" si="38"/>
        <v>3</v>
      </c>
      <c r="C102" s="148">
        <v>42801</v>
      </c>
      <c r="D102" s="2"/>
      <c r="E102" s="86"/>
      <c r="F102" s="2"/>
      <c r="G102" s="87"/>
      <c r="H102" s="2"/>
      <c r="I102" s="88"/>
      <c r="J102" s="2"/>
      <c r="K102" s="89"/>
      <c r="L102" s="2"/>
      <c r="M102" s="90"/>
      <c r="N102" s="2"/>
      <c r="O102" s="91"/>
      <c r="P102" s="2"/>
      <c r="Q102" s="92"/>
      <c r="R102" s="2"/>
      <c r="S102" s="93"/>
      <c r="T102" s="124"/>
      <c r="U102" s="89"/>
      <c r="V102" s="2"/>
      <c r="W102" s="94"/>
      <c r="X102" s="2"/>
      <c r="Y102" s="87"/>
      <c r="Z102" s="2"/>
      <c r="AA102" s="2" t="str">
        <f t="shared" si="39"/>
        <v/>
      </c>
      <c r="AB102" s="2" t="str">
        <f t="shared" si="40"/>
        <v/>
      </c>
    </row>
    <row r="103" spans="1:28" ht="14.25" customHeight="1">
      <c r="A103" s="243"/>
      <c r="B103" s="184">
        <f t="shared" si="38"/>
        <v>4</v>
      </c>
      <c r="C103" s="148">
        <v>42802</v>
      </c>
      <c r="D103" s="2"/>
      <c r="E103" s="86"/>
      <c r="F103" s="2"/>
      <c r="G103" s="87"/>
      <c r="H103" s="2"/>
      <c r="I103" s="88"/>
      <c r="J103" s="2"/>
      <c r="K103" s="89"/>
      <c r="L103" s="2"/>
      <c r="M103" s="90"/>
      <c r="N103" s="2"/>
      <c r="O103" s="91"/>
      <c r="P103" s="2"/>
      <c r="Q103" s="92"/>
      <c r="R103" s="2"/>
      <c r="S103" s="93"/>
      <c r="T103" s="2"/>
      <c r="U103" s="89"/>
      <c r="V103" s="2"/>
      <c r="W103" s="94"/>
      <c r="X103" s="2"/>
      <c r="Y103" s="87"/>
      <c r="Z103" s="2"/>
      <c r="AA103" s="2" t="str">
        <f t="shared" si="39"/>
        <v/>
      </c>
      <c r="AB103" s="2" t="str">
        <f t="shared" si="40"/>
        <v/>
      </c>
    </row>
    <row r="104" spans="1:28" ht="14.25" customHeight="1">
      <c r="A104" s="243"/>
      <c r="B104" s="184">
        <f t="shared" si="38"/>
        <v>5</v>
      </c>
      <c r="C104" s="148">
        <v>42803</v>
      </c>
      <c r="D104" s="2"/>
      <c r="E104" s="86"/>
      <c r="F104" s="2"/>
      <c r="G104" s="87"/>
      <c r="H104" s="2"/>
      <c r="I104" s="88"/>
      <c r="J104" s="2"/>
      <c r="K104" s="89"/>
      <c r="L104" s="2"/>
      <c r="M104" s="90"/>
      <c r="N104" s="2"/>
      <c r="O104" s="91"/>
      <c r="P104" s="2"/>
      <c r="Q104" s="92"/>
      <c r="R104" s="2"/>
      <c r="S104" s="93"/>
      <c r="T104" s="2"/>
      <c r="U104" s="89"/>
      <c r="V104" s="2"/>
      <c r="W104" s="94"/>
      <c r="X104" s="2"/>
      <c r="Y104" s="87"/>
      <c r="Z104" s="2"/>
      <c r="AA104" s="2" t="str">
        <f t="shared" si="39"/>
        <v/>
      </c>
      <c r="AB104" s="2" t="str">
        <f t="shared" si="40"/>
        <v/>
      </c>
    </row>
    <row r="105" spans="1:28" ht="14.25" customHeight="1">
      <c r="A105" s="243"/>
      <c r="B105" s="184">
        <f t="shared" si="38"/>
        <v>6</v>
      </c>
      <c r="C105" s="148">
        <v>42804</v>
      </c>
      <c r="D105" s="2"/>
      <c r="E105" s="86"/>
      <c r="F105" s="2"/>
      <c r="G105" s="87"/>
      <c r="H105" s="2"/>
      <c r="I105" s="88"/>
      <c r="J105" s="2"/>
      <c r="K105" s="89"/>
      <c r="L105" s="2"/>
      <c r="M105" s="90"/>
      <c r="N105" s="2"/>
      <c r="O105" s="91"/>
      <c r="P105" s="2"/>
      <c r="Q105" s="92"/>
      <c r="R105" s="2"/>
      <c r="S105" s="93"/>
      <c r="T105" s="2"/>
      <c r="U105" s="89"/>
      <c r="V105" s="2"/>
      <c r="W105" s="94"/>
      <c r="X105" s="2"/>
      <c r="Y105" s="87"/>
      <c r="Z105" s="2"/>
      <c r="AA105" s="2" t="str">
        <f t="shared" si="39"/>
        <v/>
      </c>
      <c r="AB105" s="2" t="str">
        <f t="shared" si="40"/>
        <v/>
      </c>
    </row>
    <row r="106" spans="1:28" ht="14.25" customHeight="1">
      <c r="A106" s="243"/>
      <c r="B106" s="184">
        <f t="shared" si="38"/>
        <v>7</v>
      </c>
      <c r="C106" s="148">
        <v>42805</v>
      </c>
      <c r="D106" s="2"/>
      <c r="E106" s="86"/>
      <c r="F106" s="2"/>
      <c r="G106" s="87"/>
      <c r="H106" s="2"/>
      <c r="I106" s="88"/>
      <c r="J106" s="2"/>
      <c r="K106" s="89"/>
      <c r="L106" s="2"/>
      <c r="M106" s="90"/>
      <c r="N106" s="2"/>
      <c r="O106" s="91"/>
      <c r="P106" s="2"/>
      <c r="Q106" s="92"/>
      <c r="R106" s="2"/>
      <c r="S106" s="93"/>
      <c r="T106" s="2"/>
      <c r="U106" s="89"/>
      <c r="V106" s="2"/>
      <c r="W106" s="94"/>
      <c r="X106" s="2"/>
      <c r="Y106" s="87"/>
      <c r="Z106" s="2"/>
      <c r="AA106" s="2" t="str">
        <f t="shared" si="39"/>
        <v/>
      </c>
      <c r="AB106" s="2" t="str">
        <f t="shared" si="40"/>
        <v/>
      </c>
    </row>
    <row r="107" spans="1:28" ht="14.25" customHeight="1">
      <c r="A107" s="243"/>
      <c r="B107" s="184">
        <f t="shared" si="38"/>
        <v>1</v>
      </c>
      <c r="C107" s="148">
        <v>42806</v>
      </c>
      <c r="D107" s="2"/>
      <c r="E107" s="86"/>
      <c r="F107" s="2"/>
      <c r="G107" s="87"/>
      <c r="H107" s="2"/>
      <c r="I107" s="88"/>
      <c r="J107" s="2"/>
      <c r="K107" s="89"/>
      <c r="L107" s="2"/>
      <c r="M107" s="90"/>
      <c r="N107" s="2"/>
      <c r="O107" s="91"/>
      <c r="P107" s="2"/>
      <c r="Q107" s="92"/>
      <c r="R107" s="2"/>
      <c r="S107" s="93"/>
      <c r="T107" s="2"/>
      <c r="U107" s="89"/>
      <c r="V107" s="2"/>
      <c r="W107" s="94"/>
      <c r="X107" s="2"/>
      <c r="Y107" s="87"/>
      <c r="Z107" s="2"/>
      <c r="AA107" s="2" t="str">
        <f t="shared" si="39"/>
        <v/>
      </c>
      <c r="AB107" s="2" t="str">
        <f t="shared" si="40"/>
        <v/>
      </c>
    </row>
    <row r="108" spans="1:28" s="84" customFormat="1" ht="15" customHeight="1">
      <c r="A108" s="243"/>
      <c r="B108" s="215" t="s">
        <v>23</v>
      </c>
      <c r="C108" s="242"/>
      <c r="D108" s="201">
        <f>SUM(D101:D107)</f>
        <v>0</v>
      </c>
      <c r="E108" s="202"/>
      <c r="F108" s="201">
        <f>SUM(F101:F107)</f>
        <v>0</v>
      </c>
      <c r="G108" s="202"/>
      <c r="H108" s="201">
        <f>SUM(H101:H107)</f>
        <v>0</v>
      </c>
      <c r="I108" s="202"/>
      <c r="J108" s="201">
        <f>SUM(J101:J107)</f>
        <v>0</v>
      </c>
      <c r="K108" s="202"/>
      <c r="L108" s="201">
        <f>SUM(L101:L107)</f>
        <v>0</v>
      </c>
      <c r="M108" s="202"/>
      <c r="N108" s="201">
        <f>SUM(N101:N107)</f>
        <v>0</v>
      </c>
      <c r="O108" s="202"/>
      <c r="P108" s="201">
        <f>SUM(P101:P107)</f>
        <v>0</v>
      </c>
      <c r="Q108" s="202"/>
      <c r="R108" s="201">
        <f>SUM(R101:R107)</f>
        <v>0</v>
      </c>
      <c r="S108" s="202"/>
      <c r="T108" s="201">
        <f>SUM(T101:T107)</f>
        <v>0</v>
      </c>
      <c r="U108" s="202"/>
      <c r="V108" s="201">
        <f>SUM(V101:V107)</f>
        <v>0</v>
      </c>
      <c r="W108" s="202"/>
      <c r="X108" s="201">
        <f>SUM(X101:X107)</f>
        <v>0</v>
      </c>
      <c r="Y108" s="202"/>
      <c r="Z108" s="83">
        <f>SUM(Z101:Z107)</f>
        <v>0</v>
      </c>
      <c r="AA108" s="83">
        <f>SUM(AA101:AA107)</f>
        <v>0</v>
      </c>
      <c r="AB108" s="83">
        <f>SUM(AB101:AB107)</f>
        <v>0</v>
      </c>
    </row>
    <row r="109" spans="1:28" ht="15.75" customHeight="1">
      <c r="A109" s="243"/>
      <c r="B109" s="213" t="str">
        <f>"Semaine "&amp;WEEKNUM(C110)</f>
        <v>Semaine 11</v>
      </c>
      <c r="C109" s="214"/>
      <c r="D109" s="125" t="s">
        <v>8</v>
      </c>
      <c r="E109" s="125" t="s">
        <v>9</v>
      </c>
      <c r="F109" s="126" t="s">
        <v>10</v>
      </c>
      <c r="G109" s="126" t="s">
        <v>9</v>
      </c>
      <c r="H109" s="127" t="s">
        <v>11</v>
      </c>
      <c r="I109" s="127" t="s">
        <v>9</v>
      </c>
      <c r="J109" s="128" t="s">
        <v>12</v>
      </c>
      <c r="K109" s="128" t="s">
        <v>9</v>
      </c>
      <c r="L109" s="129" t="s">
        <v>13</v>
      </c>
      <c r="M109" s="129" t="s">
        <v>9</v>
      </c>
      <c r="N109" s="130" t="s">
        <v>14</v>
      </c>
      <c r="O109" s="130" t="s">
        <v>9</v>
      </c>
      <c r="P109" s="131" t="s">
        <v>15</v>
      </c>
      <c r="Q109" s="131" t="s">
        <v>9</v>
      </c>
      <c r="R109" s="132" t="s">
        <v>16</v>
      </c>
      <c r="S109" s="132" t="s">
        <v>9</v>
      </c>
      <c r="T109" s="133" t="s">
        <v>17</v>
      </c>
      <c r="U109" s="133" t="s">
        <v>9</v>
      </c>
      <c r="V109" s="134" t="s">
        <v>18</v>
      </c>
      <c r="W109" s="134" t="s">
        <v>9</v>
      </c>
      <c r="X109" s="135" t="s">
        <v>19</v>
      </c>
      <c r="Y109" s="135" t="s">
        <v>9</v>
      </c>
      <c r="Z109" s="136" t="s">
        <v>20</v>
      </c>
      <c r="AA109" s="137" t="s">
        <v>21</v>
      </c>
      <c r="AB109" s="138" t="s">
        <v>22</v>
      </c>
    </row>
    <row r="110" spans="1:28" ht="14.25" customHeight="1">
      <c r="A110" s="243"/>
      <c r="B110" s="184">
        <f t="shared" ref="B110:B116" si="41">WEEKDAY(C110)</f>
        <v>2</v>
      </c>
      <c r="C110" s="148">
        <v>42807</v>
      </c>
      <c r="D110" s="2"/>
      <c r="E110" s="86"/>
      <c r="F110" s="2"/>
      <c r="G110" s="87"/>
      <c r="H110" s="2"/>
      <c r="I110" s="88"/>
      <c r="J110" s="2"/>
      <c r="K110" s="89"/>
      <c r="L110" s="2"/>
      <c r="M110" s="90"/>
      <c r="N110" s="2"/>
      <c r="O110" s="91"/>
      <c r="P110" s="2"/>
      <c r="Q110" s="92"/>
      <c r="R110" s="2"/>
      <c r="S110" s="93"/>
      <c r="T110" s="2"/>
      <c r="U110" s="89"/>
      <c r="V110" s="2"/>
      <c r="W110" s="94"/>
      <c r="X110" s="2"/>
      <c r="Y110" s="87"/>
      <c r="Z110" s="2"/>
      <c r="AA110" s="2" t="str">
        <f t="shared" ref="AA110:AA116" si="42">IF(SUM(D110:X110)=0,"",SUM(D110:X110))</f>
        <v/>
      </c>
      <c r="AB110" s="2" t="str">
        <f t="shared" ref="AB110:AB116" si="43">IF(SUM(Y110:AA110)=0,"",SUM(Z110,AA110))</f>
        <v/>
      </c>
    </row>
    <row r="111" spans="1:28" ht="14.25" customHeight="1">
      <c r="A111" s="243"/>
      <c r="B111" s="184">
        <f t="shared" si="41"/>
        <v>3</v>
      </c>
      <c r="C111" s="148">
        <v>42808</v>
      </c>
      <c r="D111" s="2"/>
      <c r="E111" s="86"/>
      <c r="F111" s="2"/>
      <c r="G111" s="87"/>
      <c r="H111" s="2"/>
      <c r="I111" s="88"/>
      <c r="J111" s="2"/>
      <c r="K111" s="89"/>
      <c r="L111" s="2"/>
      <c r="M111" s="90"/>
      <c r="N111" s="2"/>
      <c r="O111" s="91"/>
      <c r="P111" s="2"/>
      <c r="Q111" s="92"/>
      <c r="R111" s="2"/>
      <c r="S111" s="93"/>
      <c r="T111" s="124"/>
      <c r="U111" s="89"/>
      <c r="V111" s="2"/>
      <c r="W111" s="94"/>
      <c r="X111" s="2"/>
      <c r="Y111" s="87"/>
      <c r="Z111" s="2"/>
      <c r="AA111" s="2" t="str">
        <f t="shared" si="42"/>
        <v/>
      </c>
      <c r="AB111" s="2" t="str">
        <f t="shared" si="43"/>
        <v/>
      </c>
    </row>
    <row r="112" spans="1:28" ht="14.25" customHeight="1">
      <c r="A112" s="243"/>
      <c r="B112" s="184">
        <f t="shared" si="41"/>
        <v>4</v>
      </c>
      <c r="C112" s="148">
        <v>42809</v>
      </c>
      <c r="D112" s="2"/>
      <c r="E112" s="86"/>
      <c r="F112" s="2"/>
      <c r="G112" s="87"/>
      <c r="H112" s="2"/>
      <c r="I112" s="88"/>
      <c r="J112" s="2"/>
      <c r="K112" s="89"/>
      <c r="L112" s="2"/>
      <c r="M112" s="90"/>
      <c r="N112" s="2"/>
      <c r="O112" s="91"/>
      <c r="P112" s="2"/>
      <c r="Q112" s="92"/>
      <c r="R112" s="2"/>
      <c r="S112" s="93"/>
      <c r="T112" s="2"/>
      <c r="U112" s="89"/>
      <c r="V112" s="2"/>
      <c r="W112" s="94"/>
      <c r="X112" s="2"/>
      <c r="Y112" s="87"/>
      <c r="Z112" s="2"/>
      <c r="AA112" s="2" t="str">
        <f t="shared" si="42"/>
        <v/>
      </c>
      <c r="AB112" s="2" t="str">
        <f t="shared" si="43"/>
        <v/>
      </c>
    </row>
    <row r="113" spans="1:28" ht="14.25" customHeight="1">
      <c r="A113" s="243"/>
      <c r="B113" s="184">
        <f t="shared" si="41"/>
        <v>5</v>
      </c>
      <c r="C113" s="148">
        <v>42810</v>
      </c>
      <c r="D113" s="2"/>
      <c r="E113" s="86"/>
      <c r="F113" s="2"/>
      <c r="G113" s="87"/>
      <c r="H113" s="2"/>
      <c r="I113" s="88"/>
      <c r="J113" s="2"/>
      <c r="K113" s="89"/>
      <c r="L113" s="2"/>
      <c r="M113" s="90"/>
      <c r="N113" s="2"/>
      <c r="O113" s="91"/>
      <c r="P113" s="2"/>
      <c r="Q113" s="92"/>
      <c r="R113" s="2"/>
      <c r="S113" s="93"/>
      <c r="T113" s="2"/>
      <c r="U113" s="89"/>
      <c r="V113" s="2"/>
      <c r="W113" s="94"/>
      <c r="X113" s="2"/>
      <c r="Y113" s="87"/>
      <c r="Z113" s="2"/>
      <c r="AA113" s="2" t="str">
        <f t="shared" si="42"/>
        <v/>
      </c>
      <c r="AB113" s="2" t="str">
        <f t="shared" si="43"/>
        <v/>
      </c>
    </row>
    <row r="114" spans="1:28" ht="14.25" customHeight="1">
      <c r="A114" s="243"/>
      <c r="B114" s="184">
        <f t="shared" si="41"/>
        <v>6</v>
      </c>
      <c r="C114" s="148">
        <v>42811</v>
      </c>
      <c r="D114" s="2"/>
      <c r="E114" s="86"/>
      <c r="F114" s="2"/>
      <c r="G114" s="87"/>
      <c r="H114" s="2"/>
      <c r="I114" s="88"/>
      <c r="J114" s="2"/>
      <c r="K114" s="89"/>
      <c r="L114" s="2"/>
      <c r="M114" s="90"/>
      <c r="N114" s="2"/>
      <c r="O114" s="91"/>
      <c r="P114" s="2"/>
      <c r="Q114" s="92"/>
      <c r="R114" s="2"/>
      <c r="S114" s="93"/>
      <c r="T114" s="2"/>
      <c r="U114" s="89"/>
      <c r="V114" s="2"/>
      <c r="W114" s="94"/>
      <c r="X114" s="2"/>
      <c r="Y114" s="87"/>
      <c r="Z114" s="2"/>
      <c r="AA114" s="2" t="str">
        <f t="shared" si="42"/>
        <v/>
      </c>
      <c r="AB114" s="2" t="str">
        <f t="shared" si="43"/>
        <v/>
      </c>
    </row>
    <row r="115" spans="1:28" ht="14.25" customHeight="1">
      <c r="A115" s="243"/>
      <c r="B115" s="184">
        <f t="shared" si="41"/>
        <v>7</v>
      </c>
      <c r="C115" s="148">
        <v>42812</v>
      </c>
      <c r="D115" s="2"/>
      <c r="E115" s="86"/>
      <c r="F115" s="2"/>
      <c r="G115" s="87"/>
      <c r="H115" s="2"/>
      <c r="I115" s="88"/>
      <c r="J115" s="2"/>
      <c r="K115" s="89"/>
      <c r="L115" s="2"/>
      <c r="M115" s="90"/>
      <c r="N115" s="2"/>
      <c r="O115" s="91"/>
      <c r="P115" s="2"/>
      <c r="Q115" s="92"/>
      <c r="R115" s="2"/>
      <c r="S115" s="93"/>
      <c r="T115" s="2"/>
      <c r="U115" s="89"/>
      <c r="V115" s="2"/>
      <c r="W115" s="94"/>
      <c r="X115" s="2"/>
      <c r="Y115" s="87"/>
      <c r="Z115" s="2"/>
      <c r="AA115" s="2" t="str">
        <f t="shared" si="42"/>
        <v/>
      </c>
      <c r="AB115" s="2" t="str">
        <f t="shared" si="43"/>
        <v/>
      </c>
    </row>
    <row r="116" spans="1:28" ht="14.25" customHeight="1">
      <c r="A116" s="243"/>
      <c r="B116" s="184">
        <f t="shared" si="41"/>
        <v>1</v>
      </c>
      <c r="C116" s="148">
        <v>42813</v>
      </c>
      <c r="D116" s="2"/>
      <c r="E116" s="86"/>
      <c r="F116" s="2"/>
      <c r="G116" s="87"/>
      <c r="H116" s="2"/>
      <c r="I116" s="88"/>
      <c r="J116" s="2"/>
      <c r="K116" s="89"/>
      <c r="L116" s="2"/>
      <c r="M116" s="90"/>
      <c r="N116" s="2"/>
      <c r="O116" s="91"/>
      <c r="P116" s="2"/>
      <c r="Q116" s="92"/>
      <c r="R116" s="2"/>
      <c r="S116" s="93"/>
      <c r="T116" s="2"/>
      <c r="U116" s="89"/>
      <c r="V116" s="2"/>
      <c r="W116" s="94"/>
      <c r="X116" s="2"/>
      <c r="Y116" s="87"/>
      <c r="Z116" s="2"/>
      <c r="AA116" s="2" t="str">
        <f t="shared" si="42"/>
        <v/>
      </c>
      <c r="AB116" s="2" t="str">
        <f t="shared" si="43"/>
        <v/>
      </c>
    </row>
    <row r="117" spans="1:28" s="84" customFormat="1" ht="15" customHeight="1">
      <c r="A117" s="243"/>
      <c r="B117" s="215" t="s">
        <v>23</v>
      </c>
      <c r="C117" s="242"/>
      <c r="D117" s="201">
        <f>SUM(D110:D116)</f>
        <v>0</v>
      </c>
      <c r="E117" s="202"/>
      <c r="F117" s="201">
        <f>SUM(F110:F116)</f>
        <v>0</v>
      </c>
      <c r="G117" s="202"/>
      <c r="H117" s="201">
        <f>SUM(H110:H116)</f>
        <v>0</v>
      </c>
      <c r="I117" s="202"/>
      <c r="J117" s="201">
        <f>SUM(J110:J116)</f>
        <v>0</v>
      </c>
      <c r="K117" s="202"/>
      <c r="L117" s="201">
        <f>SUM(L110:L116)</f>
        <v>0</v>
      </c>
      <c r="M117" s="202"/>
      <c r="N117" s="201">
        <f>SUM(N110:N116)</f>
        <v>0</v>
      </c>
      <c r="O117" s="202"/>
      <c r="P117" s="201">
        <f>SUM(P110:P116)</f>
        <v>0</v>
      </c>
      <c r="Q117" s="202"/>
      <c r="R117" s="201">
        <f>SUM(R110:R116)</f>
        <v>0</v>
      </c>
      <c r="S117" s="202"/>
      <c r="T117" s="201">
        <f>SUM(T110:T116)</f>
        <v>0</v>
      </c>
      <c r="U117" s="202"/>
      <c r="V117" s="201">
        <f>SUM(V110:V116)</f>
        <v>0</v>
      </c>
      <c r="W117" s="202"/>
      <c r="X117" s="201">
        <f>SUM(X110:X116)</f>
        <v>0</v>
      </c>
      <c r="Y117" s="202"/>
      <c r="Z117" s="83">
        <f>SUM(Z110:Z116)</f>
        <v>0</v>
      </c>
      <c r="AA117" s="83">
        <f>SUM(AA110:AA116)</f>
        <v>0</v>
      </c>
      <c r="AB117" s="83">
        <f>SUM(AB110:AB116)</f>
        <v>0</v>
      </c>
    </row>
    <row r="118" spans="1:28" ht="15.75" customHeight="1">
      <c r="A118" s="243"/>
      <c r="B118" s="213" t="str">
        <f>"Semaine "&amp;WEEKNUM(C119)</f>
        <v>Semaine 12</v>
      </c>
      <c r="C118" s="214"/>
      <c r="D118" s="125" t="s">
        <v>8</v>
      </c>
      <c r="E118" s="125" t="s">
        <v>9</v>
      </c>
      <c r="F118" s="126" t="s">
        <v>10</v>
      </c>
      <c r="G118" s="126" t="s">
        <v>9</v>
      </c>
      <c r="H118" s="127" t="s">
        <v>11</v>
      </c>
      <c r="I118" s="127" t="s">
        <v>9</v>
      </c>
      <c r="J118" s="128" t="s">
        <v>12</v>
      </c>
      <c r="K118" s="128" t="s">
        <v>9</v>
      </c>
      <c r="L118" s="129" t="s">
        <v>13</v>
      </c>
      <c r="M118" s="129" t="s">
        <v>9</v>
      </c>
      <c r="N118" s="130" t="s">
        <v>14</v>
      </c>
      <c r="O118" s="130" t="s">
        <v>9</v>
      </c>
      <c r="P118" s="131" t="s">
        <v>15</v>
      </c>
      <c r="Q118" s="131" t="s">
        <v>9</v>
      </c>
      <c r="R118" s="132" t="s">
        <v>16</v>
      </c>
      <c r="S118" s="132" t="s">
        <v>9</v>
      </c>
      <c r="T118" s="133" t="s">
        <v>17</v>
      </c>
      <c r="U118" s="133" t="s">
        <v>9</v>
      </c>
      <c r="V118" s="134" t="s">
        <v>18</v>
      </c>
      <c r="W118" s="134" t="s">
        <v>9</v>
      </c>
      <c r="X118" s="135" t="s">
        <v>19</v>
      </c>
      <c r="Y118" s="135" t="s">
        <v>9</v>
      </c>
      <c r="Z118" s="136" t="s">
        <v>20</v>
      </c>
      <c r="AA118" s="137" t="s">
        <v>21</v>
      </c>
      <c r="AB118" s="138" t="s">
        <v>22</v>
      </c>
    </row>
    <row r="119" spans="1:28" ht="14.25" customHeight="1">
      <c r="A119" s="243"/>
      <c r="B119" s="184">
        <f t="shared" ref="B119:B125" si="44">WEEKDAY(C119)</f>
        <v>2</v>
      </c>
      <c r="C119" s="148">
        <v>42814</v>
      </c>
      <c r="D119" s="2"/>
      <c r="E119" s="86"/>
      <c r="F119" s="2"/>
      <c r="G119" s="87"/>
      <c r="H119" s="2"/>
      <c r="I119" s="88"/>
      <c r="J119" s="2"/>
      <c r="K119" s="89"/>
      <c r="L119" s="2"/>
      <c r="M119" s="90"/>
      <c r="N119" s="2"/>
      <c r="O119" s="91"/>
      <c r="P119" s="2"/>
      <c r="Q119" s="92"/>
      <c r="R119" s="2"/>
      <c r="S119" s="93"/>
      <c r="T119" s="2"/>
      <c r="U119" s="89"/>
      <c r="V119" s="2"/>
      <c r="W119" s="94"/>
      <c r="X119" s="2"/>
      <c r="Y119" s="87"/>
      <c r="Z119" s="2"/>
      <c r="AA119" s="2" t="str">
        <f t="shared" ref="AA119:AA125" si="45">IF(SUM(D119:X119)=0,"",SUM(D119:X119))</f>
        <v/>
      </c>
      <c r="AB119" s="2" t="str">
        <f t="shared" ref="AB119:AB125" si="46">IF(SUM(Y119:AA119)=0,"",SUM(Z119,AA119))</f>
        <v/>
      </c>
    </row>
    <row r="120" spans="1:28" ht="14.25" customHeight="1">
      <c r="A120" s="243"/>
      <c r="B120" s="184">
        <f t="shared" si="44"/>
        <v>3</v>
      </c>
      <c r="C120" s="148">
        <v>42815</v>
      </c>
      <c r="D120" s="2"/>
      <c r="E120" s="86"/>
      <c r="F120" s="2"/>
      <c r="G120" s="87"/>
      <c r="H120" s="2"/>
      <c r="I120" s="88"/>
      <c r="J120" s="2"/>
      <c r="K120" s="89"/>
      <c r="L120" s="2"/>
      <c r="M120" s="90"/>
      <c r="N120" s="2"/>
      <c r="O120" s="91"/>
      <c r="P120" s="2"/>
      <c r="Q120" s="92"/>
      <c r="R120" s="2"/>
      <c r="S120" s="93"/>
      <c r="T120" s="124"/>
      <c r="U120" s="89"/>
      <c r="V120" s="2"/>
      <c r="W120" s="94"/>
      <c r="X120" s="2"/>
      <c r="Y120" s="87"/>
      <c r="Z120" s="2"/>
      <c r="AA120" s="2" t="str">
        <f t="shared" si="45"/>
        <v/>
      </c>
      <c r="AB120" s="2" t="str">
        <f t="shared" si="46"/>
        <v/>
      </c>
    </row>
    <row r="121" spans="1:28" ht="14.25" customHeight="1">
      <c r="A121" s="243"/>
      <c r="B121" s="184">
        <f t="shared" si="44"/>
        <v>4</v>
      </c>
      <c r="C121" s="148">
        <v>42816</v>
      </c>
      <c r="D121" s="2"/>
      <c r="E121" s="86"/>
      <c r="F121" s="2"/>
      <c r="G121" s="87"/>
      <c r="H121" s="2"/>
      <c r="I121" s="88"/>
      <c r="J121" s="2"/>
      <c r="K121" s="89"/>
      <c r="L121" s="2"/>
      <c r="M121" s="90"/>
      <c r="N121" s="2"/>
      <c r="O121" s="91"/>
      <c r="P121" s="2"/>
      <c r="Q121" s="92"/>
      <c r="R121" s="2"/>
      <c r="S121" s="93"/>
      <c r="T121" s="2"/>
      <c r="U121" s="89"/>
      <c r="V121" s="2"/>
      <c r="W121" s="94"/>
      <c r="X121" s="2"/>
      <c r="Y121" s="87"/>
      <c r="Z121" s="2"/>
      <c r="AA121" s="2" t="str">
        <f t="shared" si="45"/>
        <v/>
      </c>
      <c r="AB121" s="2" t="str">
        <f t="shared" si="46"/>
        <v/>
      </c>
    </row>
    <row r="122" spans="1:28" ht="14.25" customHeight="1">
      <c r="A122" s="243"/>
      <c r="B122" s="184">
        <f t="shared" si="44"/>
        <v>5</v>
      </c>
      <c r="C122" s="148">
        <v>42817</v>
      </c>
      <c r="D122" s="2"/>
      <c r="E122" s="86"/>
      <c r="F122" s="2"/>
      <c r="G122" s="87"/>
      <c r="H122" s="2"/>
      <c r="I122" s="88"/>
      <c r="J122" s="2"/>
      <c r="K122" s="89"/>
      <c r="L122" s="2"/>
      <c r="M122" s="90"/>
      <c r="N122" s="2"/>
      <c r="O122" s="91"/>
      <c r="P122" s="2"/>
      <c r="Q122" s="92"/>
      <c r="R122" s="2"/>
      <c r="S122" s="93"/>
      <c r="T122" s="2"/>
      <c r="U122" s="89"/>
      <c r="V122" s="2"/>
      <c r="W122" s="94"/>
      <c r="X122" s="2"/>
      <c r="Y122" s="87"/>
      <c r="Z122" s="2"/>
      <c r="AA122" s="2" t="str">
        <f t="shared" si="45"/>
        <v/>
      </c>
      <c r="AB122" s="2" t="str">
        <f t="shared" si="46"/>
        <v/>
      </c>
    </row>
    <row r="123" spans="1:28" ht="14.25" customHeight="1">
      <c r="A123" s="243"/>
      <c r="B123" s="184">
        <f t="shared" si="44"/>
        <v>6</v>
      </c>
      <c r="C123" s="148">
        <v>42818</v>
      </c>
      <c r="D123" s="2"/>
      <c r="E123" s="86"/>
      <c r="F123" s="2"/>
      <c r="G123" s="87"/>
      <c r="H123" s="2"/>
      <c r="I123" s="88"/>
      <c r="J123" s="2"/>
      <c r="K123" s="89"/>
      <c r="L123" s="2"/>
      <c r="M123" s="90"/>
      <c r="N123" s="2"/>
      <c r="O123" s="91"/>
      <c r="P123" s="2"/>
      <c r="Q123" s="92"/>
      <c r="R123" s="2"/>
      <c r="S123" s="93"/>
      <c r="T123" s="2"/>
      <c r="U123" s="89"/>
      <c r="V123" s="2"/>
      <c r="W123" s="94"/>
      <c r="X123" s="2"/>
      <c r="Y123" s="87"/>
      <c r="Z123" s="2"/>
      <c r="AA123" s="2" t="str">
        <f t="shared" si="45"/>
        <v/>
      </c>
      <c r="AB123" s="2" t="str">
        <f t="shared" si="46"/>
        <v/>
      </c>
    </row>
    <row r="124" spans="1:28" ht="14.25" customHeight="1">
      <c r="A124" s="243"/>
      <c r="B124" s="184">
        <f t="shared" si="44"/>
        <v>7</v>
      </c>
      <c r="C124" s="148">
        <v>42819</v>
      </c>
      <c r="D124" s="2"/>
      <c r="E124" s="86"/>
      <c r="F124" s="2"/>
      <c r="G124" s="87"/>
      <c r="H124" s="2"/>
      <c r="I124" s="88"/>
      <c r="J124" s="2"/>
      <c r="K124" s="89"/>
      <c r="L124" s="2"/>
      <c r="M124" s="90"/>
      <c r="N124" s="2"/>
      <c r="O124" s="91"/>
      <c r="P124" s="2"/>
      <c r="Q124" s="92"/>
      <c r="R124" s="2"/>
      <c r="S124" s="93"/>
      <c r="T124" s="2"/>
      <c r="U124" s="89"/>
      <c r="V124" s="2"/>
      <c r="W124" s="94"/>
      <c r="X124" s="2"/>
      <c r="Y124" s="87"/>
      <c r="Z124" s="2"/>
      <c r="AA124" s="2" t="str">
        <f t="shared" si="45"/>
        <v/>
      </c>
      <c r="AB124" s="2" t="str">
        <f t="shared" si="46"/>
        <v/>
      </c>
    </row>
    <row r="125" spans="1:28" ht="14.25" customHeight="1">
      <c r="A125" s="243"/>
      <c r="B125" s="184">
        <f t="shared" si="44"/>
        <v>1</v>
      </c>
      <c r="C125" s="148">
        <v>42820</v>
      </c>
      <c r="D125" s="2"/>
      <c r="E125" s="86"/>
      <c r="F125" s="2"/>
      <c r="G125" s="87"/>
      <c r="H125" s="2"/>
      <c r="I125" s="88"/>
      <c r="J125" s="2"/>
      <c r="K125" s="89"/>
      <c r="L125" s="2"/>
      <c r="M125" s="90"/>
      <c r="N125" s="2"/>
      <c r="O125" s="91"/>
      <c r="P125" s="2"/>
      <c r="Q125" s="92"/>
      <c r="R125" s="2"/>
      <c r="S125" s="93"/>
      <c r="T125" s="2"/>
      <c r="U125" s="89"/>
      <c r="V125" s="2"/>
      <c r="W125" s="94"/>
      <c r="X125" s="2"/>
      <c r="Y125" s="87"/>
      <c r="Z125" s="2"/>
      <c r="AA125" s="2" t="str">
        <f t="shared" si="45"/>
        <v/>
      </c>
      <c r="AB125" s="2" t="str">
        <f t="shared" si="46"/>
        <v/>
      </c>
    </row>
    <row r="126" spans="1:28" s="84" customFormat="1" ht="15" customHeight="1">
      <c r="A126" s="243"/>
      <c r="B126" s="215" t="s">
        <v>23</v>
      </c>
      <c r="C126" s="242"/>
      <c r="D126" s="201">
        <f>SUM(D119:D125)</f>
        <v>0</v>
      </c>
      <c r="E126" s="202"/>
      <c r="F126" s="201">
        <f>SUM(F119:F125)</f>
        <v>0</v>
      </c>
      <c r="G126" s="202"/>
      <c r="H126" s="201">
        <f>SUM(H119:H125)</f>
        <v>0</v>
      </c>
      <c r="I126" s="202"/>
      <c r="J126" s="201">
        <f>SUM(J119:J125)</f>
        <v>0</v>
      </c>
      <c r="K126" s="202"/>
      <c r="L126" s="201">
        <f>SUM(L119:L125)</f>
        <v>0</v>
      </c>
      <c r="M126" s="202"/>
      <c r="N126" s="201">
        <f>SUM(N119:N125)</f>
        <v>0</v>
      </c>
      <c r="O126" s="202"/>
      <c r="P126" s="201">
        <f>SUM(P119:P125)</f>
        <v>0</v>
      </c>
      <c r="Q126" s="202"/>
      <c r="R126" s="201">
        <f>SUM(R119:R125)</f>
        <v>0</v>
      </c>
      <c r="S126" s="202"/>
      <c r="T126" s="201">
        <f>SUM(T119:T125)</f>
        <v>0</v>
      </c>
      <c r="U126" s="202"/>
      <c r="V126" s="201">
        <f>SUM(V119:V125)</f>
        <v>0</v>
      </c>
      <c r="W126" s="202"/>
      <c r="X126" s="201">
        <f>SUM(X119:X125)</f>
        <v>0</v>
      </c>
      <c r="Y126" s="202"/>
      <c r="Z126" s="83">
        <f>SUM(Z119:Z125)</f>
        <v>0</v>
      </c>
      <c r="AA126" s="83">
        <f>SUM(AA119:AA125)</f>
        <v>0</v>
      </c>
      <c r="AB126" s="83">
        <f>SUM(AB119:AB125)</f>
        <v>0</v>
      </c>
    </row>
    <row r="127" spans="1:28" ht="15.75" customHeight="1">
      <c r="A127" s="243"/>
      <c r="B127" s="213" t="str">
        <f>"Semaine "&amp;WEEKNUM(C128)</f>
        <v>Semaine 13</v>
      </c>
      <c r="C127" s="214"/>
      <c r="D127" s="125" t="s">
        <v>8</v>
      </c>
      <c r="E127" s="125" t="s">
        <v>9</v>
      </c>
      <c r="F127" s="126" t="s">
        <v>10</v>
      </c>
      <c r="G127" s="126" t="s">
        <v>9</v>
      </c>
      <c r="H127" s="127" t="s">
        <v>11</v>
      </c>
      <c r="I127" s="127" t="s">
        <v>9</v>
      </c>
      <c r="J127" s="128" t="s">
        <v>12</v>
      </c>
      <c r="K127" s="128" t="s">
        <v>9</v>
      </c>
      <c r="L127" s="129" t="s">
        <v>13</v>
      </c>
      <c r="M127" s="129" t="s">
        <v>9</v>
      </c>
      <c r="N127" s="130" t="s">
        <v>14</v>
      </c>
      <c r="O127" s="130" t="s">
        <v>9</v>
      </c>
      <c r="P127" s="131" t="s">
        <v>15</v>
      </c>
      <c r="Q127" s="131" t="s">
        <v>9</v>
      </c>
      <c r="R127" s="132" t="s">
        <v>16</v>
      </c>
      <c r="S127" s="132" t="s">
        <v>9</v>
      </c>
      <c r="T127" s="133" t="s">
        <v>17</v>
      </c>
      <c r="U127" s="133" t="s">
        <v>9</v>
      </c>
      <c r="V127" s="134" t="s">
        <v>18</v>
      </c>
      <c r="W127" s="134" t="s">
        <v>9</v>
      </c>
      <c r="X127" s="135" t="s">
        <v>19</v>
      </c>
      <c r="Y127" s="135" t="s">
        <v>9</v>
      </c>
      <c r="Z127" s="136" t="s">
        <v>20</v>
      </c>
      <c r="AA127" s="137" t="s">
        <v>21</v>
      </c>
      <c r="AB127" s="138" t="s">
        <v>22</v>
      </c>
    </row>
    <row r="128" spans="1:28" ht="14.25" customHeight="1">
      <c r="A128" s="243"/>
      <c r="B128" s="184">
        <f t="shared" ref="B128:B135" si="47">WEEKDAY(C128)</f>
        <v>2</v>
      </c>
      <c r="C128" s="148">
        <v>42821</v>
      </c>
      <c r="D128" s="2"/>
      <c r="E128" s="86"/>
      <c r="F128" s="2"/>
      <c r="G128" s="87"/>
      <c r="H128" s="2"/>
      <c r="I128" s="88"/>
      <c r="J128" s="2"/>
      <c r="K128" s="89"/>
      <c r="L128" s="2"/>
      <c r="M128" s="90"/>
      <c r="N128" s="2"/>
      <c r="O128" s="91"/>
      <c r="P128" s="2"/>
      <c r="Q128" s="92"/>
      <c r="R128" s="2"/>
      <c r="S128" s="93"/>
      <c r="T128" s="2"/>
      <c r="U128" s="89"/>
      <c r="V128" s="2"/>
      <c r="W128" s="94"/>
      <c r="X128" s="2"/>
      <c r="Y128" s="87"/>
      <c r="Z128" s="2"/>
      <c r="AA128" s="2" t="str">
        <f t="shared" ref="AA128:AA135" si="48">IF(SUM(D128:X128)=0,"",SUM(D128:X128))</f>
        <v/>
      </c>
      <c r="AB128" s="2" t="str">
        <f t="shared" ref="AB128:AB135" si="49">IF(SUM(Y128:AA128)=0,"",SUM(Z128,AA128))</f>
        <v/>
      </c>
    </row>
    <row r="129" spans="1:29" ht="14.25" customHeight="1">
      <c r="A129" s="243"/>
      <c r="B129" s="184">
        <f t="shared" si="47"/>
        <v>3</v>
      </c>
      <c r="C129" s="148">
        <v>42822</v>
      </c>
      <c r="D129" s="2"/>
      <c r="E129" s="86"/>
      <c r="F129" s="2"/>
      <c r="G129" s="87"/>
      <c r="H129" s="2"/>
      <c r="I129" s="88"/>
      <c r="J129" s="2"/>
      <c r="K129" s="89"/>
      <c r="L129" s="2"/>
      <c r="M129" s="90"/>
      <c r="N129" s="2"/>
      <c r="O129" s="91"/>
      <c r="P129" s="2"/>
      <c r="Q129" s="92"/>
      <c r="R129" s="2"/>
      <c r="S129" s="93"/>
      <c r="T129" s="124"/>
      <c r="U129" s="89"/>
      <c r="V129" s="2"/>
      <c r="W129" s="94"/>
      <c r="X129" s="2"/>
      <c r="Y129" s="87"/>
      <c r="Z129" s="2"/>
      <c r="AA129" s="2" t="str">
        <f t="shared" si="48"/>
        <v/>
      </c>
      <c r="AB129" s="2" t="str">
        <f t="shared" si="49"/>
        <v/>
      </c>
    </row>
    <row r="130" spans="1:29" ht="14.25" customHeight="1">
      <c r="A130" s="243"/>
      <c r="B130" s="184">
        <f t="shared" si="47"/>
        <v>4</v>
      </c>
      <c r="C130" s="148">
        <v>42823</v>
      </c>
      <c r="D130" s="2"/>
      <c r="E130" s="86"/>
      <c r="F130" s="2"/>
      <c r="G130" s="87"/>
      <c r="H130" s="2"/>
      <c r="I130" s="88"/>
      <c r="J130" s="2"/>
      <c r="K130" s="89"/>
      <c r="L130" s="2"/>
      <c r="M130" s="90"/>
      <c r="N130" s="2"/>
      <c r="O130" s="91"/>
      <c r="P130" s="2"/>
      <c r="Q130" s="92"/>
      <c r="R130" s="2"/>
      <c r="S130" s="93"/>
      <c r="T130" s="2"/>
      <c r="U130" s="89"/>
      <c r="V130" s="2"/>
      <c r="W130" s="94"/>
      <c r="X130" s="2"/>
      <c r="Y130" s="87"/>
      <c r="Z130" s="2"/>
      <c r="AA130" s="2" t="str">
        <f t="shared" si="48"/>
        <v/>
      </c>
      <c r="AB130" s="2" t="str">
        <f t="shared" si="49"/>
        <v/>
      </c>
    </row>
    <row r="131" spans="1:29" ht="14.25" customHeight="1">
      <c r="A131" s="243"/>
      <c r="B131" s="184">
        <f t="shared" si="47"/>
        <v>5</v>
      </c>
      <c r="C131" s="148">
        <v>42824</v>
      </c>
      <c r="D131" s="2"/>
      <c r="E131" s="86"/>
      <c r="F131" s="2"/>
      <c r="G131" s="87"/>
      <c r="H131" s="2"/>
      <c r="I131" s="88"/>
      <c r="J131" s="2"/>
      <c r="K131" s="89"/>
      <c r="L131" s="2"/>
      <c r="M131" s="90"/>
      <c r="N131" s="2"/>
      <c r="O131" s="91"/>
      <c r="P131" s="2"/>
      <c r="Q131" s="92"/>
      <c r="R131" s="2"/>
      <c r="S131" s="93"/>
      <c r="T131" s="2"/>
      <c r="U131" s="89"/>
      <c r="V131" s="2"/>
      <c r="W131" s="94"/>
      <c r="X131" s="2"/>
      <c r="Y131" s="87"/>
      <c r="Z131" s="2"/>
      <c r="AA131" s="2" t="str">
        <f t="shared" si="48"/>
        <v/>
      </c>
      <c r="AB131" s="2" t="str">
        <f t="shared" si="49"/>
        <v/>
      </c>
    </row>
    <row r="132" spans="1:29" ht="14.25" customHeight="1">
      <c r="A132" s="247"/>
      <c r="B132" s="184">
        <f t="shared" si="47"/>
        <v>6</v>
      </c>
      <c r="C132" s="148">
        <v>42825</v>
      </c>
      <c r="D132" s="2"/>
      <c r="E132" s="86"/>
      <c r="F132" s="2"/>
      <c r="G132" s="87"/>
      <c r="H132" s="2"/>
      <c r="I132" s="88"/>
      <c r="J132" s="2"/>
      <c r="K132" s="89"/>
      <c r="L132" s="2"/>
      <c r="M132" s="90"/>
      <c r="N132" s="2"/>
      <c r="O132" s="91"/>
      <c r="P132" s="2"/>
      <c r="Q132" s="92"/>
      <c r="R132" s="2"/>
      <c r="S132" s="93"/>
      <c r="T132" s="2"/>
      <c r="U132" s="89"/>
      <c r="V132" s="2"/>
      <c r="W132" s="94"/>
      <c r="X132" s="2"/>
      <c r="Y132" s="87"/>
      <c r="Z132" s="2"/>
      <c r="AA132" s="2" t="str">
        <f t="shared" si="48"/>
        <v/>
      </c>
      <c r="AB132" s="2" t="str">
        <f t="shared" si="49"/>
        <v/>
      </c>
    </row>
    <row r="133" spans="1:29" ht="18.75" customHeight="1">
      <c r="A133" s="191"/>
      <c r="B133" s="258" t="s">
        <v>123</v>
      </c>
      <c r="C133" s="259"/>
      <c r="D133" s="143" t="e">
        <f ca="1">SUM(D131:D132,D122:D128,D114:D119,D113,D104:D110,D95:D101,D91)</f>
        <v>#REF!</v>
      </c>
      <c r="E133" s="144"/>
      <c r="F133" s="145">
        <f>SUM(F131:F132,F122:F128,F114:F119,F113,F104:F110,F95:F101,F94)</f>
        <v>0</v>
      </c>
      <c r="G133" s="144"/>
      <c r="H133" s="145">
        <f>SUM(H131:H132,H122:H128,H114:H119,H113,H104:H110,H95:H101,H91)</f>
        <v>0</v>
      </c>
      <c r="I133" s="144"/>
      <c r="J133" s="145">
        <f>SUM(J131:J132,J122:J128,J114:J119,J113,J104:J110,J95:J101,J91)</f>
        <v>0</v>
      </c>
      <c r="K133" s="144"/>
      <c r="L133" s="145">
        <f>SUM(L131:L132,L122:L128,L114:L119,L113,L104:L110,L95:L101,L91)</f>
        <v>0</v>
      </c>
      <c r="M133" s="144"/>
      <c r="N133" s="145">
        <f>SUM(N131:N132,N122:N128,N114:N119,N113,N104:N110,N95:N101,N91)</f>
        <v>0</v>
      </c>
      <c r="O133" s="144"/>
      <c r="P133" s="145">
        <f>SUM(P131:P132,P122:P128,P114:P119,P113,P104:P110,P95:P101,P91)</f>
        <v>0</v>
      </c>
      <c r="Q133" s="144"/>
      <c r="R133" s="145">
        <f>SUM(R131:R132,R122:R128,R114:R119,R113,R104:R110,R95:R101,R91)</f>
        <v>0</v>
      </c>
      <c r="S133" s="144"/>
      <c r="T133" s="145">
        <f>SUM(T131:T132,T122:T128,T114:T119,T113,T104:T110,T95:T101,T91)</f>
        <v>0</v>
      </c>
      <c r="U133" s="144"/>
      <c r="V133" s="145">
        <f>SUM(V131:V132,V122:V128,V114:V119,V113,V104:V110,V95:V101,V91)</f>
        <v>0</v>
      </c>
      <c r="W133" s="144"/>
      <c r="X133" s="145">
        <f>SUM(X131:X132,X122:X128,X114:X119,X113,X104:X110,X95:X101,X91)</f>
        <v>0</v>
      </c>
      <c r="Y133" s="144"/>
      <c r="Z133" s="145">
        <f>SUM(Z131:Z132,Z122:Z128,Z114:Z119,Z113,Z104:Z110,Z95:Z101,Z91)</f>
        <v>0</v>
      </c>
      <c r="AA133" s="143"/>
      <c r="AB133" s="142">
        <f>SUM(AB131:AB132,AB122:AB128,AB114:AB119,AB113,AB104:AB110,AB95:AB101,AB91)</f>
        <v>21</v>
      </c>
      <c r="AC133" s="139"/>
    </row>
    <row r="134" spans="1:29" ht="15" customHeight="1">
      <c r="A134" s="246">
        <f>C141</f>
        <v>42831</v>
      </c>
      <c r="B134" s="184">
        <f t="shared" si="47"/>
        <v>7</v>
      </c>
      <c r="C134" s="148">
        <v>42826</v>
      </c>
      <c r="D134" s="2"/>
      <c r="E134" s="86"/>
      <c r="F134" s="2"/>
      <c r="G134" s="87"/>
      <c r="H134" s="2"/>
      <c r="I134" s="88"/>
      <c r="J134" s="2"/>
      <c r="K134" s="89"/>
      <c r="L134" s="2"/>
      <c r="M134" s="90"/>
      <c r="N134" s="2"/>
      <c r="O134" s="91"/>
      <c r="P134" s="2"/>
      <c r="Q134" s="92"/>
      <c r="R134" s="2"/>
      <c r="S134" s="93"/>
      <c r="T134" s="2"/>
      <c r="U134" s="89"/>
      <c r="V134" s="2"/>
      <c r="W134" s="94"/>
      <c r="X134" s="2"/>
      <c r="Y134" s="87"/>
      <c r="Z134" s="2"/>
      <c r="AA134" s="2" t="str">
        <f t="shared" si="48"/>
        <v/>
      </c>
      <c r="AB134" s="2" t="str">
        <f t="shared" si="49"/>
        <v/>
      </c>
    </row>
    <row r="135" spans="1:29" ht="14.25" customHeight="1">
      <c r="A135" s="243"/>
      <c r="B135" s="181">
        <f t="shared" si="47"/>
        <v>1</v>
      </c>
      <c r="C135" s="148">
        <v>42827</v>
      </c>
      <c r="D135" s="2"/>
      <c r="E135" s="86"/>
      <c r="F135" s="2"/>
      <c r="G135" s="87"/>
      <c r="H135" s="2"/>
      <c r="I135" s="88"/>
      <c r="J135" s="2"/>
      <c r="K135" s="89"/>
      <c r="L135" s="2"/>
      <c r="M135" s="90"/>
      <c r="N135" s="2"/>
      <c r="O135" s="91"/>
      <c r="P135" s="2"/>
      <c r="Q135" s="92"/>
      <c r="R135" s="2"/>
      <c r="S135" s="93"/>
      <c r="T135" s="2"/>
      <c r="U135" s="89"/>
      <c r="V135" s="2"/>
      <c r="W135" s="94"/>
      <c r="X135" s="2"/>
      <c r="Y135" s="87"/>
      <c r="Z135" s="2"/>
      <c r="AA135" s="2" t="str">
        <f t="shared" si="48"/>
        <v/>
      </c>
      <c r="AB135" s="2" t="str">
        <f t="shared" si="49"/>
        <v/>
      </c>
    </row>
    <row r="136" spans="1:29" s="84" customFormat="1" ht="15" customHeight="1">
      <c r="A136" s="243"/>
      <c r="B136" s="215" t="s">
        <v>23</v>
      </c>
      <c r="C136" s="242"/>
      <c r="D136" s="201" t="e">
        <f ca="1">SUM(D128:D135)</f>
        <v>#REF!</v>
      </c>
      <c r="E136" s="202"/>
      <c r="F136" s="201">
        <f>SUM(F128:F135)</f>
        <v>0</v>
      </c>
      <c r="G136" s="202"/>
      <c r="H136" s="201">
        <f>SUM(H128:H135)</f>
        <v>0</v>
      </c>
      <c r="I136" s="202"/>
      <c r="J136" s="201">
        <f>SUM(J128:J135)</f>
        <v>0</v>
      </c>
      <c r="K136" s="202"/>
      <c r="L136" s="201">
        <f>SUM(L128:L135)</f>
        <v>0</v>
      </c>
      <c r="M136" s="202"/>
      <c r="N136" s="201">
        <f>SUM(N128:N135)</f>
        <v>0</v>
      </c>
      <c r="O136" s="202"/>
      <c r="P136" s="201">
        <f>SUM(P128:P135)</f>
        <v>0</v>
      </c>
      <c r="Q136" s="202"/>
      <c r="R136" s="201">
        <f>SUM(R128:R135)</f>
        <v>0</v>
      </c>
      <c r="S136" s="202"/>
      <c r="T136" s="201">
        <f>SUM(T128:T135)</f>
        <v>0</v>
      </c>
      <c r="U136" s="202"/>
      <c r="V136" s="201">
        <f>SUM(V128:V135)</f>
        <v>0</v>
      </c>
      <c r="W136" s="202"/>
      <c r="X136" s="201">
        <f>SUM(X128:X135)</f>
        <v>0</v>
      </c>
      <c r="Y136" s="202"/>
      <c r="Z136" s="83">
        <f>SUM(Z128:Z135)</f>
        <v>0</v>
      </c>
      <c r="AA136" s="83">
        <f>SUM(AA128:AA135)</f>
        <v>0</v>
      </c>
      <c r="AB136" s="83">
        <f>SUM(AB128:AB135)</f>
        <v>21</v>
      </c>
    </row>
    <row r="137" spans="1:29" ht="15.75" customHeight="1">
      <c r="A137" s="243"/>
      <c r="B137" s="213" t="str">
        <f>"Semaine "&amp;WEEKNUM(C138)</f>
        <v>Semaine 14</v>
      </c>
      <c r="C137" s="214"/>
      <c r="D137" s="125" t="s">
        <v>8</v>
      </c>
      <c r="E137" s="125" t="s">
        <v>9</v>
      </c>
      <c r="F137" s="126" t="s">
        <v>10</v>
      </c>
      <c r="G137" s="126" t="s">
        <v>9</v>
      </c>
      <c r="H137" s="127" t="s">
        <v>11</v>
      </c>
      <c r="I137" s="127" t="s">
        <v>9</v>
      </c>
      <c r="J137" s="128" t="s">
        <v>12</v>
      </c>
      <c r="K137" s="128" t="s">
        <v>9</v>
      </c>
      <c r="L137" s="129" t="s">
        <v>13</v>
      </c>
      <c r="M137" s="129" t="s">
        <v>9</v>
      </c>
      <c r="N137" s="130" t="s">
        <v>14</v>
      </c>
      <c r="O137" s="130" t="s">
        <v>9</v>
      </c>
      <c r="P137" s="131" t="s">
        <v>15</v>
      </c>
      <c r="Q137" s="131" t="s">
        <v>9</v>
      </c>
      <c r="R137" s="132" t="s">
        <v>16</v>
      </c>
      <c r="S137" s="132" t="s">
        <v>9</v>
      </c>
      <c r="T137" s="133" t="s">
        <v>17</v>
      </c>
      <c r="U137" s="133" t="s">
        <v>9</v>
      </c>
      <c r="V137" s="134" t="s">
        <v>18</v>
      </c>
      <c r="W137" s="134" t="s">
        <v>9</v>
      </c>
      <c r="X137" s="135" t="s">
        <v>19</v>
      </c>
      <c r="Y137" s="135" t="s">
        <v>9</v>
      </c>
      <c r="Z137" s="136" t="s">
        <v>20</v>
      </c>
      <c r="AA137" s="137" t="s">
        <v>21</v>
      </c>
      <c r="AB137" s="138" t="s">
        <v>22</v>
      </c>
    </row>
    <row r="138" spans="1:29" ht="14.25" customHeight="1">
      <c r="A138" s="243"/>
      <c r="B138" s="181">
        <f t="shared" ref="B138:B144" si="50">WEEKDAY(C138)</f>
        <v>2</v>
      </c>
      <c r="C138" s="150">
        <v>42828</v>
      </c>
      <c r="D138" s="2"/>
      <c r="E138" s="86"/>
      <c r="F138" s="2"/>
      <c r="G138" s="87"/>
      <c r="H138" s="2"/>
      <c r="I138" s="88"/>
      <c r="J138" s="2"/>
      <c r="K138" s="89"/>
      <c r="L138" s="2"/>
      <c r="M138" s="90"/>
      <c r="N138" s="2"/>
      <c r="O138" s="91"/>
      <c r="P138" s="2"/>
      <c r="Q138" s="92"/>
      <c r="R138" s="2"/>
      <c r="S138" s="93"/>
      <c r="T138" s="2"/>
      <c r="U138" s="89"/>
      <c r="V138" s="2"/>
      <c r="W138" s="94"/>
      <c r="X138" s="2"/>
      <c r="Y138" s="87"/>
      <c r="Z138" s="2"/>
      <c r="AA138" s="2" t="str">
        <f t="shared" ref="AA138:AA144" si="51">IF(SUM(D138:X138)=0,"",SUM(D138:X138))</f>
        <v/>
      </c>
      <c r="AB138" s="2" t="str">
        <f t="shared" ref="AB138:AB144" si="52">IF(SUM(Y138:AA138)=0,"",SUM(Z138,AA138))</f>
        <v/>
      </c>
    </row>
    <row r="139" spans="1:29" ht="14.25" customHeight="1">
      <c r="A139" s="243"/>
      <c r="B139" s="181">
        <f t="shared" si="50"/>
        <v>3</v>
      </c>
      <c r="C139" s="150">
        <v>42829</v>
      </c>
      <c r="D139" s="2"/>
      <c r="E139" s="86"/>
      <c r="F139" s="2"/>
      <c r="G139" s="87"/>
      <c r="H139" s="2"/>
      <c r="I139" s="88"/>
      <c r="J139" s="2"/>
      <c r="K139" s="89"/>
      <c r="L139" s="2"/>
      <c r="M139" s="90"/>
      <c r="N139" s="2"/>
      <c r="O139" s="91"/>
      <c r="P139" s="2"/>
      <c r="Q139" s="92"/>
      <c r="R139" s="2"/>
      <c r="S139" s="93"/>
      <c r="T139" s="124"/>
      <c r="U139" s="89"/>
      <c r="V139" s="2"/>
      <c r="W139" s="94"/>
      <c r="X139" s="2"/>
      <c r="Y139" s="87"/>
      <c r="Z139" s="2"/>
      <c r="AA139" s="2" t="str">
        <f t="shared" si="51"/>
        <v/>
      </c>
      <c r="AB139" s="2" t="str">
        <f t="shared" si="52"/>
        <v/>
      </c>
    </row>
    <row r="140" spans="1:29" ht="14.25" customHeight="1">
      <c r="A140" s="243"/>
      <c r="B140" s="181">
        <f t="shared" si="50"/>
        <v>4</v>
      </c>
      <c r="C140" s="150">
        <v>42830</v>
      </c>
      <c r="D140" s="2"/>
      <c r="E140" s="86"/>
      <c r="F140" s="2"/>
      <c r="G140" s="87"/>
      <c r="H140" s="2"/>
      <c r="I140" s="88"/>
      <c r="J140" s="2"/>
      <c r="K140" s="89"/>
      <c r="L140" s="2"/>
      <c r="M140" s="90"/>
      <c r="N140" s="2"/>
      <c r="O140" s="91"/>
      <c r="P140" s="2"/>
      <c r="Q140" s="92"/>
      <c r="R140" s="2"/>
      <c r="S140" s="93"/>
      <c r="T140" s="2"/>
      <c r="U140" s="89"/>
      <c r="V140" s="2"/>
      <c r="W140" s="94"/>
      <c r="X140" s="2"/>
      <c r="Y140" s="87"/>
      <c r="Z140" s="2"/>
      <c r="AA140" s="2" t="str">
        <f t="shared" si="51"/>
        <v/>
      </c>
      <c r="AB140" s="2" t="str">
        <f t="shared" si="52"/>
        <v/>
      </c>
    </row>
    <row r="141" spans="1:29" ht="14.25" customHeight="1">
      <c r="A141" s="243"/>
      <c r="B141" s="181">
        <f t="shared" si="50"/>
        <v>5</v>
      </c>
      <c r="C141" s="150">
        <v>42831</v>
      </c>
      <c r="D141" s="2"/>
      <c r="E141" s="86"/>
      <c r="F141" s="2"/>
      <c r="G141" s="87"/>
      <c r="H141" s="2"/>
      <c r="I141" s="88"/>
      <c r="J141" s="2"/>
      <c r="K141" s="89"/>
      <c r="L141" s="2"/>
      <c r="M141" s="90"/>
      <c r="N141" s="2"/>
      <c r="O141" s="91"/>
      <c r="P141" s="2"/>
      <c r="Q141" s="92"/>
      <c r="R141" s="2"/>
      <c r="S141" s="93"/>
      <c r="T141" s="2"/>
      <c r="U141" s="89"/>
      <c r="V141" s="2"/>
      <c r="W141" s="94"/>
      <c r="X141" s="2"/>
      <c r="Y141" s="87"/>
      <c r="Z141" s="2"/>
      <c r="AA141" s="2" t="str">
        <f t="shared" si="51"/>
        <v/>
      </c>
      <c r="AB141" s="2" t="str">
        <f t="shared" si="52"/>
        <v/>
      </c>
    </row>
    <row r="142" spans="1:29" ht="14.25" customHeight="1">
      <c r="A142" s="243"/>
      <c r="B142" s="181">
        <f t="shared" si="50"/>
        <v>6</v>
      </c>
      <c r="C142" s="150">
        <v>42832</v>
      </c>
      <c r="D142" s="2"/>
      <c r="E142" s="86"/>
      <c r="F142" s="2"/>
      <c r="G142" s="87"/>
      <c r="H142" s="2"/>
      <c r="I142" s="88"/>
      <c r="J142" s="2"/>
      <c r="K142" s="89"/>
      <c r="L142" s="2"/>
      <c r="M142" s="90"/>
      <c r="N142" s="2"/>
      <c r="O142" s="91"/>
      <c r="P142" s="2"/>
      <c r="Q142" s="92"/>
      <c r="R142" s="2"/>
      <c r="S142" s="93"/>
      <c r="T142" s="2"/>
      <c r="U142" s="89"/>
      <c r="V142" s="2"/>
      <c r="W142" s="94"/>
      <c r="X142" s="2"/>
      <c r="Y142" s="87"/>
      <c r="Z142" s="2"/>
      <c r="AA142" s="2" t="str">
        <f t="shared" si="51"/>
        <v/>
      </c>
      <c r="AB142" s="2" t="str">
        <f t="shared" si="52"/>
        <v/>
      </c>
    </row>
    <row r="143" spans="1:29" ht="14.25" customHeight="1">
      <c r="A143" s="243"/>
      <c r="B143" s="181">
        <f t="shared" si="50"/>
        <v>7</v>
      </c>
      <c r="C143" s="150">
        <v>42833</v>
      </c>
      <c r="D143" s="2"/>
      <c r="E143" s="86"/>
      <c r="F143" s="2"/>
      <c r="G143" s="87"/>
      <c r="H143" s="2"/>
      <c r="I143" s="88"/>
      <c r="J143" s="2"/>
      <c r="K143" s="89"/>
      <c r="L143" s="2"/>
      <c r="M143" s="90"/>
      <c r="N143" s="2"/>
      <c r="O143" s="91"/>
      <c r="P143" s="2"/>
      <c r="Q143" s="92"/>
      <c r="R143" s="2"/>
      <c r="S143" s="93"/>
      <c r="T143" s="2"/>
      <c r="U143" s="89"/>
      <c r="V143" s="2"/>
      <c r="W143" s="94"/>
      <c r="X143" s="2"/>
      <c r="Y143" s="87"/>
      <c r="Z143" s="2"/>
      <c r="AA143" s="2" t="str">
        <f t="shared" si="51"/>
        <v/>
      </c>
      <c r="AB143" s="2" t="str">
        <f t="shared" si="52"/>
        <v/>
      </c>
    </row>
    <row r="144" spans="1:29" ht="14.25" customHeight="1">
      <c r="A144" s="243"/>
      <c r="B144" s="181">
        <f t="shared" si="50"/>
        <v>1</v>
      </c>
      <c r="C144" s="150">
        <v>42834</v>
      </c>
      <c r="D144" s="2"/>
      <c r="E144" s="86"/>
      <c r="F144" s="2"/>
      <c r="G144" s="87"/>
      <c r="H144" s="2"/>
      <c r="I144" s="88"/>
      <c r="J144" s="2"/>
      <c r="K144" s="89"/>
      <c r="L144" s="2"/>
      <c r="M144" s="90"/>
      <c r="N144" s="2"/>
      <c r="O144" s="91"/>
      <c r="P144" s="2"/>
      <c r="Q144" s="92"/>
      <c r="R144" s="2"/>
      <c r="S144" s="93"/>
      <c r="T144" s="2"/>
      <c r="U144" s="89"/>
      <c r="V144" s="2"/>
      <c r="W144" s="94"/>
      <c r="X144" s="2"/>
      <c r="Y144" s="87"/>
      <c r="Z144" s="2"/>
      <c r="AA144" s="2" t="str">
        <f t="shared" si="51"/>
        <v/>
      </c>
      <c r="AB144" s="2" t="str">
        <f t="shared" si="52"/>
        <v/>
      </c>
    </row>
    <row r="145" spans="1:28" s="84" customFormat="1" ht="15" customHeight="1">
      <c r="A145" s="243"/>
      <c r="B145" s="215" t="s">
        <v>23</v>
      </c>
      <c r="C145" s="242"/>
      <c r="D145" s="201">
        <f>SUM(D138:D144)</f>
        <v>0</v>
      </c>
      <c r="E145" s="202"/>
      <c r="F145" s="201">
        <f>SUM(F138:F144)</f>
        <v>0</v>
      </c>
      <c r="G145" s="202"/>
      <c r="H145" s="201">
        <f>SUM(H138:H144)</f>
        <v>0</v>
      </c>
      <c r="I145" s="202"/>
      <c r="J145" s="201">
        <f>SUM(J138:J144)</f>
        <v>0</v>
      </c>
      <c r="K145" s="202"/>
      <c r="L145" s="201">
        <f>SUM(L138:L144)</f>
        <v>0</v>
      </c>
      <c r="M145" s="202"/>
      <c r="N145" s="201">
        <f>SUM(N138:N144)</f>
        <v>0</v>
      </c>
      <c r="O145" s="202"/>
      <c r="P145" s="201">
        <f>SUM(P138:P144)</f>
        <v>0</v>
      </c>
      <c r="Q145" s="202"/>
      <c r="R145" s="201">
        <f>SUM(R138:R144)</f>
        <v>0</v>
      </c>
      <c r="S145" s="202"/>
      <c r="T145" s="201">
        <f>SUM(T138:T144)</f>
        <v>0</v>
      </c>
      <c r="U145" s="202"/>
      <c r="V145" s="201">
        <f>SUM(V138:V144)</f>
        <v>0</v>
      </c>
      <c r="W145" s="202"/>
      <c r="X145" s="201">
        <f>SUM(X138:X144)</f>
        <v>0</v>
      </c>
      <c r="Y145" s="202"/>
      <c r="Z145" s="83">
        <f>SUM(Z138:Z144)</f>
        <v>0</v>
      </c>
      <c r="AA145" s="83">
        <f>SUM(AA138:AA144)</f>
        <v>0</v>
      </c>
      <c r="AB145" s="83">
        <f>SUM(AB138:AB144)</f>
        <v>0</v>
      </c>
    </row>
    <row r="146" spans="1:28" ht="15.75" customHeight="1">
      <c r="A146" s="243"/>
      <c r="B146" s="213" t="str">
        <f>"Semaine "&amp;WEEKNUM(C147)</f>
        <v>Semaine 15</v>
      </c>
      <c r="C146" s="214"/>
      <c r="D146" s="125" t="s">
        <v>8</v>
      </c>
      <c r="E146" s="125" t="s">
        <v>9</v>
      </c>
      <c r="F146" s="126" t="s">
        <v>10</v>
      </c>
      <c r="G146" s="126" t="s">
        <v>9</v>
      </c>
      <c r="H146" s="127" t="s">
        <v>11</v>
      </c>
      <c r="I146" s="127" t="s">
        <v>9</v>
      </c>
      <c r="J146" s="128" t="s">
        <v>12</v>
      </c>
      <c r="K146" s="128" t="s">
        <v>9</v>
      </c>
      <c r="L146" s="129" t="s">
        <v>13</v>
      </c>
      <c r="M146" s="129" t="s">
        <v>9</v>
      </c>
      <c r="N146" s="130" t="s">
        <v>14</v>
      </c>
      <c r="O146" s="130" t="s">
        <v>9</v>
      </c>
      <c r="P146" s="131" t="s">
        <v>15</v>
      </c>
      <c r="Q146" s="131" t="s">
        <v>9</v>
      </c>
      <c r="R146" s="132" t="s">
        <v>16</v>
      </c>
      <c r="S146" s="132" t="s">
        <v>9</v>
      </c>
      <c r="T146" s="133" t="s">
        <v>17</v>
      </c>
      <c r="U146" s="133" t="s">
        <v>9</v>
      </c>
      <c r="V146" s="134" t="s">
        <v>18</v>
      </c>
      <c r="W146" s="134" t="s">
        <v>9</v>
      </c>
      <c r="X146" s="135" t="s">
        <v>19</v>
      </c>
      <c r="Y146" s="135" t="s">
        <v>9</v>
      </c>
      <c r="Z146" s="136" t="s">
        <v>20</v>
      </c>
      <c r="AA146" s="137" t="s">
        <v>21</v>
      </c>
      <c r="AB146" s="138" t="s">
        <v>22</v>
      </c>
    </row>
    <row r="147" spans="1:28" ht="14.25" customHeight="1">
      <c r="A147" s="243"/>
      <c r="B147" s="181">
        <f t="shared" ref="B147:B153" si="53">WEEKDAY(C147)</f>
        <v>2</v>
      </c>
      <c r="C147" s="150">
        <v>42835</v>
      </c>
      <c r="D147" s="2"/>
      <c r="E147" s="86"/>
      <c r="F147" s="2"/>
      <c r="G147" s="87"/>
      <c r="H147" s="2"/>
      <c r="I147" s="88"/>
      <c r="J147" s="2"/>
      <c r="K147" s="89"/>
      <c r="L147" s="2"/>
      <c r="M147" s="90"/>
      <c r="N147" s="2"/>
      <c r="O147" s="91"/>
      <c r="P147" s="2"/>
      <c r="Q147" s="92"/>
      <c r="R147" s="2"/>
      <c r="S147" s="93"/>
      <c r="T147" s="2"/>
      <c r="U147" s="89"/>
      <c r="V147" s="2"/>
      <c r="W147" s="94"/>
      <c r="X147" s="2"/>
      <c r="Y147" s="87"/>
      <c r="Z147" s="2"/>
      <c r="AA147" s="2" t="str">
        <f t="shared" ref="AA147:AA153" si="54">IF(SUM(D147:X147)=0,"",SUM(D147:X147))</f>
        <v/>
      </c>
      <c r="AB147" s="2" t="str">
        <f t="shared" ref="AB147:AB153" si="55">IF(SUM(Y147:AA147)=0,"",SUM(Z147,AA147))</f>
        <v/>
      </c>
    </row>
    <row r="148" spans="1:28" ht="14.25" customHeight="1">
      <c r="A148" s="243"/>
      <c r="B148" s="181">
        <f t="shared" si="53"/>
        <v>3</v>
      </c>
      <c r="C148" s="150">
        <v>42836</v>
      </c>
      <c r="D148" s="2"/>
      <c r="E148" s="86"/>
      <c r="F148" s="2"/>
      <c r="G148" s="87"/>
      <c r="H148" s="2"/>
      <c r="I148" s="88"/>
      <c r="J148" s="2"/>
      <c r="K148" s="89"/>
      <c r="L148" s="2"/>
      <c r="M148" s="90"/>
      <c r="N148" s="2"/>
      <c r="O148" s="91"/>
      <c r="P148" s="2"/>
      <c r="Q148" s="92"/>
      <c r="R148" s="2"/>
      <c r="S148" s="93"/>
      <c r="T148" s="124"/>
      <c r="U148" s="89"/>
      <c r="V148" s="2"/>
      <c r="W148" s="94"/>
      <c r="X148" s="2"/>
      <c r="Y148" s="87"/>
      <c r="Z148" s="2"/>
      <c r="AA148" s="2" t="str">
        <f t="shared" si="54"/>
        <v/>
      </c>
      <c r="AB148" s="2" t="str">
        <f t="shared" si="55"/>
        <v/>
      </c>
    </row>
    <row r="149" spans="1:28" ht="14.25" customHeight="1">
      <c r="A149" s="243"/>
      <c r="B149" s="181">
        <f t="shared" si="53"/>
        <v>4</v>
      </c>
      <c r="C149" s="150">
        <v>42837</v>
      </c>
      <c r="D149" s="2"/>
      <c r="E149" s="86"/>
      <c r="F149" s="2"/>
      <c r="G149" s="87"/>
      <c r="H149" s="2"/>
      <c r="I149" s="88"/>
      <c r="J149" s="2"/>
      <c r="K149" s="89"/>
      <c r="L149" s="2"/>
      <c r="M149" s="90"/>
      <c r="N149" s="2"/>
      <c r="O149" s="91"/>
      <c r="P149" s="2"/>
      <c r="Q149" s="92"/>
      <c r="R149" s="2"/>
      <c r="S149" s="93"/>
      <c r="T149" s="2"/>
      <c r="U149" s="89"/>
      <c r="V149" s="2"/>
      <c r="W149" s="94"/>
      <c r="X149" s="2"/>
      <c r="Y149" s="87"/>
      <c r="Z149" s="2"/>
      <c r="AA149" s="2" t="str">
        <f t="shared" si="54"/>
        <v/>
      </c>
      <c r="AB149" s="2" t="str">
        <f t="shared" si="55"/>
        <v/>
      </c>
    </row>
    <row r="150" spans="1:28" ht="14.25" customHeight="1">
      <c r="A150" s="243"/>
      <c r="B150" s="181">
        <f t="shared" si="53"/>
        <v>5</v>
      </c>
      <c r="C150" s="150">
        <v>42838</v>
      </c>
      <c r="D150" s="2"/>
      <c r="E150" s="86"/>
      <c r="F150" s="2"/>
      <c r="G150" s="87"/>
      <c r="H150" s="2"/>
      <c r="I150" s="88"/>
      <c r="J150" s="2"/>
      <c r="K150" s="89"/>
      <c r="L150" s="2"/>
      <c r="M150" s="90"/>
      <c r="N150" s="2"/>
      <c r="O150" s="91"/>
      <c r="P150" s="2"/>
      <c r="Q150" s="92"/>
      <c r="R150" s="2"/>
      <c r="S150" s="93"/>
      <c r="T150" s="2"/>
      <c r="U150" s="89"/>
      <c r="V150" s="2"/>
      <c r="W150" s="94"/>
      <c r="X150" s="2"/>
      <c r="Y150" s="87"/>
      <c r="Z150" s="2"/>
      <c r="AA150" s="2" t="str">
        <f t="shared" si="54"/>
        <v/>
      </c>
      <c r="AB150" s="2" t="str">
        <f t="shared" si="55"/>
        <v/>
      </c>
    </row>
    <row r="151" spans="1:28" ht="14.25" customHeight="1">
      <c r="A151" s="243"/>
      <c r="B151" s="181">
        <f t="shared" si="53"/>
        <v>6</v>
      </c>
      <c r="C151" s="150">
        <v>42839</v>
      </c>
      <c r="D151" s="2"/>
      <c r="E151" s="86"/>
      <c r="F151" s="2"/>
      <c r="G151" s="87"/>
      <c r="H151" s="2"/>
      <c r="I151" s="88"/>
      <c r="J151" s="2"/>
      <c r="K151" s="89"/>
      <c r="L151" s="2"/>
      <c r="M151" s="90"/>
      <c r="N151" s="2"/>
      <c r="O151" s="91"/>
      <c r="P151" s="2"/>
      <c r="Q151" s="92"/>
      <c r="R151" s="2"/>
      <c r="S151" s="93"/>
      <c r="T151" s="2"/>
      <c r="U151" s="89"/>
      <c r="V151" s="2"/>
      <c r="W151" s="94"/>
      <c r="X151" s="2"/>
      <c r="Y151" s="87"/>
      <c r="Z151" s="2"/>
      <c r="AA151" s="2" t="str">
        <f t="shared" si="54"/>
        <v/>
      </c>
      <c r="AB151" s="2" t="str">
        <f t="shared" si="55"/>
        <v/>
      </c>
    </row>
    <row r="152" spans="1:28" ht="14.25" customHeight="1">
      <c r="A152" s="243"/>
      <c r="B152" s="181">
        <f t="shared" si="53"/>
        <v>7</v>
      </c>
      <c r="C152" s="150">
        <v>42840</v>
      </c>
      <c r="D152" s="2"/>
      <c r="E152" s="86"/>
      <c r="F152" s="2"/>
      <c r="G152" s="87"/>
      <c r="H152" s="2"/>
      <c r="I152" s="88"/>
      <c r="J152" s="2"/>
      <c r="K152" s="89"/>
      <c r="L152" s="2"/>
      <c r="M152" s="90"/>
      <c r="N152" s="2"/>
      <c r="O152" s="91"/>
      <c r="P152" s="2"/>
      <c r="Q152" s="92"/>
      <c r="R152" s="2"/>
      <c r="S152" s="93"/>
      <c r="T152" s="2"/>
      <c r="U152" s="89"/>
      <c r="V152" s="2"/>
      <c r="W152" s="94"/>
      <c r="X152" s="2"/>
      <c r="Y152" s="87"/>
      <c r="Z152" s="2"/>
      <c r="AA152" s="2" t="str">
        <f t="shared" si="54"/>
        <v/>
      </c>
      <c r="AB152" s="2" t="str">
        <f t="shared" si="55"/>
        <v/>
      </c>
    </row>
    <row r="153" spans="1:28" ht="14.25" customHeight="1">
      <c r="A153" s="243"/>
      <c r="B153" s="181">
        <f t="shared" si="53"/>
        <v>1</v>
      </c>
      <c r="C153" s="150">
        <v>42841</v>
      </c>
      <c r="D153" s="2"/>
      <c r="E153" s="86"/>
      <c r="F153" s="2"/>
      <c r="G153" s="87"/>
      <c r="H153" s="2"/>
      <c r="I153" s="88"/>
      <c r="J153" s="2"/>
      <c r="K153" s="89"/>
      <c r="L153" s="2"/>
      <c r="M153" s="90"/>
      <c r="N153" s="2"/>
      <c r="O153" s="91"/>
      <c r="P153" s="2"/>
      <c r="Q153" s="92"/>
      <c r="R153" s="2"/>
      <c r="S153" s="93"/>
      <c r="T153" s="2"/>
      <c r="U153" s="89"/>
      <c r="V153" s="2"/>
      <c r="W153" s="94"/>
      <c r="X153" s="2"/>
      <c r="Y153" s="87"/>
      <c r="Z153" s="2"/>
      <c r="AA153" s="2" t="str">
        <f t="shared" si="54"/>
        <v/>
      </c>
      <c r="AB153" s="2" t="str">
        <f t="shared" si="55"/>
        <v/>
      </c>
    </row>
    <row r="154" spans="1:28" s="84" customFormat="1" ht="15" customHeight="1">
      <c r="A154" s="243"/>
      <c r="B154" s="215" t="s">
        <v>23</v>
      </c>
      <c r="C154" s="242"/>
      <c r="D154" s="201">
        <f>SUM(D147:D153)</f>
        <v>0</v>
      </c>
      <c r="E154" s="202"/>
      <c r="F154" s="201">
        <f>SUM(F147:F153)</f>
        <v>0</v>
      </c>
      <c r="G154" s="202"/>
      <c r="H154" s="201">
        <f>SUM(H147:H153)</f>
        <v>0</v>
      </c>
      <c r="I154" s="202"/>
      <c r="J154" s="201">
        <f>SUM(J147:J153)</f>
        <v>0</v>
      </c>
      <c r="K154" s="202"/>
      <c r="L154" s="201">
        <f>SUM(L147:L153)</f>
        <v>0</v>
      </c>
      <c r="M154" s="202"/>
      <c r="N154" s="201">
        <f>SUM(N147:N153)</f>
        <v>0</v>
      </c>
      <c r="O154" s="202"/>
      <c r="P154" s="201">
        <f>SUM(P147:P153)</f>
        <v>0</v>
      </c>
      <c r="Q154" s="202"/>
      <c r="R154" s="201">
        <f>SUM(R147:R153)</f>
        <v>0</v>
      </c>
      <c r="S154" s="202"/>
      <c r="T154" s="201">
        <f>SUM(T147:T153)</f>
        <v>0</v>
      </c>
      <c r="U154" s="202"/>
      <c r="V154" s="201">
        <f>SUM(V147:V153)</f>
        <v>0</v>
      </c>
      <c r="W154" s="202"/>
      <c r="X154" s="201">
        <f>SUM(X147:X153)</f>
        <v>0</v>
      </c>
      <c r="Y154" s="202"/>
      <c r="Z154" s="83">
        <f>SUM(Z147:Z153)</f>
        <v>0</v>
      </c>
      <c r="AA154" s="83">
        <f>SUM(AA147:AA153)</f>
        <v>0</v>
      </c>
      <c r="AB154" s="83">
        <f>SUM(AB147:AB153)</f>
        <v>0</v>
      </c>
    </row>
    <row r="155" spans="1:28" ht="15.75" customHeight="1">
      <c r="A155" s="243"/>
      <c r="B155" s="213" t="str">
        <f>"Semaine "&amp;WEEKNUM(C156)</f>
        <v>Semaine 16</v>
      </c>
      <c r="C155" s="214"/>
      <c r="D155" s="125" t="s">
        <v>8</v>
      </c>
      <c r="E155" s="125" t="s">
        <v>9</v>
      </c>
      <c r="F155" s="126" t="s">
        <v>10</v>
      </c>
      <c r="G155" s="126" t="s">
        <v>9</v>
      </c>
      <c r="H155" s="127" t="s">
        <v>11</v>
      </c>
      <c r="I155" s="127" t="s">
        <v>9</v>
      </c>
      <c r="J155" s="128" t="s">
        <v>12</v>
      </c>
      <c r="K155" s="128" t="s">
        <v>9</v>
      </c>
      <c r="L155" s="129" t="s">
        <v>13</v>
      </c>
      <c r="M155" s="129" t="s">
        <v>9</v>
      </c>
      <c r="N155" s="130" t="s">
        <v>14</v>
      </c>
      <c r="O155" s="130" t="s">
        <v>9</v>
      </c>
      <c r="P155" s="131" t="s">
        <v>15</v>
      </c>
      <c r="Q155" s="131" t="s">
        <v>9</v>
      </c>
      <c r="R155" s="132" t="s">
        <v>16</v>
      </c>
      <c r="S155" s="132" t="s">
        <v>9</v>
      </c>
      <c r="T155" s="133" t="s">
        <v>17</v>
      </c>
      <c r="U155" s="133" t="s">
        <v>9</v>
      </c>
      <c r="V155" s="134" t="s">
        <v>18</v>
      </c>
      <c r="W155" s="134" t="s">
        <v>9</v>
      </c>
      <c r="X155" s="135" t="s">
        <v>19</v>
      </c>
      <c r="Y155" s="135" t="s">
        <v>9</v>
      </c>
      <c r="Z155" s="136" t="s">
        <v>20</v>
      </c>
      <c r="AA155" s="137" t="s">
        <v>21</v>
      </c>
      <c r="AB155" s="138" t="s">
        <v>22</v>
      </c>
    </row>
    <row r="156" spans="1:28" ht="14.25" customHeight="1">
      <c r="A156" s="243"/>
      <c r="B156" s="181">
        <f t="shared" ref="B156:B162" si="56">WEEKDAY(C156)</f>
        <v>2</v>
      </c>
      <c r="C156" s="150">
        <v>42842</v>
      </c>
      <c r="D156" s="2"/>
      <c r="E156" s="86"/>
      <c r="F156" s="2"/>
      <c r="G156" s="87"/>
      <c r="H156" s="2"/>
      <c r="I156" s="88"/>
      <c r="J156" s="2"/>
      <c r="K156" s="89"/>
      <c r="L156" s="2"/>
      <c r="M156" s="90"/>
      <c r="N156" s="2"/>
      <c r="O156" s="91"/>
      <c r="P156" s="2"/>
      <c r="Q156" s="92"/>
      <c r="R156" s="2"/>
      <c r="S156" s="93"/>
      <c r="T156" s="2"/>
      <c r="U156" s="89"/>
      <c r="V156" s="2"/>
      <c r="W156" s="94"/>
      <c r="X156" s="2"/>
      <c r="Y156" s="87"/>
      <c r="Z156" s="2"/>
      <c r="AA156" s="2" t="str">
        <f t="shared" ref="AA156:AA162" si="57">IF(SUM(D156:X156)=0,"",SUM(D156:X156))</f>
        <v/>
      </c>
      <c r="AB156" s="2" t="str">
        <f t="shared" ref="AB156:AB162" si="58">IF(SUM(Y156:AA156)=0,"",SUM(Z156,AA156))</f>
        <v/>
      </c>
    </row>
    <row r="157" spans="1:28" ht="14.25" customHeight="1">
      <c r="A157" s="243"/>
      <c r="B157" s="181">
        <f t="shared" si="56"/>
        <v>3</v>
      </c>
      <c r="C157" s="150">
        <v>42843</v>
      </c>
      <c r="D157" s="2"/>
      <c r="E157" s="86"/>
      <c r="F157" s="2"/>
      <c r="G157" s="87"/>
      <c r="H157" s="2"/>
      <c r="I157" s="88"/>
      <c r="J157" s="2"/>
      <c r="K157" s="89"/>
      <c r="L157" s="2"/>
      <c r="M157" s="90"/>
      <c r="N157" s="2"/>
      <c r="O157" s="91"/>
      <c r="P157" s="2"/>
      <c r="Q157" s="92"/>
      <c r="R157" s="2"/>
      <c r="S157" s="93"/>
      <c r="T157" s="124"/>
      <c r="U157" s="89"/>
      <c r="V157" s="2"/>
      <c r="W157" s="94"/>
      <c r="X157" s="2"/>
      <c r="Y157" s="87"/>
      <c r="Z157" s="2"/>
      <c r="AA157" s="2" t="str">
        <f t="shared" si="57"/>
        <v/>
      </c>
      <c r="AB157" s="2" t="str">
        <f t="shared" si="58"/>
        <v/>
      </c>
    </row>
    <row r="158" spans="1:28" ht="14.25" customHeight="1">
      <c r="A158" s="243"/>
      <c r="B158" s="181">
        <f t="shared" si="56"/>
        <v>4</v>
      </c>
      <c r="C158" s="150">
        <v>42844</v>
      </c>
      <c r="D158" s="2"/>
      <c r="E158" s="86"/>
      <c r="F158" s="2"/>
      <c r="G158" s="87"/>
      <c r="H158" s="2"/>
      <c r="I158" s="88"/>
      <c r="J158" s="2"/>
      <c r="K158" s="89"/>
      <c r="L158" s="2"/>
      <c r="M158" s="90"/>
      <c r="N158" s="2"/>
      <c r="O158" s="91"/>
      <c r="P158" s="2"/>
      <c r="Q158" s="92"/>
      <c r="R158" s="2"/>
      <c r="S158" s="93"/>
      <c r="T158" s="2"/>
      <c r="U158" s="89"/>
      <c r="V158" s="2"/>
      <c r="W158" s="94"/>
      <c r="X158" s="2"/>
      <c r="Y158" s="87"/>
      <c r="Z158" s="2"/>
      <c r="AA158" s="2" t="str">
        <f t="shared" si="57"/>
        <v/>
      </c>
      <c r="AB158" s="2" t="str">
        <f t="shared" si="58"/>
        <v/>
      </c>
    </row>
    <row r="159" spans="1:28" ht="14.25" customHeight="1">
      <c r="A159" s="243"/>
      <c r="B159" s="181">
        <f t="shared" si="56"/>
        <v>5</v>
      </c>
      <c r="C159" s="150">
        <v>42845</v>
      </c>
      <c r="D159" s="2"/>
      <c r="E159" s="86"/>
      <c r="F159" s="2"/>
      <c r="G159" s="87"/>
      <c r="H159" s="2"/>
      <c r="I159" s="88"/>
      <c r="J159" s="2"/>
      <c r="K159" s="89"/>
      <c r="L159" s="2"/>
      <c r="M159" s="90"/>
      <c r="N159" s="2"/>
      <c r="O159" s="91"/>
      <c r="P159" s="2"/>
      <c r="Q159" s="92"/>
      <c r="R159" s="2"/>
      <c r="S159" s="93"/>
      <c r="T159" s="2"/>
      <c r="U159" s="89"/>
      <c r="V159" s="2"/>
      <c r="W159" s="94"/>
      <c r="X159" s="2"/>
      <c r="Y159" s="87"/>
      <c r="Z159" s="2"/>
      <c r="AA159" s="2" t="str">
        <f t="shared" si="57"/>
        <v/>
      </c>
      <c r="AB159" s="2" t="str">
        <f t="shared" si="58"/>
        <v/>
      </c>
    </row>
    <row r="160" spans="1:28" ht="14.25" customHeight="1">
      <c r="A160" s="243"/>
      <c r="B160" s="181">
        <f t="shared" si="56"/>
        <v>6</v>
      </c>
      <c r="C160" s="150">
        <v>42846</v>
      </c>
      <c r="D160" s="2"/>
      <c r="E160" s="86"/>
      <c r="F160" s="2"/>
      <c r="G160" s="87"/>
      <c r="H160" s="2"/>
      <c r="I160" s="88"/>
      <c r="J160" s="2"/>
      <c r="K160" s="89"/>
      <c r="L160" s="2"/>
      <c r="M160" s="90"/>
      <c r="N160" s="2"/>
      <c r="O160" s="91"/>
      <c r="P160" s="2"/>
      <c r="Q160" s="92"/>
      <c r="R160" s="2"/>
      <c r="S160" s="93"/>
      <c r="T160" s="2"/>
      <c r="U160" s="89"/>
      <c r="V160" s="2"/>
      <c r="W160" s="94"/>
      <c r="X160" s="2"/>
      <c r="Y160" s="87"/>
      <c r="Z160" s="2"/>
      <c r="AA160" s="2" t="str">
        <f t="shared" si="57"/>
        <v/>
      </c>
      <c r="AB160" s="2" t="str">
        <f t="shared" si="58"/>
        <v/>
      </c>
    </row>
    <row r="161" spans="1:28" ht="14.25" customHeight="1">
      <c r="A161" s="243"/>
      <c r="B161" s="181">
        <f t="shared" si="56"/>
        <v>7</v>
      </c>
      <c r="C161" s="150">
        <v>42847</v>
      </c>
      <c r="D161" s="2"/>
      <c r="E161" s="86"/>
      <c r="F161" s="2"/>
      <c r="G161" s="87"/>
      <c r="H161" s="2"/>
      <c r="I161" s="88"/>
      <c r="J161" s="2"/>
      <c r="K161" s="89"/>
      <c r="L161" s="2"/>
      <c r="M161" s="90"/>
      <c r="N161" s="2"/>
      <c r="O161" s="91"/>
      <c r="P161" s="2"/>
      <c r="Q161" s="92"/>
      <c r="R161" s="2"/>
      <c r="S161" s="93"/>
      <c r="T161" s="2"/>
      <c r="U161" s="89"/>
      <c r="V161" s="2"/>
      <c r="W161" s="94"/>
      <c r="X161" s="2"/>
      <c r="Y161" s="87"/>
      <c r="Z161" s="2"/>
      <c r="AA161" s="2" t="str">
        <f t="shared" si="57"/>
        <v/>
      </c>
      <c r="AB161" s="2" t="str">
        <f t="shared" si="58"/>
        <v/>
      </c>
    </row>
    <row r="162" spans="1:28" ht="14.25" customHeight="1">
      <c r="A162" s="243"/>
      <c r="B162" s="181">
        <f t="shared" si="56"/>
        <v>1</v>
      </c>
      <c r="C162" s="150">
        <v>42848</v>
      </c>
      <c r="D162" s="2"/>
      <c r="E162" s="86"/>
      <c r="F162" s="2"/>
      <c r="G162" s="87"/>
      <c r="H162" s="2"/>
      <c r="I162" s="88"/>
      <c r="J162" s="2"/>
      <c r="K162" s="89"/>
      <c r="L162" s="2"/>
      <c r="M162" s="90"/>
      <c r="N162" s="2"/>
      <c r="O162" s="91"/>
      <c r="P162" s="2"/>
      <c r="Q162" s="92"/>
      <c r="R162" s="2"/>
      <c r="S162" s="93"/>
      <c r="T162" s="2"/>
      <c r="U162" s="89"/>
      <c r="V162" s="2"/>
      <c r="W162" s="94"/>
      <c r="X162" s="2"/>
      <c r="Y162" s="87"/>
      <c r="Z162" s="2"/>
      <c r="AA162" s="2" t="str">
        <f t="shared" si="57"/>
        <v/>
      </c>
      <c r="AB162" s="2" t="str">
        <f t="shared" si="58"/>
        <v/>
      </c>
    </row>
    <row r="163" spans="1:28" s="84" customFormat="1" ht="15" customHeight="1">
      <c r="A163" s="243"/>
      <c r="B163" s="215" t="s">
        <v>23</v>
      </c>
      <c r="C163" s="242"/>
      <c r="D163" s="201">
        <f>SUM(D156:D162)</f>
        <v>0</v>
      </c>
      <c r="E163" s="202"/>
      <c r="F163" s="201">
        <f>SUM(F156:F162)</f>
        <v>0</v>
      </c>
      <c r="G163" s="202"/>
      <c r="H163" s="201">
        <f>SUM(H156:H162)</f>
        <v>0</v>
      </c>
      <c r="I163" s="202"/>
      <c r="J163" s="201">
        <f>SUM(J156:J162)</f>
        <v>0</v>
      </c>
      <c r="K163" s="202"/>
      <c r="L163" s="201">
        <f>SUM(L156:L162)</f>
        <v>0</v>
      </c>
      <c r="M163" s="202"/>
      <c r="N163" s="201">
        <f>SUM(N156:N162)</f>
        <v>0</v>
      </c>
      <c r="O163" s="202"/>
      <c r="P163" s="201">
        <f>SUM(P156:P162)</f>
        <v>0</v>
      </c>
      <c r="Q163" s="202"/>
      <c r="R163" s="201">
        <f>SUM(R156:R162)</f>
        <v>0</v>
      </c>
      <c r="S163" s="202"/>
      <c r="T163" s="201">
        <f>SUM(T156:T162)</f>
        <v>0</v>
      </c>
      <c r="U163" s="202"/>
      <c r="V163" s="201">
        <f>SUM(V156:V162)</f>
        <v>0</v>
      </c>
      <c r="W163" s="202"/>
      <c r="X163" s="201">
        <f>SUM(X156:X162)</f>
        <v>0</v>
      </c>
      <c r="Y163" s="202"/>
      <c r="Z163" s="83">
        <f>SUM(Z156:Z162)</f>
        <v>0</v>
      </c>
      <c r="AA163" s="83">
        <f>SUM(AA156:AA162)</f>
        <v>0</v>
      </c>
      <c r="AB163" s="83">
        <f>SUM(AB156:AB162)</f>
        <v>0</v>
      </c>
    </row>
    <row r="164" spans="1:28" ht="15.75" customHeight="1">
      <c r="A164" s="243"/>
      <c r="B164" s="213" t="str">
        <f>"Semaine "&amp;WEEKNUM(C165)</f>
        <v>Semaine 17</v>
      </c>
      <c r="C164" s="214"/>
      <c r="D164" s="125" t="s">
        <v>8</v>
      </c>
      <c r="E164" s="125" t="s">
        <v>9</v>
      </c>
      <c r="F164" s="126" t="s">
        <v>10</v>
      </c>
      <c r="G164" s="126" t="s">
        <v>9</v>
      </c>
      <c r="H164" s="127" t="s">
        <v>11</v>
      </c>
      <c r="I164" s="127" t="s">
        <v>9</v>
      </c>
      <c r="J164" s="128" t="s">
        <v>12</v>
      </c>
      <c r="K164" s="128" t="s">
        <v>9</v>
      </c>
      <c r="L164" s="129" t="s">
        <v>13</v>
      </c>
      <c r="M164" s="129" t="s">
        <v>9</v>
      </c>
      <c r="N164" s="130" t="s">
        <v>14</v>
      </c>
      <c r="O164" s="130" t="s">
        <v>9</v>
      </c>
      <c r="P164" s="131" t="s">
        <v>15</v>
      </c>
      <c r="Q164" s="131" t="s">
        <v>9</v>
      </c>
      <c r="R164" s="132" t="s">
        <v>16</v>
      </c>
      <c r="S164" s="132" t="s">
        <v>9</v>
      </c>
      <c r="T164" s="133" t="s">
        <v>17</v>
      </c>
      <c r="U164" s="133" t="s">
        <v>9</v>
      </c>
      <c r="V164" s="134" t="s">
        <v>18</v>
      </c>
      <c r="W164" s="134" t="s">
        <v>9</v>
      </c>
      <c r="X164" s="135" t="s">
        <v>19</v>
      </c>
      <c r="Y164" s="135" t="s">
        <v>9</v>
      </c>
      <c r="Z164" s="136" t="s">
        <v>20</v>
      </c>
      <c r="AA164" s="137" t="s">
        <v>21</v>
      </c>
      <c r="AB164" s="138" t="s">
        <v>22</v>
      </c>
    </row>
    <row r="165" spans="1:28" ht="14.25" customHeight="1">
      <c r="A165" s="243"/>
      <c r="B165" s="181">
        <f t="shared" ref="B165:B171" si="59">WEEKDAY(C165)</f>
        <v>2</v>
      </c>
      <c r="C165" s="150">
        <v>42849</v>
      </c>
      <c r="D165" s="2"/>
      <c r="E165" s="86"/>
      <c r="F165" s="2"/>
      <c r="G165" s="87"/>
      <c r="H165" s="2"/>
      <c r="I165" s="88"/>
      <c r="J165" s="2"/>
      <c r="K165" s="89"/>
      <c r="L165" s="2"/>
      <c r="M165" s="90"/>
      <c r="N165" s="2"/>
      <c r="O165" s="91"/>
      <c r="P165" s="2"/>
      <c r="Q165" s="92"/>
      <c r="R165" s="2"/>
      <c r="S165" s="93"/>
      <c r="T165" s="2"/>
      <c r="U165" s="89"/>
      <c r="V165" s="2"/>
      <c r="W165" s="94"/>
      <c r="X165" s="2"/>
      <c r="Y165" s="87"/>
      <c r="Z165" s="2"/>
      <c r="AA165" s="2" t="str">
        <f t="shared" ref="AA165:AA171" si="60">IF(SUM(D165:X165)=0,"",SUM(D165:X165))</f>
        <v/>
      </c>
      <c r="AB165" s="2" t="str">
        <f t="shared" ref="AB165:AB171" si="61">IF(SUM(Y165:AA165)=0,"",SUM(Z165,AA165))</f>
        <v/>
      </c>
    </row>
    <row r="166" spans="1:28" ht="14.25" customHeight="1">
      <c r="A166" s="243"/>
      <c r="B166" s="181">
        <f t="shared" si="59"/>
        <v>3</v>
      </c>
      <c r="C166" s="150">
        <v>42850</v>
      </c>
      <c r="D166" s="2"/>
      <c r="E166" s="86"/>
      <c r="F166" s="2"/>
      <c r="G166" s="87"/>
      <c r="H166" s="2"/>
      <c r="I166" s="88"/>
      <c r="J166" s="2"/>
      <c r="K166" s="89"/>
      <c r="L166" s="2"/>
      <c r="M166" s="90"/>
      <c r="N166" s="2"/>
      <c r="O166" s="91"/>
      <c r="P166" s="2"/>
      <c r="Q166" s="92"/>
      <c r="R166" s="2"/>
      <c r="S166" s="93"/>
      <c r="T166" s="124"/>
      <c r="U166" s="89"/>
      <c r="V166" s="2"/>
      <c r="W166" s="94"/>
      <c r="X166" s="2"/>
      <c r="Y166" s="87"/>
      <c r="Z166" s="2"/>
      <c r="AA166" s="2" t="str">
        <f t="shared" si="60"/>
        <v/>
      </c>
      <c r="AB166" s="2" t="str">
        <f t="shared" si="61"/>
        <v/>
      </c>
    </row>
    <row r="167" spans="1:28" ht="14.25" customHeight="1">
      <c r="A167" s="243"/>
      <c r="B167" s="181">
        <f t="shared" si="59"/>
        <v>4</v>
      </c>
      <c r="C167" s="150">
        <v>42851</v>
      </c>
      <c r="D167" s="2"/>
      <c r="E167" s="86"/>
      <c r="F167" s="2"/>
      <c r="G167" s="87"/>
      <c r="H167" s="2"/>
      <c r="I167" s="88"/>
      <c r="J167" s="2"/>
      <c r="K167" s="89"/>
      <c r="L167" s="2"/>
      <c r="M167" s="90"/>
      <c r="N167" s="2"/>
      <c r="O167" s="91"/>
      <c r="P167" s="2"/>
      <c r="Q167" s="92"/>
      <c r="R167" s="2"/>
      <c r="S167" s="93"/>
      <c r="T167" s="2"/>
      <c r="U167" s="89"/>
      <c r="V167" s="2"/>
      <c r="W167" s="94"/>
      <c r="X167" s="2"/>
      <c r="Y167" s="87"/>
      <c r="Z167" s="2"/>
      <c r="AA167" s="2" t="str">
        <f t="shared" si="60"/>
        <v/>
      </c>
      <c r="AB167" s="2" t="str">
        <f t="shared" si="61"/>
        <v/>
      </c>
    </row>
    <row r="168" spans="1:28" ht="14.25" customHeight="1">
      <c r="A168" s="243"/>
      <c r="B168" s="181">
        <f t="shared" si="59"/>
        <v>5</v>
      </c>
      <c r="C168" s="150">
        <v>42852</v>
      </c>
      <c r="D168" s="2"/>
      <c r="E168" s="86"/>
      <c r="F168" s="2"/>
      <c r="G168" s="87"/>
      <c r="H168" s="2"/>
      <c r="I168" s="88"/>
      <c r="J168" s="2"/>
      <c r="K168" s="89"/>
      <c r="L168" s="2"/>
      <c r="M168" s="90"/>
      <c r="N168" s="2"/>
      <c r="O168" s="91"/>
      <c r="P168" s="2"/>
      <c r="Q168" s="92"/>
      <c r="R168" s="2"/>
      <c r="S168" s="93"/>
      <c r="T168" s="2"/>
      <c r="U168" s="89"/>
      <c r="V168" s="2"/>
      <c r="W168" s="94"/>
      <c r="X168" s="2"/>
      <c r="Y168" s="87"/>
      <c r="Z168" s="2"/>
      <c r="AA168" s="2" t="str">
        <f t="shared" si="60"/>
        <v/>
      </c>
      <c r="AB168" s="2" t="str">
        <f t="shared" si="61"/>
        <v/>
      </c>
    </row>
    <row r="169" spans="1:28" ht="14.25" customHeight="1">
      <c r="A169" s="243"/>
      <c r="B169" s="181">
        <f t="shared" si="59"/>
        <v>6</v>
      </c>
      <c r="C169" s="150">
        <v>42853</v>
      </c>
      <c r="D169" s="2"/>
      <c r="E169" s="86"/>
      <c r="F169" s="2"/>
      <c r="G169" s="87"/>
      <c r="H169" s="2"/>
      <c r="I169" s="88"/>
      <c r="J169" s="2"/>
      <c r="K169" s="89"/>
      <c r="L169" s="2"/>
      <c r="M169" s="90"/>
      <c r="N169" s="2"/>
      <c r="O169" s="91"/>
      <c r="P169" s="2"/>
      <c r="Q169" s="92"/>
      <c r="R169" s="2"/>
      <c r="S169" s="93"/>
      <c r="T169" s="2"/>
      <c r="U169" s="89"/>
      <c r="V169" s="2"/>
      <c r="W169" s="94"/>
      <c r="X169" s="2"/>
      <c r="Y169" s="87"/>
      <c r="Z169" s="2"/>
      <c r="AA169" s="2" t="str">
        <f t="shared" si="60"/>
        <v/>
      </c>
      <c r="AB169" s="2" t="str">
        <f t="shared" si="61"/>
        <v/>
      </c>
    </row>
    <row r="170" spans="1:28" ht="14.25" customHeight="1">
      <c r="A170" s="243"/>
      <c r="B170" s="181">
        <f t="shared" si="59"/>
        <v>7</v>
      </c>
      <c r="C170" s="150">
        <v>42854</v>
      </c>
      <c r="D170" s="2"/>
      <c r="E170" s="86"/>
      <c r="F170" s="2"/>
      <c r="G170" s="87"/>
      <c r="H170" s="2"/>
      <c r="I170" s="88"/>
      <c r="J170" s="2"/>
      <c r="K170" s="89"/>
      <c r="L170" s="2"/>
      <c r="M170" s="90"/>
      <c r="N170" s="2"/>
      <c r="O170" s="91"/>
      <c r="P170" s="2"/>
      <c r="Q170" s="92"/>
      <c r="R170" s="2"/>
      <c r="S170" s="93"/>
      <c r="T170" s="2"/>
      <c r="U170" s="89"/>
      <c r="V170" s="2"/>
      <c r="W170" s="94"/>
      <c r="X170" s="2"/>
      <c r="Y170" s="87"/>
      <c r="Z170" s="2"/>
      <c r="AA170" s="2" t="str">
        <f t="shared" si="60"/>
        <v/>
      </c>
      <c r="AB170" s="2" t="str">
        <f t="shared" si="61"/>
        <v/>
      </c>
    </row>
    <row r="171" spans="1:28" ht="14.25" customHeight="1">
      <c r="A171" s="247"/>
      <c r="B171" s="181">
        <f t="shared" si="59"/>
        <v>1</v>
      </c>
      <c r="C171" s="150">
        <v>42855</v>
      </c>
      <c r="D171" s="2"/>
      <c r="E171" s="86"/>
      <c r="F171" s="2"/>
      <c r="G171" s="87"/>
      <c r="H171" s="2"/>
      <c r="I171" s="88"/>
      <c r="J171" s="2"/>
      <c r="K171" s="89"/>
      <c r="L171" s="2"/>
      <c r="M171" s="90"/>
      <c r="N171" s="2"/>
      <c r="O171" s="91"/>
      <c r="P171" s="2"/>
      <c r="Q171" s="92"/>
      <c r="R171" s="2"/>
      <c r="S171" s="93"/>
      <c r="T171" s="2"/>
      <c r="U171" s="89"/>
      <c r="V171" s="2"/>
      <c r="W171" s="94"/>
      <c r="X171" s="2"/>
      <c r="Y171" s="87"/>
      <c r="Z171" s="2"/>
      <c r="AA171" s="2" t="str">
        <f t="shared" si="60"/>
        <v/>
      </c>
      <c r="AB171" s="2" t="str">
        <f t="shared" si="61"/>
        <v/>
      </c>
    </row>
    <row r="172" spans="1:28" s="84" customFormat="1" ht="15" customHeight="1">
      <c r="A172" s="193"/>
      <c r="B172" s="241" t="s">
        <v>23</v>
      </c>
      <c r="C172" s="242"/>
      <c r="D172" s="201">
        <f>SUM(D165:D171)</f>
        <v>0</v>
      </c>
      <c r="E172" s="202"/>
      <c r="F172" s="201">
        <f>SUM(F165:F171)</f>
        <v>0</v>
      </c>
      <c r="G172" s="202"/>
      <c r="H172" s="201">
        <f>SUM(H165:H171)</f>
        <v>0</v>
      </c>
      <c r="I172" s="202"/>
      <c r="J172" s="201">
        <f>SUM(J165:J171)</f>
        <v>0</v>
      </c>
      <c r="K172" s="202"/>
      <c r="L172" s="201">
        <f>SUM(L165:L171)</f>
        <v>0</v>
      </c>
      <c r="M172" s="202"/>
      <c r="N172" s="201">
        <f>SUM(N165:N171)</f>
        <v>0</v>
      </c>
      <c r="O172" s="202"/>
      <c r="P172" s="201">
        <f>SUM(P165:P171)</f>
        <v>0</v>
      </c>
      <c r="Q172" s="202"/>
      <c r="R172" s="201">
        <f>SUM(R165:R171)</f>
        <v>0</v>
      </c>
      <c r="S172" s="202"/>
      <c r="T172" s="201">
        <f>SUM(T165:T171)</f>
        <v>0</v>
      </c>
      <c r="U172" s="202"/>
      <c r="V172" s="201">
        <f>SUM(V165:V171)</f>
        <v>0</v>
      </c>
      <c r="W172" s="202"/>
      <c r="X172" s="201">
        <f>SUM(X165:X171)</f>
        <v>0</v>
      </c>
      <c r="Y172" s="202"/>
      <c r="Z172" s="83">
        <f>SUM(Z165:Z171)</f>
        <v>0</v>
      </c>
      <c r="AA172" s="83">
        <f>SUM(AA165:AA171)</f>
        <v>0</v>
      </c>
      <c r="AB172" s="83">
        <f>SUM(AB165:AB171)</f>
        <v>0</v>
      </c>
    </row>
    <row r="173" spans="1:28" ht="15.75" customHeight="1">
      <c r="A173" s="193"/>
      <c r="B173" s="238" t="str">
        <f>"Semaine "&amp;WEEKNUM(C174)</f>
        <v>Semaine 18</v>
      </c>
      <c r="C173" s="214"/>
      <c r="D173" s="125" t="s">
        <v>8</v>
      </c>
      <c r="E173" s="125" t="s">
        <v>9</v>
      </c>
      <c r="F173" s="126" t="s">
        <v>10</v>
      </c>
      <c r="G173" s="126" t="s">
        <v>9</v>
      </c>
      <c r="H173" s="127" t="s">
        <v>11</v>
      </c>
      <c r="I173" s="127" t="s">
        <v>9</v>
      </c>
      <c r="J173" s="128" t="s">
        <v>12</v>
      </c>
      <c r="K173" s="128" t="s">
        <v>9</v>
      </c>
      <c r="L173" s="129" t="s">
        <v>13</v>
      </c>
      <c r="M173" s="129" t="s">
        <v>9</v>
      </c>
      <c r="N173" s="130" t="s">
        <v>14</v>
      </c>
      <c r="O173" s="130" t="s">
        <v>9</v>
      </c>
      <c r="P173" s="131" t="s">
        <v>15</v>
      </c>
      <c r="Q173" s="131" t="s">
        <v>9</v>
      </c>
      <c r="R173" s="132" t="s">
        <v>16</v>
      </c>
      <c r="S173" s="132" t="s">
        <v>9</v>
      </c>
      <c r="T173" s="133" t="s">
        <v>17</v>
      </c>
      <c r="U173" s="133" t="s">
        <v>9</v>
      </c>
      <c r="V173" s="134" t="s">
        <v>18</v>
      </c>
      <c r="W173" s="134" t="s">
        <v>9</v>
      </c>
      <c r="X173" s="135" t="s">
        <v>19</v>
      </c>
      <c r="Y173" s="135" t="s">
        <v>9</v>
      </c>
      <c r="Z173" s="136" t="s">
        <v>20</v>
      </c>
      <c r="AA173" s="137" t="s">
        <v>21</v>
      </c>
      <c r="AB173" s="138" t="s">
        <v>22</v>
      </c>
    </row>
    <row r="174" spans="1:28" ht="15" customHeight="1">
      <c r="A174" s="243">
        <f>C180</f>
        <v>42862</v>
      </c>
      <c r="B174" s="181">
        <f t="shared" ref="B174:B180" si="62">WEEKDAY(C174)</f>
        <v>2</v>
      </c>
      <c r="C174" s="150">
        <v>42856</v>
      </c>
      <c r="D174" s="2"/>
      <c r="E174" s="86"/>
      <c r="F174" s="2"/>
      <c r="G174" s="87"/>
      <c r="H174" s="2"/>
      <c r="I174" s="88"/>
      <c r="J174" s="2"/>
      <c r="K174" s="89"/>
      <c r="L174" s="2"/>
      <c r="M174" s="90"/>
      <c r="N174" s="2"/>
      <c r="O174" s="91"/>
      <c r="P174" s="2"/>
      <c r="Q174" s="92"/>
      <c r="R174" s="2"/>
      <c r="S174" s="93"/>
      <c r="T174" s="2"/>
      <c r="U174" s="89"/>
      <c r="V174" s="2"/>
      <c r="W174" s="94"/>
      <c r="X174" s="2"/>
      <c r="Y174" s="87"/>
      <c r="Z174" s="2"/>
      <c r="AA174" s="2" t="str">
        <f t="shared" ref="AA174:AA180" si="63">IF(SUM(D174:X174)=0,"",SUM(D174:X174))</f>
        <v/>
      </c>
      <c r="AB174" s="2" t="str">
        <f t="shared" ref="AB174:AB180" si="64">IF(SUM(Y174:AA174)=0,"",SUM(Z174,AA174))</f>
        <v/>
      </c>
    </row>
    <row r="175" spans="1:28" ht="14.25" customHeight="1">
      <c r="A175" s="243"/>
      <c r="B175" s="184">
        <f t="shared" si="62"/>
        <v>3</v>
      </c>
      <c r="C175" s="150">
        <v>42857</v>
      </c>
      <c r="D175" s="2"/>
      <c r="E175" s="86"/>
      <c r="F175" s="2"/>
      <c r="G175" s="87"/>
      <c r="H175" s="2"/>
      <c r="I175" s="88"/>
      <c r="J175" s="2"/>
      <c r="K175" s="89"/>
      <c r="L175" s="2"/>
      <c r="M175" s="90"/>
      <c r="N175" s="2"/>
      <c r="O175" s="91"/>
      <c r="P175" s="2"/>
      <c r="Q175" s="92"/>
      <c r="R175" s="2"/>
      <c r="S175" s="93"/>
      <c r="T175" s="124"/>
      <c r="U175" s="89"/>
      <c r="V175" s="2"/>
      <c r="W175" s="94"/>
      <c r="X175" s="2"/>
      <c r="Y175" s="87"/>
      <c r="Z175" s="2"/>
      <c r="AA175" s="2" t="str">
        <f t="shared" si="63"/>
        <v/>
      </c>
      <c r="AB175" s="2" t="str">
        <f t="shared" si="64"/>
        <v/>
      </c>
    </row>
    <row r="176" spans="1:28" ht="14.25" customHeight="1">
      <c r="A176" s="243"/>
      <c r="B176" s="184">
        <f t="shared" si="62"/>
        <v>4</v>
      </c>
      <c r="C176" s="150">
        <v>42858</v>
      </c>
      <c r="D176" s="2"/>
      <c r="E176" s="86"/>
      <c r="F176" s="2"/>
      <c r="G176" s="87"/>
      <c r="H176" s="2"/>
      <c r="I176" s="88"/>
      <c r="J176" s="2"/>
      <c r="K176" s="89"/>
      <c r="L176" s="2"/>
      <c r="M176" s="90"/>
      <c r="N176" s="2"/>
      <c r="O176" s="91"/>
      <c r="P176" s="2"/>
      <c r="Q176" s="92"/>
      <c r="R176" s="2"/>
      <c r="S176" s="93"/>
      <c r="T176" s="2"/>
      <c r="U176" s="89"/>
      <c r="V176" s="2"/>
      <c r="W176" s="94"/>
      <c r="X176" s="2"/>
      <c r="Y176" s="87"/>
      <c r="Z176" s="2"/>
      <c r="AA176" s="2" t="str">
        <f t="shared" si="63"/>
        <v/>
      </c>
      <c r="AB176" s="2" t="str">
        <f t="shared" si="64"/>
        <v/>
      </c>
    </row>
    <row r="177" spans="1:28" ht="14.25" customHeight="1">
      <c r="A177" s="243"/>
      <c r="B177" s="184">
        <f t="shared" si="62"/>
        <v>5</v>
      </c>
      <c r="C177" s="150">
        <v>42859</v>
      </c>
      <c r="D177" s="2"/>
      <c r="E177" s="86"/>
      <c r="F177" s="2"/>
      <c r="G177" s="87"/>
      <c r="H177" s="2"/>
      <c r="I177" s="88"/>
      <c r="J177" s="2"/>
      <c r="K177" s="89"/>
      <c r="L177" s="2"/>
      <c r="M177" s="90"/>
      <c r="N177" s="2"/>
      <c r="O177" s="91"/>
      <c r="P177" s="2"/>
      <c r="Q177" s="92"/>
      <c r="R177" s="2"/>
      <c r="S177" s="93"/>
      <c r="T177" s="2"/>
      <c r="U177" s="89"/>
      <c r="V177" s="2"/>
      <c r="W177" s="94"/>
      <c r="X177" s="2"/>
      <c r="Y177" s="87"/>
      <c r="Z177" s="2"/>
      <c r="AA177" s="2" t="str">
        <f t="shared" si="63"/>
        <v/>
      </c>
      <c r="AB177" s="2" t="str">
        <f t="shared" si="64"/>
        <v/>
      </c>
    </row>
    <row r="178" spans="1:28" ht="14.25" customHeight="1">
      <c r="A178" s="243"/>
      <c r="B178" s="184">
        <f t="shared" si="62"/>
        <v>6</v>
      </c>
      <c r="C178" s="150">
        <v>42860</v>
      </c>
      <c r="D178" s="2"/>
      <c r="E178" s="86"/>
      <c r="F178" s="2"/>
      <c r="G178" s="87"/>
      <c r="H178" s="2"/>
      <c r="I178" s="88"/>
      <c r="J178" s="2"/>
      <c r="K178" s="89"/>
      <c r="L178" s="2"/>
      <c r="M178" s="90"/>
      <c r="N178" s="2"/>
      <c r="O178" s="91"/>
      <c r="P178" s="2"/>
      <c r="Q178" s="92"/>
      <c r="R178" s="2"/>
      <c r="S178" s="93"/>
      <c r="T178" s="2"/>
      <c r="U178" s="89"/>
      <c r="V178" s="2"/>
      <c r="W178" s="94"/>
      <c r="X178" s="2"/>
      <c r="Y178" s="87"/>
      <c r="Z178" s="2"/>
      <c r="AA178" s="2" t="str">
        <f t="shared" si="63"/>
        <v/>
      </c>
      <c r="AB178" s="2" t="str">
        <f t="shared" si="64"/>
        <v/>
      </c>
    </row>
    <row r="179" spans="1:28" ht="14.25" customHeight="1">
      <c r="A179" s="243"/>
      <c r="B179" s="184">
        <f t="shared" si="62"/>
        <v>7</v>
      </c>
      <c r="C179" s="150">
        <v>42861</v>
      </c>
      <c r="D179" s="2"/>
      <c r="E179" s="86"/>
      <c r="F179" s="2"/>
      <c r="G179" s="87"/>
      <c r="H179" s="2"/>
      <c r="I179" s="88"/>
      <c r="J179" s="2"/>
      <c r="K179" s="89"/>
      <c r="L179" s="2"/>
      <c r="M179" s="90"/>
      <c r="N179" s="2"/>
      <c r="O179" s="91"/>
      <c r="P179" s="2"/>
      <c r="Q179" s="92"/>
      <c r="R179" s="2"/>
      <c r="S179" s="93"/>
      <c r="T179" s="2"/>
      <c r="U179" s="89"/>
      <c r="V179" s="2"/>
      <c r="W179" s="94"/>
      <c r="X179" s="2"/>
      <c r="Y179" s="87"/>
      <c r="Z179" s="2"/>
      <c r="AA179" s="2" t="str">
        <f t="shared" si="63"/>
        <v/>
      </c>
      <c r="AB179" s="2" t="str">
        <f t="shared" si="64"/>
        <v/>
      </c>
    </row>
    <row r="180" spans="1:28" ht="14.25" customHeight="1">
      <c r="A180" s="243"/>
      <c r="B180" s="184">
        <f t="shared" si="62"/>
        <v>1</v>
      </c>
      <c r="C180" s="150">
        <v>42862</v>
      </c>
      <c r="D180" s="2"/>
      <c r="E180" s="86"/>
      <c r="F180" s="2"/>
      <c r="G180" s="87"/>
      <c r="H180" s="2"/>
      <c r="I180" s="88"/>
      <c r="J180" s="2"/>
      <c r="K180" s="89"/>
      <c r="L180" s="2"/>
      <c r="M180" s="90"/>
      <c r="N180" s="2"/>
      <c r="O180" s="91"/>
      <c r="P180" s="2"/>
      <c r="Q180" s="92"/>
      <c r="R180" s="2"/>
      <c r="S180" s="93"/>
      <c r="T180" s="2"/>
      <c r="U180" s="89"/>
      <c r="V180" s="2"/>
      <c r="W180" s="94"/>
      <c r="X180" s="2"/>
      <c r="Y180" s="87"/>
      <c r="Z180" s="2"/>
      <c r="AA180" s="2" t="str">
        <f t="shared" si="63"/>
        <v/>
      </c>
      <c r="AB180" s="2" t="str">
        <f t="shared" si="64"/>
        <v/>
      </c>
    </row>
    <row r="181" spans="1:28" s="84" customFormat="1" ht="15" customHeight="1">
      <c r="A181" s="243"/>
      <c r="B181" s="241" t="s">
        <v>23</v>
      </c>
      <c r="C181" s="242"/>
      <c r="D181" s="201">
        <f>SUM(D174:D180)</f>
        <v>0</v>
      </c>
      <c r="E181" s="202"/>
      <c r="F181" s="201">
        <f>SUM(F174:F180)</f>
        <v>0</v>
      </c>
      <c r="G181" s="202"/>
      <c r="H181" s="201">
        <f>SUM(H174:H180)</f>
        <v>0</v>
      </c>
      <c r="I181" s="202"/>
      <c r="J181" s="201">
        <f>SUM(J174:J180)</f>
        <v>0</v>
      </c>
      <c r="K181" s="202"/>
      <c r="L181" s="201">
        <f>SUM(L174:L180)</f>
        <v>0</v>
      </c>
      <c r="M181" s="202"/>
      <c r="N181" s="201">
        <f>SUM(N174:N180)</f>
        <v>0</v>
      </c>
      <c r="O181" s="202"/>
      <c r="P181" s="201">
        <f>SUM(P174:P180)</f>
        <v>0</v>
      </c>
      <c r="Q181" s="202"/>
      <c r="R181" s="201">
        <f>SUM(R174:R180)</f>
        <v>0</v>
      </c>
      <c r="S181" s="202"/>
      <c r="T181" s="201">
        <f>SUM(T174:T180)</f>
        <v>0</v>
      </c>
      <c r="U181" s="202"/>
      <c r="V181" s="201">
        <f>SUM(V174:V180)</f>
        <v>0</v>
      </c>
      <c r="W181" s="202"/>
      <c r="X181" s="201">
        <f>SUM(X174:X180)</f>
        <v>0</v>
      </c>
      <c r="Y181" s="202"/>
      <c r="Z181" s="83">
        <f>SUM(Z174:Z180)</f>
        <v>0</v>
      </c>
      <c r="AA181" s="83">
        <f>SUM(AA174:AA180)</f>
        <v>0</v>
      </c>
      <c r="AB181" s="83">
        <f>SUM(AB174:AB180)</f>
        <v>0</v>
      </c>
    </row>
    <row r="182" spans="1:28" ht="15.75" customHeight="1">
      <c r="A182" s="243"/>
      <c r="B182" s="238" t="str">
        <f>"Semaine "&amp;WEEKNUM(C183)</f>
        <v>Semaine 19</v>
      </c>
      <c r="C182" s="214"/>
      <c r="D182" s="125" t="s">
        <v>8</v>
      </c>
      <c r="E182" s="125" t="s">
        <v>9</v>
      </c>
      <c r="F182" s="126" t="s">
        <v>10</v>
      </c>
      <c r="G182" s="126" t="s">
        <v>9</v>
      </c>
      <c r="H182" s="127" t="s">
        <v>11</v>
      </c>
      <c r="I182" s="127" t="s">
        <v>9</v>
      </c>
      <c r="J182" s="128" t="s">
        <v>12</v>
      </c>
      <c r="K182" s="128" t="s">
        <v>9</v>
      </c>
      <c r="L182" s="129" t="s">
        <v>13</v>
      </c>
      <c r="M182" s="129" t="s">
        <v>9</v>
      </c>
      <c r="N182" s="130" t="s">
        <v>14</v>
      </c>
      <c r="O182" s="130" t="s">
        <v>9</v>
      </c>
      <c r="P182" s="131" t="s">
        <v>15</v>
      </c>
      <c r="Q182" s="131" t="s">
        <v>9</v>
      </c>
      <c r="R182" s="132" t="s">
        <v>16</v>
      </c>
      <c r="S182" s="132" t="s">
        <v>9</v>
      </c>
      <c r="T182" s="133" t="s">
        <v>17</v>
      </c>
      <c r="U182" s="133" t="s">
        <v>9</v>
      </c>
      <c r="V182" s="134" t="s">
        <v>18</v>
      </c>
      <c r="W182" s="134" t="s">
        <v>9</v>
      </c>
      <c r="X182" s="135" t="s">
        <v>19</v>
      </c>
      <c r="Y182" s="135" t="s">
        <v>9</v>
      </c>
      <c r="Z182" s="136" t="s">
        <v>20</v>
      </c>
      <c r="AA182" s="137" t="s">
        <v>21</v>
      </c>
      <c r="AB182" s="138" t="s">
        <v>22</v>
      </c>
    </row>
    <row r="183" spans="1:28" ht="14.25" customHeight="1">
      <c r="A183" s="243"/>
      <c r="B183" s="184">
        <f t="shared" ref="B183:B189" si="65">WEEKDAY(C183)</f>
        <v>2</v>
      </c>
      <c r="C183" s="148">
        <v>42863</v>
      </c>
      <c r="D183" s="2"/>
      <c r="E183" s="86"/>
      <c r="F183" s="2"/>
      <c r="G183" s="87"/>
      <c r="H183" s="2"/>
      <c r="I183" s="88"/>
      <c r="J183" s="2"/>
      <c r="K183" s="89"/>
      <c r="L183" s="2"/>
      <c r="M183" s="90"/>
      <c r="N183" s="2"/>
      <c r="O183" s="91"/>
      <c r="P183" s="2"/>
      <c r="Q183" s="92"/>
      <c r="R183" s="2"/>
      <c r="S183" s="93"/>
      <c r="T183" s="2"/>
      <c r="U183" s="89"/>
      <c r="V183" s="2"/>
      <c r="W183" s="94"/>
      <c r="X183" s="2"/>
      <c r="Y183" s="87"/>
      <c r="Z183" s="2"/>
      <c r="AA183" s="2" t="str">
        <f t="shared" ref="AA183:AA189" si="66">IF(SUM(D183:X183)=0,"",SUM(D183:X183))</f>
        <v/>
      </c>
      <c r="AB183" s="2" t="str">
        <f t="shared" ref="AB183:AB189" si="67">IF(SUM(Y183:AA183)=0,"",SUM(Z183,AA183))</f>
        <v/>
      </c>
    </row>
    <row r="184" spans="1:28" ht="14.25" customHeight="1">
      <c r="A184" s="243"/>
      <c r="B184" s="184">
        <f t="shared" si="65"/>
        <v>3</v>
      </c>
      <c r="C184" s="148">
        <v>42864</v>
      </c>
      <c r="D184" s="2"/>
      <c r="E184" s="86"/>
      <c r="F184" s="2"/>
      <c r="G184" s="87"/>
      <c r="H184" s="2"/>
      <c r="I184" s="88"/>
      <c r="J184" s="2"/>
      <c r="K184" s="89"/>
      <c r="L184" s="2"/>
      <c r="M184" s="90"/>
      <c r="N184" s="2"/>
      <c r="O184" s="91"/>
      <c r="P184" s="2"/>
      <c r="Q184" s="92"/>
      <c r="R184" s="2"/>
      <c r="S184" s="93"/>
      <c r="T184" s="124"/>
      <c r="U184" s="89"/>
      <c r="V184" s="2"/>
      <c r="W184" s="94"/>
      <c r="X184" s="2"/>
      <c r="Y184" s="87"/>
      <c r="Z184" s="2"/>
      <c r="AA184" s="2" t="str">
        <f t="shared" si="66"/>
        <v/>
      </c>
      <c r="AB184" s="2" t="str">
        <f t="shared" si="67"/>
        <v/>
      </c>
    </row>
    <row r="185" spans="1:28" ht="14.25" customHeight="1">
      <c r="A185" s="243"/>
      <c r="B185" s="184">
        <f t="shared" si="65"/>
        <v>4</v>
      </c>
      <c r="C185" s="148">
        <v>42865</v>
      </c>
      <c r="D185" s="2"/>
      <c r="E185" s="86"/>
      <c r="F185" s="2"/>
      <c r="G185" s="87"/>
      <c r="H185" s="2"/>
      <c r="I185" s="88"/>
      <c r="J185" s="2"/>
      <c r="K185" s="89"/>
      <c r="L185" s="2"/>
      <c r="M185" s="90"/>
      <c r="N185" s="2"/>
      <c r="O185" s="91"/>
      <c r="P185" s="2"/>
      <c r="Q185" s="92"/>
      <c r="R185" s="2"/>
      <c r="S185" s="93"/>
      <c r="T185" s="2"/>
      <c r="U185" s="89"/>
      <c r="V185" s="2"/>
      <c r="W185" s="94"/>
      <c r="X185" s="2"/>
      <c r="Y185" s="87"/>
      <c r="Z185" s="2"/>
      <c r="AA185" s="2" t="str">
        <f t="shared" si="66"/>
        <v/>
      </c>
      <c r="AB185" s="2" t="str">
        <f t="shared" si="67"/>
        <v/>
      </c>
    </row>
    <row r="186" spans="1:28" ht="14.25" customHeight="1">
      <c r="A186" s="243"/>
      <c r="B186" s="184">
        <f t="shared" si="65"/>
        <v>5</v>
      </c>
      <c r="C186" s="148">
        <v>42866</v>
      </c>
      <c r="D186" s="2"/>
      <c r="E186" s="86"/>
      <c r="F186" s="2"/>
      <c r="G186" s="87"/>
      <c r="H186" s="2"/>
      <c r="I186" s="88"/>
      <c r="J186" s="2"/>
      <c r="K186" s="89"/>
      <c r="L186" s="2"/>
      <c r="M186" s="90"/>
      <c r="N186" s="2"/>
      <c r="O186" s="91"/>
      <c r="P186" s="2"/>
      <c r="Q186" s="92"/>
      <c r="R186" s="2"/>
      <c r="S186" s="93"/>
      <c r="T186" s="2"/>
      <c r="U186" s="89"/>
      <c r="V186" s="2"/>
      <c r="W186" s="94"/>
      <c r="X186" s="2"/>
      <c r="Y186" s="87"/>
      <c r="Z186" s="2"/>
      <c r="AA186" s="2" t="str">
        <f t="shared" si="66"/>
        <v/>
      </c>
      <c r="AB186" s="2" t="str">
        <f t="shared" si="67"/>
        <v/>
      </c>
    </row>
    <row r="187" spans="1:28" ht="14.25" customHeight="1">
      <c r="A187" s="243"/>
      <c r="B187" s="184">
        <f t="shared" si="65"/>
        <v>6</v>
      </c>
      <c r="C187" s="148">
        <v>42867</v>
      </c>
      <c r="D187" s="2"/>
      <c r="E187" s="86"/>
      <c r="F187" s="2"/>
      <c r="G187" s="87"/>
      <c r="H187" s="2"/>
      <c r="I187" s="88"/>
      <c r="J187" s="2"/>
      <c r="K187" s="89"/>
      <c r="L187" s="2"/>
      <c r="M187" s="90"/>
      <c r="N187" s="2"/>
      <c r="O187" s="91"/>
      <c r="P187" s="2"/>
      <c r="Q187" s="92"/>
      <c r="R187" s="2"/>
      <c r="S187" s="93"/>
      <c r="T187" s="2"/>
      <c r="U187" s="89"/>
      <c r="V187" s="2"/>
      <c r="W187" s="94"/>
      <c r="X187" s="2"/>
      <c r="Y187" s="87"/>
      <c r="Z187" s="2"/>
      <c r="AA187" s="2" t="str">
        <f t="shared" si="66"/>
        <v/>
      </c>
      <c r="AB187" s="2" t="str">
        <f t="shared" si="67"/>
        <v/>
      </c>
    </row>
    <row r="188" spans="1:28" ht="14.25" customHeight="1">
      <c r="A188" s="243"/>
      <c r="B188" s="184">
        <f t="shared" si="65"/>
        <v>7</v>
      </c>
      <c r="C188" s="148">
        <v>42868</v>
      </c>
      <c r="D188" s="2"/>
      <c r="E188" s="86"/>
      <c r="F188" s="2"/>
      <c r="G188" s="87"/>
      <c r="H188" s="2"/>
      <c r="I188" s="88"/>
      <c r="J188" s="2"/>
      <c r="K188" s="89"/>
      <c r="L188" s="2"/>
      <c r="M188" s="90"/>
      <c r="N188" s="2"/>
      <c r="O188" s="91"/>
      <c r="P188" s="2"/>
      <c r="Q188" s="92"/>
      <c r="R188" s="2"/>
      <c r="S188" s="93"/>
      <c r="T188" s="2"/>
      <c r="U188" s="89"/>
      <c r="V188" s="2"/>
      <c r="W188" s="94"/>
      <c r="X188" s="2"/>
      <c r="Y188" s="87"/>
      <c r="Z188" s="2"/>
      <c r="AA188" s="2" t="str">
        <f t="shared" si="66"/>
        <v/>
      </c>
      <c r="AB188" s="2" t="str">
        <f t="shared" si="67"/>
        <v/>
      </c>
    </row>
    <row r="189" spans="1:28" ht="14.25" customHeight="1">
      <c r="A189" s="243"/>
      <c r="B189" s="184">
        <f t="shared" si="65"/>
        <v>1</v>
      </c>
      <c r="C189" s="148">
        <v>42869</v>
      </c>
      <c r="D189" s="2"/>
      <c r="E189" s="86"/>
      <c r="F189" s="2"/>
      <c r="G189" s="87"/>
      <c r="H189" s="2"/>
      <c r="I189" s="88"/>
      <c r="J189" s="2"/>
      <c r="K189" s="89"/>
      <c r="L189" s="2"/>
      <c r="M189" s="90"/>
      <c r="N189" s="2"/>
      <c r="O189" s="91"/>
      <c r="P189" s="2"/>
      <c r="Q189" s="92"/>
      <c r="R189" s="2"/>
      <c r="S189" s="93"/>
      <c r="T189" s="2"/>
      <c r="U189" s="89"/>
      <c r="V189" s="2"/>
      <c r="W189" s="94"/>
      <c r="X189" s="2"/>
      <c r="Y189" s="87"/>
      <c r="Z189" s="2"/>
      <c r="AA189" s="2" t="str">
        <f t="shared" si="66"/>
        <v/>
      </c>
      <c r="AB189" s="2" t="str">
        <f t="shared" si="67"/>
        <v/>
      </c>
    </row>
    <row r="190" spans="1:28" s="84" customFormat="1" ht="15" customHeight="1">
      <c r="A190" s="243"/>
      <c r="B190" s="241" t="s">
        <v>23</v>
      </c>
      <c r="C190" s="242"/>
      <c r="D190" s="201">
        <f>SUM(D183:D189)</f>
        <v>0</v>
      </c>
      <c r="E190" s="202"/>
      <c r="F190" s="201">
        <f>SUM(F183:F189)</f>
        <v>0</v>
      </c>
      <c r="G190" s="202"/>
      <c r="H190" s="201">
        <f>SUM(H183:H189)</f>
        <v>0</v>
      </c>
      <c r="I190" s="202"/>
      <c r="J190" s="201">
        <f>SUM(J183:J189)</f>
        <v>0</v>
      </c>
      <c r="K190" s="202"/>
      <c r="L190" s="201">
        <f>SUM(L183:L189)</f>
        <v>0</v>
      </c>
      <c r="M190" s="202"/>
      <c r="N190" s="201">
        <f>SUM(N183:N189)</f>
        <v>0</v>
      </c>
      <c r="O190" s="202"/>
      <c r="P190" s="201">
        <f>SUM(P183:P189)</f>
        <v>0</v>
      </c>
      <c r="Q190" s="202"/>
      <c r="R190" s="201">
        <f>SUM(R183:R189)</f>
        <v>0</v>
      </c>
      <c r="S190" s="202"/>
      <c r="T190" s="201">
        <f>SUM(T183:T189)</f>
        <v>0</v>
      </c>
      <c r="U190" s="202"/>
      <c r="V190" s="201">
        <f>SUM(V183:V189)</f>
        <v>0</v>
      </c>
      <c r="W190" s="202"/>
      <c r="X190" s="201">
        <f>SUM(X183:X189)</f>
        <v>0</v>
      </c>
      <c r="Y190" s="202"/>
      <c r="Z190" s="83">
        <f>SUM(Z183:Z189)</f>
        <v>0</v>
      </c>
      <c r="AA190" s="83">
        <f>SUM(AA183:AA189)</f>
        <v>0</v>
      </c>
      <c r="AB190" s="83">
        <f>SUM(AB183:AB189)</f>
        <v>0</v>
      </c>
    </row>
    <row r="191" spans="1:28" ht="15.75" customHeight="1">
      <c r="A191" s="243"/>
      <c r="B191" s="238" t="str">
        <f>"Semaine "&amp;WEEKNUM(C192)</f>
        <v>Semaine 20</v>
      </c>
      <c r="C191" s="214"/>
      <c r="D191" s="125" t="s">
        <v>8</v>
      </c>
      <c r="E191" s="125" t="s">
        <v>9</v>
      </c>
      <c r="F191" s="126" t="s">
        <v>10</v>
      </c>
      <c r="G191" s="126" t="s">
        <v>9</v>
      </c>
      <c r="H191" s="127" t="s">
        <v>11</v>
      </c>
      <c r="I191" s="127" t="s">
        <v>9</v>
      </c>
      <c r="J191" s="128" t="s">
        <v>12</v>
      </c>
      <c r="K191" s="128" t="s">
        <v>9</v>
      </c>
      <c r="L191" s="129" t="s">
        <v>13</v>
      </c>
      <c r="M191" s="129" t="s">
        <v>9</v>
      </c>
      <c r="N191" s="130" t="s">
        <v>14</v>
      </c>
      <c r="O191" s="130" t="s">
        <v>9</v>
      </c>
      <c r="P191" s="131" t="s">
        <v>15</v>
      </c>
      <c r="Q191" s="131" t="s">
        <v>9</v>
      </c>
      <c r="R191" s="132" t="s">
        <v>16</v>
      </c>
      <c r="S191" s="132" t="s">
        <v>9</v>
      </c>
      <c r="T191" s="133" t="s">
        <v>17</v>
      </c>
      <c r="U191" s="133" t="s">
        <v>9</v>
      </c>
      <c r="V191" s="134" t="s">
        <v>18</v>
      </c>
      <c r="W191" s="134" t="s">
        <v>9</v>
      </c>
      <c r="X191" s="135" t="s">
        <v>19</v>
      </c>
      <c r="Y191" s="135" t="s">
        <v>9</v>
      </c>
      <c r="Z191" s="136" t="s">
        <v>20</v>
      </c>
      <c r="AA191" s="137" t="s">
        <v>21</v>
      </c>
      <c r="AB191" s="138" t="s">
        <v>22</v>
      </c>
    </row>
    <row r="192" spans="1:28" ht="14.25" customHeight="1">
      <c r="A192" s="243"/>
      <c r="B192" s="184">
        <f t="shared" ref="B192:B198" si="68">WEEKDAY(C192)</f>
        <v>2</v>
      </c>
      <c r="C192" s="148">
        <v>42870</v>
      </c>
      <c r="D192" s="2"/>
      <c r="E192" s="86"/>
      <c r="F192" s="2"/>
      <c r="G192" s="87"/>
      <c r="H192" s="2"/>
      <c r="I192" s="88"/>
      <c r="J192" s="2"/>
      <c r="K192" s="89"/>
      <c r="L192" s="2"/>
      <c r="M192" s="90"/>
      <c r="N192" s="2"/>
      <c r="O192" s="91"/>
      <c r="P192" s="2"/>
      <c r="Q192" s="92"/>
      <c r="R192" s="2"/>
      <c r="S192" s="93"/>
      <c r="T192" s="2"/>
      <c r="U192" s="89"/>
      <c r="V192" s="2"/>
      <c r="W192" s="94"/>
      <c r="X192" s="2"/>
      <c r="Y192" s="87"/>
      <c r="Z192" s="2"/>
      <c r="AA192" s="2" t="str">
        <f t="shared" ref="AA192:AA198" si="69">IF(SUM(D192:X192)=0,"",SUM(D192:X192))</f>
        <v/>
      </c>
      <c r="AB192" s="2" t="str">
        <f t="shared" ref="AB192:AB198" si="70">IF(SUM(Y192:AA192)=0,"",SUM(Z192,AA192))</f>
        <v/>
      </c>
    </row>
    <row r="193" spans="1:28" ht="14.25" customHeight="1">
      <c r="A193" s="243"/>
      <c r="B193" s="184">
        <f t="shared" si="68"/>
        <v>3</v>
      </c>
      <c r="C193" s="148">
        <v>42871</v>
      </c>
      <c r="D193" s="2"/>
      <c r="E193" s="86"/>
      <c r="F193" s="2"/>
      <c r="G193" s="87"/>
      <c r="H193" s="2"/>
      <c r="I193" s="88"/>
      <c r="J193" s="2"/>
      <c r="K193" s="89"/>
      <c r="L193" s="2"/>
      <c r="M193" s="90"/>
      <c r="N193" s="2"/>
      <c r="O193" s="91"/>
      <c r="P193" s="2"/>
      <c r="Q193" s="92"/>
      <c r="R193" s="2"/>
      <c r="S193" s="93"/>
      <c r="T193" s="124"/>
      <c r="U193" s="89"/>
      <c r="V193" s="2"/>
      <c r="W193" s="94"/>
      <c r="X193" s="2"/>
      <c r="Y193" s="87"/>
      <c r="Z193" s="2"/>
      <c r="AA193" s="2" t="str">
        <f t="shared" si="69"/>
        <v/>
      </c>
      <c r="AB193" s="2" t="str">
        <f t="shared" si="70"/>
        <v/>
      </c>
    </row>
    <row r="194" spans="1:28" ht="14.25" customHeight="1">
      <c r="A194" s="243"/>
      <c r="B194" s="184">
        <f t="shared" si="68"/>
        <v>4</v>
      </c>
      <c r="C194" s="148">
        <v>42872</v>
      </c>
      <c r="D194" s="2"/>
      <c r="E194" s="86"/>
      <c r="F194" s="2"/>
      <c r="G194" s="87"/>
      <c r="H194" s="2"/>
      <c r="I194" s="88"/>
      <c r="J194" s="2"/>
      <c r="K194" s="89"/>
      <c r="L194" s="2"/>
      <c r="M194" s="90"/>
      <c r="N194" s="2"/>
      <c r="O194" s="91"/>
      <c r="P194" s="2"/>
      <c r="Q194" s="92"/>
      <c r="R194" s="2"/>
      <c r="S194" s="93"/>
      <c r="T194" s="2"/>
      <c r="U194" s="89"/>
      <c r="V194" s="2"/>
      <c r="W194" s="94"/>
      <c r="X194" s="2"/>
      <c r="Y194" s="87"/>
      <c r="Z194" s="2"/>
      <c r="AA194" s="2" t="str">
        <f t="shared" si="69"/>
        <v/>
      </c>
      <c r="AB194" s="2" t="str">
        <f t="shared" si="70"/>
        <v/>
      </c>
    </row>
    <row r="195" spans="1:28" ht="14.25" customHeight="1">
      <c r="A195" s="243"/>
      <c r="B195" s="184">
        <f t="shared" si="68"/>
        <v>5</v>
      </c>
      <c r="C195" s="148">
        <v>42873</v>
      </c>
      <c r="D195" s="2"/>
      <c r="E195" s="86"/>
      <c r="F195" s="2"/>
      <c r="G195" s="87"/>
      <c r="H195" s="2"/>
      <c r="I195" s="88"/>
      <c r="J195" s="2"/>
      <c r="K195" s="89"/>
      <c r="L195" s="2"/>
      <c r="M195" s="90"/>
      <c r="N195" s="2"/>
      <c r="O195" s="91"/>
      <c r="P195" s="2"/>
      <c r="Q195" s="92"/>
      <c r="R195" s="2"/>
      <c r="S195" s="93"/>
      <c r="T195" s="2"/>
      <c r="U195" s="89"/>
      <c r="V195" s="2"/>
      <c r="W195" s="94"/>
      <c r="X195" s="2"/>
      <c r="Y195" s="87"/>
      <c r="Z195" s="2"/>
      <c r="AA195" s="2" t="str">
        <f t="shared" si="69"/>
        <v/>
      </c>
      <c r="AB195" s="2" t="str">
        <f t="shared" si="70"/>
        <v/>
      </c>
    </row>
    <row r="196" spans="1:28" ht="14.25" customHeight="1">
      <c r="A196" s="243"/>
      <c r="B196" s="184">
        <f t="shared" si="68"/>
        <v>6</v>
      </c>
      <c r="C196" s="148">
        <v>42874</v>
      </c>
      <c r="D196" s="2"/>
      <c r="E196" s="86"/>
      <c r="F196" s="2"/>
      <c r="G196" s="87"/>
      <c r="H196" s="2"/>
      <c r="I196" s="88"/>
      <c r="J196" s="2"/>
      <c r="K196" s="89"/>
      <c r="L196" s="2"/>
      <c r="M196" s="90"/>
      <c r="N196" s="2"/>
      <c r="O196" s="91"/>
      <c r="P196" s="2"/>
      <c r="Q196" s="92"/>
      <c r="R196" s="2"/>
      <c r="S196" s="93"/>
      <c r="T196" s="2"/>
      <c r="U196" s="89"/>
      <c r="V196" s="2"/>
      <c r="W196" s="94"/>
      <c r="X196" s="2"/>
      <c r="Y196" s="87"/>
      <c r="Z196" s="2"/>
      <c r="AA196" s="2" t="str">
        <f t="shared" si="69"/>
        <v/>
      </c>
      <c r="AB196" s="2" t="str">
        <f t="shared" si="70"/>
        <v/>
      </c>
    </row>
    <row r="197" spans="1:28" ht="14.25" customHeight="1">
      <c r="A197" s="243"/>
      <c r="B197" s="184">
        <f t="shared" si="68"/>
        <v>7</v>
      </c>
      <c r="C197" s="148">
        <v>42875</v>
      </c>
      <c r="D197" s="2"/>
      <c r="E197" s="86"/>
      <c r="F197" s="2"/>
      <c r="G197" s="87"/>
      <c r="H197" s="2"/>
      <c r="I197" s="88"/>
      <c r="J197" s="2"/>
      <c r="K197" s="89"/>
      <c r="L197" s="2"/>
      <c r="M197" s="90"/>
      <c r="N197" s="2"/>
      <c r="O197" s="91"/>
      <c r="P197" s="2"/>
      <c r="Q197" s="92"/>
      <c r="R197" s="2"/>
      <c r="S197" s="93"/>
      <c r="T197" s="2"/>
      <c r="U197" s="89"/>
      <c r="V197" s="2"/>
      <c r="W197" s="94"/>
      <c r="X197" s="2"/>
      <c r="Y197" s="87"/>
      <c r="Z197" s="2"/>
      <c r="AA197" s="2" t="str">
        <f t="shared" si="69"/>
        <v/>
      </c>
      <c r="AB197" s="2" t="str">
        <f t="shared" si="70"/>
        <v/>
      </c>
    </row>
    <row r="198" spans="1:28" ht="14.25" customHeight="1">
      <c r="A198" s="243"/>
      <c r="B198" s="184">
        <f t="shared" si="68"/>
        <v>1</v>
      </c>
      <c r="C198" s="148">
        <v>42876</v>
      </c>
      <c r="D198" s="2"/>
      <c r="E198" s="86"/>
      <c r="F198" s="2"/>
      <c r="G198" s="87"/>
      <c r="H198" s="2"/>
      <c r="I198" s="88"/>
      <c r="J198" s="2"/>
      <c r="K198" s="89"/>
      <c r="L198" s="2"/>
      <c r="M198" s="90"/>
      <c r="N198" s="2"/>
      <c r="O198" s="91"/>
      <c r="P198" s="2"/>
      <c r="Q198" s="92"/>
      <c r="R198" s="2"/>
      <c r="S198" s="93"/>
      <c r="T198" s="2"/>
      <c r="U198" s="89"/>
      <c r="V198" s="2"/>
      <c r="W198" s="94"/>
      <c r="X198" s="2"/>
      <c r="Y198" s="87"/>
      <c r="Z198" s="2"/>
      <c r="AA198" s="2" t="str">
        <f t="shared" si="69"/>
        <v/>
      </c>
      <c r="AB198" s="2" t="str">
        <f t="shared" si="70"/>
        <v/>
      </c>
    </row>
    <row r="199" spans="1:28" s="84" customFormat="1" ht="15" customHeight="1">
      <c r="A199" s="243"/>
      <c r="B199" s="241" t="s">
        <v>23</v>
      </c>
      <c r="C199" s="242"/>
      <c r="D199" s="201">
        <f>SUM(D192:D198)</f>
        <v>0</v>
      </c>
      <c r="E199" s="202"/>
      <c r="F199" s="201">
        <f>SUM(F192:F198)</f>
        <v>0</v>
      </c>
      <c r="G199" s="202"/>
      <c r="H199" s="201">
        <f>SUM(H192:H198)</f>
        <v>0</v>
      </c>
      <c r="I199" s="202"/>
      <c r="J199" s="201">
        <f>SUM(J192:J198)</f>
        <v>0</v>
      </c>
      <c r="K199" s="202"/>
      <c r="L199" s="201">
        <f>SUM(L192:L198)</f>
        <v>0</v>
      </c>
      <c r="M199" s="202"/>
      <c r="N199" s="201">
        <f>SUM(N192:N198)</f>
        <v>0</v>
      </c>
      <c r="O199" s="202"/>
      <c r="P199" s="201">
        <f>SUM(P192:P198)</f>
        <v>0</v>
      </c>
      <c r="Q199" s="202"/>
      <c r="R199" s="201">
        <f>SUM(R192:R198)</f>
        <v>0</v>
      </c>
      <c r="S199" s="202"/>
      <c r="T199" s="201">
        <f>SUM(T192:T198)</f>
        <v>0</v>
      </c>
      <c r="U199" s="202"/>
      <c r="V199" s="201">
        <f>SUM(V192:V198)</f>
        <v>0</v>
      </c>
      <c r="W199" s="202"/>
      <c r="X199" s="201">
        <f>SUM(X192:X198)</f>
        <v>0</v>
      </c>
      <c r="Y199" s="202"/>
      <c r="Z199" s="83">
        <f>SUM(Z192:Z198)</f>
        <v>0</v>
      </c>
      <c r="AA199" s="83">
        <f>SUM(AA192:AA198)</f>
        <v>0</v>
      </c>
      <c r="AB199" s="83">
        <f>SUM(AB192:AB198)</f>
        <v>0</v>
      </c>
    </row>
    <row r="200" spans="1:28" ht="15.75" customHeight="1">
      <c r="A200" s="243"/>
      <c r="B200" s="238" t="str">
        <f>"Semaine "&amp;WEEKNUM(C201)</f>
        <v>Semaine 21</v>
      </c>
      <c r="C200" s="214"/>
      <c r="D200" s="125" t="s">
        <v>8</v>
      </c>
      <c r="E200" s="125" t="s">
        <v>9</v>
      </c>
      <c r="F200" s="126" t="s">
        <v>10</v>
      </c>
      <c r="G200" s="126" t="s">
        <v>9</v>
      </c>
      <c r="H200" s="127" t="s">
        <v>11</v>
      </c>
      <c r="I200" s="127" t="s">
        <v>9</v>
      </c>
      <c r="J200" s="128" t="s">
        <v>12</v>
      </c>
      <c r="K200" s="128" t="s">
        <v>9</v>
      </c>
      <c r="L200" s="129" t="s">
        <v>13</v>
      </c>
      <c r="M200" s="129" t="s">
        <v>9</v>
      </c>
      <c r="N200" s="130" t="s">
        <v>14</v>
      </c>
      <c r="O200" s="130" t="s">
        <v>9</v>
      </c>
      <c r="P200" s="131" t="s">
        <v>15</v>
      </c>
      <c r="Q200" s="131" t="s">
        <v>9</v>
      </c>
      <c r="R200" s="132" t="s">
        <v>16</v>
      </c>
      <c r="S200" s="132" t="s">
        <v>9</v>
      </c>
      <c r="T200" s="133" t="s">
        <v>17</v>
      </c>
      <c r="U200" s="133" t="s">
        <v>9</v>
      </c>
      <c r="V200" s="134" t="s">
        <v>18</v>
      </c>
      <c r="W200" s="134" t="s">
        <v>9</v>
      </c>
      <c r="X200" s="135" t="s">
        <v>19</v>
      </c>
      <c r="Y200" s="135" t="s">
        <v>9</v>
      </c>
      <c r="Z200" s="136" t="s">
        <v>20</v>
      </c>
      <c r="AA200" s="137" t="s">
        <v>21</v>
      </c>
      <c r="AB200" s="138" t="s">
        <v>22</v>
      </c>
    </row>
    <row r="201" spans="1:28" ht="14.25" customHeight="1">
      <c r="A201" s="243"/>
      <c r="B201" s="184">
        <f t="shared" ref="B201:B207" si="71">WEEKDAY(C201)</f>
        <v>2</v>
      </c>
      <c r="C201" s="148">
        <v>42877</v>
      </c>
      <c r="D201" s="2"/>
      <c r="E201" s="86"/>
      <c r="F201" s="2"/>
      <c r="G201" s="87"/>
      <c r="H201" s="2"/>
      <c r="I201" s="88"/>
      <c r="J201" s="2"/>
      <c r="K201" s="89"/>
      <c r="L201" s="2"/>
      <c r="M201" s="90"/>
      <c r="N201" s="2"/>
      <c r="O201" s="91"/>
      <c r="P201" s="2"/>
      <c r="Q201" s="92"/>
      <c r="R201" s="2"/>
      <c r="S201" s="93"/>
      <c r="T201" s="2"/>
      <c r="U201" s="89"/>
      <c r="V201" s="2"/>
      <c r="W201" s="94"/>
      <c r="X201" s="2"/>
      <c r="Y201" s="87"/>
      <c r="Z201" s="2"/>
      <c r="AA201" s="2" t="str">
        <f t="shared" ref="AA201:AA207" si="72">IF(SUM(D201:X201)=0,"",SUM(D201:X201))</f>
        <v/>
      </c>
      <c r="AB201" s="2" t="str">
        <f t="shared" ref="AB201:AB207" si="73">IF(SUM(Y201:AA201)=0,"",SUM(Z201,AA201))</f>
        <v/>
      </c>
    </row>
    <row r="202" spans="1:28" ht="14.25" customHeight="1">
      <c r="A202" s="243"/>
      <c r="B202" s="184">
        <f t="shared" si="71"/>
        <v>3</v>
      </c>
      <c r="C202" s="148">
        <v>42878</v>
      </c>
      <c r="D202" s="2"/>
      <c r="E202" s="86"/>
      <c r="F202" s="2"/>
      <c r="G202" s="87"/>
      <c r="H202" s="2"/>
      <c r="I202" s="88"/>
      <c r="J202" s="2"/>
      <c r="K202" s="89"/>
      <c r="L202" s="2"/>
      <c r="M202" s="90"/>
      <c r="N202" s="2"/>
      <c r="O202" s="91"/>
      <c r="P202" s="2"/>
      <c r="Q202" s="92"/>
      <c r="R202" s="2"/>
      <c r="S202" s="93"/>
      <c r="T202" s="124"/>
      <c r="U202" s="89"/>
      <c r="V202" s="2"/>
      <c r="W202" s="94"/>
      <c r="X202" s="2"/>
      <c r="Y202" s="87"/>
      <c r="Z202" s="2"/>
      <c r="AA202" s="2" t="str">
        <f t="shared" si="72"/>
        <v/>
      </c>
      <c r="AB202" s="2" t="str">
        <f t="shared" si="73"/>
        <v/>
      </c>
    </row>
    <row r="203" spans="1:28" ht="14.25" customHeight="1">
      <c r="A203" s="243"/>
      <c r="B203" s="184">
        <f t="shared" si="71"/>
        <v>4</v>
      </c>
      <c r="C203" s="148">
        <v>42879</v>
      </c>
      <c r="D203" s="2"/>
      <c r="E203" s="86"/>
      <c r="F203" s="2"/>
      <c r="G203" s="87"/>
      <c r="H203" s="2"/>
      <c r="I203" s="88"/>
      <c r="J203" s="2"/>
      <c r="K203" s="89"/>
      <c r="L203" s="2"/>
      <c r="M203" s="90"/>
      <c r="N203" s="2"/>
      <c r="O203" s="91"/>
      <c r="P203" s="2"/>
      <c r="Q203" s="92"/>
      <c r="R203" s="2"/>
      <c r="S203" s="93"/>
      <c r="T203" s="2"/>
      <c r="U203" s="89"/>
      <c r="V203" s="2"/>
      <c r="W203" s="94"/>
      <c r="X203" s="2"/>
      <c r="Y203" s="87"/>
      <c r="Z203" s="2"/>
      <c r="AA203" s="2" t="str">
        <f t="shared" si="72"/>
        <v/>
      </c>
      <c r="AB203" s="2" t="str">
        <f t="shared" si="73"/>
        <v/>
      </c>
    </row>
    <row r="204" spans="1:28" ht="14.25" customHeight="1">
      <c r="A204" s="243"/>
      <c r="B204" s="184">
        <f t="shared" si="71"/>
        <v>5</v>
      </c>
      <c r="C204" s="148">
        <v>42880</v>
      </c>
      <c r="D204" s="2"/>
      <c r="E204" s="86"/>
      <c r="F204" s="2"/>
      <c r="G204" s="87"/>
      <c r="H204" s="2"/>
      <c r="I204" s="88"/>
      <c r="J204" s="2"/>
      <c r="K204" s="89"/>
      <c r="L204" s="2"/>
      <c r="M204" s="90"/>
      <c r="N204" s="2"/>
      <c r="O204" s="91"/>
      <c r="P204" s="2"/>
      <c r="Q204" s="92"/>
      <c r="R204" s="2"/>
      <c r="S204" s="93"/>
      <c r="T204" s="2"/>
      <c r="U204" s="89"/>
      <c r="V204" s="2"/>
      <c r="W204" s="94"/>
      <c r="X204" s="2"/>
      <c r="Y204" s="87"/>
      <c r="Z204" s="2"/>
      <c r="AA204" s="2" t="str">
        <f t="shared" si="72"/>
        <v/>
      </c>
      <c r="AB204" s="2" t="str">
        <f t="shared" si="73"/>
        <v/>
      </c>
    </row>
    <row r="205" spans="1:28" ht="14.25" customHeight="1">
      <c r="A205" s="243"/>
      <c r="B205" s="184">
        <f t="shared" si="71"/>
        <v>6</v>
      </c>
      <c r="C205" s="148">
        <v>42881</v>
      </c>
      <c r="D205" s="2"/>
      <c r="E205" s="86"/>
      <c r="F205" s="2"/>
      <c r="G205" s="87"/>
      <c r="H205" s="2"/>
      <c r="I205" s="88"/>
      <c r="J205" s="2"/>
      <c r="K205" s="89"/>
      <c r="L205" s="2"/>
      <c r="M205" s="90"/>
      <c r="N205" s="2"/>
      <c r="O205" s="91"/>
      <c r="P205" s="2"/>
      <c r="Q205" s="92"/>
      <c r="R205" s="2"/>
      <c r="S205" s="93"/>
      <c r="T205" s="2"/>
      <c r="U205" s="89"/>
      <c r="V205" s="2"/>
      <c r="W205" s="94"/>
      <c r="X205" s="2"/>
      <c r="Y205" s="87"/>
      <c r="Z205" s="2"/>
      <c r="AA205" s="2" t="str">
        <f t="shared" si="72"/>
        <v/>
      </c>
      <c r="AB205" s="2" t="str">
        <f t="shared" si="73"/>
        <v/>
      </c>
    </row>
    <row r="206" spans="1:28" ht="14.25" customHeight="1">
      <c r="A206" s="243"/>
      <c r="B206" s="184">
        <f t="shared" si="71"/>
        <v>7</v>
      </c>
      <c r="C206" s="148">
        <v>42882</v>
      </c>
      <c r="D206" s="2"/>
      <c r="E206" s="86"/>
      <c r="F206" s="2"/>
      <c r="G206" s="87"/>
      <c r="H206" s="2"/>
      <c r="I206" s="88"/>
      <c r="J206" s="2"/>
      <c r="K206" s="89"/>
      <c r="L206" s="2"/>
      <c r="M206" s="90"/>
      <c r="N206" s="2"/>
      <c r="O206" s="91"/>
      <c r="P206" s="2"/>
      <c r="Q206" s="92"/>
      <c r="R206" s="2"/>
      <c r="S206" s="93"/>
      <c r="T206" s="2"/>
      <c r="U206" s="89"/>
      <c r="V206" s="2"/>
      <c r="W206" s="94"/>
      <c r="X206" s="2"/>
      <c r="Y206" s="87"/>
      <c r="Z206" s="2"/>
      <c r="AA206" s="2" t="str">
        <f t="shared" si="72"/>
        <v/>
      </c>
      <c r="AB206" s="2" t="str">
        <f t="shared" si="73"/>
        <v/>
      </c>
    </row>
    <row r="207" spans="1:28" ht="14.25" customHeight="1">
      <c r="A207" s="243"/>
      <c r="B207" s="184">
        <f t="shared" si="71"/>
        <v>1</v>
      </c>
      <c r="C207" s="148">
        <v>42883</v>
      </c>
      <c r="D207" s="2"/>
      <c r="E207" s="86"/>
      <c r="F207" s="2"/>
      <c r="G207" s="87"/>
      <c r="H207" s="2"/>
      <c r="I207" s="88"/>
      <c r="J207" s="2"/>
      <c r="K207" s="89"/>
      <c r="L207" s="2"/>
      <c r="M207" s="90"/>
      <c r="N207" s="2"/>
      <c r="O207" s="91"/>
      <c r="P207" s="2"/>
      <c r="Q207" s="92"/>
      <c r="R207" s="2"/>
      <c r="S207" s="93"/>
      <c r="T207" s="2"/>
      <c r="U207" s="89"/>
      <c r="V207" s="2"/>
      <c r="W207" s="94"/>
      <c r="X207" s="2"/>
      <c r="Y207" s="87"/>
      <c r="Z207" s="2"/>
      <c r="AA207" s="2" t="str">
        <f t="shared" si="72"/>
        <v/>
      </c>
      <c r="AB207" s="2" t="str">
        <f t="shared" si="73"/>
        <v/>
      </c>
    </row>
    <row r="208" spans="1:28" s="84" customFormat="1" ht="15" customHeight="1">
      <c r="A208" s="243"/>
      <c r="B208" s="241" t="s">
        <v>23</v>
      </c>
      <c r="C208" s="242"/>
      <c r="D208" s="201">
        <f>SUM(D201:D207)</f>
        <v>0</v>
      </c>
      <c r="E208" s="202"/>
      <c r="F208" s="201">
        <f>SUM(F201:F207)</f>
        <v>0</v>
      </c>
      <c r="G208" s="202"/>
      <c r="H208" s="201">
        <f>SUM(H201:H207)</f>
        <v>0</v>
      </c>
      <c r="I208" s="202"/>
      <c r="J208" s="201">
        <f>SUM(J201:J207)</f>
        <v>0</v>
      </c>
      <c r="K208" s="202"/>
      <c r="L208" s="201">
        <f>SUM(L201:L207)</f>
        <v>0</v>
      </c>
      <c r="M208" s="202"/>
      <c r="N208" s="201">
        <f>SUM(N201:N207)</f>
        <v>0</v>
      </c>
      <c r="O208" s="202"/>
      <c r="P208" s="201">
        <f>SUM(P201:P207)</f>
        <v>0</v>
      </c>
      <c r="Q208" s="202"/>
      <c r="R208" s="201">
        <f>SUM(R201:R207)</f>
        <v>0</v>
      </c>
      <c r="S208" s="202"/>
      <c r="T208" s="201">
        <f>SUM(T201:T207)</f>
        <v>0</v>
      </c>
      <c r="U208" s="202"/>
      <c r="V208" s="201">
        <f>SUM(V201:V207)</f>
        <v>0</v>
      </c>
      <c r="W208" s="202"/>
      <c r="X208" s="201">
        <f>SUM(X201:X207)</f>
        <v>0</v>
      </c>
      <c r="Y208" s="202"/>
      <c r="Z208" s="83">
        <f>SUM(Z201:Z207)</f>
        <v>0</v>
      </c>
      <c r="AA208" s="83">
        <f>SUM(AA201:AA207)</f>
        <v>0</v>
      </c>
      <c r="AB208" s="83">
        <f>SUM(AB201:AB207)</f>
        <v>0</v>
      </c>
    </row>
    <row r="209" spans="1:28" ht="15.75" customHeight="1">
      <c r="A209" s="243"/>
      <c r="B209" s="238" t="str">
        <f>"Semaine "&amp;WEEKNUM(C210)</f>
        <v>Semaine 22</v>
      </c>
      <c r="C209" s="214"/>
      <c r="D209" s="125" t="s">
        <v>8</v>
      </c>
      <c r="E209" s="125" t="s">
        <v>9</v>
      </c>
      <c r="F209" s="126" t="s">
        <v>10</v>
      </c>
      <c r="G209" s="126" t="s">
        <v>9</v>
      </c>
      <c r="H209" s="127" t="s">
        <v>11</v>
      </c>
      <c r="I209" s="127" t="s">
        <v>9</v>
      </c>
      <c r="J209" s="128" t="s">
        <v>12</v>
      </c>
      <c r="K209" s="128" t="s">
        <v>9</v>
      </c>
      <c r="L209" s="129" t="s">
        <v>13</v>
      </c>
      <c r="M209" s="129" t="s">
        <v>9</v>
      </c>
      <c r="N209" s="130" t="s">
        <v>14</v>
      </c>
      <c r="O209" s="130" t="s">
        <v>9</v>
      </c>
      <c r="P209" s="131" t="s">
        <v>15</v>
      </c>
      <c r="Q209" s="131" t="s">
        <v>9</v>
      </c>
      <c r="R209" s="132" t="s">
        <v>16</v>
      </c>
      <c r="S209" s="132" t="s">
        <v>9</v>
      </c>
      <c r="T209" s="133" t="s">
        <v>17</v>
      </c>
      <c r="U209" s="133" t="s">
        <v>9</v>
      </c>
      <c r="V209" s="134" t="s">
        <v>18</v>
      </c>
      <c r="W209" s="134" t="s">
        <v>9</v>
      </c>
      <c r="X209" s="135" t="s">
        <v>19</v>
      </c>
      <c r="Y209" s="135" t="s">
        <v>9</v>
      </c>
      <c r="Z209" s="136" t="s">
        <v>20</v>
      </c>
      <c r="AA209" s="137" t="s">
        <v>21</v>
      </c>
      <c r="AB209" s="138" t="s">
        <v>22</v>
      </c>
    </row>
    <row r="210" spans="1:28" ht="14.25" customHeight="1">
      <c r="A210" s="243"/>
      <c r="B210" s="184">
        <f t="shared" ref="B210:B216" si="74">WEEKDAY(C210)</f>
        <v>2</v>
      </c>
      <c r="C210" s="148">
        <v>42884</v>
      </c>
      <c r="D210" s="2"/>
      <c r="E210" s="86"/>
      <c r="F210" s="2"/>
      <c r="G210" s="87"/>
      <c r="H210" s="2"/>
      <c r="I210" s="88"/>
      <c r="J210" s="2"/>
      <c r="K210" s="89"/>
      <c r="L210" s="2"/>
      <c r="M210" s="90"/>
      <c r="N210" s="2"/>
      <c r="O210" s="91"/>
      <c r="P210" s="2"/>
      <c r="Q210" s="92"/>
      <c r="R210" s="2"/>
      <c r="S210" s="93"/>
      <c r="T210" s="2"/>
      <c r="U210" s="89"/>
      <c r="V210" s="2"/>
      <c r="W210" s="94"/>
      <c r="X210" s="2"/>
      <c r="Y210" s="87"/>
      <c r="Z210" s="2"/>
      <c r="AA210" s="2" t="str">
        <f t="shared" ref="AA210:AA216" si="75">IF(SUM(D210:X210)=0,"",SUM(D210:X210))</f>
        <v/>
      </c>
      <c r="AB210" s="2" t="str">
        <f t="shared" ref="AB210:AB216" si="76">IF(SUM(Y210:AA210)=0,"",SUM(Z210,AA210))</f>
        <v/>
      </c>
    </row>
    <row r="211" spans="1:28" ht="14.25" customHeight="1">
      <c r="A211" s="243"/>
      <c r="B211" s="184">
        <f t="shared" si="74"/>
        <v>3</v>
      </c>
      <c r="C211" s="148">
        <v>42885</v>
      </c>
      <c r="D211" s="2"/>
      <c r="E211" s="86"/>
      <c r="F211" s="2"/>
      <c r="G211" s="87"/>
      <c r="H211" s="2"/>
      <c r="I211" s="88"/>
      <c r="J211" s="2"/>
      <c r="K211" s="89"/>
      <c r="L211" s="2"/>
      <c r="M211" s="90"/>
      <c r="N211" s="2"/>
      <c r="O211" s="91"/>
      <c r="P211" s="2"/>
      <c r="Q211" s="92"/>
      <c r="R211" s="2"/>
      <c r="S211" s="93"/>
      <c r="T211" s="124"/>
      <c r="U211" s="89"/>
      <c r="V211" s="2"/>
      <c r="W211" s="94"/>
      <c r="X211" s="2"/>
      <c r="Y211" s="87"/>
      <c r="Z211" s="2"/>
      <c r="AA211" s="2" t="str">
        <f t="shared" si="75"/>
        <v/>
      </c>
      <c r="AB211" s="2" t="str">
        <f t="shared" si="76"/>
        <v/>
      </c>
    </row>
    <row r="212" spans="1:28" ht="14.25" customHeight="1">
      <c r="A212" s="243"/>
      <c r="B212" s="184">
        <f t="shared" si="74"/>
        <v>4</v>
      </c>
      <c r="C212" s="148">
        <v>42886</v>
      </c>
      <c r="D212" s="2"/>
      <c r="E212" s="86"/>
      <c r="F212" s="2"/>
      <c r="G212" s="87"/>
      <c r="H212" s="2"/>
      <c r="I212" s="88"/>
      <c r="J212" s="2"/>
      <c r="K212" s="89"/>
      <c r="L212" s="2"/>
      <c r="M212" s="90"/>
      <c r="N212" s="2"/>
      <c r="O212" s="91"/>
      <c r="P212" s="2"/>
      <c r="Q212" s="92"/>
      <c r="R212" s="2"/>
      <c r="S212" s="93"/>
      <c r="T212" s="2"/>
      <c r="U212" s="89"/>
      <c r="V212" s="2"/>
      <c r="W212" s="94"/>
      <c r="X212" s="2"/>
      <c r="Y212" s="87"/>
      <c r="Z212" s="2"/>
      <c r="AA212" s="2" t="str">
        <f t="shared" si="75"/>
        <v/>
      </c>
      <c r="AB212" s="2" t="str">
        <f t="shared" si="76"/>
        <v/>
      </c>
    </row>
    <row r="213" spans="1:28" ht="15" customHeight="1">
      <c r="A213" s="243">
        <f>C223</f>
        <v>42895</v>
      </c>
      <c r="B213" s="184">
        <f t="shared" si="74"/>
        <v>5</v>
      </c>
      <c r="C213" s="148">
        <v>42887</v>
      </c>
      <c r="D213" s="2"/>
      <c r="E213" s="86"/>
      <c r="F213" s="2"/>
      <c r="G213" s="87"/>
      <c r="H213" s="2"/>
      <c r="I213" s="88"/>
      <c r="J213" s="2"/>
      <c r="K213" s="89"/>
      <c r="L213" s="2"/>
      <c r="M213" s="90"/>
      <c r="N213" s="2"/>
      <c r="O213" s="91"/>
      <c r="P213" s="2"/>
      <c r="Q213" s="92"/>
      <c r="R213" s="2"/>
      <c r="S213" s="93"/>
      <c r="T213" s="2"/>
      <c r="U213" s="89"/>
      <c r="V213" s="2"/>
      <c r="W213" s="94"/>
      <c r="X213" s="2"/>
      <c r="Y213" s="87"/>
      <c r="Z213" s="2"/>
      <c r="AA213" s="2" t="str">
        <f t="shared" si="75"/>
        <v/>
      </c>
      <c r="AB213" s="2" t="str">
        <f t="shared" si="76"/>
        <v/>
      </c>
    </row>
    <row r="214" spans="1:28" ht="14.25" customHeight="1">
      <c r="A214" s="243"/>
      <c r="B214" s="181">
        <f t="shared" si="74"/>
        <v>6</v>
      </c>
      <c r="C214" s="148">
        <v>42888</v>
      </c>
      <c r="D214" s="2"/>
      <c r="E214" s="86"/>
      <c r="F214" s="2"/>
      <c r="G214" s="87"/>
      <c r="H214" s="2"/>
      <c r="I214" s="88"/>
      <c r="J214" s="2"/>
      <c r="K214" s="89"/>
      <c r="L214" s="2"/>
      <c r="M214" s="90"/>
      <c r="N214" s="2"/>
      <c r="O214" s="91"/>
      <c r="P214" s="2"/>
      <c r="Q214" s="92"/>
      <c r="R214" s="2"/>
      <c r="S214" s="93"/>
      <c r="T214" s="2"/>
      <c r="U214" s="89"/>
      <c r="V214" s="2"/>
      <c r="W214" s="94"/>
      <c r="X214" s="2"/>
      <c r="Y214" s="87"/>
      <c r="Z214" s="2"/>
      <c r="AA214" s="2" t="str">
        <f t="shared" si="75"/>
        <v/>
      </c>
      <c r="AB214" s="2" t="str">
        <f t="shared" si="76"/>
        <v/>
      </c>
    </row>
    <row r="215" spans="1:28" ht="14.25" customHeight="1">
      <c r="A215" s="243"/>
      <c r="B215" s="181">
        <f t="shared" si="74"/>
        <v>7</v>
      </c>
      <c r="C215" s="148">
        <v>42889</v>
      </c>
      <c r="D215" s="2"/>
      <c r="E215" s="86"/>
      <c r="F215" s="2"/>
      <c r="G215" s="87"/>
      <c r="H215" s="2"/>
      <c r="I215" s="88"/>
      <c r="J215" s="2"/>
      <c r="K215" s="89"/>
      <c r="L215" s="2"/>
      <c r="M215" s="90"/>
      <c r="N215" s="2"/>
      <c r="O215" s="91"/>
      <c r="P215" s="2"/>
      <c r="Q215" s="92"/>
      <c r="R215" s="2"/>
      <c r="S215" s="93"/>
      <c r="T215" s="2"/>
      <c r="U215" s="89"/>
      <c r="V215" s="2"/>
      <c r="W215" s="94"/>
      <c r="X215" s="2"/>
      <c r="Y215" s="87"/>
      <c r="Z215" s="2"/>
      <c r="AA215" s="2" t="str">
        <f t="shared" si="75"/>
        <v/>
      </c>
      <c r="AB215" s="2" t="str">
        <f t="shared" si="76"/>
        <v/>
      </c>
    </row>
    <row r="216" spans="1:28" ht="14.25" customHeight="1">
      <c r="A216" s="243"/>
      <c r="B216" s="181">
        <f t="shared" si="74"/>
        <v>1</v>
      </c>
      <c r="C216" s="148">
        <v>42890</v>
      </c>
      <c r="D216" s="2"/>
      <c r="E216" s="86"/>
      <c r="F216" s="2"/>
      <c r="G216" s="87"/>
      <c r="H216" s="2"/>
      <c r="I216" s="88"/>
      <c r="J216" s="2"/>
      <c r="K216" s="89"/>
      <c r="L216" s="2"/>
      <c r="M216" s="90"/>
      <c r="N216" s="2"/>
      <c r="O216" s="91"/>
      <c r="P216" s="2"/>
      <c r="Q216" s="92"/>
      <c r="R216" s="2"/>
      <c r="S216" s="93"/>
      <c r="T216" s="2"/>
      <c r="U216" s="89"/>
      <c r="V216" s="2"/>
      <c r="W216" s="94"/>
      <c r="X216" s="2"/>
      <c r="Y216" s="87"/>
      <c r="Z216" s="2"/>
      <c r="AA216" s="2" t="str">
        <f t="shared" si="75"/>
        <v/>
      </c>
      <c r="AB216" s="2" t="str">
        <f t="shared" si="76"/>
        <v/>
      </c>
    </row>
    <row r="217" spans="1:28" s="84" customFormat="1" ht="15" customHeight="1">
      <c r="A217" s="243"/>
      <c r="B217" s="241" t="s">
        <v>23</v>
      </c>
      <c r="C217" s="242"/>
      <c r="D217" s="201">
        <f>SUM(D210:D216)</f>
        <v>0</v>
      </c>
      <c r="E217" s="202"/>
      <c r="F217" s="201">
        <f>SUM(F210:F216)</f>
        <v>0</v>
      </c>
      <c r="G217" s="202"/>
      <c r="H217" s="201">
        <f>SUM(H210:H216)</f>
        <v>0</v>
      </c>
      <c r="I217" s="202"/>
      <c r="J217" s="201">
        <f>SUM(J210:J216)</f>
        <v>0</v>
      </c>
      <c r="K217" s="202"/>
      <c r="L217" s="201">
        <f>SUM(L210:L216)</f>
        <v>0</v>
      </c>
      <c r="M217" s="202"/>
      <c r="N217" s="201">
        <f>SUM(N210:N216)</f>
        <v>0</v>
      </c>
      <c r="O217" s="202"/>
      <c r="P217" s="201">
        <f>SUM(P210:P216)</f>
        <v>0</v>
      </c>
      <c r="Q217" s="202"/>
      <c r="R217" s="201">
        <f>SUM(R210:R216)</f>
        <v>0</v>
      </c>
      <c r="S217" s="202"/>
      <c r="T217" s="201">
        <f>SUM(T210:T216)</f>
        <v>0</v>
      </c>
      <c r="U217" s="202"/>
      <c r="V217" s="201">
        <f>SUM(V210:V216)</f>
        <v>0</v>
      </c>
      <c r="W217" s="202"/>
      <c r="X217" s="201">
        <f>SUM(X210:X216)</f>
        <v>0</v>
      </c>
      <c r="Y217" s="202"/>
      <c r="Z217" s="83">
        <f>SUM(Z210:Z216)</f>
        <v>0</v>
      </c>
      <c r="AA217" s="83">
        <f>SUM(AA210:AA216)</f>
        <v>0</v>
      </c>
      <c r="AB217" s="83">
        <f>SUM(AB210:AB216)</f>
        <v>0</v>
      </c>
    </row>
    <row r="218" spans="1:28" ht="15.75" customHeight="1">
      <c r="A218" s="243"/>
      <c r="B218" s="238" t="str">
        <f>"Semaine "&amp;WEEKNUM(C219)</f>
        <v>Semaine 23</v>
      </c>
      <c r="C218" s="214"/>
      <c r="D218" s="125" t="s">
        <v>8</v>
      </c>
      <c r="E218" s="125" t="s">
        <v>9</v>
      </c>
      <c r="F218" s="126" t="s">
        <v>10</v>
      </c>
      <c r="G218" s="126" t="s">
        <v>9</v>
      </c>
      <c r="H218" s="127" t="s">
        <v>11</v>
      </c>
      <c r="I218" s="127" t="s">
        <v>9</v>
      </c>
      <c r="J218" s="128" t="s">
        <v>12</v>
      </c>
      <c r="K218" s="128" t="s">
        <v>9</v>
      </c>
      <c r="L218" s="129" t="s">
        <v>13</v>
      </c>
      <c r="M218" s="129" t="s">
        <v>9</v>
      </c>
      <c r="N218" s="130" t="s">
        <v>14</v>
      </c>
      <c r="O218" s="130" t="s">
        <v>9</v>
      </c>
      <c r="P218" s="131" t="s">
        <v>15</v>
      </c>
      <c r="Q218" s="131" t="s">
        <v>9</v>
      </c>
      <c r="R218" s="132" t="s">
        <v>16</v>
      </c>
      <c r="S218" s="132" t="s">
        <v>9</v>
      </c>
      <c r="T218" s="133" t="s">
        <v>17</v>
      </c>
      <c r="U218" s="133" t="s">
        <v>9</v>
      </c>
      <c r="V218" s="134" t="s">
        <v>18</v>
      </c>
      <c r="W218" s="134" t="s">
        <v>9</v>
      </c>
      <c r="X218" s="135" t="s">
        <v>19</v>
      </c>
      <c r="Y218" s="135" t="s">
        <v>9</v>
      </c>
      <c r="Z218" s="136" t="s">
        <v>20</v>
      </c>
      <c r="AA218" s="137" t="s">
        <v>21</v>
      </c>
      <c r="AB218" s="138" t="s">
        <v>22</v>
      </c>
    </row>
    <row r="219" spans="1:28" ht="14.25" customHeight="1">
      <c r="A219" s="243"/>
      <c r="B219" s="181">
        <f t="shared" ref="B219:B225" si="77">WEEKDAY(C219)</f>
        <v>2</v>
      </c>
      <c r="C219" s="150">
        <v>42891</v>
      </c>
      <c r="D219" s="2"/>
      <c r="E219" s="86"/>
      <c r="F219" s="2"/>
      <c r="G219" s="87"/>
      <c r="H219" s="2"/>
      <c r="I219" s="88"/>
      <c r="J219" s="2"/>
      <c r="K219" s="89"/>
      <c r="L219" s="2"/>
      <c r="M219" s="90"/>
      <c r="N219" s="2"/>
      <c r="O219" s="91"/>
      <c r="P219" s="2"/>
      <c r="Q219" s="92"/>
      <c r="R219" s="2"/>
      <c r="S219" s="93"/>
      <c r="T219" s="2"/>
      <c r="U219" s="89"/>
      <c r="V219" s="2"/>
      <c r="W219" s="94"/>
      <c r="X219" s="2"/>
      <c r="Y219" s="87"/>
      <c r="Z219" s="2"/>
      <c r="AA219" s="2" t="str">
        <f t="shared" ref="AA219:AA225" si="78">IF(SUM(D219:X219)=0,"",SUM(D219:X219))</f>
        <v/>
      </c>
      <c r="AB219" s="2" t="str">
        <f t="shared" ref="AB219:AB225" si="79">IF(SUM(Y219:AA219)=0,"",SUM(Z219,AA219))</f>
        <v/>
      </c>
    </row>
    <row r="220" spans="1:28" ht="14.25" customHeight="1">
      <c r="A220" s="243"/>
      <c r="B220" s="181">
        <f t="shared" si="77"/>
        <v>3</v>
      </c>
      <c r="C220" s="150">
        <v>42892</v>
      </c>
      <c r="D220" s="2"/>
      <c r="E220" s="86"/>
      <c r="F220" s="2"/>
      <c r="G220" s="87"/>
      <c r="H220" s="2"/>
      <c r="I220" s="88"/>
      <c r="J220" s="2"/>
      <c r="K220" s="89"/>
      <c r="L220" s="2"/>
      <c r="M220" s="90"/>
      <c r="N220" s="2"/>
      <c r="O220" s="91"/>
      <c r="P220" s="2"/>
      <c r="Q220" s="92"/>
      <c r="R220" s="2"/>
      <c r="S220" s="93"/>
      <c r="T220" s="124"/>
      <c r="U220" s="89"/>
      <c r="V220" s="2"/>
      <c r="W220" s="94"/>
      <c r="X220" s="2"/>
      <c r="Y220" s="87"/>
      <c r="Z220" s="2"/>
      <c r="AA220" s="2" t="str">
        <f t="shared" si="78"/>
        <v/>
      </c>
      <c r="AB220" s="2" t="str">
        <f t="shared" si="79"/>
        <v/>
      </c>
    </row>
    <row r="221" spans="1:28" ht="14.25" customHeight="1">
      <c r="A221" s="243"/>
      <c r="B221" s="181">
        <f t="shared" si="77"/>
        <v>4</v>
      </c>
      <c r="C221" s="150">
        <v>42893</v>
      </c>
      <c r="D221" s="2"/>
      <c r="E221" s="86"/>
      <c r="F221" s="2"/>
      <c r="G221" s="87"/>
      <c r="H221" s="2"/>
      <c r="I221" s="88"/>
      <c r="J221" s="2"/>
      <c r="K221" s="89"/>
      <c r="L221" s="2"/>
      <c r="M221" s="90"/>
      <c r="N221" s="2"/>
      <c r="O221" s="91"/>
      <c r="P221" s="2"/>
      <c r="Q221" s="92"/>
      <c r="R221" s="2"/>
      <c r="S221" s="93"/>
      <c r="T221" s="2"/>
      <c r="U221" s="89"/>
      <c r="V221" s="2"/>
      <c r="W221" s="94"/>
      <c r="X221" s="2"/>
      <c r="Y221" s="87"/>
      <c r="Z221" s="2"/>
      <c r="AA221" s="2" t="str">
        <f t="shared" si="78"/>
        <v/>
      </c>
      <c r="AB221" s="2" t="str">
        <f t="shared" si="79"/>
        <v/>
      </c>
    </row>
    <row r="222" spans="1:28" ht="14.25" customHeight="1">
      <c r="A222" s="243"/>
      <c r="B222" s="181">
        <f t="shared" si="77"/>
        <v>5</v>
      </c>
      <c r="C222" s="150">
        <v>42894</v>
      </c>
      <c r="D222" s="2"/>
      <c r="E222" s="86"/>
      <c r="F222" s="2"/>
      <c r="G222" s="87"/>
      <c r="H222" s="2"/>
      <c r="I222" s="88"/>
      <c r="J222" s="2"/>
      <c r="K222" s="89"/>
      <c r="L222" s="2"/>
      <c r="M222" s="90"/>
      <c r="N222" s="2"/>
      <c r="O222" s="91"/>
      <c r="P222" s="2"/>
      <c r="Q222" s="92"/>
      <c r="R222" s="2"/>
      <c r="S222" s="93"/>
      <c r="T222" s="2"/>
      <c r="U222" s="89"/>
      <c r="V222" s="2"/>
      <c r="W222" s="94"/>
      <c r="X222" s="2"/>
      <c r="Y222" s="87"/>
      <c r="Z222" s="2"/>
      <c r="AA222" s="2" t="str">
        <f t="shared" si="78"/>
        <v/>
      </c>
      <c r="AB222" s="2" t="str">
        <f t="shared" si="79"/>
        <v/>
      </c>
    </row>
    <row r="223" spans="1:28" ht="14.25" customHeight="1">
      <c r="A223" s="243"/>
      <c r="B223" s="181">
        <f t="shared" si="77"/>
        <v>6</v>
      </c>
      <c r="C223" s="150">
        <v>42895</v>
      </c>
      <c r="D223" s="2"/>
      <c r="E223" s="86"/>
      <c r="F223" s="2"/>
      <c r="G223" s="87"/>
      <c r="H223" s="2"/>
      <c r="I223" s="88"/>
      <c r="J223" s="2"/>
      <c r="K223" s="89"/>
      <c r="L223" s="2"/>
      <c r="M223" s="90"/>
      <c r="N223" s="2"/>
      <c r="O223" s="91"/>
      <c r="P223" s="2"/>
      <c r="Q223" s="92"/>
      <c r="R223" s="2"/>
      <c r="S223" s="93"/>
      <c r="T223" s="2"/>
      <c r="U223" s="89"/>
      <c r="V223" s="2"/>
      <c r="W223" s="94"/>
      <c r="X223" s="2"/>
      <c r="Y223" s="87"/>
      <c r="Z223" s="2"/>
      <c r="AA223" s="2" t="str">
        <f t="shared" si="78"/>
        <v/>
      </c>
      <c r="AB223" s="2" t="str">
        <f t="shared" si="79"/>
        <v/>
      </c>
    </row>
    <row r="224" spans="1:28" ht="14.25" customHeight="1">
      <c r="A224" s="243"/>
      <c r="B224" s="181">
        <f t="shared" si="77"/>
        <v>7</v>
      </c>
      <c r="C224" s="150">
        <v>42896</v>
      </c>
      <c r="D224" s="2"/>
      <c r="E224" s="86"/>
      <c r="F224" s="2"/>
      <c r="G224" s="87"/>
      <c r="H224" s="2"/>
      <c r="I224" s="88"/>
      <c r="J224" s="2"/>
      <c r="K224" s="89"/>
      <c r="L224" s="2"/>
      <c r="M224" s="90"/>
      <c r="N224" s="2"/>
      <c r="O224" s="91"/>
      <c r="P224" s="2"/>
      <c r="Q224" s="92"/>
      <c r="R224" s="2"/>
      <c r="S224" s="93"/>
      <c r="T224" s="2"/>
      <c r="U224" s="89"/>
      <c r="V224" s="2"/>
      <c r="W224" s="94"/>
      <c r="X224" s="2"/>
      <c r="Y224" s="87"/>
      <c r="Z224" s="2"/>
      <c r="AA224" s="2" t="str">
        <f t="shared" si="78"/>
        <v/>
      </c>
      <c r="AB224" s="2" t="str">
        <f t="shared" si="79"/>
        <v/>
      </c>
    </row>
    <row r="225" spans="1:28" ht="14.25" customHeight="1">
      <c r="A225" s="243"/>
      <c r="B225" s="181">
        <f t="shared" si="77"/>
        <v>1</v>
      </c>
      <c r="C225" s="150">
        <v>42897</v>
      </c>
      <c r="D225" s="2"/>
      <c r="E225" s="86"/>
      <c r="F225" s="2"/>
      <c r="G225" s="87"/>
      <c r="H225" s="2"/>
      <c r="I225" s="88"/>
      <c r="J225" s="2"/>
      <c r="K225" s="89"/>
      <c r="L225" s="2"/>
      <c r="M225" s="90"/>
      <c r="N225" s="2"/>
      <c r="O225" s="91"/>
      <c r="P225" s="2"/>
      <c r="Q225" s="92"/>
      <c r="R225" s="2"/>
      <c r="S225" s="93"/>
      <c r="T225" s="2"/>
      <c r="U225" s="89"/>
      <c r="V225" s="2"/>
      <c r="W225" s="94"/>
      <c r="X225" s="2"/>
      <c r="Y225" s="87"/>
      <c r="Z225" s="2"/>
      <c r="AA225" s="2" t="str">
        <f t="shared" si="78"/>
        <v/>
      </c>
      <c r="AB225" s="2" t="str">
        <f t="shared" si="79"/>
        <v/>
      </c>
    </row>
    <row r="226" spans="1:28" s="84" customFormat="1" ht="15" customHeight="1">
      <c r="A226" s="243"/>
      <c r="B226" s="241" t="s">
        <v>23</v>
      </c>
      <c r="C226" s="242"/>
      <c r="D226" s="201">
        <f>SUM(D219:D225)</f>
        <v>0</v>
      </c>
      <c r="E226" s="202"/>
      <c r="F226" s="201">
        <f>SUM(F219:F225)</f>
        <v>0</v>
      </c>
      <c r="G226" s="202"/>
      <c r="H226" s="201">
        <f>SUM(H219:H225)</f>
        <v>0</v>
      </c>
      <c r="I226" s="202"/>
      <c r="J226" s="201">
        <f>SUM(J219:J225)</f>
        <v>0</v>
      </c>
      <c r="K226" s="202"/>
      <c r="L226" s="201">
        <f>SUM(L219:L225)</f>
        <v>0</v>
      </c>
      <c r="M226" s="202"/>
      <c r="N226" s="201">
        <f>SUM(N219:N225)</f>
        <v>0</v>
      </c>
      <c r="O226" s="202"/>
      <c r="P226" s="201">
        <f>SUM(P219:P225)</f>
        <v>0</v>
      </c>
      <c r="Q226" s="202"/>
      <c r="R226" s="201">
        <f>SUM(R219:R225)</f>
        <v>0</v>
      </c>
      <c r="S226" s="202"/>
      <c r="T226" s="201">
        <f>SUM(T219:T225)</f>
        <v>0</v>
      </c>
      <c r="U226" s="202"/>
      <c r="V226" s="201">
        <f>SUM(V219:V225)</f>
        <v>0</v>
      </c>
      <c r="W226" s="202"/>
      <c r="X226" s="201">
        <f>SUM(X219:X225)</f>
        <v>0</v>
      </c>
      <c r="Y226" s="202"/>
      <c r="Z226" s="83">
        <f>SUM(Z219:Z225)</f>
        <v>0</v>
      </c>
      <c r="AA226" s="83">
        <f>SUM(AA219:AA225)</f>
        <v>0</v>
      </c>
      <c r="AB226" s="83">
        <f>SUM(AB219:AB225)</f>
        <v>0</v>
      </c>
    </row>
    <row r="227" spans="1:28" ht="15.75" customHeight="1">
      <c r="A227" s="243"/>
      <c r="B227" s="238" t="str">
        <f>"Semaine "&amp;WEEKNUM(C228)</f>
        <v>Semaine 24</v>
      </c>
      <c r="C227" s="214"/>
      <c r="D227" s="125" t="s">
        <v>8</v>
      </c>
      <c r="E227" s="125" t="s">
        <v>9</v>
      </c>
      <c r="F227" s="126" t="s">
        <v>10</v>
      </c>
      <c r="G227" s="126" t="s">
        <v>9</v>
      </c>
      <c r="H227" s="127" t="s">
        <v>11</v>
      </c>
      <c r="I227" s="127" t="s">
        <v>9</v>
      </c>
      <c r="J227" s="128" t="s">
        <v>12</v>
      </c>
      <c r="K227" s="128" t="s">
        <v>9</v>
      </c>
      <c r="L227" s="129" t="s">
        <v>13</v>
      </c>
      <c r="M227" s="129" t="s">
        <v>9</v>
      </c>
      <c r="N227" s="130" t="s">
        <v>14</v>
      </c>
      <c r="O227" s="130" t="s">
        <v>9</v>
      </c>
      <c r="P227" s="131" t="s">
        <v>15</v>
      </c>
      <c r="Q227" s="131" t="s">
        <v>9</v>
      </c>
      <c r="R227" s="132" t="s">
        <v>16</v>
      </c>
      <c r="S227" s="132" t="s">
        <v>9</v>
      </c>
      <c r="T227" s="133" t="s">
        <v>17</v>
      </c>
      <c r="U227" s="133" t="s">
        <v>9</v>
      </c>
      <c r="V227" s="134" t="s">
        <v>18</v>
      </c>
      <c r="W227" s="134" t="s">
        <v>9</v>
      </c>
      <c r="X227" s="135" t="s">
        <v>19</v>
      </c>
      <c r="Y227" s="135" t="s">
        <v>9</v>
      </c>
      <c r="Z227" s="136" t="s">
        <v>20</v>
      </c>
      <c r="AA227" s="137" t="s">
        <v>21</v>
      </c>
      <c r="AB227" s="138" t="s">
        <v>22</v>
      </c>
    </row>
    <row r="228" spans="1:28" ht="14.25" customHeight="1">
      <c r="A228" s="243"/>
      <c r="B228" s="181">
        <f t="shared" ref="B228:B234" si="80">WEEKDAY(C228)</f>
        <v>2</v>
      </c>
      <c r="C228" s="150">
        <v>42898</v>
      </c>
      <c r="D228" s="2"/>
      <c r="E228" s="86"/>
      <c r="F228" s="2"/>
      <c r="G228" s="87"/>
      <c r="H228" s="2"/>
      <c r="I228" s="88"/>
      <c r="J228" s="2"/>
      <c r="K228" s="89"/>
      <c r="L228" s="2"/>
      <c r="M228" s="90"/>
      <c r="N228" s="2"/>
      <c r="O228" s="91"/>
      <c r="P228" s="2"/>
      <c r="Q228" s="92"/>
      <c r="R228" s="2"/>
      <c r="S228" s="93"/>
      <c r="T228" s="2"/>
      <c r="U228" s="89"/>
      <c r="V228" s="2"/>
      <c r="W228" s="94"/>
      <c r="X228" s="2"/>
      <c r="Y228" s="87"/>
      <c r="Z228" s="2"/>
      <c r="AA228" s="2" t="str">
        <f t="shared" ref="AA228:AA234" si="81">IF(SUM(D228:X228)=0,"",SUM(D228:X228))</f>
        <v/>
      </c>
      <c r="AB228" s="2" t="str">
        <f t="shared" ref="AB228:AB234" si="82">IF(SUM(Y228:AA228)=0,"",SUM(Z228,AA228))</f>
        <v/>
      </c>
    </row>
    <row r="229" spans="1:28" ht="14.25" customHeight="1">
      <c r="A229" s="243"/>
      <c r="B229" s="181">
        <f t="shared" si="80"/>
        <v>3</v>
      </c>
      <c r="C229" s="150">
        <v>42899</v>
      </c>
      <c r="D229" s="2"/>
      <c r="E229" s="86"/>
      <c r="F229" s="2"/>
      <c r="G229" s="87"/>
      <c r="H229" s="2"/>
      <c r="I229" s="88"/>
      <c r="J229" s="2"/>
      <c r="K229" s="89"/>
      <c r="L229" s="2"/>
      <c r="M229" s="90"/>
      <c r="N229" s="2"/>
      <c r="O229" s="91"/>
      <c r="P229" s="2"/>
      <c r="Q229" s="92"/>
      <c r="R229" s="2"/>
      <c r="S229" s="93"/>
      <c r="T229" s="124"/>
      <c r="U229" s="89"/>
      <c r="V229" s="2"/>
      <c r="W229" s="94"/>
      <c r="X229" s="2"/>
      <c r="Y229" s="87"/>
      <c r="Z229" s="2"/>
      <c r="AA229" s="2" t="str">
        <f t="shared" si="81"/>
        <v/>
      </c>
      <c r="AB229" s="2" t="str">
        <f t="shared" si="82"/>
        <v/>
      </c>
    </row>
    <row r="230" spans="1:28" ht="14.25" customHeight="1">
      <c r="A230" s="243"/>
      <c r="B230" s="181">
        <f t="shared" si="80"/>
        <v>4</v>
      </c>
      <c r="C230" s="150">
        <v>42900</v>
      </c>
      <c r="D230" s="2"/>
      <c r="E230" s="86"/>
      <c r="F230" s="2"/>
      <c r="G230" s="87"/>
      <c r="H230" s="2"/>
      <c r="I230" s="88"/>
      <c r="J230" s="2"/>
      <c r="K230" s="89"/>
      <c r="L230" s="2"/>
      <c r="M230" s="90"/>
      <c r="N230" s="2"/>
      <c r="O230" s="91"/>
      <c r="P230" s="2"/>
      <c r="Q230" s="92"/>
      <c r="R230" s="2"/>
      <c r="S230" s="93"/>
      <c r="T230" s="2"/>
      <c r="U230" s="89"/>
      <c r="V230" s="2"/>
      <c r="W230" s="94"/>
      <c r="X230" s="2"/>
      <c r="Y230" s="87"/>
      <c r="Z230" s="2"/>
      <c r="AA230" s="2" t="str">
        <f t="shared" si="81"/>
        <v/>
      </c>
      <c r="AB230" s="2" t="str">
        <f t="shared" si="82"/>
        <v/>
      </c>
    </row>
    <row r="231" spans="1:28" ht="14.25" customHeight="1">
      <c r="A231" s="243"/>
      <c r="B231" s="181">
        <f t="shared" si="80"/>
        <v>5</v>
      </c>
      <c r="C231" s="150">
        <v>42901</v>
      </c>
      <c r="D231" s="2"/>
      <c r="E231" s="86"/>
      <c r="F231" s="2"/>
      <c r="G231" s="87"/>
      <c r="H231" s="2"/>
      <c r="I231" s="88"/>
      <c r="J231" s="2"/>
      <c r="K231" s="89"/>
      <c r="L231" s="2"/>
      <c r="M231" s="90"/>
      <c r="N231" s="2"/>
      <c r="O231" s="91"/>
      <c r="P231" s="2"/>
      <c r="Q231" s="92"/>
      <c r="R231" s="2"/>
      <c r="S231" s="93"/>
      <c r="T231" s="2"/>
      <c r="U231" s="89"/>
      <c r="V231" s="2"/>
      <c r="W231" s="94"/>
      <c r="X231" s="2"/>
      <c r="Y231" s="87"/>
      <c r="Z231" s="2"/>
      <c r="AA231" s="2" t="str">
        <f t="shared" si="81"/>
        <v/>
      </c>
      <c r="AB231" s="2" t="str">
        <f t="shared" si="82"/>
        <v/>
      </c>
    </row>
    <row r="232" spans="1:28" ht="14.25" customHeight="1">
      <c r="A232" s="243"/>
      <c r="B232" s="181">
        <f t="shared" si="80"/>
        <v>6</v>
      </c>
      <c r="C232" s="150">
        <v>42902</v>
      </c>
      <c r="D232" s="2"/>
      <c r="E232" s="86"/>
      <c r="F232" s="2"/>
      <c r="G232" s="87"/>
      <c r="H232" s="2"/>
      <c r="I232" s="88"/>
      <c r="J232" s="2"/>
      <c r="K232" s="89"/>
      <c r="L232" s="2"/>
      <c r="M232" s="90"/>
      <c r="N232" s="2"/>
      <c r="O232" s="91"/>
      <c r="P232" s="2"/>
      <c r="Q232" s="92"/>
      <c r="R232" s="2"/>
      <c r="S232" s="93"/>
      <c r="T232" s="2"/>
      <c r="U232" s="89"/>
      <c r="V232" s="2"/>
      <c r="W232" s="94"/>
      <c r="X232" s="2"/>
      <c r="Y232" s="87"/>
      <c r="Z232" s="2"/>
      <c r="AA232" s="2" t="str">
        <f t="shared" si="81"/>
        <v/>
      </c>
      <c r="AB232" s="2" t="str">
        <f t="shared" si="82"/>
        <v/>
      </c>
    </row>
    <row r="233" spans="1:28" ht="14.25" customHeight="1">
      <c r="A233" s="243"/>
      <c r="B233" s="181">
        <f t="shared" si="80"/>
        <v>7</v>
      </c>
      <c r="C233" s="150">
        <v>42903</v>
      </c>
      <c r="D233" s="2"/>
      <c r="E233" s="86"/>
      <c r="F233" s="2"/>
      <c r="G233" s="87"/>
      <c r="H233" s="2"/>
      <c r="I233" s="88"/>
      <c r="J233" s="2"/>
      <c r="K233" s="89"/>
      <c r="L233" s="2"/>
      <c r="M233" s="90"/>
      <c r="N233" s="2"/>
      <c r="O233" s="91"/>
      <c r="P233" s="2"/>
      <c r="Q233" s="92"/>
      <c r="R233" s="2"/>
      <c r="S233" s="93"/>
      <c r="T233" s="2"/>
      <c r="U233" s="89"/>
      <c r="V233" s="2"/>
      <c r="W233" s="94"/>
      <c r="X233" s="2"/>
      <c r="Y233" s="87"/>
      <c r="Z233" s="2"/>
      <c r="AA233" s="2" t="str">
        <f t="shared" si="81"/>
        <v/>
      </c>
      <c r="AB233" s="2" t="str">
        <f t="shared" si="82"/>
        <v/>
      </c>
    </row>
    <row r="234" spans="1:28" ht="14.25" customHeight="1">
      <c r="A234" s="243"/>
      <c r="B234" s="181">
        <f t="shared" si="80"/>
        <v>1</v>
      </c>
      <c r="C234" s="150">
        <v>42904</v>
      </c>
      <c r="D234" s="2"/>
      <c r="E234" s="86"/>
      <c r="F234" s="2"/>
      <c r="G234" s="87"/>
      <c r="H234" s="2"/>
      <c r="I234" s="88"/>
      <c r="J234" s="2"/>
      <c r="K234" s="89"/>
      <c r="L234" s="2"/>
      <c r="M234" s="90"/>
      <c r="N234" s="2"/>
      <c r="O234" s="91"/>
      <c r="P234" s="2"/>
      <c r="Q234" s="92"/>
      <c r="R234" s="2"/>
      <c r="S234" s="93"/>
      <c r="T234" s="2"/>
      <c r="U234" s="89"/>
      <c r="V234" s="2"/>
      <c r="W234" s="94"/>
      <c r="X234" s="2"/>
      <c r="Y234" s="87"/>
      <c r="Z234" s="2"/>
      <c r="AA234" s="2" t="str">
        <f t="shared" si="81"/>
        <v/>
      </c>
      <c r="AB234" s="2" t="str">
        <f t="shared" si="82"/>
        <v/>
      </c>
    </row>
    <row r="235" spans="1:28" s="84" customFormat="1" ht="15" customHeight="1">
      <c r="A235" s="243"/>
      <c r="B235" s="241" t="s">
        <v>23</v>
      </c>
      <c r="C235" s="242"/>
      <c r="D235" s="201">
        <f>SUM(D228:D234)</f>
        <v>0</v>
      </c>
      <c r="E235" s="202"/>
      <c r="F235" s="201">
        <f>SUM(F228:F234)</f>
        <v>0</v>
      </c>
      <c r="G235" s="202"/>
      <c r="H235" s="201">
        <f>SUM(H228:H234)</f>
        <v>0</v>
      </c>
      <c r="I235" s="202"/>
      <c r="J235" s="201">
        <f>SUM(J228:J234)</f>
        <v>0</v>
      </c>
      <c r="K235" s="202"/>
      <c r="L235" s="201">
        <f>SUM(L228:L234)</f>
        <v>0</v>
      </c>
      <c r="M235" s="202"/>
      <c r="N235" s="201">
        <f>SUM(N228:N234)</f>
        <v>0</v>
      </c>
      <c r="O235" s="202"/>
      <c r="P235" s="201">
        <f>SUM(P228:P234)</f>
        <v>0</v>
      </c>
      <c r="Q235" s="202"/>
      <c r="R235" s="201">
        <f>SUM(R228:R234)</f>
        <v>0</v>
      </c>
      <c r="S235" s="202"/>
      <c r="T235" s="201">
        <f>SUM(T228:T234)</f>
        <v>0</v>
      </c>
      <c r="U235" s="202"/>
      <c r="V235" s="201">
        <f>SUM(V228:V234)</f>
        <v>0</v>
      </c>
      <c r="W235" s="202"/>
      <c r="X235" s="201">
        <f>SUM(X228:X234)</f>
        <v>0</v>
      </c>
      <c r="Y235" s="202"/>
      <c r="Z235" s="83">
        <f>SUM(Z228:Z234)</f>
        <v>0</v>
      </c>
      <c r="AA235" s="83">
        <f>SUM(AA228:AA234)</f>
        <v>0</v>
      </c>
      <c r="AB235" s="83">
        <f>SUM(AB228:AB234)</f>
        <v>0</v>
      </c>
    </row>
    <row r="236" spans="1:28" ht="15.75" customHeight="1">
      <c r="A236" s="243"/>
      <c r="B236" s="238" t="str">
        <f>"Semaine "&amp;WEEKNUM(C237)</f>
        <v>Semaine 25</v>
      </c>
      <c r="C236" s="214"/>
      <c r="D236" s="125" t="s">
        <v>8</v>
      </c>
      <c r="E236" s="125" t="s">
        <v>9</v>
      </c>
      <c r="F236" s="126" t="s">
        <v>10</v>
      </c>
      <c r="G236" s="126" t="s">
        <v>9</v>
      </c>
      <c r="H236" s="127" t="s">
        <v>11</v>
      </c>
      <c r="I236" s="127" t="s">
        <v>9</v>
      </c>
      <c r="J236" s="128" t="s">
        <v>12</v>
      </c>
      <c r="K236" s="128" t="s">
        <v>9</v>
      </c>
      <c r="L236" s="129" t="s">
        <v>13</v>
      </c>
      <c r="M236" s="129" t="s">
        <v>9</v>
      </c>
      <c r="N236" s="130" t="s">
        <v>14</v>
      </c>
      <c r="O236" s="130" t="s">
        <v>9</v>
      </c>
      <c r="P236" s="131" t="s">
        <v>15</v>
      </c>
      <c r="Q236" s="131" t="s">
        <v>9</v>
      </c>
      <c r="R236" s="132" t="s">
        <v>16</v>
      </c>
      <c r="S236" s="132" t="s">
        <v>9</v>
      </c>
      <c r="T236" s="133" t="s">
        <v>17</v>
      </c>
      <c r="U236" s="133" t="s">
        <v>9</v>
      </c>
      <c r="V236" s="134" t="s">
        <v>18</v>
      </c>
      <c r="W236" s="134" t="s">
        <v>9</v>
      </c>
      <c r="X236" s="135" t="s">
        <v>19</v>
      </c>
      <c r="Y236" s="135" t="s">
        <v>9</v>
      </c>
      <c r="Z236" s="136" t="s">
        <v>20</v>
      </c>
      <c r="AA236" s="137" t="s">
        <v>21</v>
      </c>
      <c r="AB236" s="138" t="s">
        <v>22</v>
      </c>
    </row>
    <row r="237" spans="1:28" ht="14.25" customHeight="1">
      <c r="A237" s="243"/>
      <c r="B237" s="181">
        <f t="shared" ref="B237:B243" si="83">WEEKDAY(C237)</f>
        <v>2</v>
      </c>
      <c r="C237" s="150">
        <v>42905</v>
      </c>
      <c r="D237" s="2"/>
      <c r="E237" s="86"/>
      <c r="F237" s="2"/>
      <c r="G237" s="87"/>
      <c r="H237" s="2"/>
      <c r="I237" s="88"/>
      <c r="J237" s="2"/>
      <c r="K237" s="89"/>
      <c r="L237" s="2"/>
      <c r="M237" s="90"/>
      <c r="N237" s="2"/>
      <c r="O237" s="91"/>
      <c r="P237" s="2"/>
      <c r="Q237" s="92"/>
      <c r="R237" s="2"/>
      <c r="S237" s="93"/>
      <c r="T237" s="2"/>
      <c r="U237" s="89"/>
      <c r="V237" s="2"/>
      <c r="W237" s="94"/>
      <c r="X237" s="2"/>
      <c r="Y237" s="87"/>
      <c r="Z237" s="2"/>
      <c r="AA237" s="2" t="str">
        <f t="shared" ref="AA237:AA243" si="84">IF(SUM(D237:X237)=0,"",SUM(D237:X237))</f>
        <v/>
      </c>
      <c r="AB237" s="2" t="str">
        <f t="shared" ref="AB237:AB243" si="85">IF(SUM(Y237:AA237)=0,"",SUM(Z237,AA237))</f>
        <v/>
      </c>
    </row>
    <row r="238" spans="1:28" ht="14.25" customHeight="1">
      <c r="A238" s="243"/>
      <c r="B238" s="181">
        <f t="shared" si="83"/>
        <v>3</v>
      </c>
      <c r="C238" s="150">
        <v>42906</v>
      </c>
      <c r="D238" s="2"/>
      <c r="E238" s="86"/>
      <c r="F238" s="2"/>
      <c r="G238" s="87"/>
      <c r="H238" s="2"/>
      <c r="I238" s="88"/>
      <c r="J238" s="2"/>
      <c r="K238" s="89"/>
      <c r="L238" s="2"/>
      <c r="M238" s="90"/>
      <c r="N238" s="2"/>
      <c r="O238" s="91"/>
      <c r="P238" s="2"/>
      <c r="Q238" s="92"/>
      <c r="R238" s="2"/>
      <c r="S238" s="93"/>
      <c r="T238" s="124"/>
      <c r="U238" s="89"/>
      <c r="V238" s="2"/>
      <c r="W238" s="94"/>
      <c r="X238" s="2"/>
      <c r="Y238" s="87"/>
      <c r="Z238" s="2"/>
      <c r="AA238" s="2" t="str">
        <f t="shared" si="84"/>
        <v/>
      </c>
      <c r="AB238" s="2" t="str">
        <f t="shared" si="85"/>
        <v/>
      </c>
    </row>
    <row r="239" spans="1:28" ht="14.25" customHeight="1">
      <c r="A239" s="243"/>
      <c r="B239" s="181">
        <f t="shared" si="83"/>
        <v>4</v>
      </c>
      <c r="C239" s="150">
        <v>42907</v>
      </c>
      <c r="D239" s="2"/>
      <c r="E239" s="86"/>
      <c r="F239" s="2"/>
      <c r="G239" s="87"/>
      <c r="H239" s="2"/>
      <c r="I239" s="88"/>
      <c r="J239" s="2"/>
      <c r="K239" s="89"/>
      <c r="L239" s="2"/>
      <c r="M239" s="90"/>
      <c r="N239" s="2"/>
      <c r="O239" s="91"/>
      <c r="P239" s="2"/>
      <c r="Q239" s="92"/>
      <c r="R239" s="2"/>
      <c r="S239" s="93"/>
      <c r="T239" s="2"/>
      <c r="U239" s="89"/>
      <c r="V239" s="2"/>
      <c r="W239" s="94"/>
      <c r="X239" s="2"/>
      <c r="Y239" s="87"/>
      <c r="Z239" s="2"/>
      <c r="AA239" s="2" t="str">
        <f t="shared" si="84"/>
        <v/>
      </c>
      <c r="AB239" s="2" t="str">
        <f t="shared" si="85"/>
        <v/>
      </c>
    </row>
    <row r="240" spans="1:28" ht="14.25" customHeight="1">
      <c r="A240" s="243"/>
      <c r="B240" s="181">
        <f t="shared" si="83"/>
        <v>5</v>
      </c>
      <c r="C240" s="150">
        <v>42908</v>
      </c>
      <c r="D240" s="2"/>
      <c r="E240" s="86"/>
      <c r="F240" s="2"/>
      <c r="G240" s="87"/>
      <c r="H240" s="2"/>
      <c r="I240" s="88"/>
      <c r="J240" s="2"/>
      <c r="K240" s="89"/>
      <c r="L240" s="2"/>
      <c r="M240" s="90"/>
      <c r="N240" s="2"/>
      <c r="O240" s="91"/>
      <c r="P240" s="2"/>
      <c r="Q240" s="92"/>
      <c r="R240" s="2"/>
      <c r="S240" s="93"/>
      <c r="T240" s="2"/>
      <c r="U240" s="89"/>
      <c r="V240" s="2"/>
      <c r="W240" s="94"/>
      <c r="X240" s="2"/>
      <c r="Y240" s="87"/>
      <c r="Z240" s="2"/>
      <c r="AA240" s="2" t="str">
        <f t="shared" si="84"/>
        <v/>
      </c>
      <c r="AB240" s="2" t="str">
        <f t="shared" si="85"/>
        <v/>
      </c>
    </row>
    <row r="241" spans="1:28" ht="14.25" customHeight="1">
      <c r="A241" s="243"/>
      <c r="B241" s="181">
        <f t="shared" si="83"/>
        <v>6</v>
      </c>
      <c r="C241" s="150">
        <v>42909</v>
      </c>
      <c r="D241" s="2"/>
      <c r="E241" s="86"/>
      <c r="F241" s="2"/>
      <c r="G241" s="87"/>
      <c r="H241" s="2"/>
      <c r="I241" s="88"/>
      <c r="J241" s="2"/>
      <c r="K241" s="89"/>
      <c r="L241" s="2"/>
      <c r="M241" s="90"/>
      <c r="N241" s="2"/>
      <c r="O241" s="91"/>
      <c r="P241" s="2"/>
      <c r="Q241" s="92"/>
      <c r="R241" s="2"/>
      <c r="S241" s="93"/>
      <c r="T241" s="2"/>
      <c r="U241" s="89"/>
      <c r="V241" s="2"/>
      <c r="W241" s="94"/>
      <c r="X241" s="2"/>
      <c r="Y241" s="87"/>
      <c r="Z241" s="2"/>
      <c r="AA241" s="2" t="str">
        <f t="shared" si="84"/>
        <v/>
      </c>
      <c r="AB241" s="2" t="str">
        <f t="shared" si="85"/>
        <v/>
      </c>
    </row>
    <row r="242" spans="1:28" ht="14.25" customHeight="1">
      <c r="A242" s="243"/>
      <c r="B242" s="181">
        <f t="shared" si="83"/>
        <v>7</v>
      </c>
      <c r="C242" s="150">
        <v>42910</v>
      </c>
      <c r="D242" s="2"/>
      <c r="E242" s="86"/>
      <c r="F242" s="2"/>
      <c r="G242" s="87"/>
      <c r="H242" s="2"/>
      <c r="I242" s="88"/>
      <c r="J242" s="2"/>
      <c r="K242" s="89"/>
      <c r="L242" s="2"/>
      <c r="M242" s="90"/>
      <c r="N242" s="2"/>
      <c r="O242" s="91"/>
      <c r="P242" s="2"/>
      <c r="Q242" s="92"/>
      <c r="R242" s="2"/>
      <c r="S242" s="93"/>
      <c r="T242" s="2"/>
      <c r="U242" s="89"/>
      <c r="V242" s="2"/>
      <c r="W242" s="94"/>
      <c r="X242" s="2"/>
      <c r="Y242" s="87"/>
      <c r="Z242" s="2"/>
      <c r="AA242" s="2" t="str">
        <f t="shared" si="84"/>
        <v/>
      </c>
      <c r="AB242" s="2" t="str">
        <f t="shared" si="85"/>
        <v/>
      </c>
    </row>
    <row r="243" spans="1:28" ht="14.25" customHeight="1">
      <c r="A243" s="243"/>
      <c r="B243" s="181">
        <f t="shared" si="83"/>
        <v>1</v>
      </c>
      <c r="C243" s="150">
        <v>42911</v>
      </c>
      <c r="D243" s="2"/>
      <c r="E243" s="86"/>
      <c r="F243" s="2"/>
      <c r="G243" s="87"/>
      <c r="H243" s="2"/>
      <c r="I243" s="88"/>
      <c r="J243" s="2"/>
      <c r="K243" s="89"/>
      <c r="L243" s="2"/>
      <c r="M243" s="90"/>
      <c r="N243" s="2"/>
      <c r="O243" s="91"/>
      <c r="P243" s="2"/>
      <c r="Q243" s="92"/>
      <c r="R243" s="2"/>
      <c r="S243" s="93"/>
      <c r="T243" s="2"/>
      <c r="U243" s="89"/>
      <c r="V243" s="2"/>
      <c r="W243" s="94"/>
      <c r="X243" s="2"/>
      <c r="Y243" s="87"/>
      <c r="Z243" s="2"/>
      <c r="AA243" s="2" t="str">
        <f t="shared" si="84"/>
        <v/>
      </c>
      <c r="AB243" s="2" t="str">
        <f t="shared" si="85"/>
        <v/>
      </c>
    </row>
    <row r="244" spans="1:28" s="84" customFormat="1" ht="15.75">
      <c r="A244" s="243"/>
      <c r="B244" s="241" t="s">
        <v>23</v>
      </c>
      <c r="C244" s="242"/>
      <c r="D244" s="201">
        <f>SUM(D237:D243)</f>
        <v>0</v>
      </c>
      <c r="E244" s="202"/>
      <c r="F244" s="201">
        <f>SUM(F237:F243)</f>
        <v>0</v>
      </c>
      <c r="G244" s="202"/>
      <c r="H244" s="201">
        <f>SUM(H237:H243)</f>
        <v>0</v>
      </c>
      <c r="I244" s="202"/>
      <c r="J244" s="201">
        <f>SUM(J237:J243)</f>
        <v>0</v>
      </c>
      <c r="K244" s="202"/>
      <c r="L244" s="201">
        <f>SUM(L237:L243)</f>
        <v>0</v>
      </c>
      <c r="M244" s="202"/>
      <c r="N244" s="201">
        <f>SUM(N237:N243)</f>
        <v>0</v>
      </c>
      <c r="O244" s="202"/>
      <c r="P244" s="201">
        <f>SUM(P237:P243)</f>
        <v>0</v>
      </c>
      <c r="Q244" s="202"/>
      <c r="R244" s="201">
        <f>SUM(R237:R243)</f>
        <v>0</v>
      </c>
      <c r="S244" s="202"/>
      <c r="T244" s="201">
        <f>SUM(T237:T243)</f>
        <v>0</v>
      </c>
      <c r="U244" s="202"/>
      <c r="V244" s="201">
        <f>SUM(V237:V243)</f>
        <v>0</v>
      </c>
      <c r="W244" s="202"/>
      <c r="X244" s="201">
        <f>SUM(X237:X243)</f>
        <v>0</v>
      </c>
      <c r="Y244" s="202"/>
      <c r="Z244" s="83">
        <f>SUM(Z237:Z243)</f>
        <v>0</v>
      </c>
      <c r="AA244" s="83">
        <f>SUM(AA237:AA243)</f>
        <v>0</v>
      </c>
      <c r="AB244" s="83">
        <f>SUM(AB237:AB243)</f>
        <v>0</v>
      </c>
    </row>
    <row r="245" spans="1:28" ht="15.75" customHeight="1">
      <c r="A245" s="243"/>
      <c r="B245" s="238" t="str">
        <f>"Semaine "&amp;WEEKNUM(C246)</f>
        <v>Semaine 26</v>
      </c>
      <c r="C245" s="214"/>
      <c r="D245" s="125" t="s">
        <v>8</v>
      </c>
      <c r="E245" s="125" t="s">
        <v>9</v>
      </c>
      <c r="F245" s="126" t="s">
        <v>10</v>
      </c>
      <c r="G245" s="126" t="s">
        <v>9</v>
      </c>
      <c r="H245" s="127" t="s">
        <v>11</v>
      </c>
      <c r="I245" s="127" t="s">
        <v>9</v>
      </c>
      <c r="J245" s="128" t="s">
        <v>12</v>
      </c>
      <c r="K245" s="128" t="s">
        <v>9</v>
      </c>
      <c r="L245" s="129" t="s">
        <v>13</v>
      </c>
      <c r="M245" s="129" t="s">
        <v>9</v>
      </c>
      <c r="N245" s="130" t="s">
        <v>14</v>
      </c>
      <c r="O245" s="130" t="s">
        <v>9</v>
      </c>
      <c r="P245" s="131" t="s">
        <v>15</v>
      </c>
      <c r="Q245" s="131" t="s">
        <v>9</v>
      </c>
      <c r="R245" s="132" t="s">
        <v>16</v>
      </c>
      <c r="S245" s="132" t="s">
        <v>9</v>
      </c>
      <c r="T245" s="133" t="s">
        <v>17</v>
      </c>
      <c r="U245" s="133" t="s">
        <v>9</v>
      </c>
      <c r="V245" s="134" t="s">
        <v>18</v>
      </c>
      <c r="W245" s="134" t="s">
        <v>9</v>
      </c>
      <c r="X245" s="135" t="s">
        <v>19</v>
      </c>
      <c r="Y245" s="135" t="s">
        <v>9</v>
      </c>
      <c r="Z245" s="136" t="s">
        <v>20</v>
      </c>
      <c r="AA245" s="137" t="s">
        <v>21</v>
      </c>
      <c r="AB245" s="138" t="s">
        <v>22</v>
      </c>
    </row>
    <row r="246" spans="1:28" ht="14.25" customHeight="1">
      <c r="A246" s="243"/>
      <c r="B246" s="181">
        <f t="shared" ref="B246:B252" si="86">WEEKDAY(C246)</f>
        <v>2</v>
      </c>
      <c r="C246" s="150">
        <v>42912</v>
      </c>
      <c r="D246" s="2"/>
      <c r="E246" s="86"/>
      <c r="F246" s="2"/>
      <c r="G246" s="87"/>
      <c r="H246" s="2"/>
      <c r="I246" s="88"/>
      <c r="J246" s="2"/>
      <c r="K246" s="89"/>
      <c r="L246" s="2"/>
      <c r="M246" s="90"/>
      <c r="N246" s="2"/>
      <c r="O246" s="91"/>
      <c r="P246" s="2"/>
      <c r="Q246" s="92"/>
      <c r="R246" s="2"/>
      <c r="S246" s="93"/>
      <c r="T246" s="2"/>
      <c r="U246" s="89"/>
      <c r="V246" s="2"/>
      <c r="W246" s="94"/>
      <c r="X246" s="2"/>
      <c r="Y246" s="87"/>
      <c r="Z246" s="2"/>
      <c r="AA246" s="2" t="str">
        <f t="shared" ref="AA246:AA252" si="87">IF(SUM(D246:X246)=0,"",SUM(D246:X246))</f>
        <v/>
      </c>
      <c r="AB246" s="2" t="str">
        <f t="shared" ref="AB246:AB252" si="88">IF(SUM(Y246:AA246)=0,"",SUM(Z246,AA246))</f>
        <v/>
      </c>
    </row>
    <row r="247" spans="1:28" ht="14.25" customHeight="1">
      <c r="A247" s="243"/>
      <c r="B247" s="181">
        <f t="shared" si="86"/>
        <v>3</v>
      </c>
      <c r="C247" s="150">
        <v>42913</v>
      </c>
      <c r="D247" s="2"/>
      <c r="E247" s="86"/>
      <c r="F247" s="2"/>
      <c r="G247" s="87"/>
      <c r="H247" s="2"/>
      <c r="I247" s="88"/>
      <c r="J247" s="2"/>
      <c r="K247" s="89"/>
      <c r="L247" s="2"/>
      <c r="M247" s="90"/>
      <c r="N247" s="2"/>
      <c r="O247" s="91"/>
      <c r="P247" s="2"/>
      <c r="Q247" s="92"/>
      <c r="R247" s="2"/>
      <c r="S247" s="93"/>
      <c r="T247" s="124"/>
      <c r="U247" s="89"/>
      <c r="V247" s="2"/>
      <c r="W247" s="94"/>
      <c r="X247" s="2"/>
      <c r="Y247" s="87"/>
      <c r="Z247" s="2"/>
      <c r="AA247" s="2" t="str">
        <f t="shared" si="87"/>
        <v/>
      </c>
      <c r="AB247" s="2" t="str">
        <f t="shared" si="88"/>
        <v/>
      </c>
    </row>
    <row r="248" spans="1:28" ht="14.25" customHeight="1">
      <c r="A248" s="243"/>
      <c r="B248" s="181">
        <f t="shared" si="86"/>
        <v>4</v>
      </c>
      <c r="C248" s="150">
        <v>42914</v>
      </c>
      <c r="D248" s="2"/>
      <c r="E248" s="86"/>
      <c r="F248" s="2"/>
      <c r="G248" s="87"/>
      <c r="H248" s="2"/>
      <c r="I248" s="88"/>
      <c r="J248" s="2"/>
      <c r="K248" s="89"/>
      <c r="L248" s="2"/>
      <c r="M248" s="90"/>
      <c r="N248" s="2"/>
      <c r="O248" s="91"/>
      <c r="P248" s="2"/>
      <c r="Q248" s="92"/>
      <c r="R248" s="2"/>
      <c r="S248" s="93"/>
      <c r="T248" s="2"/>
      <c r="U248" s="89"/>
      <c r="V248" s="2"/>
      <c r="W248" s="94"/>
      <c r="X248" s="2"/>
      <c r="Y248" s="87"/>
      <c r="Z248" s="2"/>
      <c r="AA248" s="2" t="str">
        <f t="shared" si="87"/>
        <v/>
      </c>
      <c r="AB248" s="2" t="str">
        <f t="shared" si="88"/>
        <v/>
      </c>
    </row>
    <row r="249" spans="1:28" ht="14.25" customHeight="1">
      <c r="A249" s="243"/>
      <c r="B249" s="181">
        <f t="shared" si="86"/>
        <v>5</v>
      </c>
      <c r="C249" s="150">
        <v>42915</v>
      </c>
      <c r="D249" s="2"/>
      <c r="E249" s="86"/>
      <c r="F249" s="2"/>
      <c r="G249" s="87"/>
      <c r="H249" s="2"/>
      <c r="I249" s="88"/>
      <c r="J249" s="2"/>
      <c r="K249" s="89"/>
      <c r="L249" s="2"/>
      <c r="M249" s="90"/>
      <c r="N249" s="2"/>
      <c r="O249" s="91"/>
      <c r="P249" s="2"/>
      <c r="Q249" s="92"/>
      <c r="R249" s="2"/>
      <c r="S249" s="93"/>
      <c r="T249" s="2"/>
      <c r="U249" s="89"/>
      <c r="V249" s="2"/>
      <c r="W249" s="94"/>
      <c r="X249" s="2"/>
      <c r="Y249" s="87"/>
      <c r="Z249" s="2"/>
      <c r="AA249" s="2" t="str">
        <f t="shared" si="87"/>
        <v/>
      </c>
      <c r="AB249" s="2" t="str">
        <f t="shared" si="88"/>
        <v/>
      </c>
    </row>
    <row r="250" spans="1:28" ht="14.25" customHeight="1">
      <c r="A250" s="243"/>
      <c r="B250" s="181">
        <f t="shared" si="86"/>
        <v>6</v>
      </c>
      <c r="C250" s="150">
        <v>42916</v>
      </c>
      <c r="D250" s="2"/>
      <c r="E250" s="86"/>
      <c r="F250" s="2"/>
      <c r="G250" s="87"/>
      <c r="H250" s="2"/>
      <c r="I250" s="88"/>
      <c r="J250" s="2"/>
      <c r="K250" s="89"/>
      <c r="L250" s="2"/>
      <c r="M250" s="90"/>
      <c r="N250" s="2"/>
      <c r="O250" s="91"/>
      <c r="P250" s="2"/>
      <c r="Q250" s="92"/>
      <c r="R250" s="2"/>
      <c r="S250" s="93"/>
      <c r="T250" s="2"/>
      <c r="U250" s="89"/>
      <c r="V250" s="2"/>
      <c r="W250" s="94"/>
      <c r="X250" s="2"/>
      <c r="Y250" s="87"/>
      <c r="Z250" s="2"/>
      <c r="AA250" s="2" t="str">
        <f t="shared" si="87"/>
        <v/>
      </c>
      <c r="AB250" s="2" t="str">
        <f t="shared" si="88"/>
        <v/>
      </c>
    </row>
    <row r="251" spans="1:28" ht="15" customHeight="1">
      <c r="A251" s="243">
        <f>C266</f>
        <v>42928</v>
      </c>
      <c r="B251" s="181">
        <f t="shared" si="86"/>
        <v>7</v>
      </c>
      <c r="C251" s="150">
        <v>42917</v>
      </c>
      <c r="D251" s="2"/>
      <c r="E251" s="86"/>
      <c r="F251" s="2"/>
      <c r="G251" s="87"/>
      <c r="H251" s="2"/>
      <c r="I251" s="88"/>
      <c r="J251" s="2"/>
      <c r="K251" s="89"/>
      <c r="L251" s="2"/>
      <c r="M251" s="90"/>
      <c r="N251" s="2"/>
      <c r="O251" s="91"/>
      <c r="P251" s="2"/>
      <c r="Q251" s="92"/>
      <c r="R251" s="2"/>
      <c r="S251" s="93"/>
      <c r="T251" s="2"/>
      <c r="U251" s="89"/>
      <c r="V251" s="2"/>
      <c r="W251" s="94"/>
      <c r="X251" s="2"/>
      <c r="Y251" s="87"/>
      <c r="Z251" s="2"/>
      <c r="AA251" s="2" t="str">
        <f t="shared" si="87"/>
        <v/>
      </c>
      <c r="AB251" s="2" t="str">
        <f t="shared" si="88"/>
        <v/>
      </c>
    </row>
    <row r="252" spans="1:28" ht="14.25" customHeight="1">
      <c r="A252" s="243"/>
      <c r="B252" s="184">
        <f t="shared" si="86"/>
        <v>1</v>
      </c>
      <c r="C252" s="150">
        <v>42918</v>
      </c>
      <c r="D252" s="2"/>
      <c r="E252" s="86"/>
      <c r="F252" s="2"/>
      <c r="G252" s="87"/>
      <c r="H252" s="2"/>
      <c r="I252" s="88"/>
      <c r="J252" s="2"/>
      <c r="K252" s="89"/>
      <c r="L252" s="2"/>
      <c r="M252" s="90"/>
      <c r="N252" s="2"/>
      <c r="O252" s="91"/>
      <c r="P252" s="2"/>
      <c r="Q252" s="92"/>
      <c r="R252" s="2"/>
      <c r="S252" s="93"/>
      <c r="T252" s="2"/>
      <c r="U252" s="89"/>
      <c r="V252" s="2"/>
      <c r="W252" s="94"/>
      <c r="X252" s="2"/>
      <c r="Y252" s="87"/>
      <c r="Z252" s="2"/>
      <c r="AA252" s="2" t="str">
        <f t="shared" si="87"/>
        <v/>
      </c>
      <c r="AB252" s="2" t="str">
        <f t="shared" si="88"/>
        <v/>
      </c>
    </row>
    <row r="253" spans="1:28" s="84" customFormat="1" ht="15.75">
      <c r="A253" s="243"/>
      <c r="B253" s="241" t="s">
        <v>23</v>
      </c>
      <c r="C253" s="242"/>
      <c r="D253" s="201">
        <f>SUM(D246:D252)</f>
        <v>0</v>
      </c>
      <c r="E253" s="202"/>
      <c r="F253" s="201">
        <f>SUM(F246:F252)</f>
        <v>0</v>
      </c>
      <c r="G253" s="202"/>
      <c r="H253" s="201">
        <f>SUM(H246:H252)</f>
        <v>0</v>
      </c>
      <c r="I253" s="202"/>
      <c r="J253" s="201">
        <f>SUM(J246:J252)</f>
        <v>0</v>
      </c>
      <c r="K253" s="202"/>
      <c r="L253" s="201">
        <f>SUM(L246:L252)</f>
        <v>0</v>
      </c>
      <c r="M253" s="202"/>
      <c r="N253" s="201">
        <f>SUM(N246:N252)</f>
        <v>0</v>
      </c>
      <c r="O253" s="202"/>
      <c r="P253" s="201">
        <f>SUM(P246:P252)</f>
        <v>0</v>
      </c>
      <c r="Q253" s="202"/>
      <c r="R253" s="201">
        <f>SUM(R246:R252)</f>
        <v>0</v>
      </c>
      <c r="S253" s="202"/>
      <c r="T253" s="201">
        <f>SUM(T246:T252)</f>
        <v>0</v>
      </c>
      <c r="U253" s="202"/>
      <c r="V253" s="201">
        <f>SUM(V246:V252)</f>
        <v>0</v>
      </c>
      <c r="W253" s="202"/>
      <c r="X253" s="201">
        <f>SUM(X246:X252)</f>
        <v>0</v>
      </c>
      <c r="Y253" s="202"/>
      <c r="Z253" s="83">
        <f>SUM(Z246:Z252)</f>
        <v>0</v>
      </c>
      <c r="AA253" s="83">
        <f>SUM(AA246:AA252)</f>
        <v>0</v>
      </c>
      <c r="AB253" s="83">
        <f>SUM(AB246:AB252)</f>
        <v>0</v>
      </c>
    </row>
    <row r="254" spans="1:28" ht="15.75" customHeight="1">
      <c r="A254" s="243"/>
      <c r="B254" s="238" t="str">
        <f>"Semaine "&amp;WEEKNUM(C255)</f>
        <v>Semaine 27</v>
      </c>
      <c r="C254" s="214"/>
      <c r="D254" s="125" t="s">
        <v>8</v>
      </c>
      <c r="E254" s="125" t="s">
        <v>9</v>
      </c>
      <c r="F254" s="126" t="s">
        <v>10</v>
      </c>
      <c r="G254" s="126" t="s">
        <v>9</v>
      </c>
      <c r="H254" s="127" t="s">
        <v>11</v>
      </c>
      <c r="I254" s="127" t="s">
        <v>9</v>
      </c>
      <c r="J254" s="128" t="s">
        <v>12</v>
      </c>
      <c r="K254" s="128" t="s">
        <v>9</v>
      </c>
      <c r="L254" s="129" t="s">
        <v>13</v>
      </c>
      <c r="M254" s="129" t="s">
        <v>9</v>
      </c>
      <c r="N254" s="130" t="s">
        <v>14</v>
      </c>
      <c r="O254" s="130" t="s">
        <v>9</v>
      </c>
      <c r="P254" s="131" t="s">
        <v>15</v>
      </c>
      <c r="Q254" s="131" t="s">
        <v>9</v>
      </c>
      <c r="R254" s="132" t="s">
        <v>16</v>
      </c>
      <c r="S254" s="132" t="s">
        <v>9</v>
      </c>
      <c r="T254" s="133" t="s">
        <v>17</v>
      </c>
      <c r="U254" s="133" t="s">
        <v>9</v>
      </c>
      <c r="V254" s="134" t="s">
        <v>18</v>
      </c>
      <c r="W254" s="134" t="s">
        <v>9</v>
      </c>
      <c r="X254" s="135" t="s">
        <v>19</v>
      </c>
      <c r="Y254" s="135" t="s">
        <v>9</v>
      </c>
      <c r="Z254" s="136" t="s">
        <v>20</v>
      </c>
      <c r="AA254" s="137" t="s">
        <v>21</v>
      </c>
      <c r="AB254" s="138" t="s">
        <v>22</v>
      </c>
    </row>
    <row r="255" spans="1:28" ht="14.25" customHeight="1">
      <c r="A255" s="243"/>
      <c r="B255" s="184">
        <f t="shared" ref="B255:B261" si="89">WEEKDAY(C255)</f>
        <v>2</v>
      </c>
      <c r="C255" s="148">
        <v>42919</v>
      </c>
      <c r="D255" s="2"/>
      <c r="E255" s="86"/>
      <c r="F255" s="2"/>
      <c r="G255" s="87"/>
      <c r="H255" s="2"/>
      <c r="I255" s="88"/>
      <c r="J255" s="2"/>
      <c r="K255" s="89"/>
      <c r="L255" s="2"/>
      <c r="M255" s="90"/>
      <c r="N255" s="2"/>
      <c r="O255" s="91"/>
      <c r="P255" s="2"/>
      <c r="Q255" s="92"/>
      <c r="R255" s="2"/>
      <c r="S255" s="93"/>
      <c r="T255" s="2"/>
      <c r="U255" s="89"/>
      <c r="V255" s="2"/>
      <c r="W255" s="94"/>
      <c r="X255" s="2"/>
      <c r="Y255" s="87"/>
      <c r="Z255" s="2"/>
      <c r="AA255" s="2" t="str">
        <f t="shared" ref="AA255:AA261" si="90">IF(SUM(D255:X255)=0,"",SUM(D255:X255))</f>
        <v/>
      </c>
      <c r="AB255" s="2" t="str">
        <f t="shared" ref="AB255:AB261" si="91">IF(SUM(Y255:AA255)=0,"",SUM(Z255,AA255))</f>
        <v/>
      </c>
    </row>
    <row r="256" spans="1:28" ht="14.25" customHeight="1">
      <c r="A256" s="243"/>
      <c r="B256" s="184">
        <f t="shared" si="89"/>
        <v>3</v>
      </c>
      <c r="C256" s="148">
        <v>42920</v>
      </c>
      <c r="D256" s="2"/>
      <c r="E256" s="86"/>
      <c r="F256" s="2"/>
      <c r="G256" s="87"/>
      <c r="H256" s="2"/>
      <c r="I256" s="88"/>
      <c r="J256" s="2"/>
      <c r="K256" s="89"/>
      <c r="L256" s="2"/>
      <c r="M256" s="90"/>
      <c r="N256" s="2"/>
      <c r="O256" s="91"/>
      <c r="P256" s="2"/>
      <c r="Q256" s="92"/>
      <c r="R256" s="2"/>
      <c r="S256" s="93"/>
      <c r="T256" s="124"/>
      <c r="U256" s="89"/>
      <c r="V256" s="2"/>
      <c r="W256" s="94"/>
      <c r="X256" s="2"/>
      <c r="Y256" s="87"/>
      <c r="Z256" s="2"/>
      <c r="AA256" s="2" t="str">
        <f t="shared" si="90"/>
        <v/>
      </c>
      <c r="AB256" s="2" t="str">
        <f t="shared" si="91"/>
        <v/>
      </c>
    </row>
    <row r="257" spans="1:28" ht="14.25" customHeight="1">
      <c r="A257" s="243"/>
      <c r="B257" s="184">
        <f t="shared" si="89"/>
        <v>4</v>
      </c>
      <c r="C257" s="148">
        <v>42921</v>
      </c>
      <c r="D257" s="2"/>
      <c r="E257" s="86"/>
      <c r="F257" s="2"/>
      <c r="G257" s="87"/>
      <c r="H257" s="2"/>
      <c r="I257" s="88"/>
      <c r="J257" s="2"/>
      <c r="K257" s="89"/>
      <c r="L257" s="2"/>
      <c r="M257" s="90"/>
      <c r="N257" s="2"/>
      <c r="O257" s="91"/>
      <c r="P257" s="2"/>
      <c r="Q257" s="92"/>
      <c r="R257" s="2"/>
      <c r="S257" s="93"/>
      <c r="T257" s="2"/>
      <c r="U257" s="89"/>
      <c r="V257" s="2"/>
      <c r="W257" s="94"/>
      <c r="X257" s="2"/>
      <c r="Y257" s="87"/>
      <c r="Z257" s="2"/>
      <c r="AA257" s="2" t="str">
        <f t="shared" si="90"/>
        <v/>
      </c>
      <c r="AB257" s="2" t="str">
        <f t="shared" si="91"/>
        <v/>
      </c>
    </row>
    <row r="258" spans="1:28" ht="14.25" customHeight="1">
      <c r="A258" s="243"/>
      <c r="B258" s="184">
        <f t="shared" si="89"/>
        <v>5</v>
      </c>
      <c r="C258" s="148">
        <v>42922</v>
      </c>
      <c r="D258" s="2"/>
      <c r="E258" s="86"/>
      <c r="F258" s="2"/>
      <c r="G258" s="87"/>
      <c r="H258" s="2"/>
      <c r="I258" s="88"/>
      <c r="J258" s="2"/>
      <c r="K258" s="89"/>
      <c r="L258" s="2"/>
      <c r="M258" s="90"/>
      <c r="N258" s="2"/>
      <c r="O258" s="91"/>
      <c r="P258" s="2"/>
      <c r="Q258" s="92"/>
      <c r="R258" s="2"/>
      <c r="S258" s="93"/>
      <c r="T258" s="2"/>
      <c r="U258" s="89"/>
      <c r="V258" s="2"/>
      <c r="W258" s="94"/>
      <c r="X258" s="2"/>
      <c r="Y258" s="87"/>
      <c r="Z258" s="2"/>
      <c r="AA258" s="2" t="str">
        <f t="shared" si="90"/>
        <v/>
      </c>
      <c r="AB258" s="2" t="str">
        <f t="shared" si="91"/>
        <v/>
      </c>
    </row>
    <row r="259" spans="1:28" ht="14.25" customHeight="1">
      <c r="A259" s="243"/>
      <c r="B259" s="184">
        <f t="shared" si="89"/>
        <v>6</v>
      </c>
      <c r="C259" s="148">
        <v>42923</v>
      </c>
      <c r="D259" s="2"/>
      <c r="E259" s="86"/>
      <c r="F259" s="2"/>
      <c r="G259" s="87"/>
      <c r="H259" s="2"/>
      <c r="I259" s="88"/>
      <c r="J259" s="2"/>
      <c r="K259" s="89"/>
      <c r="L259" s="2"/>
      <c r="M259" s="90"/>
      <c r="N259" s="2"/>
      <c r="O259" s="91"/>
      <c r="P259" s="2"/>
      <c r="Q259" s="92"/>
      <c r="R259" s="2"/>
      <c r="S259" s="93"/>
      <c r="T259" s="2"/>
      <c r="U259" s="89"/>
      <c r="V259" s="2"/>
      <c r="W259" s="94"/>
      <c r="X259" s="2"/>
      <c r="Y259" s="87"/>
      <c r="Z259" s="2"/>
      <c r="AA259" s="2" t="str">
        <f t="shared" si="90"/>
        <v/>
      </c>
      <c r="AB259" s="2" t="str">
        <f t="shared" si="91"/>
        <v/>
      </c>
    </row>
    <row r="260" spans="1:28" ht="14.25" customHeight="1">
      <c r="A260" s="243"/>
      <c r="B260" s="184">
        <f t="shared" si="89"/>
        <v>7</v>
      </c>
      <c r="C260" s="148">
        <v>42924</v>
      </c>
      <c r="D260" s="2"/>
      <c r="E260" s="86"/>
      <c r="F260" s="2"/>
      <c r="G260" s="87"/>
      <c r="H260" s="2"/>
      <c r="I260" s="88"/>
      <c r="J260" s="2"/>
      <c r="K260" s="89"/>
      <c r="L260" s="2"/>
      <c r="M260" s="90"/>
      <c r="N260" s="2"/>
      <c r="O260" s="91"/>
      <c r="P260" s="2"/>
      <c r="Q260" s="92"/>
      <c r="R260" s="2"/>
      <c r="S260" s="93"/>
      <c r="T260" s="2"/>
      <c r="U260" s="89"/>
      <c r="V260" s="2"/>
      <c r="W260" s="94"/>
      <c r="X260" s="2"/>
      <c r="Y260" s="87"/>
      <c r="Z260" s="2"/>
      <c r="AA260" s="2" t="str">
        <f t="shared" si="90"/>
        <v/>
      </c>
      <c r="AB260" s="2" t="str">
        <f t="shared" si="91"/>
        <v/>
      </c>
    </row>
    <row r="261" spans="1:28" ht="14.25" customHeight="1">
      <c r="A261" s="243"/>
      <c r="B261" s="184">
        <f t="shared" si="89"/>
        <v>1</v>
      </c>
      <c r="C261" s="148">
        <v>42925</v>
      </c>
      <c r="D261" s="2"/>
      <c r="E261" s="86"/>
      <c r="F261" s="2"/>
      <c r="G261" s="87"/>
      <c r="H261" s="2"/>
      <c r="I261" s="88"/>
      <c r="J261" s="2"/>
      <c r="K261" s="89"/>
      <c r="L261" s="2"/>
      <c r="M261" s="90"/>
      <c r="N261" s="2"/>
      <c r="O261" s="91"/>
      <c r="P261" s="2"/>
      <c r="Q261" s="92"/>
      <c r="R261" s="2"/>
      <c r="S261" s="93"/>
      <c r="T261" s="2"/>
      <c r="U261" s="89"/>
      <c r="V261" s="2"/>
      <c r="W261" s="94"/>
      <c r="X261" s="2"/>
      <c r="Y261" s="87"/>
      <c r="Z261" s="2"/>
      <c r="AA261" s="2" t="str">
        <f t="shared" si="90"/>
        <v/>
      </c>
      <c r="AB261" s="2" t="str">
        <f t="shared" si="91"/>
        <v/>
      </c>
    </row>
    <row r="262" spans="1:28" s="84" customFormat="1" ht="15.75">
      <c r="A262" s="243"/>
      <c r="B262" s="241" t="s">
        <v>23</v>
      </c>
      <c r="C262" s="242"/>
      <c r="D262" s="201">
        <f>SUM(D255:D261)</f>
        <v>0</v>
      </c>
      <c r="E262" s="202"/>
      <c r="F262" s="201">
        <f>SUM(F255:F261)</f>
        <v>0</v>
      </c>
      <c r="G262" s="202"/>
      <c r="H262" s="201">
        <f>SUM(H255:H261)</f>
        <v>0</v>
      </c>
      <c r="I262" s="202"/>
      <c r="J262" s="201">
        <f>SUM(J255:J261)</f>
        <v>0</v>
      </c>
      <c r="K262" s="202"/>
      <c r="L262" s="201">
        <f>SUM(L255:L261)</f>
        <v>0</v>
      </c>
      <c r="M262" s="202"/>
      <c r="N262" s="201">
        <f>SUM(N255:N261)</f>
        <v>0</v>
      </c>
      <c r="O262" s="202"/>
      <c r="P262" s="201">
        <f>SUM(P255:P261)</f>
        <v>0</v>
      </c>
      <c r="Q262" s="202"/>
      <c r="R262" s="201">
        <f>SUM(R255:R261)</f>
        <v>0</v>
      </c>
      <c r="S262" s="202"/>
      <c r="T262" s="201">
        <f>SUM(T255:T261)</f>
        <v>0</v>
      </c>
      <c r="U262" s="202"/>
      <c r="V262" s="201">
        <f>SUM(V255:V261)</f>
        <v>0</v>
      </c>
      <c r="W262" s="202"/>
      <c r="X262" s="201">
        <f>SUM(X255:X261)</f>
        <v>0</v>
      </c>
      <c r="Y262" s="202"/>
      <c r="Z262" s="83">
        <f>SUM(Z255:Z261)</f>
        <v>0</v>
      </c>
      <c r="AA262" s="83">
        <f>SUM(AA255:AA261)</f>
        <v>0</v>
      </c>
      <c r="AB262" s="83">
        <f>SUM(AB255:AB261)</f>
        <v>0</v>
      </c>
    </row>
    <row r="263" spans="1:28" ht="15.75" customHeight="1">
      <c r="A263" s="243"/>
      <c r="B263" s="238" t="str">
        <f>"Semaine "&amp;WEEKNUM(C264)</f>
        <v>Semaine 28</v>
      </c>
      <c r="C263" s="214"/>
      <c r="D263" s="125" t="s">
        <v>8</v>
      </c>
      <c r="E263" s="125" t="s">
        <v>9</v>
      </c>
      <c r="F263" s="126" t="s">
        <v>10</v>
      </c>
      <c r="G263" s="126" t="s">
        <v>9</v>
      </c>
      <c r="H263" s="127" t="s">
        <v>11</v>
      </c>
      <c r="I263" s="127" t="s">
        <v>9</v>
      </c>
      <c r="J263" s="128" t="s">
        <v>12</v>
      </c>
      <c r="K263" s="128" t="s">
        <v>9</v>
      </c>
      <c r="L263" s="129" t="s">
        <v>13</v>
      </c>
      <c r="M263" s="129" t="s">
        <v>9</v>
      </c>
      <c r="N263" s="130" t="s">
        <v>14</v>
      </c>
      <c r="O263" s="130" t="s">
        <v>9</v>
      </c>
      <c r="P263" s="131" t="s">
        <v>15</v>
      </c>
      <c r="Q263" s="131" t="s">
        <v>9</v>
      </c>
      <c r="R263" s="132" t="s">
        <v>16</v>
      </c>
      <c r="S263" s="132" t="s">
        <v>9</v>
      </c>
      <c r="T263" s="133" t="s">
        <v>17</v>
      </c>
      <c r="U263" s="133" t="s">
        <v>9</v>
      </c>
      <c r="V263" s="134" t="s">
        <v>18</v>
      </c>
      <c r="W263" s="134" t="s">
        <v>9</v>
      </c>
      <c r="X263" s="135" t="s">
        <v>19</v>
      </c>
      <c r="Y263" s="135" t="s">
        <v>9</v>
      </c>
      <c r="Z263" s="136" t="s">
        <v>20</v>
      </c>
      <c r="AA263" s="137" t="s">
        <v>21</v>
      </c>
      <c r="AB263" s="138" t="s">
        <v>22</v>
      </c>
    </row>
    <row r="264" spans="1:28" ht="14.25" customHeight="1">
      <c r="A264" s="243"/>
      <c r="B264" s="184">
        <f t="shared" ref="B264:B270" si="92">WEEKDAY(C264)</f>
        <v>2</v>
      </c>
      <c r="C264" s="148">
        <v>42926</v>
      </c>
      <c r="D264" s="2"/>
      <c r="E264" s="86"/>
      <c r="F264" s="2"/>
      <c r="G264" s="87"/>
      <c r="H264" s="2"/>
      <c r="I264" s="88"/>
      <c r="J264" s="2"/>
      <c r="K264" s="89"/>
      <c r="L264" s="2"/>
      <c r="M264" s="90"/>
      <c r="N264" s="2"/>
      <c r="O264" s="91"/>
      <c r="P264" s="2"/>
      <c r="Q264" s="92"/>
      <c r="R264" s="2"/>
      <c r="S264" s="93"/>
      <c r="T264" s="2"/>
      <c r="U264" s="89"/>
      <c r="V264" s="2"/>
      <c r="W264" s="94"/>
      <c r="X264" s="2"/>
      <c r="Y264" s="87"/>
      <c r="Z264" s="2"/>
      <c r="AA264" s="2" t="str">
        <f t="shared" ref="AA264:AA270" si="93">IF(SUM(D264:X264)=0,"",SUM(D264:X264))</f>
        <v/>
      </c>
      <c r="AB264" s="2" t="str">
        <f t="shared" ref="AB264:AB270" si="94">IF(SUM(Y264:AA264)=0,"",SUM(Z264,AA264))</f>
        <v/>
      </c>
    </row>
    <row r="265" spans="1:28" ht="14.25" customHeight="1">
      <c r="A265" s="243"/>
      <c r="B265" s="184">
        <f t="shared" si="92"/>
        <v>3</v>
      </c>
      <c r="C265" s="148">
        <v>42927</v>
      </c>
      <c r="D265" s="2"/>
      <c r="E265" s="86"/>
      <c r="F265" s="2"/>
      <c r="G265" s="87"/>
      <c r="H265" s="2"/>
      <c r="I265" s="88"/>
      <c r="J265" s="2"/>
      <c r="K265" s="89"/>
      <c r="L265" s="2"/>
      <c r="M265" s="90"/>
      <c r="N265" s="2"/>
      <c r="O265" s="91"/>
      <c r="P265" s="2"/>
      <c r="Q265" s="92"/>
      <c r="R265" s="2"/>
      <c r="S265" s="93"/>
      <c r="T265" s="124"/>
      <c r="U265" s="89"/>
      <c r="V265" s="2"/>
      <c r="W265" s="94"/>
      <c r="X265" s="2"/>
      <c r="Y265" s="87"/>
      <c r="Z265" s="2"/>
      <c r="AA265" s="2" t="str">
        <f t="shared" si="93"/>
        <v/>
      </c>
      <c r="AB265" s="2" t="str">
        <f t="shared" si="94"/>
        <v/>
      </c>
    </row>
    <row r="266" spans="1:28" ht="14.25" customHeight="1">
      <c r="A266" s="243"/>
      <c r="B266" s="184">
        <f t="shared" si="92"/>
        <v>4</v>
      </c>
      <c r="C266" s="148">
        <v>42928</v>
      </c>
      <c r="D266" s="2"/>
      <c r="E266" s="86"/>
      <c r="F266" s="2"/>
      <c r="G266" s="87"/>
      <c r="H266" s="2"/>
      <c r="I266" s="88"/>
      <c r="J266" s="2"/>
      <c r="K266" s="89"/>
      <c r="L266" s="2"/>
      <c r="M266" s="90"/>
      <c r="N266" s="2"/>
      <c r="O266" s="91"/>
      <c r="P266" s="2"/>
      <c r="Q266" s="92"/>
      <c r="R266" s="2"/>
      <c r="S266" s="93"/>
      <c r="T266" s="2"/>
      <c r="U266" s="89"/>
      <c r="V266" s="2"/>
      <c r="W266" s="94"/>
      <c r="X266" s="2"/>
      <c r="Y266" s="87"/>
      <c r="Z266" s="2"/>
      <c r="AA266" s="2" t="str">
        <f t="shared" si="93"/>
        <v/>
      </c>
      <c r="AB266" s="2" t="str">
        <f t="shared" si="94"/>
        <v/>
      </c>
    </row>
    <row r="267" spans="1:28" ht="14.25" customHeight="1">
      <c r="A267" s="243"/>
      <c r="B267" s="184">
        <f t="shared" si="92"/>
        <v>5</v>
      </c>
      <c r="C267" s="148">
        <v>42929</v>
      </c>
      <c r="D267" s="2"/>
      <c r="E267" s="86"/>
      <c r="F267" s="2"/>
      <c r="G267" s="87"/>
      <c r="H267" s="2"/>
      <c r="I267" s="88"/>
      <c r="J267" s="2"/>
      <c r="K267" s="89"/>
      <c r="L267" s="2"/>
      <c r="M267" s="90"/>
      <c r="N267" s="2"/>
      <c r="O267" s="91"/>
      <c r="P267" s="2"/>
      <c r="Q267" s="92"/>
      <c r="R267" s="2"/>
      <c r="S267" s="93"/>
      <c r="T267" s="2"/>
      <c r="U267" s="89"/>
      <c r="V267" s="2"/>
      <c r="W267" s="94"/>
      <c r="X267" s="2"/>
      <c r="Y267" s="87"/>
      <c r="Z267" s="2"/>
      <c r="AA267" s="2" t="str">
        <f t="shared" si="93"/>
        <v/>
      </c>
      <c r="AB267" s="2" t="str">
        <f t="shared" si="94"/>
        <v/>
      </c>
    </row>
    <row r="268" spans="1:28" ht="14.25" customHeight="1">
      <c r="A268" s="243"/>
      <c r="B268" s="184">
        <f t="shared" si="92"/>
        <v>6</v>
      </c>
      <c r="C268" s="148">
        <v>42930</v>
      </c>
      <c r="D268" s="2"/>
      <c r="E268" s="86"/>
      <c r="F268" s="2"/>
      <c r="G268" s="87"/>
      <c r="H268" s="2"/>
      <c r="I268" s="88"/>
      <c r="J268" s="2"/>
      <c r="K268" s="89"/>
      <c r="L268" s="2"/>
      <c r="M268" s="90"/>
      <c r="N268" s="2"/>
      <c r="O268" s="91"/>
      <c r="P268" s="2"/>
      <c r="Q268" s="92"/>
      <c r="R268" s="2"/>
      <c r="S268" s="93"/>
      <c r="T268" s="2"/>
      <c r="U268" s="89"/>
      <c r="V268" s="2"/>
      <c r="W268" s="94"/>
      <c r="X268" s="2"/>
      <c r="Y268" s="87"/>
      <c r="Z268" s="2"/>
      <c r="AA268" s="2" t="str">
        <f t="shared" si="93"/>
        <v/>
      </c>
      <c r="AB268" s="2" t="str">
        <f t="shared" si="94"/>
        <v/>
      </c>
    </row>
    <row r="269" spans="1:28" ht="14.25" customHeight="1">
      <c r="A269" s="243"/>
      <c r="B269" s="184">
        <f t="shared" si="92"/>
        <v>7</v>
      </c>
      <c r="C269" s="148">
        <v>42931</v>
      </c>
      <c r="D269" s="2"/>
      <c r="E269" s="86"/>
      <c r="F269" s="2"/>
      <c r="G269" s="87"/>
      <c r="H269" s="2"/>
      <c r="I269" s="88"/>
      <c r="J269" s="2"/>
      <c r="K269" s="89"/>
      <c r="L269" s="2"/>
      <c r="M269" s="90"/>
      <c r="N269" s="2"/>
      <c r="O269" s="91"/>
      <c r="P269" s="2"/>
      <c r="Q269" s="92"/>
      <c r="R269" s="2"/>
      <c r="S269" s="93"/>
      <c r="T269" s="2"/>
      <c r="U269" s="89"/>
      <c r="V269" s="2"/>
      <c r="W269" s="94"/>
      <c r="X269" s="2"/>
      <c r="Y269" s="87"/>
      <c r="Z269" s="2"/>
      <c r="AA269" s="2" t="str">
        <f t="shared" si="93"/>
        <v/>
      </c>
      <c r="AB269" s="2" t="str">
        <f t="shared" si="94"/>
        <v/>
      </c>
    </row>
    <row r="270" spans="1:28" ht="14.25" customHeight="1">
      <c r="A270" s="243"/>
      <c r="B270" s="184">
        <f t="shared" si="92"/>
        <v>1</v>
      </c>
      <c r="C270" s="148">
        <v>42932</v>
      </c>
      <c r="D270" s="2"/>
      <c r="E270" s="86"/>
      <c r="F270" s="2"/>
      <c r="G270" s="87"/>
      <c r="H270" s="2"/>
      <c r="I270" s="88"/>
      <c r="J270" s="2"/>
      <c r="K270" s="89"/>
      <c r="L270" s="2"/>
      <c r="M270" s="90"/>
      <c r="N270" s="2"/>
      <c r="O270" s="91"/>
      <c r="P270" s="2"/>
      <c r="Q270" s="92"/>
      <c r="R270" s="2"/>
      <c r="S270" s="93"/>
      <c r="T270" s="2"/>
      <c r="U270" s="89"/>
      <c r="V270" s="2"/>
      <c r="W270" s="94"/>
      <c r="X270" s="2"/>
      <c r="Y270" s="87"/>
      <c r="Z270" s="2"/>
      <c r="AA270" s="2" t="str">
        <f t="shared" si="93"/>
        <v/>
      </c>
      <c r="AB270" s="2" t="str">
        <f t="shared" si="94"/>
        <v/>
      </c>
    </row>
    <row r="271" spans="1:28" s="84" customFormat="1" ht="15.75">
      <c r="A271" s="243"/>
      <c r="B271" s="241" t="s">
        <v>23</v>
      </c>
      <c r="C271" s="242"/>
      <c r="D271" s="201">
        <f>SUM(D264:D270)</f>
        <v>0</v>
      </c>
      <c r="E271" s="202"/>
      <c r="F271" s="201">
        <f>SUM(F264:F270)</f>
        <v>0</v>
      </c>
      <c r="G271" s="202"/>
      <c r="H271" s="201">
        <f>SUM(H264:H270)</f>
        <v>0</v>
      </c>
      <c r="I271" s="202"/>
      <c r="J271" s="201">
        <f>SUM(J264:J270)</f>
        <v>0</v>
      </c>
      <c r="K271" s="202"/>
      <c r="L271" s="201">
        <f>SUM(L264:L270)</f>
        <v>0</v>
      </c>
      <c r="M271" s="202"/>
      <c r="N271" s="201">
        <f>SUM(N264:N270)</f>
        <v>0</v>
      </c>
      <c r="O271" s="202"/>
      <c r="P271" s="201">
        <f>SUM(P264:P270)</f>
        <v>0</v>
      </c>
      <c r="Q271" s="202"/>
      <c r="R271" s="201">
        <f>SUM(R264:R270)</f>
        <v>0</v>
      </c>
      <c r="S271" s="202"/>
      <c r="T271" s="201">
        <f>SUM(T264:T270)</f>
        <v>0</v>
      </c>
      <c r="U271" s="202"/>
      <c r="V271" s="201">
        <f>SUM(V264:V270)</f>
        <v>0</v>
      </c>
      <c r="W271" s="202"/>
      <c r="X271" s="201">
        <f>SUM(X264:X270)</f>
        <v>0</v>
      </c>
      <c r="Y271" s="202"/>
      <c r="Z271" s="83">
        <f>SUM(Z264:Z270)</f>
        <v>0</v>
      </c>
      <c r="AA271" s="83">
        <f>SUM(AA264:AA270)</f>
        <v>0</v>
      </c>
      <c r="AB271" s="83">
        <f>SUM(AB264:AB270)</f>
        <v>0</v>
      </c>
    </row>
    <row r="272" spans="1:28" ht="15.75" customHeight="1">
      <c r="A272" s="243"/>
      <c r="B272" s="238" t="str">
        <f>"Semaine "&amp;WEEKNUM(C273)</f>
        <v>Semaine 29</v>
      </c>
      <c r="C272" s="214"/>
      <c r="D272" s="125" t="s">
        <v>8</v>
      </c>
      <c r="E272" s="125" t="s">
        <v>9</v>
      </c>
      <c r="F272" s="126" t="s">
        <v>10</v>
      </c>
      <c r="G272" s="126" t="s">
        <v>9</v>
      </c>
      <c r="H272" s="127" t="s">
        <v>11</v>
      </c>
      <c r="I272" s="127" t="s">
        <v>9</v>
      </c>
      <c r="J272" s="128" t="s">
        <v>12</v>
      </c>
      <c r="K272" s="128" t="s">
        <v>9</v>
      </c>
      <c r="L272" s="129" t="s">
        <v>13</v>
      </c>
      <c r="M272" s="129" t="s">
        <v>9</v>
      </c>
      <c r="N272" s="130" t="s">
        <v>14</v>
      </c>
      <c r="O272" s="130" t="s">
        <v>9</v>
      </c>
      <c r="P272" s="131" t="s">
        <v>15</v>
      </c>
      <c r="Q272" s="131" t="s">
        <v>9</v>
      </c>
      <c r="R272" s="132" t="s">
        <v>16</v>
      </c>
      <c r="S272" s="132" t="s">
        <v>9</v>
      </c>
      <c r="T272" s="133" t="s">
        <v>17</v>
      </c>
      <c r="U272" s="133" t="s">
        <v>9</v>
      </c>
      <c r="V272" s="134" t="s">
        <v>18</v>
      </c>
      <c r="W272" s="134" t="s">
        <v>9</v>
      </c>
      <c r="X272" s="135" t="s">
        <v>19</v>
      </c>
      <c r="Y272" s="135" t="s">
        <v>9</v>
      </c>
      <c r="Z272" s="136" t="s">
        <v>20</v>
      </c>
      <c r="AA272" s="137" t="s">
        <v>21</v>
      </c>
      <c r="AB272" s="138" t="s">
        <v>22</v>
      </c>
    </row>
    <row r="273" spans="1:28" ht="14.25" customHeight="1">
      <c r="A273" s="243"/>
      <c r="B273" s="184">
        <f t="shared" ref="B273:B279" si="95">WEEKDAY(C273)</f>
        <v>2</v>
      </c>
      <c r="C273" s="148">
        <v>42933</v>
      </c>
      <c r="D273" s="2"/>
      <c r="E273" s="86"/>
      <c r="F273" s="2"/>
      <c r="G273" s="87"/>
      <c r="H273" s="2"/>
      <c r="I273" s="88"/>
      <c r="J273" s="2"/>
      <c r="K273" s="89"/>
      <c r="L273" s="2"/>
      <c r="M273" s="90"/>
      <c r="N273" s="2"/>
      <c r="O273" s="91"/>
      <c r="P273" s="2"/>
      <c r="Q273" s="92"/>
      <c r="R273" s="2"/>
      <c r="S273" s="93"/>
      <c r="T273" s="2"/>
      <c r="U273" s="89"/>
      <c r="V273" s="2"/>
      <c r="W273" s="94"/>
      <c r="X273" s="2"/>
      <c r="Y273" s="87"/>
      <c r="Z273" s="2"/>
      <c r="AA273" s="2" t="str">
        <f t="shared" ref="AA273:AA279" si="96">IF(SUM(D273:X273)=0,"",SUM(D273:X273))</f>
        <v/>
      </c>
      <c r="AB273" s="2" t="str">
        <f t="shared" ref="AB273:AB279" si="97">IF(SUM(Y273:AA273)=0,"",SUM(Z273,AA273))</f>
        <v/>
      </c>
    </row>
    <row r="274" spans="1:28" ht="14.25" customHeight="1">
      <c r="A274" s="243"/>
      <c r="B274" s="184">
        <f t="shared" si="95"/>
        <v>3</v>
      </c>
      <c r="C274" s="148">
        <v>42934</v>
      </c>
      <c r="D274" s="2"/>
      <c r="E274" s="86"/>
      <c r="F274" s="2"/>
      <c r="G274" s="87"/>
      <c r="H274" s="2"/>
      <c r="I274" s="88"/>
      <c r="J274" s="2"/>
      <c r="K274" s="89"/>
      <c r="L274" s="2"/>
      <c r="M274" s="90"/>
      <c r="N274" s="2"/>
      <c r="O274" s="91"/>
      <c r="P274" s="2"/>
      <c r="Q274" s="92"/>
      <c r="R274" s="2"/>
      <c r="S274" s="93"/>
      <c r="T274" s="124"/>
      <c r="U274" s="89"/>
      <c r="V274" s="2"/>
      <c r="W274" s="94"/>
      <c r="X274" s="2"/>
      <c r="Y274" s="87"/>
      <c r="Z274" s="2"/>
      <c r="AA274" s="2" t="str">
        <f t="shared" si="96"/>
        <v/>
      </c>
      <c r="AB274" s="2" t="str">
        <f t="shared" si="97"/>
        <v/>
      </c>
    </row>
    <row r="275" spans="1:28" ht="14.25" customHeight="1">
      <c r="A275" s="243"/>
      <c r="B275" s="184">
        <f t="shared" si="95"/>
        <v>4</v>
      </c>
      <c r="C275" s="148">
        <v>42935</v>
      </c>
      <c r="D275" s="2"/>
      <c r="E275" s="86"/>
      <c r="F275" s="2"/>
      <c r="G275" s="87"/>
      <c r="H275" s="2"/>
      <c r="I275" s="88"/>
      <c r="J275" s="2"/>
      <c r="K275" s="89"/>
      <c r="L275" s="2"/>
      <c r="M275" s="90"/>
      <c r="N275" s="2"/>
      <c r="O275" s="91"/>
      <c r="P275" s="2"/>
      <c r="Q275" s="92"/>
      <c r="R275" s="2"/>
      <c r="S275" s="93"/>
      <c r="T275" s="2"/>
      <c r="U275" s="89"/>
      <c r="V275" s="2"/>
      <c r="W275" s="94"/>
      <c r="X275" s="2"/>
      <c r="Y275" s="87"/>
      <c r="Z275" s="2"/>
      <c r="AA275" s="2" t="str">
        <f t="shared" si="96"/>
        <v/>
      </c>
      <c r="AB275" s="2" t="str">
        <f t="shared" si="97"/>
        <v/>
      </c>
    </row>
    <row r="276" spans="1:28" ht="14.25" customHeight="1">
      <c r="A276" s="243"/>
      <c r="B276" s="184">
        <f t="shared" si="95"/>
        <v>5</v>
      </c>
      <c r="C276" s="148">
        <v>42936</v>
      </c>
      <c r="D276" s="2"/>
      <c r="E276" s="86"/>
      <c r="F276" s="2"/>
      <c r="G276" s="87"/>
      <c r="H276" s="2"/>
      <c r="I276" s="88"/>
      <c r="J276" s="2"/>
      <c r="K276" s="89"/>
      <c r="L276" s="2"/>
      <c r="M276" s="90"/>
      <c r="N276" s="2"/>
      <c r="O276" s="91"/>
      <c r="P276" s="2"/>
      <c r="Q276" s="92"/>
      <c r="R276" s="2"/>
      <c r="S276" s="93"/>
      <c r="T276" s="2"/>
      <c r="U276" s="89"/>
      <c r="V276" s="2"/>
      <c r="W276" s="94"/>
      <c r="X276" s="2"/>
      <c r="Y276" s="87"/>
      <c r="Z276" s="2"/>
      <c r="AA276" s="2" t="str">
        <f t="shared" si="96"/>
        <v/>
      </c>
      <c r="AB276" s="2" t="str">
        <f t="shared" si="97"/>
        <v/>
      </c>
    </row>
    <row r="277" spans="1:28" ht="14.25" customHeight="1">
      <c r="A277" s="243"/>
      <c r="B277" s="184">
        <f t="shared" si="95"/>
        <v>6</v>
      </c>
      <c r="C277" s="148">
        <v>42937</v>
      </c>
      <c r="D277" s="2"/>
      <c r="E277" s="86"/>
      <c r="F277" s="2"/>
      <c r="G277" s="87"/>
      <c r="H277" s="2"/>
      <c r="I277" s="88"/>
      <c r="J277" s="2"/>
      <c r="K277" s="89"/>
      <c r="L277" s="2"/>
      <c r="M277" s="90"/>
      <c r="N277" s="2"/>
      <c r="O277" s="91"/>
      <c r="P277" s="2"/>
      <c r="Q277" s="92"/>
      <c r="R277" s="2"/>
      <c r="S277" s="93"/>
      <c r="T277" s="2"/>
      <c r="U277" s="89"/>
      <c r="V277" s="2"/>
      <c r="W277" s="94"/>
      <c r="X277" s="2"/>
      <c r="Y277" s="87"/>
      <c r="Z277" s="2"/>
      <c r="AA277" s="2" t="str">
        <f t="shared" si="96"/>
        <v/>
      </c>
      <c r="AB277" s="2" t="str">
        <f t="shared" si="97"/>
        <v/>
      </c>
    </row>
    <row r="278" spans="1:28" ht="14.25" customHeight="1">
      <c r="A278" s="243"/>
      <c r="B278" s="184">
        <f t="shared" si="95"/>
        <v>7</v>
      </c>
      <c r="C278" s="148">
        <v>42938</v>
      </c>
      <c r="D278" s="2"/>
      <c r="E278" s="86"/>
      <c r="F278" s="2"/>
      <c r="G278" s="87"/>
      <c r="H278" s="2"/>
      <c r="I278" s="88"/>
      <c r="J278" s="2"/>
      <c r="K278" s="89"/>
      <c r="L278" s="2"/>
      <c r="M278" s="90"/>
      <c r="N278" s="2"/>
      <c r="O278" s="91"/>
      <c r="P278" s="2"/>
      <c r="Q278" s="92"/>
      <c r="R278" s="2"/>
      <c r="S278" s="93"/>
      <c r="T278" s="2"/>
      <c r="U278" s="89"/>
      <c r="V278" s="2"/>
      <c r="W278" s="94"/>
      <c r="X278" s="2"/>
      <c r="Y278" s="87"/>
      <c r="Z278" s="2"/>
      <c r="AA278" s="2" t="str">
        <f t="shared" si="96"/>
        <v/>
      </c>
      <c r="AB278" s="2" t="str">
        <f t="shared" si="97"/>
        <v/>
      </c>
    </row>
    <row r="279" spans="1:28" ht="14.25" customHeight="1">
      <c r="A279" s="243"/>
      <c r="B279" s="184">
        <f t="shared" si="95"/>
        <v>1</v>
      </c>
      <c r="C279" s="148">
        <v>42939</v>
      </c>
      <c r="D279" s="2"/>
      <c r="E279" s="86"/>
      <c r="F279" s="2"/>
      <c r="G279" s="87"/>
      <c r="H279" s="2"/>
      <c r="I279" s="88"/>
      <c r="J279" s="2"/>
      <c r="K279" s="89"/>
      <c r="L279" s="2"/>
      <c r="M279" s="90"/>
      <c r="N279" s="2"/>
      <c r="O279" s="91"/>
      <c r="P279" s="2"/>
      <c r="Q279" s="92"/>
      <c r="R279" s="2"/>
      <c r="S279" s="93"/>
      <c r="T279" s="2"/>
      <c r="U279" s="89"/>
      <c r="V279" s="2"/>
      <c r="W279" s="94"/>
      <c r="X279" s="2"/>
      <c r="Y279" s="87"/>
      <c r="Z279" s="2"/>
      <c r="AA279" s="2" t="str">
        <f t="shared" si="96"/>
        <v/>
      </c>
      <c r="AB279" s="2" t="str">
        <f t="shared" si="97"/>
        <v/>
      </c>
    </row>
    <row r="280" spans="1:28" s="84" customFormat="1" ht="15.75">
      <c r="A280" s="243"/>
      <c r="B280" s="241" t="s">
        <v>23</v>
      </c>
      <c r="C280" s="242"/>
      <c r="D280" s="201">
        <f>SUM(D273:D279)</f>
        <v>0</v>
      </c>
      <c r="E280" s="202"/>
      <c r="F280" s="201">
        <f>SUM(F273:F279)</f>
        <v>0</v>
      </c>
      <c r="G280" s="202"/>
      <c r="H280" s="201">
        <f>SUM(H273:H279)</f>
        <v>0</v>
      </c>
      <c r="I280" s="202"/>
      <c r="J280" s="201">
        <f>SUM(J273:J279)</f>
        <v>0</v>
      </c>
      <c r="K280" s="202"/>
      <c r="L280" s="201">
        <f>SUM(L273:L279)</f>
        <v>0</v>
      </c>
      <c r="M280" s="202"/>
      <c r="N280" s="201">
        <f>SUM(N273:N279)</f>
        <v>0</v>
      </c>
      <c r="O280" s="202"/>
      <c r="P280" s="201">
        <f>SUM(P273:P279)</f>
        <v>0</v>
      </c>
      <c r="Q280" s="202"/>
      <c r="R280" s="201">
        <f>SUM(R273:R279)</f>
        <v>0</v>
      </c>
      <c r="S280" s="202"/>
      <c r="T280" s="201">
        <f>SUM(T273:T279)</f>
        <v>0</v>
      </c>
      <c r="U280" s="202"/>
      <c r="V280" s="201">
        <f>SUM(V273:V279)</f>
        <v>0</v>
      </c>
      <c r="W280" s="202"/>
      <c r="X280" s="201">
        <f>SUM(X273:X279)</f>
        <v>0</v>
      </c>
      <c r="Y280" s="202"/>
      <c r="Z280" s="83">
        <f>SUM(Z273:Z279)</f>
        <v>0</v>
      </c>
      <c r="AA280" s="83">
        <f>SUM(AA273:AA279)</f>
        <v>0</v>
      </c>
      <c r="AB280" s="83">
        <f>SUM(AB273:AB279)</f>
        <v>0</v>
      </c>
    </row>
    <row r="281" spans="1:28" ht="15.75" customHeight="1">
      <c r="A281" s="243"/>
      <c r="B281" s="238" t="str">
        <f>"Semaine "&amp;WEEKNUM(C282)</f>
        <v>Semaine 30</v>
      </c>
      <c r="C281" s="214"/>
      <c r="D281" s="125" t="s">
        <v>8</v>
      </c>
      <c r="E281" s="125" t="s">
        <v>9</v>
      </c>
      <c r="F281" s="126" t="s">
        <v>10</v>
      </c>
      <c r="G281" s="126" t="s">
        <v>9</v>
      </c>
      <c r="H281" s="127" t="s">
        <v>11</v>
      </c>
      <c r="I281" s="127" t="s">
        <v>9</v>
      </c>
      <c r="J281" s="128" t="s">
        <v>12</v>
      </c>
      <c r="K281" s="128" t="s">
        <v>9</v>
      </c>
      <c r="L281" s="129" t="s">
        <v>13</v>
      </c>
      <c r="M281" s="129" t="s">
        <v>9</v>
      </c>
      <c r="N281" s="130" t="s">
        <v>14</v>
      </c>
      <c r="O281" s="130" t="s">
        <v>9</v>
      </c>
      <c r="P281" s="131" t="s">
        <v>15</v>
      </c>
      <c r="Q281" s="131" t="s">
        <v>9</v>
      </c>
      <c r="R281" s="132" t="s">
        <v>16</v>
      </c>
      <c r="S281" s="132" t="s">
        <v>9</v>
      </c>
      <c r="T281" s="133" t="s">
        <v>17</v>
      </c>
      <c r="U281" s="133" t="s">
        <v>9</v>
      </c>
      <c r="V281" s="134" t="s">
        <v>18</v>
      </c>
      <c r="W281" s="134" t="s">
        <v>9</v>
      </c>
      <c r="X281" s="135" t="s">
        <v>19</v>
      </c>
      <c r="Y281" s="135" t="s">
        <v>9</v>
      </c>
      <c r="Z281" s="136" t="s">
        <v>20</v>
      </c>
      <c r="AA281" s="137" t="s">
        <v>21</v>
      </c>
      <c r="AB281" s="138" t="s">
        <v>22</v>
      </c>
    </row>
    <row r="282" spans="1:28" ht="14.25" customHeight="1">
      <c r="A282" s="243"/>
      <c r="B282" s="184">
        <f t="shared" ref="B282:B288" si="98">WEEKDAY(C282)</f>
        <v>2</v>
      </c>
      <c r="C282" s="148">
        <v>42940</v>
      </c>
      <c r="D282" s="2"/>
      <c r="E282" s="86"/>
      <c r="F282" s="2"/>
      <c r="G282" s="87"/>
      <c r="H282" s="2"/>
      <c r="I282" s="88"/>
      <c r="J282" s="2"/>
      <c r="K282" s="89"/>
      <c r="L282" s="2"/>
      <c r="M282" s="90"/>
      <c r="N282" s="2"/>
      <c r="O282" s="91"/>
      <c r="P282" s="2"/>
      <c r="Q282" s="92"/>
      <c r="R282" s="2"/>
      <c r="S282" s="93"/>
      <c r="T282" s="2"/>
      <c r="U282" s="89"/>
      <c r="V282" s="2"/>
      <c r="W282" s="94"/>
      <c r="X282" s="2"/>
      <c r="Y282" s="87"/>
      <c r="Z282" s="2"/>
      <c r="AA282" s="2" t="str">
        <f t="shared" ref="AA282:AA288" si="99">IF(SUM(D282:X282)=0,"",SUM(D282:X282))</f>
        <v/>
      </c>
      <c r="AB282" s="2" t="str">
        <f t="shared" ref="AB282:AB288" si="100">IF(SUM(Y282:AA282)=0,"",SUM(Z282,AA282))</f>
        <v/>
      </c>
    </row>
    <row r="283" spans="1:28" ht="14.25" customHeight="1">
      <c r="A283" s="243"/>
      <c r="B283" s="184">
        <f t="shared" si="98"/>
        <v>3</v>
      </c>
      <c r="C283" s="148">
        <v>42941</v>
      </c>
      <c r="D283" s="2"/>
      <c r="E283" s="86"/>
      <c r="F283" s="2"/>
      <c r="G283" s="87"/>
      <c r="H283" s="2"/>
      <c r="I283" s="88"/>
      <c r="J283" s="2"/>
      <c r="K283" s="89"/>
      <c r="L283" s="2"/>
      <c r="M283" s="90"/>
      <c r="N283" s="2"/>
      <c r="O283" s="91"/>
      <c r="P283" s="2"/>
      <c r="Q283" s="92"/>
      <c r="R283" s="2"/>
      <c r="S283" s="93"/>
      <c r="T283" s="124"/>
      <c r="U283" s="89"/>
      <c r="V283" s="2"/>
      <c r="W283" s="94"/>
      <c r="X283" s="2"/>
      <c r="Y283" s="87"/>
      <c r="Z283" s="2"/>
      <c r="AA283" s="2" t="str">
        <f t="shared" si="99"/>
        <v/>
      </c>
      <c r="AB283" s="2" t="str">
        <f t="shared" si="100"/>
        <v/>
      </c>
    </row>
    <row r="284" spans="1:28" ht="14.25" customHeight="1">
      <c r="A284" s="243"/>
      <c r="B284" s="184">
        <f t="shared" si="98"/>
        <v>4</v>
      </c>
      <c r="C284" s="148">
        <v>42942</v>
      </c>
      <c r="D284" s="2"/>
      <c r="E284" s="86"/>
      <c r="F284" s="2"/>
      <c r="G284" s="87"/>
      <c r="H284" s="2"/>
      <c r="I284" s="88"/>
      <c r="J284" s="2"/>
      <c r="K284" s="89"/>
      <c r="L284" s="2"/>
      <c r="M284" s="90"/>
      <c r="N284" s="2"/>
      <c r="O284" s="91"/>
      <c r="P284" s="2"/>
      <c r="Q284" s="92"/>
      <c r="R284" s="2"/>
      <c r="S284" s="93"/>
      <c r="T284" s="2"/>
      <c r="U284" s="89"/>
      <c r="V284" s="2"/>
      <c r="W284" s="94"/>
      <c r="X284" s="2"/>
      <c r="Y284" s="87"/>
      <c r="Z284" s="2"/>
      <c r="AA284" s="2" t="str">
        <f t="shared" si="99"/>
        <v/>
      </c>
      <c r="AB284" s="2" t="str">
        <f t="shared" si="100"/>
        <v/>
      </c>
    </row>
    <row r="285" spans="1:28" ht="14.25" customHeight="1">
      <c r="A285" s="243"/>
      <c r="B285" s="184">
        <f t="shared" si="98"/>
        <v>5</v>
      </c>
      <c r="C285" s="148">
        <v>42943</v>
      </c>
      <c r="D285" s="2"/>
      <c r="E285" s="86"/>
      <c r="F285" s="2"/>
      <c r="G285" s="87"/>
      <c r="H285" s="2"/>
      <c r="I285" s="88"/>
      <c r="J285" s="2"/>
      <c r="K285" s="89"/>
      <c r="L285" s="2"/>
      <c r="M285" s="90"/>
      <c r="N285" s="2"/>
      <c r="O285" s="91"/>
      <c r="P285" s="2"/>
      <c r="Q285" s="92"/>
      <c r="R285" s="2"/>
      <c r="S285" s="93"/>
      <c r="T285" s="2"/>
      <c r="U285" s="89"/>
      <c r="V285" s="2"/>
      <c r="W285" s="94"/>
      <c r="X285" s="2"/>
      <c r="Y285" s="87"/>
      <c r="Z285" s="2"/>
      <c r="AA285" s="2" t="str">
        <f t="shared" si="99"/>
        <v/>
      </c>
      <c r="AB285" s="2" t="str">
        <f t="shared" si="100"/>
        <v/>
      </c>
    </row>
    <row r="286" spans="1:28" ht="14.25" customHeight="1">
      <c r="A286" s="243"/>
      <c r="B286" s="184">
        <f t="shared" si="98"/>
        <v>6</v>
      </c>
      <c r="C286" s="148">
        <v>42944</v>
      </c>
      <c r="D286" s="2"/>
      <c r="E286" s="86"/>
      <c r="F286" s="2"/>
      <c r="G286" s="87"/>
      <c r="H286" s="2"/>
      <c r="I286" s="88"/>
      <c r="J286" s="2"/>
      <c r="K286" s="89"/>
      <c r="L286" s="2"/>
      <c r="M286" s="90"/>
      <c r="N286" s="2"/>
      <c r="O286" s="91"/>
      <c r="P286" s="2"/>
      <c r="Q286" s="92"/>
      <c r="R286" s="2"/>
      <c r="S286" s="93"/>
      <c r="T286" s="2"/>
      <c r="U286" s="89"/>
      <c r="V286" s="2"/>
      <c r="W286" s="94"/>
      <c r="X286" s="2"/>
      <c r="Y286" s="87"/>
      <c r="Z286" s="2"/>
      <c r="AA286" s="2" t="str">
        <f t="shared" si="99"/>
        <v/>
      </c>
      <c r="AB286" s="2" t="str">
        <f t="shared" si="100"/>
        <v/>
      </c>
    </row>
    <row r="287" spans="1:28" ht="14.25" customHeight="1">
      <c r="A287" s="243"/>
      <c r="B287" s="184">
        <f t="shared" si="98"/>
        <v>7</v>
      </c>
      <c r="C287" s="148">
        <v>42945</v>
      </c>
      <c r="D287" s="2"/>
      <c r="E287" s="86"/>
      <c r="F287" s="2"/>
      <c r="G287" s="87"/>
      <c r="H287" s="2"/>
      <c r="I287" s="88"/>
      <c r="J287" s="2"/>
      <c r="K287" s="89"/>
      <c r="L287" s="2"/>
      <c r="M287" s="90"/>
      <c r="N287" s="2"/>
      <c r="O287" s="91"/>
      <c r="P287" s="2"/>
      <c r="Q287" s="92"/>
      <c r="R287" s="2"/>
      <c r="S287" s="93"/>
      <c r="T287" s="2"/>
      <c r="U287" s="89"/>
      <c r="V287" s="2"/>
      <c r="W287" s="94"/>
      <c r="X287" s="2"/>
      <c r="Y287" s="87"/>
      <c r="Z287" s="2"/>
      <c r="AA287" s="2" t="str">
        <f t="shared" si="99"/>
        <v/>
      </c>
      <c r="AB287" s="2" t="str">
        <f t="shared" si="100"/>
        <v/>
      </c>
    </row>
    <row r="288" spans="1:28" ht="14.25" customHeight="1">
      <c r="A288" s="243"/>
      <c r="B288" s="184">
        <f t="shared" si="98"/>
        <v>1</v>
      </c>
      <c r="C288" s="148">
        <v>42946</v>
      </c>
      <c r="D288" s="2"/>
      <c r="E288" s="86"/>
      <c r="F288" s="2"/>
      <c r="G288" s="87"/>
      <c r="H288" s="2"/>
      <c r="I288" s="88"/>
      <c r="J288" s="2"/>
      <c r="K288" s="89"/>
      <c r="L288" s="2"/>
      <c r="M288" s="90"/>
      <c r="N288" s="2"/>
      <c r="O288" s="91"/>
      <c r="P288" s="2"/>
      <c r="Q288" s="92"/>
      <c r="R288" s="2"/>
      <c r="S288" s="93"/>
      <c r="T288" s="2"/>
      <c r="U288" s="89"/>
      <c r="V288" s="2"/>
      <c r="W288" s="94"/>
      <c r="X288" s="2"/>
      <c r="Y288" s="87"/>
      <c r="Z288" s="2"/>
      <c r="AA288" s="2" t="str">
        <f t="shared" si="99"/>
        <v/>
      </c>
      <c r="AB288" s="2" t="str">
        <f t="shared" si="100"/>
        <v/>
      </c>
    </row>
    <row r="289" spans="1:28" s="84" customFormat="1" ht="15.75">
      <c r="A289" s="243"/>
      <c r="B289" s="241" t="s">
        <v>23</v>
      </c>
      <c r="C289" s="242"/>
      <c r="D289" s="201">
        <f>SUM(D282:D288)</f>
        <v>0</v>
      </c>
      <c r="E289" s="202"/>
      <c r="F289" s="201">
        <f>SUM(F282:F288)</f>
        <v>0</v>
      </c>
      <c r="G289" s="202"/>
      <c r="H289" s="201">
        <f>SUM(H282:H288)</f>
        <v>0</v>
      </c>
      <c r="I289" s="202"/>
      <c r="J289" s="201">
        <f>SUM(J282:J288)</f>
        <v>0</v>
      </c>
      <c r="K289" s="202"/>
      <c r="L289" s="201">
        <f>SUM(L282:L288)</f>
        <v>0</v>
      </c>
      <c r="M289" s="202"/>
      <c r="N289" s="201">
        <f>SUM(N282:N288)</f>
        <v>0</v>
      </c>
      <c r="O289" s="202"/>
      <c r="P289" s="201">
        <f>SUM(P282:P288)</f>
        <v>0</v>
      </c>
      <c r="Q289" s="202"/>
      <c r="R289" s="201">
        <f>SUM(R282:R288)</f>
        <v>0</v>
      </c>
      <c r="S289" s="202"/>
      <c r="T289" s="201">
        <f>SUM(T282:T288)</f>
        <v>0</v>
      </c>
      <c r="U289" s="202"/>
      <c r="V289" s="201">
        <f>SUM(V282:V288)</f>
        <v>0</v>
      </c>
      <c r="W289" s="202"/>
      <c r="X289" s="201">
        <f>SUM(X282:X288)</f>
        <v>0</v>
      </c>
      <c r="Y289" s="202"/>
      <c r="Z289" s="83">
        <f>SUM(Z282:Z288)</f>
        <v>0</v>
      </c>
      <c r="AA289" s="83">
        <f>SUM(AA282:AA288)</f>
        <v>0</v>
      </c>
      <c r="AB289" s="83">
        <f>SUM(AB282:AB288)</f>
        <v>0</v>
      </c>
    </row>
    <row r="290" spans="1:28" ht="15.75" customHeight="1">
      <c r="A290" s="243"/>
      <c r="B290" s="238" t="str">
        <f>"Semaine "&amp;WEEKNUM(C291)</f>
        <v>Semaine 31</v>
      </c>
      <c r="C290" s="214"/>
      <c r="D290" s="125" t="s">
        <v>8</v>
      </c>
      <c r="E290" s="125" t="s">
        <v>9</v>
      </c>
      <c r="F290" s="126" t="s">
        <v>10</v>
      </c>
      <c r="G290" s="126" t="s">
        <v>9</v>
      </c>
      <c r="H290" s="127" t="s">
        <v>11</v>
      </c>
      <c r="I290" s="127" t="s">
        <v>9</v>
      </c>
      <c r="J290" s="128" t="s">
        <v>12</v>
      </c>
      <c r="K290" s="128" t="s">
        <v>9</v>
      </c>
      <c r="L290" s="129" t="s">
        <v>13</v>
      </c>
      <c r="M290" s="129" t="s">
        <v>9</v>
      </c>
      <c r="N290" s="130" t="s">
        <v>14</v>
      </c>
      <c r="O290" s="130" t="s">
        <v>9</v>
      </c>
      <c r="P290" s="131" t="s">
        <v>15</v>
      </c>
      <c r="Q290" s="131" t="s">
        <v>9</v>
      </c>
      <c r="R290" s="132" t="s">
        <v>16</v>
      </c>
      <c r="S290" s="132" t="s">
        <v>9</v>
      </c>
      <c r="T290" s="133" t="s">
        <v>17</v>
      </c>
      <c r="U290" s="133" t="s">
        <v>9</v>
      </c>
      <c r="V290" s="134" t="s">
        <v>18</v>
      </c>
      <c r="W290" s="134" t="s">
        <v>9</v>
      </c>
      <c r="X290" s="135" t="s">
        <v>19</v>
      </c>
      <c r="Y290" s="135" t="s">
        <v>9</v>
      </c>
      <c r="Z290" s="136" t="s">
        <v>20</v>
      </c>
      <c r="AA290" s="137" t="s">
        <v>21</v>
      </c>
      <c r="AB290" s="138" t="s">
        <v>22</v>
      </c>
    </row>
    <row r="291" spans="1:28" ht="14.25" customHeight="1">
      <c r="A291" s="243"/>
      <c r="B291" s="184">
        <f t="shared" ref="B291:B297" si="101">WEEKDAY(C291)</f>
        <v>2</v>
      </c>
      <c r="C291" s="148">
        <v>42947</v>
      </c>
      <c r="D291" s="2"/>
      <c r="E291" s="86"/>
      <c r="F291" s="2"/>
      <c r="G291" s="87"/>
      <c r="H291" s="2"/>
      <c r="I291" s="88"/>
      <c r="J291" s="2"/>
      <c r="K291" s="89"/>
      <c r="L291" s="2"/>
      <c r="M291" s="90"/>
      <c r="N291" s="2"/>
      <c r="O291" s="91"/>
      <c r="P291" s="2"/>
      <c r="Q291" s="92"/>
      <c r="R291" s="2"/>
      <c r="S291" s="93"/>
      <c r="T291" s="2"/>
      <c r="U291" s="89"/>
      <c r="V291" s="2"/>
      <c r="W291" s="94"/>
      <c r="X291" s="2"/>
      <c r="Y291" s="87"/>
      <c r="Z291" s="2"/>
      <c r="AA291" s="2" t="str">
        <f t="shared" ref="AA291:AA297" si="102">IF(SUM(D291:X291)=0,"",SUM(D291:X291))</f>
        <v/>
      </c>
      <c r="AB291" s="2" t="str">
        <f t="shared" ref="AB291:AB297" si="103">IF(SUM(Y291:AA291)=0,"",SUM(Z291,AA291))</f>
        <v/>
      </c>
    </row>
    <row r="292" spans="1:28" ht="15" customHeight="1">
      <c r="A292" s="243">
        <f>C301</f>
        <v>42955</v>
      </c>
      <c r="B292" s="184">
        <f t="shared" si="101"/>
        <v>3</v>
      </c>
      <c r="C292" s="148">
        <v>42948</v>
      </c>
      <c r="D292" s="2"/>
      <c r="E292" s="86"/>
      <c r="F292" s="2"/>
      <c r="G292" s="87"/>
      <c r="H292" s="2"/>
      <c r="I292" s="88"/>
      <c r="J292" s="2"/>
      <c r="K292" s="89"/>
      <c r="L292" s="2"/>
      <c r="M292" s="90"/>
      <c r="N292" s="2"/>
      <c r="O292" s="91"/>
      <c r="P292" s="2"/>
      <c r="Q292" s="92"/>
      <c r="R292" s="2"/>
      <c r="S292" s="93"/>
      <c r="T292" s="124"/>
      <c r="U292" s="89"/>
      <c r="V292" s="2"/>
      <c r="W292" s="94"/>
      <c r="X292" s="2"/>
      <c r="Y292" s="87"/>
      <c r="Z292" s="2"/>
      <c r="AA292" s="2" t="str">
        <f t="shared" si="102"/>
        <v/>
      </c>
      <c r="AB292" s="2" t="str">
        <f t="shared" si="103"/>
        <v/>
      </c>
    </row>
    <row r="293" spans="1:28" ht="14.25" customHeight="1">
      <c r="A293" s="243"/>
      <c r="B293" s="181">
        <f t="shared" si="101"/>
        <v>4</v>
      </c>
      <c r="C293" s="148">
        <v>42949</v>
      </c>
      <c r="D293" s="2"/>
      <c r="E293" s="86"/>
      <c r="F293" s="2"/>
      <c r="G293" s="87"/>
      <c r="H293" s="2"/>
      <c r="I293" s="88"/>
      <c r="J293" s="2"/>
      <c r="K293" s="89"/>
      <c r="L293" s="2"/>
      <c r="M293" s="90"/>
      <c r="N293" s="2"/>
      <c r="O293" s="91"/>
      <c r="P293" s="2"/>
      <c r="Q293" s="92"/>
      <c r="R293" s="2"/>
      <c r="S293" s="93"/>
      <c r="T293" s="2"/>
      <c r="U293" s="89"/>
      <c r="V293" s="2"/>
      <c r="W293" s="94"/>
      <c r="X293" s="2"/>
      <c r="Y293" s="87"/>
      <c r="Z293" s="2"/>
      <c r="AA293" s="2" t="str">
        <f t="shared" si="102"/>
        <v/>
      </c>
      <c r="AB293" s="2" t="str">
        <f t="shared" si="103"/>
        <v/>
      </c>
    </row>
    <row r="294" spans="1:28" ht="14.25" customHeight="1">
      <c r="A294" s="243"/>
      <c r="B294" s="181">
        <f t="shared" si="101"/>
        <v>5</v>
      </c>
      <c r="C294" s="148">
        <v>42950</v>
      </c>
      <c r="D294" s="2"/>
      <c r="E294" s="86"/>
      <c r="F294" s="2"/>
      <c r="G294" s="87"/>
      <c r="H294" s="2"/>
      <c r="I294" s="88"/>
      <c r="J294" s="2"/>
      <c r="K294" s="89"/>
      <c r="L294" s="2"/>
      <c r="M294" s="90"/>
      <c r="N294" s="2"/>
      <c r="O294" s="91"/>
      <c r="P294" s="2"/>
      <c r="Q294" s="92"/>
      <c r="R294" s="2"/>
      <c r="S294" s="93"/>
      <c r="T294" s="2"/>
      <c r="U294" s="89"/>
      <c r="V294" s="2"/>
      <c r="W294" s="94"/>
      <c r="X294" s="2"/>
      <c r="Y294" s="87"/>
      <c r="Z294" s="2"/>
      <c r="AA294" s="2" t="str">
        <f t="shared" si="102"/>
        <v/>
      </c>
      <c r="AB294" s="2" t="str">
        <f t="shared" si="103"/>
        <v/>
      </c>
    </row>
    <row r="295" spans="1:28" ht="14.25" customHeight="1">
      <c r="A295" s="243"/>
      <c r="B295" s="181">
        <f t="shared" si="101"/>
        <v>6</v>
      </c>
      <c r="C295" s="148">
        <v>42951</v>
      </c>
      <c r="D295" s="2"/>
      <c r="E295" s="86"/>
      <c r="F295" s="2"/>
      <c r="G295" s="87"/>
      <c r="H295" s="2"/>
      <c r="I295" s="88"/>
      <c r="J295" s="2"/>
      <c r="K295" s="89"/>
      <c r="L295" s="2"/>
      <c r="M295" s="90"/>
      <c r="N295" s="2"/>
      <c r="O295" s="91"/>
      <c r="P295" s="2"/>
      <c r="Q295" s="92"/>
      <c r="R295" s="2"/>
      <c r="S295" s="93"/>
      <c r="T295" s="2"/>
      <c r="U295" s="89"/>
      <c r="V295" s="2"/>
      <c r="W295" s="94"/>
      <c r="X295" s="2"/>
      <c r="Y295" s="87"/>
      <c r="Z295" s="2"/>
      <c r="AA295" s="2" t="str">
        <f t="shared" si="102"/>
        <v/>
      </c>
      <c r="AB295" s="2" t="str">
        <f t="shared" si="103"/>
        <v/>
      </c>
    </row>
    <row r="296" spans="1:28" ht="14.25" customHeight="1">
      <c r="A296" s="243"/>
      <c r="B296" s="181">
        <f t="shared" si="101"/>
        <v>7</v>
      </c>
      <c r="C296" s="148">
        <v>42952</v>
      </c>
      <c r="D296" s="2"/>
      <c r="E296" s="86"/>
      <c r="F296" s="2"/>
      <c r="G296" s="87"/>
      <c r="H296" s="2"/>
      <c r="I296" s="88"/>
      <c r="J296" s="2"/>
      <c r="K296" s="89"/>
      <c r="L296" s="2"/>
      <c r="M296" s="90"/>
      <c r="N296" s="2"/>
      <c r="O296" s="91"/>
      <c r="P296" s="2"/>
      <c r="Q296" s="92"/>
      <c r="R296" s="2"/>
      <c r="S296" s="93"/>
      <c r="T296" s="2"/>
      <c r="U296" s="89"/>
      <c r="V296" s="2"/>
      <c r="W296" s="94"/>
      <c r="X296" s="2"/>
      <c r="Y296" s="87"/>
      <c r="Z296" s="2"/>
      <c r="AA296" s="2" t="str">
        <f t="shared" si="102"/>
        <v/>
      </c>
      <c r="AB296" s="2" t="str">
        <f t="shared" si="103"/>
        <v/>
      </c>
    </row>
    <row r="297" spans="1:28" ht="14.25" customHeight="1">
      <c r="A297" s="243"/>
      <c r="B297" s="181">
        <f t="shared" si="101"/>
        <v>1</v>
      </c>
      <c r="C297" s="148">
        <v>42953</v>
      </c>
      <c r="D297" s="2"/>
      <c r="E297" s="86"/>
      <c r="F297" s="2"/>
      <c r="G297" s="87"/>
      <c r="H297" s="2"/>
      <c r="I297" s="88"/>
      <c r="J297" s="2"/>
      <c r="K297" s="89"/>
      <c r="L297" s="2"/>
      <c r="M297" s="90"/>
      <c r="N297" s="2"/>
      <c r="O297" s="91"/>
      <c r="P297" s="2"/>
      <c r="Q297" s="92"/>
      <c r="R297" s="2"/>
      <c r="S297" s="93"/>
      <c r="T297" s="2"/>
      <c r="U297" s="89"/>
      <c r="V297" s="2"/>
      <c r="W297" s="94"/>
      <c r="X297" s="2"/>
      <c r="Y297" s="87"/>
      <c r="Z297" s="2"/>
      <c r="AA297" s="2" t="str">
        <f t="shared" si="102"/>
        <v/>
      </c>
      <c r="AB297" s="2" t="str">
        <f t="shared" si="103"/>
        <v/>
      </c>
    </row>
    <row r="298" spans="1:28" s="84" customFormat="1" ht="15.75">
      <c r="A298" s="243"/>
      <c r="B298" s="241" t="s">
        <v>23</v>
      </c>
      <c r="C298" s="242"/>
      <c r="D298" s="201">
        <f>SUM(D291:D297)</f>
        <v>0</v>
      </c>
      <c r="E298" s="202"/>
      <c r="F298" s="201">
        <f>SUM(F291:F297)</f>
        <v>0</v>
      </c>
      <c r="G298" s="202"/>
      <c r="H298" s="201">
        <f>SUM(H291:H297)</f>
        <v>0</v>
      </c>
      <c r="I298" s="202"/>
      <c r="J298" s="201">
        <f>SUM(J291:J297)</f>
        <v>0</v>
      </c>
      <c r="K298" s="202"/>
      <c r="L298" s="201">
        <f>SUM(L291:L297)</f>
        <v>0</v>
      </c>
      <c r="M298" s="202"/>
      <c r="N298" s="201">
        <f>SUM(N291:N297)</f>
        <v>0</v>
      </c>
      <c r="O298" s="202"/>
      <c r="P298" s="201">
        <f>SUM(P291:P297)</f>
        <v>0</v>
      </c>
      <c r="Q298" s="202"/>
      <c r="R298" s="201">
        <f>SUM(R291:R297)</f>
        <v>0</v>
      </c>
      <c r="S298" s="202"/>
      <c r="T298" s="201">
        <f>SUM(T291:T297)</f>
        <v>0</v>
      </c>
      <c r="U298" s="202"/>
      <c r="V298" s="201">
        <f>SUM(V291:V297)</f>
        <v>0</v>
      </c>
      <c r="W298" s="202"/>
      <c r="X298" s="201">
        <f>SUM(X291:X297)</f>
        <v>0</v>
      </c>
      <c r="Y298" s="202"/>
      <c r="Z298" s="83">
        <f>SUM(Z291:Z297)</f>
        <v>0</v>
      </c>
      <c r="AA298" s="83">
        <f>SUM(AA291:AA297)</f>
        <v>0</v>
      </c>
      <c r="AB298" s="83">
        <f>SUM(AB291:AB297)</f>
        <v>0</v>
      </c>
    </row>
    <row r="299" spans="1:28" ht="15.75" customHeight="1">
      <c r="A299" s="243"/>
      <c r="B299" s="238" t="str">
        <f>"Semaine "&amp;WEEKNUM(C300)</f>
        <v>Semaine 32</v>
      </c>
      <c r="C299" s="214"/>
      <c r="D299" s="125" t="s">
        <v>8</v>
      </c>
      <c r="E299" s="125" t="s">
        <v>9</v>
      </c>
      <c r="F299" s="126" t="s">
        <v>10</v>
      </c>
      <c r="G299" s="126" t="s">
        <v>9</v>
      </c>
      <c r="H299" s="127" t="s">
        <v>11</v>
      </c>
      <c r="I299" s="127" t="s">
        <v>9</v>
      </c>
      <c r="J299" s="128" t="s">
        <v>12</v>
      </c>
      <c r="K299" s="128" t="s">
        <v>9</v>
      </c>
      <c r="L299" s="129" t="s">
        <v>13</v>
      </c>
      <c r="M299" s="129" t="s">
        <v>9</v>
      </c>
      <c r="N299" s="130" t="s">
        <v>14</v>
      </c>
      <c r="O299" s="130" t="s">
        <v>9</v>
      </c>
      <c r="P299" s="131" t="s">
        <v>15</v>
      </c>
      <c r="Q299" s="131" t="s">
        <v>9</v>
      </c>
      <c r="R299" s="132" t="s">
        <v>16</v>
      </c>
      <c r="S299" s="132" t="s">
        <v>9</v>
      </c>
      <c r="T299" s="133" t="s">
        <v>17</v>
      </c>
      <c r="U299" s="133" t="s">
        <v>9</v>
      </c>
      <c r="V299" s="134" t="s">
        <v>18</v>
      </c>
      <c r="W299" s="134" t="s">
        <v>9</v>
      </c>
      <c r="X299" s="135" t="s">
        <v>19</v>
      </c>
      <c r="Y299" s="135" t="s">
        <v>9</v>
      </c>
      <c r="Z299" s="136" t="s">
        <v>20</v>
      </c>
      <c r="AA299" s="137" t="s">
        <v>21</v>
      </c>
      <c r="AB299" s="138" t="s">
        <v>22</v>
      </c>
    </row>
    <row r="300" spans="1:28" ht="14.25" customHeight="1">
      <c r="A300" s="243"/>
      <c r="B300" s="181">
        <f t="shared" ref="B300:B306" si="104">WEEKDAY(C300)</f>
        <v>2</v>
      </c>
      <c r="C300" s="150">
        <v>42954</v>
      </c>
      <c r="D300" s="2"/>
      <c r="E300" s="86"/>
      <c r="F300" s="2"/>
      <c r="G300" s="87"/>
      <c r="H300" s="2"/>
      <c r="I300" s="88"/>
      <c r="J300" s="2"/>
      <c r="K300" s="89"/>
      <c r="L300" s="2"/>
      <c r="M300" s="90"/>
      <c r="N300" s="2"/>
      <c r="O300" s="91"/>
      <c r="P300" s="2"/>
      <c r="Q300" s="92"/>
      <c r="R300" s="2"/>
      <c r="S300" s="93"/>
      <c r="T300" s="2"/>
      <c r="U300" s="89"/>
      <c r="V300" s="2"/>
      <c r="W300" s="94"/>
      <c r="X300" s="2"/>
      <c r="Y300" s="87"/>
      <c r="Z300" s="2"/>
      <c r="AA300" s="2" t="str">
        <f t="shared" ref="AA300:AA306" si="105">IF(SUM(D300:X300)=0,"",SUM(D300:X300))</f>
        <v/>
      </c>
      <c r="AB300" s="2" t="str">
        <f t="shared" ref="AB300:AB306" si="106">IF(SUM(Y300:AA300)=0,"",SUM(Z300,AA300))</f>
        <v/>
      </c>
    </row>
    <row r="301" spans="1:28" ht="14.25" customHeight="1">
      <c r="A301" s="243"/>
      <c r="B301" s="181">
        <f t="shared" si="104"/>
        <v>3</v>
      </c>
      <c r="C301" s="150">
        <v>42955</v>
      </c>
      <c r="D301" s="2"/>
      <c r="E301" s="86"/>
      <c r="F301" s="2"/>
      <c r="G301" s="87"/>
      <c r="H301" s="2"/>
      <c r="I301" s="88"/>
      <c r="J301" s="2"/>
      <c r="K301" s="89"/>
      <c r="L301" s="2"/>
      <c r="M301" s="90"/>
      <c r="N301" s="2"/>
      <c r="O301" s="91"/>
      <c r="P301" s="2"/>
      <c r="Q301" s="92"/>
      <c r="R301" s="2"/>
      <c r="S301" s="93"/>
      <c r="T301" s="124"/>
      <c r="U301" s="89"/>
      <c r="V301" s="2"/>
      <c r="W301" s="94"/>
      <c r="X301" s="2"/>
      <c r="Y301" s="87"/>
      <c r="Z301" s="2"/>
      <c r="AA301" s="2" t="str">
        <f t="shared" si="105"/>
        <v/>
      </c>
      <c r="AB301" s="2" t="str">
        <f t="shared" si="106"/>
        <v/>
      </c>
    </row>
    <row r="302" spans="1:28" ht="14.25" customHeight="1">
      <c r="A302" s="243"/>
      <c r="B302" s="181">
        <f t="shared" si="104"/>
        <v>4</v>
      </c>
      <c r="C302" s="150">
        <v>42956</v>
      </c>
      <c r="D302" s="2"/>
      <c r="E302" s="86"/>
      <c r="F302" s="2"/>
      <c r="G302" s="87"/>
      <c r="H302" s="2"/>
      <c r="I302" s="88"/>
      <c r="J302" s="2"/>
      <c r="K302" s="89"/>
      <c r="L302" s="2"/>
      <c r="M302" s="90"/>
      <c r="N302" s="2"/>
      <c r="O302" s="91"/>
      <c r="P302" s="2"/>
      <c r="Q302" s="92"/>
      <c r="R302" s="2"/>
      <c r="S302" s="93"/>
      <c r="T302" s="2"/>
      <c r="U302" s="89"/>
      <c r="V302" s="2"/>
      <c r="W302" s="94"/>
      <c r="X302" s="2"/>
      <c r="Y302" s="87"/>
      <c r="Z302" s="2"/>
      <c r="AA302" s="2" t="str">
        <f t="shared" si="105"/>
        <v/>
      </c>
      <c r="AB302" s="2" t="str">
        <f t="shared" si="106"/>
        <v/>
      </c>
    </row>
    <row r="303" spans="1:28" ht="14.25" customHeight="1">
      <c r="A303" s="243"/>
      <c r="B303" s="181">
        <f t="shared" si="104"/>
        <v>5</v>
      </c>
      <c r="C303" s="150">
        <v>42957</v>
      </c>
      <c r="D303" s="2"/>
      <c r="E303" s="86"/>
      <c r="F303" s="2"/>
      <c r="G303" s="87"/>
      <c r="H303" s="2"/>
      <c r="I303" s="88"/>
      <c r="J303" s="2"/>
      <c r="K303" s="89"/>
      <c r="L303" s="2"/>
      <c r="M303" s="90"/>
      <c r="N303" s="2"/>
      <c r="O303" s="91"/>
      <c r="P303" s="2"/>
      <c r="Q303" s="92"/>
      <c r="R303" s="2"/>
      <c r="S303" s="93"/>
      <c r="T303" s="2"/>
      <c r="U303" s="89"/>
      <c r="V303" s="2"/>
      <c r="W303" s="94"/>
      <c r="X303" s="2"/>
      <c r="Y303" s="87"/>
      <c r="Z303" s="2"/>
      <c r="AA303" s="2" t="str">
        <f t="shared" si="105"/>
        <v/>
      </c>
      <c r="AB303" s="2" t="str">
        <f t="shared" si="106"/>
        <v/>
      </c>
    </row>
    <row r="304" spans="1:28" ht="14.25" customHeight="1">
      <c r="A304" s="243"/>
      <c r="B304" s="181">
        <f t="shared" si="104"/>
        <v>6</v>
      </c>
      <c r="C304" s="150">
        <v>42958</v>
      </c>
      <c r="D304" s="2"/>
      <c r="E304" s="86"/>
      <c r="F304" s="2"/>
      <c r="G304" s="87"/>
      <c r="H304" s="2"/>
      <c r="I304" s="88"/>
      <c r="J304" s="2"/>
      <c r="K304" s="89"/>
      <c r="L304" s="2"/>
      <c r="M304" s="90"/>
      <c r="N304" s="2"/>
      <c r="O304" s="91"/>
      <c r="P304" s="2"/>
      <c r="Q304" s="92"/>
      <c r="R304" s="2"/>
      <c r="S304" s="93"/>
      <c r="T304" s="2"/>
      <c r="U304" s="89"/>
      <c r="V304" s="2"/>
      <c r="W304" s="94"/>
      <c r="X304" s="2"/>
      <c r="Y304" s="87"/>
      <c r="Z304" s="2"/>
      <c r="AA304" s="2" t="str">
        <f t="shared" si="105"/>
        <v/>
      </c>
      <c r="AB304" s="2" t="str">
        <f t="shared" si="106"/>
        <v/>
      </c>
    </row>
    <row r="305" spans="1:28" ht="14.25" customHeight="1">
      <c r="A305" s="243"/>
      <c r="B305" s="181">
        <f t="shared" si="104"/>
        <v>7</v>
      </c>
      <c r="C305" s="150">
        <v>42959</v>
      </c>
      <c r="D305" s="2"/>
      <c r="E305" s="86"/>
      <c r="F305" s="2"/>
      <c r="G305" s="87"/>
      <c r="H305" s="2"/>
      <c r="I305" s="88"/>
      <c r="J305" s="2"/>
      <c r="K305" s="89"/>
      <c r="L305" s="2"/>
      <c r="M305" s="90"/>
      <c r="N305" s="2"/>
      <c r="O305" s="91"/>
      <c r="P305" s="2"/>
      <c r="Q305" s="92"/>
      <c r="R305" s="2"/>
      <c r="S305" s="93"/>
      <c r="T305" s="2"/>
      <c r="U305" s="89"/>
      <c r="V305" s="2"/>
      <c r="W305" s="94"/>
      <c r="X305" s="2"/>
      <c r="Y305" s="87"/>
      <c r="Z305" s="2"/>
      <c r="AA305" s="2" t="str">
        <f t="shared" si="105"/>
        <v/>
      </c>
      <c r="AB305" s="2" t="str">
        <f t="shared" si="106"/>
        <v/>
      </c>
    </row>
    <row r="306" spans="1:28" ht="14.25" customHeight="1">
      <c r="A306" s="243"/>
      <c r="B306" s="181">
        <f t="shared" si="104"/>
        <v>1</v>
      </c>
      <c r="C306" s="150">
        <v>42960</v>
      </c>
      <c r="D306" s="2"/>
      <c r="E306" s="86"/>
      <c r="F306" s="2"/>
      <c r="G306" s="87"/>
      <c r="H306" s="2"/>
      <c r="I306" s="88"/>
      <c r="J306" s="2"/>
      <c r="K306" s="89"/>
      <c r="L306" s="2"/>
      <c r="M306" s="90"/>
      <c r="N306" s="2"/>
      <c r="O306" s="91"/>
      <c r="P306" s="2"/>
      <c r="Q306" s="92"/>
      <c r="R306" s="2"/>
      <c r="S306" s="93"/>
      <c r="T306" s="2"/>
      <c r="U306" s="89"/>
      <c r="V306" s="2"/>
      <c r="W306" s="94"/>
      <c r="X306" s="2"/>
      <c r="Y306" s="87"/>
      <c r="Z306" s="2"/>
      <c r="AA306" s="2" t="str">
        <f t="shared" si="105"/>
        <v/>
      </c>
      <c r="AB306" s="2" t="str">
        <f t="shared" si="106"/>
        <v/>
      </c>
    </row>
    <row r="307" spans="1:28" s="84" customFormat="1" ht="15.75">
      <c r="A307" s="243"/>
      <c r="B307" s="241" t="s">
        <v>23</v>
      </c>
      <c r="C307" s="242"/>
      <c r="D307" s="201">
        <f>SUM(D300:D306)</f>
        <v>0</v>
      </c>
      <c r="E307" s="202"/>
      <c r="F307" s="201">
        <f>SUM(F300:F306)</f>
        <v>0</v>
      </c>
      <c r="G307" s="202"/>
      <c r="H307" s="201">
        <f>SUM(H300:H306)</f>
        <v>0</v>
      </c>
      <c r="I307" s="202"/>
      <c r="J307" s="201">
        <f>SUM(J300:J306)</f>
        <v>0</v>
      </c>
      <c r="K307" s="202"/>
      <c r="L307" s="201">
        <f>SUM(L300:L306)</f>
        <v>0</v>
      </c>
      <c r="M307" s="202"/>
      <c r="N307" s="201">
        <f>SUM(N300:N306)</f>
        <v>0</v>
      </c>
      <c r="O307" s="202"/>
      <c r="P307" s="201">
        <f>SUM(P300:P306)</f>
        <v>0</v>
      </c>
      <c r="Q307" s="202"/>
      <c r="R307" s="201">
        <f>SUM(R300:R306)</f>
        <v>0</v>
      </c>
      <c r="S307" s="202"/>
      <c r="T307" s="201">
        <f>SUM(T300:T306)</f>
        <v>0</v>
      </c>
      <c r="U307" s="202"/>
      <c r="V307" s="201">
        <f>SUM(V300:V306)</f>
        <v>0</v>
      </c>
      <c r="W307" s="202"/>
      <c r="X307" s="201">
        <f>SUM(X300:X306)</f>
        <v>0</v>
      </c>
      <c r="Y307" s="202"/>
      <c r="Z307" s="83">
        <f>SUM(Z300:Z306)</f>
        <v>0</v>
      </c>
      <c r="AA307" s="83">
        <f>SUM(AA300:AA306)</f>
        <v>0</v>
      </c>
      <c r="AB307" s="83">
        <f>SUM(AB300:AB306)</f>
        <v>0</v>
      </c>
    </row>
    <row r="308" spans="1:28" ht="15.75" customHeight="1">
      <c r="A308" s="243"/>
      <c r="B308" s="238" t="str">
        <f>"Semaine "&amp;WEEKNUM(C309)</f>
        <v>Semaine 33</v>
      </c>
      <c r="C308" s="214"/>
      <c r="D308" s="125" t="s">
        <v>8</v>
      </c>
      <c r="E308" s="125" t="s">
        <v>9</v>
      </c>
      <c r="F308" s="126" t="s">
        <v>10</v>
      </c>
      <c r="G308" s="126" t="s">
        <v>9</v>
      </c>
      <c r="H308" s="127" t="s">
        <v>11</v>
      </c>
      <c r="I308" s="127" t="s">
        <v>9</v>
      </c>
      <c r="J308" s="128" t="s">
        <v>12</v>
      </c>
      <c r="K308" s="128" t="s">
        <v>9</v>
      </c>
      <c r="L308" s="129" t="s">
        <v>13</v>
      </c>
      <c r="M308" s="129" t="s">
        <v>9</v>
      </c>
      <c r="N308" s="130" t="s">
        <v>14</v>
      </c>
      <c r="O308" s="130" t="s">
        <v>9</v>
      </c>
      <c r="P308" s="131" t="s">
        <v>15</v>
      </c>
      <c r="Q308" s="131" t="s">
        <v>9</v>
      </c>
      <c r="R308" s="132" t="s">
        <v>16</v>
      </c>
      <c r="S308" s="132" t="s">
        <v>9</v>
      </c>
      <c r="T308" s="133" t="s">
        <v>17</v>
      </c>
      <c r="U308" s="133" t="s">
        <v>9</v>
      </c>
      <c r="V308" s="134" t="s">
        <v>18</v>
      </c>
      <c r="W308" s="134" t="s">
        <v>9</v>
      </c>
      <c r="X308" s="135" t="s">
        <v>19</v>
      </c>
      <c r="Y308" s="135" t="s">
        <v>9</v>
      </c>
      <c r="Z308" s="136" t="s">
        <v>20</v>
      </c>
      <c r="AA308" s="137" t="s">
        <v>21</v>
      </c>
      <c r="AB308" s="138" t="s">
        <v>22</v>
      </c>
    </row>
    <row r="309" spans="1:28" ht="14.25" customHeight="1">
      <c r="A309" s="243"/>
      <c r="B309" s="181">
        <f t="shared" ref="B309:B315" si="107">WEEKDAY(C309)</f>
        <v>2</v>
      </c>
      <c r="C309" s="150">
        <v>42961</v>
      </c>
      <c r="D309" s="2"/>
      <c r="E309" s="86"/>
      <c r="F309" s="2"/>
      <c r="G309" s="87"/>
      <c r="H309" s="2"/>
      <c r="I309" s="88"/>
      <c r="J309" s="2"/>
      <c r="K309" s="89"/>
      <c r="L309" s="2"/>
      <c r="M309" s="90"/>
      <c r="N309" s="2"/>
      <c r="O309" s="91"/>
      <c r="P309" s="2"/>
      <c r="Q309" s="92"/>
      <c r="R309" s="2"/>
      <c r="S309" s="93"/>
      <c r="T309" s="2"/>
      <c r="U309" s="89"/>
      <c r="V309" s="2"/>
      <c r="W309" s="94"/>
      <c r="X309" s="2"/>
      <c r="Y309" s="87"/>
      <c r="Z309" s="2"/>
      <c r="AA309" s="2" t="str">
        <f t="shared" ref="AA309:AA315" si="108">IF(SUM(D309:X309)=0,"",SUM(D309:X309))</f>
        <v/>
      </c>
      <c r="AB309" s="2" t="str">
        <f t="shared" ref="AB309:AB315" si="109">IF(SUM(Y309:AA309)=0,"",SUM(Z309,AA309))</f>
        <v/>
      </c>
    </row>
    <row r="310" spans="1:28" ht="14.25" customHeight="1">
      <c r="A310" s="243"/>
      <c r="B310" s="181">
        <f t="shared" si="107"/>
        <v>3</v>
      </c>
      <c r="C310" s="150">
        <v>42962</v>
      </c>
      <c r="D310" s="2"/>
      <c r="E310" s="86"/>
      <c r="F310" s="2"/>
      <c r="G310" s="87"/>
      <c r="H310" s="2"/>
      <c r="I310" s="88"/>
      <c r="J310" s="2"/>
      <c r="K310" s="89"/>
      <c r="L310" s="2"/>
      <c r="M310" s="90"/>
      <c r="N310" s="2"/>
      <c r="O310" s="91"/>
      <c r="P310" s="2"/>
      <c r="Q310" s="92"/>
      <c r="R310" s="2"/>
      <c r="S310" s="93"/>
      <c r="T310" s="124"/>
      <c r="U310" s="89"/>
      <c r="V310" s="2"/>
      <c r="W310" s="94"/>
      <c r="X310" s="2"/>
      <c r="Y310" s="87"/>
      <c r="Z310" s="2"/>
      <c r="AA310" s="2" t="str">
        <f t="shared" si="108"/>
        <v/>
      </c>
      <c r="AB310" s="2" t="str">
        <f t="shared" si="109"/>
        <v/>
      </c>
    </row>
    <row r="311" spans="1:28" ht="14.25" customHeight="1">
      <c r="A311" s="243"/>
      <c r="B311" s="181">
        <f t="shared" si="107"/>
        <v>4</v>
      </c>
      <c r="C311" s="150">
        <v>42963</v>
      </c>
      <c r="D311" s="2"/>
      <c r="E311" s="86"/>
      <c r="F311" s="2"/>
      <c r="G311" s="87"/>
      <c r="H311" s="2"/>
      <c r="I311" s="88"/>
      <c r="J311" s="2"/>
      <c r="K311" s="89"/>
      <c r="L311" s="2"/>
      <c r="M311" s="90"/>
      <c r="N311" s="2"/>
      <c r="O311" s="91"/>
      <c r="P311" s="2"/>
      <c r="Q311" s="92"/>
      <c r="R311" s="2"/>
      <c r="S311" s="93"/>
      <c r="T311" s="2"/>
      <c r="U311" s="89"/>
      <c r="V311" s="2"/>
      <c r="W311" s="94"/>
      <c r="X311" s="2"/>
      <c r="Y311" s="87"/>
      <c r="Z311" s="2"/>
      <c r="AA311" s="2" t="str">
        <f t="shared" si="108"/>
        <v/>
      </c>
      <c r="AB311" s="2" t="str">
        <f t="shared" si="109"/>
        <v/>
      </c>
    </row>
    <row r="312" spans="1:28" ht="14.25" customHeight="1">
      <c r="A312" s="243"/>
      <c r="B312" s="181">
        <f t="shared" si="107"/>
        <v>5</v>
      </c>
      <c r="C312" s="150">
        <v>42964</v>
      </c>
      <c r="D312" s="2"/>
      <c r="E312" s="86"/>
      <c r="F312" s="2"/>
      <c r="G312" s="87"/>
      <c r="H312" s="2"/>
      <c r="I312" s="88"/>
      <c r="J312" s="2"/>
      <c r="K312" s="89"/>
      <c r="L312" s="2"/>
      <c r="M312" s="90"/>
      <c r="N312" s="2"/>
      <c r="O312" s="91"/>
      <c r="P312" s="2"/>
      <c r="Q312" s="92"/>
      <c r="R312" s="2"/>
      <c r="S312" s="93"/>
      <c r="T312" s="2"/>
      <c r="U312" s="89"/>
      <c r="V312" s="2"/>
      <c r="W312" s="94"/>
      <c r="X312" s="2"/>
      <c r="Y312" s="87"/>
      <c r="Z312" s="2"/>
      <c r="AA312" s="2" t="str">
        <f t="shared" si="108"/>
        <v/>
      </c>
      <c r="AB312" s="2" t="str">
        <f t="shared" si="109"/>
        <v/>
      </c>
    </row>
    <row r="313" spans="1:28" ht="14.25" customHeight="1">
      <c r="A313" s="243"/>
      <c r="B313" s="181">
        <f t="shared" si="107"/>
        <v>6</v>
      </c>
      <c r="C313" s="150">
        <v>42965</v>
      </c>
      <c r="D313" s="2"/>
      <c r="E313" s="86"/>
      <c r="F313" s="2"/>
      <c r="G313" s="87"/>
      <c r="H313" s="2"/>
      <c r="I313" s="88"/>
      <c r="J313" s="2"/>
      <c r="K313" s="89"/>
      <c r="L313" s="2"/>
      <c r="M313" s="90"/>
      <c r="N313" s="2"/>
      <c r="O313" s="91"/>
      <c r="P313" s="2"/>
      <c r="Q313" s="92"/>
      <c r="R313" s="2"/>
      <c r="S313" s="93"/>
      <c r="T313" s="2"/>
      <c r="U313" s="89"/>
      <c r="V313" s="2"/>
      <c r="W313" s="94"/>
      <c r="X313" s="2"/>
      <c r="Y313" s="87"/>
      <c r="Z313" s="2"/>
      <c r="AA313" s="2" t="str">
        <f t="shared" si="108"/>
        <v/>
      </c>
      <c r="AB313" s="2" t="str">
        <f t="shared" si="109"/>
        <v/>
      </c>
    </row>
    <row r="314" spans="1:28" ht="14.25" customHeight="1">
      <c r="A314" s="243"/>
      <c r="B314" s="181">
        <f t="shared" si="107"/>
        <v>7</v>
      </c>
      <c r="C314" s="150">
        <v>42966</v>
      </c>
      <c r="D314" s="2"/>
      <c r="E314" s="86"/>
      <c r="F314" s="2"/>
      <c r="G314" s="87"/>
      <c r="H314" s="2"/>
      <c r="I314" s="88"/>
      <c r="J314" s="2"/>
      <c r="K314" s="89"/>
      <c r="L314" s="2"/>
      <c r="M314" s="90"/>
      <c r="N314" s="2"/>
      <c r="O314" s="91"/>
      <c r="P314" s="2"/>
      <c r="Q314" s="92"/>
      <c r="R314" s="2"/>
      <c r="S314" s="93"/>
      <c r="T314" s="2"/>
      <c r="U314" s="89"/>
      <c r="V314" s="2"/>
      <c r="W314" s="94"/>
      <c r="X314" s="2"/>
      <c r="Y314" s="87"/>
      <c r="Z314" s="2"/>
      <c r="AA314" s="2" t="str">
        <f t="shared" si="108"/>
        <v/>
      </c>
      <c r="AB314" s="2" t="str">
        <f t="shared" si="109"/>
        <v/>
      </c>
    </row>
    <row r="315" spans="1:28" ht="14.25" customHeight="1">
      <c r="A315" s="243"/>
      <c r="B315" s="181">
        <f t="shared" si="107"/>
        <v>1</v>
      </c>
      <c r="C315" s="150">
        <v>42967</v>
      </c>
      <c r="D315" s="2"/>
      <c r="E315" s="86"/>
      <c r="F315" s="2"/>
      <c r="G315" s="87"/>
      <c r="H315" s="2"/>
      <c r="I315" s="88"/>
      <c r="J315" s="2"/>
      <c r="K315" s="89"/>
      <c r="L315" s="2"/>
      <c r="M315" s="90"/>
      <c r="N315" s="2"/>
      <c r="O315" s="91"/>
      <c r="P315" s="2"/>
      <c r="Q315" s="92"/>
      <c r="R315" s="2"/>
      <c r="S315" s="93"/>
      <c r="T315" s="2"/>
      <c r="U315" s="89"/>
      <c r="V315" s="2"/>
      <c r="W315" s="94"/>
      <c r="X315" s="2"/>
      <c r="Y315" s="87"/>
      <c r="Z315" s="2"/>
      <c r="AA315" s="2" t="str">
        <f t="shared" si="108"/>
        <v/>
      </c>
      <c r="AB315" s="2" t="str">
        <f t="shared" si="109"/>
        <v/>
      </c>
    </row>
    <row r="316" spans="1:28" s="84" customFormat="1" ht="15.75">
      <c r="A316" s="243"/>
      <c r="B316" s="241" t="s">
        <v>23</v>
      </c>
      <c r="C316" s="242"/>
      <c r="D316" s="201">
        <f>SUM(D309:D315)</f>
        <v>0</v>
      </c>
      <c r="E316" s="202"/>
      <c r="F316" s="201">
        <f>SUM(F309:F315)</f>
        <v>0</v>
      </c>
      <c r="G316" s="202"/>
      <c r="H316" s="201">
        <f>SUM(H309:H315)</f>
        <v>0</v>
      </c>
      <c r="I316" s="202"/>
      <c r="J316" s="201">
        <f>SUM(J309:J315)</f>
        <v>0</v>
      </c>
      <c r="K316" s="202"/>
      <c r="L316" s="201">
        <f>SUM(L309:L315)</f>
        <v>0</v>
      </c>
      <c r="M316" s="202"/>
      <c r="N316" s="201">
        <f>SUM(N309:N315)</f>
        <v>0</v>
      </c>
      <c r="O316" s="202"/>
      <c r="P316" s="201">
        <f>SUM(P309:P315)</f>
        <v>0</v>
      </c>
      <c r="Q316" s="202"/>
      <c r="R316" s="201">
        <f>SUM(R309:R315)</f>
        <v>0</v>
      </c>
      <c r="S316" s="202"/>
      <c r="T316" s="201">
        <f>SUM(T309:T315)</f>
        <v>0</v>
      </c>
      <c r="U316" s="202"/>
      <c r="V316" s="201">
        <f>SUM(V309:V315)</f>
        <v>0</v>
      </c>
      <c r="W316" s="202"/>
      <c r="X316" s="201">
        <f>SUM(X309:X315)</f>
        <v>0</v>
      </c>
      <c r="Y316" s="202"/>
      <c r="Z316" s="83">
        <f>SUM(Z309:Z315)</f>
        <v>0</v>
      </c>
      <c r="AA316" s="83">
        <f>SUM(AA309:AA315)</f>
        <v>0</v>
      </c>
      <c r="AB316" s="83">
        <f>SUM(AB309:AB315)</f>
        <v>0</v>
      </c>
    </row>
    <row r="317" spans="1:28" ht="15.75" customHeight="1">
      <c r="A317" s="243"/>
      <c r="B317" s="238" t="str">
        <f>"Semaine "&amp;WEEKNUM(C318)</f>
        <v>Semaine 34</v>
      </c>
      <c r="C317" s="214"/>
      <c r="D317" s="125" t="s">
        <v>8</v>
      </c>
      <c r="E317" s="125" t="s">
        <v>9</v>
      </c>
      <c r="F317" s="126" t="s">
        <v>10</v>
      </c>
      <c r="G317" s="126" t="s">
        <v>9</v>
      </c>
      <c r="H317" s="127" t="s">
        <v>11</v>
      </c>
      <c r="I317" s="127" t="s">
        <v>9</v>
      </c>
      <c r="J317" s="128" t="s">
        <v>12</v>
      </c>
      <c r="K317" s="128" t="s">
        <v>9</v>
      </c>
      <c r="L317" s="129" t="s">
        <v>13</v>
      </c>
      <c r="M317" s="129" t="s">
        <v>9</v>
      </c>
      <c r="N317" s="130" t="s">
        <v>14</v>
      </c>
      <c r="O317" s="130" t="s">
        <v>9</v>
      </c>
      <c r="P317" s="131" t="s">
        <v>15</v>
      </c>
      <c r="Q317" s="131" t="s">
        <v>9</v>
      </c>
      <c r="R317" s="132" t="s">
        <v>16</v>
      </c>
      <c r="S317" s="132" t="s">
        <v>9</v>
      </c>
      <c r="T317" s="133" t="s">
        <v>17</v>
      </c>
      <c r="U317" s="133" t="s">
        <v>9</v>
      </c>
      <c r="V317" s="134" t="s">
        <v>18</v>
      </c>
      <c r="W317" s="134" t="s">
        <v>9</v>
      </c>
      <c r="X317" s="135" t="s">
        <v>19</v>
      </c>
      <c r="Y317" s="135" t="s">
        <v>9</v>
      </c>
      <c r="Z317" s="136" t="s">
        <v>20</v>
      </c>
      <c r="AA317" s="137" t="s">
        <v>21</v>
      </c>
      <c r="AB317" s="138" t="s">
        <v>22</v>
      </c>
    </row>
    <row r="318" spans="1:28" ht="14.25" customHeight="1">
      <c r="A318" s="243"/>
      <c r="B318" s="181">
        <f t="shared" ref="B318:B324" si="110">WEEKDAY(C318)</f>
        <v>2</v>
      </c>
      <c r="C318" s="150">
        <v>42968</v>
      </c>
      <c r="D318" s="2"/>
      <c r="E318" s="86"/>
      <c r="F318" s="2"/>
      <c r="G318" s="87"/>
      <c r="H318" s="2"/>
      <c r="I318" s="88"/>
      <c r="J318" s="2"/>
      <c r="K318" s="89"/>
      <c r="L318" s="2"/>
      <c r="M318" s="90"/>
      <c r="N318" s="2"/>
      <c r="O318" s="91"/>
      <c r="P318" s="2"/>
      <c r="Q318" s="92"/>
      <c r="R318" s="2"/>
      <c r="S318" s="93"/>
      <c r="T318" s="2"/>
      <c r="U318" s="89"/>
      <c r="V318" s="2"/>
      <c r="W318" s="94"/>
      <c r="X318" s="2"/>
      <c r="Y318" s="87"/>
      <c r="Z318" s="2"/>
      <c r="AA318" s="2" t="str">
        <f t="shared" ref="AA318:AA324" si="111">IF(SUM(D318:X318)=0,"",SUM(D318:X318))</f>
        <v/>
      </c>
      <c r="AB318" s="2" t="str">
        <f t="shared" ref="AB318:AB324" si="112">IF(SUM(Y318:AA318)=0,"",SUM(Z318,AA318))</f>
        <v/>
      </c>
    </row>
    <row r="319" spans="1:28" ht="14.25" customHeight="1">
      <c r="A319" s="243"/>
      <c r="B319" s="181">
        <f t="shared" si="110"/>
        <v>3</v>
      </c>
      <c r="C319" s="150">
        <v>42969</v>
      </c>
      <c r="D319" s="2"/>
      <c r="E319" s="86"/>
      <c r="F319" s="2"/>
      <c r="G319" s="87"/>
      <c r="H319" s="2"/>
      <c r="I319" s="88"/>
      <c r="J319" s="2"/>
      <c r="K319" s="89"/>
      <c r="L319" s="2"/>
      <c r="M319" s="90"/>
      <c r="N319" s="2"/>
      <c r="O319" s="91"/>
      <c r="P319" s="2"/>
      <c r="Q319" s="92"/>
      <c r="R319" s="2"/>
      <c r="S319" s="93"/>
      <c r="T319" s="124"/>
      <c r="U319" s="89"/>
      <c r="V319" s="2"/>
      <c r="W319" s="94"/>
      <c r="X319" s="2"/>
      <c r="Y319" s="87"/>
      <c r="Z319" s="2"/>
      <c r="AA319" s="2" t="str">
        <f t="shared" si="111"/>
        <v/>
      </c>
      <c r="AB319" s="2" t="str">
        <f t="shared" si="112"/>
        <v/>
      </c>
    </row>
    <row r="320" spans="1:28" ht="14.25" customHeight="1">
      <c r="A320" s="243"/>
      <c r="B320" s="181">
        <f t="shared" si="110"/>
        <v>4</v>
      </c>
      <c r="C320" s="150">
        <v>42970</v>
      </c>
      <c r="D320" s="2"/>
      <c r="E320" s="86"/>
      <c r="F320" s="2"/>
      <c r="G320" s="87"/>
      <c r="H320" s="2"/>
      <c r="I320" s="88"/>
      <c r="J320" s="2"/>
      <c r="K320" s="89"/>
      <c r="L320" s="2"/>
      <c r="M320" s="90"/>
      <c r="N320" s="2"/>
      <c r="O320" s="91"/>
      <c r="P320" s="2"/>
      <c r="Q320" s="92"/>
      <c r="R320" s="2"/>
      <c r="S320" s="93"/>
      <c r="T320" s="2"/>
      <c r="U320" s="89"/>
      <c r="V320" s="2"/>
      <c r="W320" s="94"/>
      <c r="X320" s="2"/>
      <c r="Y320" s="87"/>
      <c r="Z320" s="2"/>
      <c r="AA320" s="2" t="str">
        <f t="shared" si="111"/>
        <v/>
      </c>
      <c r="AB320" s="2" t="str">
        <f t="shared" si="112"/>
        <v/>
      </c>
    </row>
    <row r="321" spans="1:28" ht="14.25" customHeight="1">
      <c r="A321" s="243"/>
      <c r="B321" s="181">
        <f t="shared" si="110"/>
        <v>5</v>
      </c>
      <c r="C321" s="150">
        <v>42971</v>
      </c>
      <c r="D321" s="2"/>
      <c r="E321" s="86"/>
      <c r="F321" s="2"/>
      <c r="G321" s="87"/>
      <c r="H321" s="2"/>
      <c r="I321" s="88"/>
      <c r="J321" s="2"/>
      <c r="K321" s="89"/>
      <c r="L321" s="2"/>
      <c r="M321" s="90"/>
      <c r="N321" s="2"/>
      <c r="O321" s="91"/>
      <c r="P321" s="2"/>
      <c r="Q321" s="92"/>
      <c r="R321" s="2"/>
      <c r="S321" s="93"/>
      <c r="T321" s="2"/>
      <c r="U321" s="89"/>
      <c r="V321" s="2"/>
      <c r="W321" s="94"/>
      <c r="X321" s="2"/>
      <c r="Y321" s="87"/>
      <c r="Z321" s="2"/>
      <c r="AA321" s="2" t="str">
        <f t="shared" si="111"/>
        <v/>
      </c>
      <c r="AB321" s="2" t="str">
        <f t="shared" si="112"/>
        <v/>
      </c>
    </row>
    <row r="322" spans="1:28" ht="14.25" customHeight="1">
      <c r="A322" s="243"/>
      <c r="B322" s="181">
        <f t="shared" si="110"/>
        <v>6</v>
      </c>
      <c r="C322" s="150">
        <v>42972</v>
      </c>
      <c r="D322" s="2"/>
      <c r="E322" s="86"/>
      <c r="F322" s="2"/>
      <c r="G322" s="87"/>
      <c r="H322" s="2"/>
      <c r="I322" s="88"/>
      <c r="J322" s="2"/>
      <c r="K322" s="89"/>
      <c r="L322" s="2"/>
      <c r="M322" s="90"/>
      <c r="N322" s="2"/>
      <c r="O322" s="91"/>
      <c r="P322" s="2"/>
      <c r="Q322" s="92"/>
      <c r="R322" s="2"/>
      <c r="S322" s="93"/>
      <c r="T322" s="2"/>
      <c r="U322" s="89"/>
      <c r="V322" s="2"/>
      <c r="W322" s="94"/>
      <c r="X322" s="2"/>
      <c r="Y322" s="87"/>
      <c r="Z322" s="2"/>
      <c r="AA322" s="2" t="str">
        <f t="shared" si="111"/>
        <v/>
      </c>
      <c r="AB322" s="2" t="str">
        <f t="shared" si="112"/>
        <v/>
      </c>
    </row>
    <row r="323" spans="1:28" ht="14.25" customHeight="1">
      <c r="A323" s="243"/>
      <c r="B323" s="181">
        <f t="shared" si="110"/>
        <v>7</v>
      </c>
      <c r="C323" s="150">
        <v>42973</v>
      </c>
      <c r="D323" s="2"/>
      <c r="E323" s="86"/>
      <c r="F323" s="2"/>
      <c r="G323" s="87"/>
      <c r="H323" s="2"/>
      <c r="I323" s="88"/>
      <c r="J323" s="2"/>
      <c r="K323" s="89"/>
      <c r="L323" s="2"/>
      <c r="M323" s="90"/>
      <c r="N323" s="2"/>
      <c r="O323" s="91"/>
      <c r="P323" s="2"/>
      <c r="Q323" s="92"/>
      <c r="R323" s="2"/>
      <c r="S323" s="93"/>
      <c r="T323" s="2"/>
      <c r="U323" s="89"/>
      <c r="V323" s="2"/>
      <c r="W323" s="94"/>
      <c r="X323" s="2"/>
      <c r="Y323" s="87"/>
      <c r="Z323" s="2"/>
      <c r="AA323" s="2" t="str">
        <f t="shared" si="111"/>
        <v/>
      </c>
      <c r="AB323" s="2" t="str">
        <f t="shared" si="112"/>
        <v/>
      </c>
    </row>
    <row r="324" spans="1:28" ht="14.25" customHeight="1">
      <c r="A324" s="243"/>
      <c r="B324" s="181">
        <f t="shared" si="110"/>
        <v>1</v>
      </c>
      <c r="C324" s="150">
        <v>42974</v>
      </c>
      <c r="D324" s="2"/>
      <c r="E324" s="86"/>
      <c r="F324" s="2"/>
      <c r="G324" s="87"/>
      <c r="H324" s="2"/>
      <c r="I324" s="88"/>
      <c r="J324" s="2"/>
      <c r="K324" s="89"/>
      <c r="L324" s="2"/>
      <c r="M324" s="90"/>
      <c r="N324" s="2"/>
      <c r="O324" s="91"/>
      <c r="P324" s="2"/>
      <c r="Q324" s="92"/>
      <c r="R324" s="2"/>
      <c r="S324" s="93"/>
      <c r="T324" s="2"/>
      <c r="U324" s="89"/>
      <c r="V324" s="2"/>
      <c r="W324" s="94"/>
      <c r="X324" s="2"/>
      <c r="Y324" s="87"/>
      <c r="Z324" s="2"/>
      <c r="AA324" s="2" t="str">
        <f t="shared" si="111"/>
        <v/>
      </c>
      <c r="AB324" s="2" t="str">
        <f t="shared" si="112"/>
        <v/>
      </c>
    </row>
    <row r="325" spans="1:28" s="84" customFormat="1" ht="15.75">
      <c r="A325" s="243"/>
      <c r="B325" s="241" t="s">
        <v>23</v>
      </c>
      <c r="C325" s="242"/>
      <c r="D325" s="201">
        <f>SUM(D318:D324)</f>
        <v>0</v>
      </c>
      <c r="E325" s="202"/>
      <c r="F325" s="201">
        <f>SUM(F318:F324)</f>
        <v>0</v>
      </c>
      <c r="G325" s="202"/>
      <c r="H325" s="201">
        <f>SUM(H318:H324)</f>
        <v>0</v>
      </c>
      <c r="I325" s="202"/>
      <c r="J325" s="201">
        <f>SUM(J318:J324)</f>
        <v>0</v>
      </c>
      <c r="K325" s="202"/>
      <c r="L325" s="201">
        <f>SUM(L318:L324)</f>
        <v>0</v>
      </c>
      <c r="M325" s="202"/>
      <c r="N325" s="201">
        <f>SUM(N318:N324)</f>
        <v>0</v>
      </c>
      <c r="O325" s="202"/>
      <c r="P325" s="201">
        <f>SUM(P318:P324)</f>
        <v>0</v>
      </c>
      <c r="Q325" s="202"/>
      <c r="R325" s="201">
        <f>SUM(R318:R324)</f>
        <v>0</v>
      </c>
      <c r="S325" s="202"/>
      <c r="T325" s="201">
        <f>SUM(T318:T324)</f>
        <v>0</v>
      </c>
      <c r="U325" s="202"/>
      <c r="V325" s="201">
        <f>SUM(V318:V324)</f>
        <v>0</v>
      </c>
      <c r="W325" s="202"/>
      <c r="X325" s="201">
        <f>SUM(X318:X324)</f>
        <v>0</v>
      </c>
      <c r="Y325" s="202"/>
      <c r="Z325" s="83">
        <f>SUM(Z318:Z324)</f>
        <v>0</v>
      </c>
      <c r="AA325" s="83">
        <f>SUM(AA318:AA324)</f>
        <v>0</v>
      </c>
      <c r="AB325" s="83">
        <f>SUM(AB318:AB324)</f>
        <v>0</v>
      </c>
    </row>
    <row r="326" spans="1:28" ht="15.75" customHeight="1">
      <c r="A326" s="243"/>
      <c r="B326" s="238" t="str">
        <f>"Semaine "&amp;WEEKNUM(C327)</f>
        <v>Semaine 35</v>
      </c>
      <c r="C326" s="214"/>
      <c r="D326" s="125" t="s">
        <v>8</v>
      </c>
      <c r="E326" s="125" t="s">
        <v>9</v>
      </c>
      <c r="F326" s="126" t="s">
        <v>10</v>
      </c>
      <c r="G326" s="126" t="s">
        <v>9</v>
      </c>
      <c r="H326" s="127" t="s">
        <v>11</v>
      </c>
      <c r="I326" s="127" t="s">
        <v>9</v>
      </c>
      <c r="J326" s="128" t="s">
        <v>12</v>
      </c>
      <c r="K326" s="128" t="s">
        <v>9</v>
      </c>
      <c r="L326" s="129" t="s">
        <v>13</v>
      </c>
      <c r="M326" s="129" t="s">
        <v>9</v>
      </c>
      <c r="N326" s="130" t="s">
        <v>14</v>
      </c>
      <c r="O326" s="130" t="s">
        <v>9</v>
      </c>
      <c r="P326" s="131" t="s">
        <v>15</v>
      </c>
      <c r="Q326" s="131" t="s">
        <v>9</v>
      </c>
      <c r="R326" s="132" t="s">
        <v>16</v>
      </c>
      <c r="S326" s="132" t="s">
        <v>9</v>
      </c>
      <c r="T326" s="133" t="s">
        <v>17</v>
      </c>
      <c r="U326" s="133" t="s">
        <v>9</v>
      </c>
      <c r="V326" s="134" t="s">
        <v>18</v>
      </c>
      <c r="W326" s="134" t="s">
        <v>9</v>
      </c>
      <c r="X326" s="135" t="s">
        <v>19</v>
      </c>
      <c r="Y326" s="135" t="s">
        <v>9</v>
      </c>
      <c r="Z326" s="136" t="s">
        <v>20</v>
      </c>
      <c r="AA326" s="137" t="s">
        <v>21</v>
      </c>
      <c r="AB326" s="138" t="s">
        <v>22</v>
      </c>
    </row>
    <row r="327" spans="1:28" ht="14.25" customHeight="1">
      <c r="A327" s="243"/>
      <c r="B327" s="181">
        <f t="shared" ref="B327:B333" si="113">WEEKDAY(C327)</f>
        <v>2</v>
      </c>
      <c r="C327" s="150">
        <v>42975</v>
      </c>
      <c r="D327" s="2"/>
      <c r="E327" s="86"/>
      <c r="F327" s="2"/>
      <c r="G327" s="87"/>
      <c r="H327" s="2"/>
      <c r="I327" s="88"/>
      <c r="J327" s="2"/>
      <c r="K327" s="89"/>
      <c r="L327" s="2"/>
      <c r="M327" s="90"/>
      <c r="N327" s="2"/>
      <c r="O327" s="91"/>
      <c r="P327" s="2"/>
      <c r="Q327" s="92"/>
      <c r="R327" s="2"/>
      <c r="S327" s="93"/>
      <c r="T327" s="2"/>
      <c r="U327" s="89"/>
      <c r="V327" s="2"/>
      <c r="W327" s="94"/>
      <c r="X327" s="2"/>
      <c r="Y327" s="87"/>
      <c r="Z327" s="2"/>
      <c r="AA327" s="2" t="str">
        <f t="shared" ref="AA327:AA333" si="114">IF(SUM(D327:X327)=0,"",SUM(D327:X327))</f>
        <v/>
      </c>
      <c r="AB327" s="2" t="str">
        <f t="shared" ref="AB327:AB333" si="115">IF(SUM(Y327:AA327)=0,"",SUM(Z327,AA327))</f>
        <v/>
      </c>
    </row>
    <row r="328" spans="1:28" ht="14.25" customHeight="1">
      <c r="A328" s="243"/>
      <c r="B328" s="181">
        <f t="shared" si="113"/>
        <v>3</v>
      </c>
      <c r="C328" s="150">
        <v>42976</v>
      </c>
      <c r="D328" s="2"/>
      <c r="E328" s="86"/>
      <c r="F328" s="2"/>
      <c r="G328" s="87"/>
      <c r="H328" s="2"/>
      <c r="I328" s="88"/>
      <c r="J328" s="2"/>
      <c r="K328" s="89"/>
      <c r="L328" s="2"/>
      <c r="M328" s="90"/>
      <c r="N328" s="2"/>
      <c r="O328" s="91"/>
      <c r="P328" s="2"/>
      <c r="Q328" s="92"/>
      <c r="R328" s="2"/>
      <c r="S328" s="93"/>
      <c r="T328" s="124"/>
      <c r="U328" s="89"/>
      <c r="V328" s="2"/>
      <c r="W328" s="94"/>
      <c r="X328" s="2"/>
      <c r="Y328" s="87"/>
      <c r="Z328" s="2"/>
      <c r="AA328" s="2" t="str">
        <f t="shared" si="114"/>
        <v/>
      </c>
      <c r="AB328" s="2" t="str">
        <f t="shared" si="115"/>
        <v/>
      </c>
    </row>
    <row r="329" spans="1:28" ht="14.25" customHeight="1">
      <c r="A329" s="243"/>
      <c r="B329" s="181">
        <f t="shared" si="113"/>
        <v>4</v>
      </c>
      <c r="C329" s="150">
        <v>42977</v>
      </c>
      <c r="D329" s="2"/>
      <c r="E329" s="86"/>
      <c r="F329" s="2"/>
      <c r="G329" s="87"/>
      <c r="H329" s="2"/>
      <c r="I329" s="88"/>
      <c r="J329" s="2"/>
      <c r="K329" s="89"/>
      <c r="L329" s="2"/>
      <c r="M329" s="90"/>
      <c r="N329" s="2"/>
      <c r="O329" s="91"/>
      <c r="P329" s="2"/>
      <c r="Q329" s="92"/>
      <c r="R329" s="2"/>
      <c r="S329" s="93"/>
      <c r="T329" s="2"/>
      <c r="U329" s="89"/>
      <c r="V329" s="2"/>
      <c r="W329" s="94"/>
      <c r="X329" s="2"/>
      <c r="Y329" s="87"/>
      <c r="Z329" s="2"/>
      <c r="AA329" s="2" t="str">
        <f t="shared" si="114"/>
        <v/>
      </c>
      <c r="AB329" s="2" t="str">
        <f t="shared" si="115"/>
        <v/>
      </c>
    </row>
    <row r="330" spans="1:28" ht="14.25" customHeight="1">
      <c r="A330" s="243"/>
      <c r="B330" s="181">
        <f t="shared" si="113"/>
        <v>5</v>
      </c>
      <c r="C330" s="150">
        <v>42978</v>
      </c>
      <c r="D330" s="2"/>
      <c r="E330" s="86"/>
      <c r="F330" s="2"/>
      <c r="G330" s="87"/>
      <c r="H330" s="2"/>
      <c r="I330" s="88"/>
      <c r="J330" s="2"/>
      <c r="K330" s="89"/>
      <c r="L330" s="2"/>
      <c r="M330" s="90"/>
      <c r="N330" s="2"/>
      <c r="O330" s="91"/>
      <c r="P330" s="2"/>
      <c r="Q330" s="92"/>
      <c r="R330" s="2"/>
      <c r="S330" s="93"/>
      <c r="T330" s="2"/>
      <c r="U330" s="89"/>
      <c r="V330" s="2"/>
      <c r="W330" s="94"/>
      <c r="X330" s="2"/>
      <c r="Y330" s="87"/>
      <c r="Z330" s="2"/>
      <c r="AA330" s="2" t="str">
        <f t="shared" si="114"/>
        <v/>
      </c>
      <c r="AB330" s="2" t="str">
        <f t="shared" si="115"/>
        <v/>
      </c>
    </row>
    <row r="331" spans="1:28" ht="15" customHeight="1">
      <c r="A331" s="243">
        <f>C339</f>
        <v>42985</v>
      </c>
      <c r="B331" s="181">
        <f t="shared" si="113"/>
        <v>6</v>
      </c>
      <c r="C331" s="150">
        <v>42979</v>
      </c>
      <c r="D331" s="2"/>
      <c r="E331" s="86"/>
      <c r="F331" s="2"/>
      <c r="G331" s="87"/>
      <c r="H331" s="2"/>
      <c r="I331" s="88"/>
      <c r="J331" s="2"/>
      <c r="K331" s="89"/>
      <c r="L331" s="2"/>
      <c r="M331" s="90"/>
      <c r="N331" s="2"/>
      <c r="O331" s="91"/>
      <c r="P331" s="2"/>
      <c r="Q331" s="92"/>
      <c r="R331" s="2"/>
      <c r="S331" s="93"/>
      <c r="T331" s="2"/>
      <c r="U331" s="89"/>
      <c r="V331" s="2"/>
      <c r="W331" s="94"/>
      <c r="X331" s="2"/>
      <c r="Y331" s="87"/>
      <c r="Z331" s="2"/>
      <c r="AA331" s="2" t="str">
        <f t="shared" si="114"/>
        <v/>
      </c>
      <c r="AB331" s="2" t="str">
        <f t="shared" si="115"/>
        <v/>
      </c>
    </row>
    <row r="332" spans="1:28" ht="14.25" customHeight="1">
      <c r="A332" s="243"/>
      <c r="B332" s="184">
        <f t="shared" si="113"/>
        <v>7</v>
      </c>
      <c r="C332" s="150">
        <v>42980</v>
      </c>
      <c r="D332" s="2"/>
      <c r="E332" s="86"/>
      <c r="F332" s="2"/>
      <c r="G332" s="87"/>
      <c r="H332" s="2"/>
      <c r="I332" s="88"/>
      <c r="J332" s="2"/>
      <c r="K332" s="89"/>
      <c r="L332" s="2"/>
      <c r="M332" s="90"/>
      <c r="N332" s="2"/>
      <c r="O332" s="91"/>
      <c r="P332" s="2"/>
      <c r="Q332" s="92"/>
      <c r="R332" s="2"/>
      <c r="S332" s="93"/>
      <c r="T332" s="2"/>
      <c r="U332" s="89"/>
      <c r="V332" s="2"/>
      <c r="W332" s="94"/>
      <c r="X332" s="2"/>
      <c r="Y332" s="87"/>
      <c r="Z332" s="2"/>
      <c r="AA332" s="2" t="str">
        <f t="shared" si="114"/>
        <v/>
      </c>
      <c r="AB332" s="2" t="str">
        <f t="shared" si="115"/>
        <v/>
      </c>
    </row>
    <row r="333" spans="1:28" ht="14.25" customHeight="1">
      <c r="A333" s="243"/>
      <c r="B333" s="184">
        <f t="shared" si="113"/>
        <v>1</v>
      </c>
      <c r="C333" s="150">
        <v>42981</v>
      </c>
      <c r="D333" s="2"/>
      <c r="E333" s="86"/>
      <c r="F333" s="2"/>
      <c r="G333" s="87"/>
      <c r="H333" s="2"/>
      <c r="I333" s="88"/>
      <c r="J333" s="2"/>
      <c r="K333" s="89"/>
      <c r="L333" s="2"/>
      <c r="M333" s="90"/>
      <c r="N333" s="2"/>
      <c r="O333" s="91"/>
      <c r="P333" s="2"/>
      <c r="Q333" s="92"/>
      <c r="R333" s="2"/>
      <c r="S333" s="93"/>
      <c r="T333" s="2"/>
      <c r="U333" s="89"/>
      <c r="V333" s="2"/>
      <c r="W333" s="94"/>
      <c r="X333" s="2"/>
      <c r="Y333" s="87"/>
      <c r="Z333" s="2"/>
      <c r="AA333" s="2" t="str">
        <f t="shared" si="114"/>
        <v/>
      </c>
      <c r="AB333" s="2" t="str">
        <f t="shared" si="115"/>
        <v/>
      </c>
    </row>
    <row r="334" spans="1:28" s="84" customFormat="1" ht="15.75">
      <c r="A334" s="243"/>
      <c r="B334" s="241" t="s">
        <v>23</v>
      </c>
      <c r="C334" s="242"/>
      <c r="D334" s="201">
        <f>SUM(D327:D333)</f>
        <v>0</v>
      </c>
      <c r="E334" s="202"/>
      <c r="F334" s="201">
        <f>SUM(F327:F333)</f>
        <v>0</v>
      </c>
      <c r="G334" s="202"/>
      <c r="H334" s="201">
        <f>SUM(H327:H333)</f>
        <v>0</v>
      </c>
      <c r="I334" s="202"/>
      <c r="J334" s="201">
        <f>SUM(J327:J333)</f>
        <v>0</v>
      </c>
      <c r="K334" s="202"/>
      <c r="L334" s="201">
        <f>SUM(L327:L333)</f>
        <v>0</v>
      </c>
      <c r="M334" s="202"/>
      <c r="N334" s="201">
        <f>SUM(N327:N333)</f>
        <v>0</v>
      </c>
      <c r="O334" s="202"/>
      <c r="P334" s="201">
        <f>SUM(P327:P333)</f>
        <v>0</v>
      </c>
      <c r="Q334" s="202"/>
      <c r="R334" s="201">
        <f>SUM(R327:R333)</f>
        <v>0</v>
      </c>
      <c r="S334" s="202"/>
      <c r="T334" s="201">
        <f>SUM(T327:T333)</f>
        <v>0</v>
      </c>
      <c r="U334" s="202"/>
      <c r="V334" s="201">
        <f>SUM(V327:V333)</f>
        <v>0</v>
      </c>
      <c r="W334" s="202"/>
      <c r="X334" s="201">
        <f>SUM(X327:X333)</f>
        <v>0</v>
      </c>
      <c r="Y334" s="202"/>
      <c r="Z334" s="83">
        <f>SUM(Z327:Z333)</f>
        <v>0</v>
      </c>
      <c r="AA334" s="83">
        <f>SUM(AA327:AA333)</f>
        <v>0</v>
      </c>
      <c r="AB334" s="83">
        <f>SUM(AB327:AB333)</f>
        <v>0</v>
      </c>
    </row>
    <row r="335" spans="1:28" ht="15.75" customHeight="1">
      <c r="A335" s="243"/>
      <c r="B335" s="238" t="str">
        <f>"Semaine "&amp;WEEKNUM(C336)</f>
        <v>Semaine 36</v>
      </c>
      <c r="C335" s="214"/>
      <c r="D335" s="125" t="s">
        <v>8</v>
      </c>
      <c r="E335" s="125" t="s">
        <v>9</v>
      </c>
      <c r="F335" s="126" t="s">
        <v>10</v>
      </c>
      <c r="G335" s="126" t="s">
        <v>9</v>
      </c>
      <c r="H335" s="127" t="s">
        <v>11</v>
      </c>
      <c r="I335" s="127" t="s">
        <v>9</v>
      </c>
      <c r="J335" s="128" t="s">
        <v>12</v>
      </c>
      <c r="K335" s="128" t="s">
        <v>9</v>
      </c>
      <c r="L335" s="129" t="s">
        <v>13</v>
      </c>
      <c r="M335" s="129" t="s">
        <v>9</v>
      </c>
      <c r="N335" s="130" t="s">
        <v>14</v>
      </c>
      <c r="O335" s="130" t="s">
        <v>9</v>
      </c>
      <c r="P335" s="131" t="s">
        <v>15</v>
      </c>
      <c r="Q335" s="131" t="s">
        <v>9</v>
      </c>
      <c r="R335" s="132" t="s">
        <v>16</v>
      </c>
      <c r="S335" s="132" t="s">
        <v>9</v>
      </c>
      <c r="T335" s="133" t="s">
        <v>17</v>
      </c>
      <c r="U335" s="133" t="s">
        <v>9</v>
      </c>
      <c r="V335" s="134" t="s">
        <v>18</v>
      </c>
      <c r="W335" s="134" t="s">
        <v>9</v>
      </c>
      <c r="X335" s="135" t="s">
        <v>19</v>
      </c>
      <c r="Y335" s="135" t="s">
        <v>9</v>
      </c>
      <c r="Z335" s="136" t="s">
        <v>20</v>
      </c>
      <c r="AA335" s="137" t="s">
        <v>21</v>
      </c>
      <c r="AB335" s="138" t="s">
        <v>22</v>
      </c>
    </row>
    <row r="336" spans="1:28" ht="14.25" customHeight="1">
      <c r="A336" s="243"/>
      <c r="B336" s="184">
        <f t="shared" ref="B336:B342" si="116">WEEKDAY(C336)</f>
        <v>2</v>
      </c>
      <c r="C336" s="148">
        <v>42982</v>
      </c>
      <c r="D336" s="2"/>
      <c r="E336" s="86"/>
      <c r="F336" s="2"/>
      <c r="G336" s="87"/>
      <c r="H336" s="2"/>
      <c r="I336" s="88"/>
      <c r="J336" s="2"/>
      <c r="K336" s="89"/>
      <c r="L336" s="2"/>
      <c r="M336" s="90"/>
      <c r="N336" s="2"/>
      <c r="O336" s="91"/>
      <c r="P336" s="2"/>
      <c r="Q336" s="92"/>
      <c r="R336" s="2"/>
      <c r="S336" s="93"/>
      <c r="T336" s="2"/>
      <c r="U336" s="89"/>
      <c r="V336" s="2"/>
      <c r="W336" s="94"/>
      <c r="X336" s="2"/>
      <c r="Y336" s="87"/>
      <c r="Z336" s="2"/>
      <c r="AA336" s="2" t="str">
        <f t="shared" ref="AA336:AA342" si="117">IF(SUM(D336:X336)=0,"",SUM(D336:X336))</f>
        <v/>
      </c>
      <c r="AB336" s="2" t="str">
        <f t="shared" ref="AB336:AB342" si="118">IF(SUM(Y336:AA336)=0,"",SUM(Z336,AA336))</f>
        <v/>
      </c>
    </row>
    <row r="337" spans="1:28" ht="14.25" customHeight="1">
      <c r="A337" s="243"/>
      <c r="B337" s="184">
        <f t="shared" si="116"/>
        <v>3</v>
      </c>
      <c r="C337" s="148">
        <v>42983</v>
      </c>
      <c r="D337" s="2"/>
      <c r="E337" s="86"/>
      <c r="F337" s="2"/>
      <c r="G337" s="87"/>
      <c r="H337" s="2"/>
      <c r="I337" s="88"/>
      <c r="J337" s="2"/>
      <c r="K337" s="89"/>
      <c r="L337" s="2"/>
      <c r="M337" s="90"/>
      <c r="N337" s="2"/>
      <c r="O337" s="91"/>
      <c r="P337" s="2"/>
      <c r="Q337" s="92"/>
      <c r="R337" s="2"/>
      <c r="S337" s="93"/>
      <c r="T337" s="124"/>
      <c r="U337" s="89"/>
      <c r="V337" s="2"/>
      <c r="W337" s="94"/>
      <c r="X337" s="2"/>
      <c r="Y337" s="87"/>
      <c r="Z337" s="2"/>
      <c r="AA337" s="2" t="str">
        <f t="shared" si="117"/>
        <v/>
      </c>
      <c r="AB337" s="2" t="str">
        <f t="shared" si="118"/>
        <v/>
      </c>
    </row>
    <row r="338" spans="1:28" ht="14.25" customHeight="1">
      <c r="A338" s="243"/>
      <c r="B338" s="184">
        <f t="shared" si="116"/>
        <v>4</v>
      </c>
      <c r="C338" s="148">
        <v>42984</v>
      </c>
      <c r="D338" s="2"/>
      <c r="E338" s="86"/>
      <c r="F338" s="2"/>
      <c r="G338" s="87"/>
      <c r="H338" s="2"/>
      <c r="I338" s="88"/>
      <c r="J338" s="2"/>
      <c r="K338" s="89"/>
      <c r="L338" s="2"/>
      <c r="M338" s="90"/>
      <c r="N338" s="2"/>
      <c r="O338" s="91"/>
      <c r="P338" s="2"/>
      <c r="Q338" s="92"/>
      <c r="R338" s="2"/>
      <c r="S338" s="93"/>
      <c r="T338" s="2"/>
      <c r="U338" s="89"/>
      <c r="V338" s="2"/>
      <c r="W338" s="94"/>
      <c r="X338" s="2"/>
      <c r="Y338" s="87"/>
      <c r="Z338" s="2"/>
      <c r="AA338" s="2" t="str">
        <f t="shared" si="117"/>
        <v/>
      </c>
      <c r="AB338" s="2" t="str">
        <f t="shared" si="118"/>
        <v/>
      </c>
    </row>
    <row r="339" spans="1:28" ht="14.25" customHeight="1">
      <c r="A339" s="243"/>
      <c r="B339" s="184">
        <f t="shared" si="116"/>
        <v>5</v>
      </c>
      <c r="C339" s="148">
        <v>42985</v>
      </c>
      <c r="D339" s="2"/>
      <c r="E339" s="86"/>
      <c r="F339" s="2"/>
      <c r="G339" s="87"/>
      <c r="H339" s="2"/>
      <c r="I339" s="88"/>
      <c r="J339" s="2"/>
      <c r="K339" s="89"/>
      <c r="L339" s="2"/>
      <c r="M339" s="90"/>
      <c r="N339" s="2"/>
      <c r="O339" s="91"/>
      <c r="P339" s="2"/>
      <c r="Q339" s="92"/>
      <c r="R339" s="2"/>
      <c r="S339" s="93"/>
      <c r="T339" s="2"/>
      <c r="U339" s="89"/>
      <c r="V339" s="2"/>
      <c r="W339" s="94"/>
      <c r="X339" s="2"/>
      <c r="Y339" s="87"/>
      <c r="Z339" s="2"/>
      <c r="AA339" s="2" t="str">
        <f t="shared" si="117"/>
        <v/>
      </c>
      <c r="AB339" s="2" t="str">
        <f t="shared" si="118"/>
        <v/>
      </c>
    </row>
    <row r="340" spans="1:28" ht="14.25" customHeight="1">
      <c r="A340" s="243"/>
      <c r="B340" s="184">
        <f t="shared" si="116"/>
        <v>6</v>
      </c>
      <c r="C340" s="148">
        <v>42986</v>
      </c>
      <c r="D340" s="2"/>
      <c r="E340" s="86"/>
      <c r="F340" s="2"/>
      <c r="G340" s="87"/>
      <c r="H340" s="2"/>
      <c r="I340" s="88"/>
      <c r="J340" s="2"/>
      <c r="K340" s="89"/>
      <c r="L340" s="2"/>
      <c r="M340" s="90"/>
      <c r="N340" s="2"/>
      <c r="O340" s="91"/>
      <c r="P340" s="2"/>
      <c r="Q340" s="92"/>
      <c r="R340" s="2"/>
      <c r="S340" s="93"/>
      <c r="T340" s="2"/>
      <c r="U340" s="89"/>
      <c r="V340" s="2"/>
      <c r="W340" s="94"/>
      <c r="X340" s="2"/>
      <c r="Y340" s="87"/>
      <c r="Z340" s="2"/>
      <c r="AA340" s="2" t="str">
        <f t="shared" si="117"/>
        <v/>
      </c>
      <c r="AB340" s="2" t="str">
        <f t="shared" si="118"/>
        <v/>
      </c>
    </row>
    <row r="341" spans="1:28" ht="14.25" customHeight="1">
      <c r="A341" s="243"/>
      <c r="B341" s="184">
        <f t="shared" si="116"/>
        <v>7</v>
      </c>
      <c r="C341" s="148">
        <v>42987</v>
      </c>
      <c r="D341" s="2"/>
      <c r="E341" s="86"/>
      <c r="F341" s="2"/>
      <c r="G341" s="87"/>
      <c r="H341" s="2"/>
      <c r="I341" s="88"/>
      <c r="J341" s="2"/>
      <c r="K341" s="89"/>
      <c r="L341" s="2"/>
      <c r="M341" s="90"/>
      <c r="N341" s="2"/>
      <c r="O341" s="91"/>
      <c r="P341" s="2"/>
      <c r="Q341" s="92"/>
      <c r="R341" s="2"/>
      <c r="S341" s="93"/>
      <c r="T341" s="2"/>
      <c r="U341" s="89"/>
      <c r="V341" s="2"/>
      <c r="W341" s="94"/>
      <c r="X341" s="2"/>
      <c r="Y341" s="87"/>
      <c r="Z341" s="2"/>
      <c r="AA341" s="2" t="str">
        <f t="shared" si="117"/>
        <v/>
      </c>
      <c r="AB341" s="2" t="str">
        <f t="shared" si="118"/>
        <v/>
      </c>
    </row>
    <row r="342" spans="1:28" ht="14.25" customHeight="1">
      <c r="A342" s="243"/>
      <c r="B342" s="184">
        <f t="shared" si="116"/>
        <v>1</v>
      </c>
      <c r="C342" s="148">
        <v>42988</v>
      </c>
      <c r="D342" s="2"/>
      <c r="E342" s="86"/>
      <c r="F342" s="2"/>
      <c r="G342" s="87"/>
      <c r="H342" s="2"/>
      <c r="I342" s="88"/>
      <c r="J342" s="2"/>
      <c r="K342" s="89"/>
      <c r="L342" s="2"/>
      <c r="M342" s="90"/>
      <c r="N342" s="2"/>
      <c r="O342" s="91"/>
      <c r="P342" s="2"/>
      <c r="Q342" s="92"/>
      <c r="R342" s="2"/>
      <c r="S342" s="93"/>
      <c r="T342" s="2"/>
      <c r="U342" s="89"/>
      <c r="V342" s="2"/>
      <c r="W342" s="94"/>
      <c r="X342" s="2"/>
      <c r="Y342" s="87"/>
      <c r="Z342" s="2"/>
      <c r="AA342" s="2" t="str">
        <f t="shared" si="117"/>
        <v/>
      </c>
      <c r="AB342" s="2" t="str">
        <f t="shared" si="118"/>
        <v/>
      </c>
    </row>
    <row r="343" spans="1:28" s="84" customFormat="1" ht="15.75">
      <c r="A343" s="243"/>
      <c r="B343" s="241" t="s">
        <v>23</v>
      </c>
      <c r="C343" s="242"/>
      <c r="D343" s="201">
        <f>SUM(D336:D342)</f>
        <v>0</v>
      </c>
      <c r="E343" s="202"/>
      <c r="F343" s="201">
        <f>SUM(F336:F342)</f>
        <v>0</v>
      </c>
      <c r="G343" s="202"/>
      <c r="H343" s="201">
        <f>SUM(H336:H342)</f>
        <v>0</v>
      </c>
      <c r="I343" s="202"/>
      <c r="J343" s="201">
        <f>SUM(J336:J342)</f>
        <v>0</v>
      </c>
      <c r="K343" s="202"/>
      <c r="L343" s="201">
        <f>SUM(L336:L342)</f>
        <v>0</v>
      </c>
      <c r="M343" s="202"/>
      <c r="N343" s="201">
        <f>SUM(N336:N342)</f>
        <v>0</v>
      </c>
      <c r="O343" s="202"/>
      <c r="P343" s="201">
        <f>SUM(P336:P342)</f>
        <v>0</v>
      </c>
      <c r="Q343" s="202"/>
      <c r="R343" s="201">
        <f>SUM(R336:R342)</f>
        <v>0</v>
      </c>
      <c r="S343" s="202"/>
      <c r="T343" s="201">
        <f>SUM(T336:T342)</f>
        <v>0</v>
      </c>
      <c r="U343" s="202"/>
      <c r="V343" s="201">
        <f>SUM(V336:V342)</f>
        <v>0</v>
      </c>
      <c r="W343" s="202"/>
      <c r="X343" s="201">
        <f>SUM(X336:X342)</f>
        <v>0</v>
      </c>
      <c r="Y343" s="202"/>
      <c r="Z343" s="83">
        <f>SUM(Z336:Z342)</f>
        <v>0</v>
      </c>
      <c r="AA343" s="83">
        <f>SUM(AA336:AA342)</f>
        <v>0</v>
      </c>
      <c r="AB343" s="83">
        <f>SUM(AB336:AB342)</f>
        <v>0</v>
      </c>
    </row>
    <row r="344" spans="1:28" ht="15.75" customHeight="1">
      <c r="A344" s="243"/>
      <c r="B344" s="238" t="str">
        <f>"Semaine "&amp;WEEKNUM(C345)</f>
        <v>Semaine 37</v>
      </c>
      <c r="C344" s="214"/>
      <c r="D344" s="125" t="s">
        <v>8</v>
      </c>
      <c r="E344" s="125" t="s">
        <v>9</v>
      </c>
      <c r="F344" s="126" t="s">
        <v>10</v>
      </c>
      <c r="G344" s="126" t="s">
        <v>9</v>
      </c>
      <c r="H344" s="127" t="s">
        <v>11</v>
      </c>
      <c r="I344" s="127" t="s">
        <v>9</v>
      </c>
      <c r="J344" s="128" t="s">
        <v>12</v>
      </c>
      <c r="K344" s="128" t="s">
        <v>9</v>
      </c>
      <c r="L344" s="129" t="s">
        <v>13</v>
      </c>
      <c r="M344" s="129" t="s">
        <v>9</v>
      </c>
      <c r="N344" s="130" t="s">
        <v>14</v>
      </c>
      <c r="O344" s="130" t="s">
        <v>9</v>
      </c>
      <c r="P344" s="131" t="s">
        <v>15</v>
      </c>
      <c r="Q344" s="131" t="s">
        <v>9</v>
      </c>
      <c r="R344" s="132" t="s">
        <v>16</v>
      </c>
      <c r="S344" s="132" t="s">
        <v>9</v>
      </c>
      <c r="T344" s="133" t="s">
        <v>17</v>
      </c>
      <c r="U344" s="133" t="s">
        <v>9</v>
      </c>
      <c r="V344" s="134" t="s">
        <v>18</v>
      </c>
      <c r="W344" s="134" t="s">
        <v>9</v>
      </c>
      <c r="X344" s="135" t="s">
        <v>19</v>
      </c>
      <c r="Y344" s="135" t="s">
        <v>9</v>
      </c>
      <c r="Z344" s="136" t="s">
        <v>20</v>
      </c>
      <c r="AA344" s="137" t="s">
        <v>21</v>
      </c>
      <c r="AB344" s="138" t="s">
        <v>22</v>
      </c>
    </row>
    <row r="345" spans="1:28" ht="14.25" customHeight="1">
      <c r="A345" s="243"/>
      <c r="B345" s="184">
        <f t="shared" ref="B345:B351" si="119">WEEKDAY(C345)</f>
        <v>2</v>
      </c>
      <c r="C345" s="148">
        <v>42989</v>
      </c>
      <c r="D345" s="2"/>
      <c r="E345" s="86"/>
      <c r="F345" s="2"/>
      <c r="G345" s="87"/>
      <c r="H345" s="2"/>
      <c r="I345" s="88"/>
      <c r="J345" s="2"/>
      <c r="K345" s="89"/>
      <c r="L345" s="2"/>
      <c r="M345" s="90"/>
      <c r="N345" s="2"/>
      <c r="O345" s="91"/>
      <c r="P345" s="2"/>
      <c r="Q345" s="92"/>
      <c r="R345" s="2"/>
      <c r="S345" s="93"/>
      <c r="T345" s="2"/>
      <c r="U345" s="89"/>
      <c r="V345" s="2"/>
      <c r="W345" s="94"/>
      <c r="X345" s="2"/>
      <c r="Y345" s="87"/>
      <c r="Z345" s="2"/>
      <c r="AA345" s="2" t="str">
        <f t="shared" ref="AA345:AA351" si="120">IF(SUM(D345:X345)=0,"",SUM(D345:X345))</f>
        <v/>
      </c>
      <c r="AB345" s="2" t="str">
        <f t="shared" ref="AB345:AB351" si="121">IF(SUM(Y345:AA345)=0,"",SUM(Z345,AA345))</f>
        <v/>
      </c>
    </row>
    <row r="346" spans="1:28" ht="14.25" customHeight="1">
      <c r="A346" s="243"/>
      <c r="B346" s="184">
        <f t="shared" si="119"/>
        <v>3</v>
      </c>
      <c r="C346" s="148">
        <v>42990</v>
      </c>
      <c r="D346" s="2"/>
      <c r="E346" s="86"/>
      <c r="F346" s="2"/>
      <c r="G346" s="87"/>
      <c r="H346" s="2"/>
      <c r="I346" s="88"/>
      <c r="J346" s="2"/>
      <c r="K346" s="89"/>
      <c r="L346" s="2"/>
      <c r="M346" s="90"/>
      <c r="N346" s="2"/>
      <c r="O346" s="91"/>
      <c r="P346" s="2"/>
      <c r="Q346" s="92"/>
      <c r="R346" s="2"/>
      <c r="S346" s="93"/>
      <c r="T346" s="124"/>
      <c r="U346" s="89"/>
      <c r="V346" s="2"/>
      <c r="W346" s="94"/>
      <c r="X346" s="2"/>
      <c r="Y346" s="87"/>
      <c r="Z346" s="2"/>
      <c r="AA346" s="2" t="str">
        <f t="shared" si="120"/>
        <v/>
      </c>
      <c r="AB346" s="2" t="str">
        <f t="shared" si="121"/>
        <v/>
      </c>
    </row>
    <row r="347" spans="1:28" ht="14.25" customHeight="1">
      <c r="A347" s="243"/>
      <c r="B347" s="184">
        <f t="shared" si="119"/>
        <v>4</v>
      </c>
      <c r="C347" s="148">
        <v>42991</v>
      </c>
      <c r="D347" s="2"/>
      <c r="E347" s="86"/>
      <c r="F347" s="2"/>
      <c r="G347" s="87"/>
      <c r="H347" s="2"/>
      <c r="I347" s="88"/>
      <c r="J347" s="2"/>
      <c r="K347" s="89"/>
      <c r="L347" s="2"/>
      <c r="M347" s="90"/>
      <c r="N347" s="2"/>
      <c r="O347" s="91"/>
      <c r="P347" s="2"/>
      <c r="Q347" s="92"/>
      <c r="R347" s="2"/>
      <c r="S347" s="93"/>
      <c r="T347" s="2"/>
      <c r="U347" s="89"/>
      <c r="V347" s="2"/>
      <c r="W347" s="94"/>
      <c r="X347" s="2"/>
      <c r="Y347" s="87"/>
      <c r="Z347" s="2"/>
      <c r="AA347" s="2" t="str">
        <f t="shared" si="120"/>
        <v/>
      </c>
      <c r="AB347" s="2" t="str">
        <f t="shared" si="121"/>
        <v/>
      </c>
    </row>
    <row r="348" spans="1:28" ht="14.25" customHeight="1">
      <c r="A348" s="243"/>
      <c r="B348" s="184">
        <f t="shared" si="119"/>
        <v>5</v>
      </c>
      <c r="C348" s="148">
        <v>42992</v>
      </c>
      <c r="D348" s="2"/>
      <c r="E348" s="86"/>
      <c r="F348" s="2"/>
      <c r="G348" s="87"/>
      <c r="H348" s="2"/>
      <c r="I348" s="88"/>
      <c r="J348" s="2"/>
      <c r="K348" s="89"/>
      <c r="L348" s="2"/>
      <c r="M348" s="90"/>
      <c r="N348" s="2"/>
      <c r="O348" s="91"/>
      <c r="P348" s="2"/>
      <c r="Q348" s="92"/>
      <c r="R348" s="2"/>
      <c r="S348" s="93"/>
      <c r="T348" s="2"/>
      <c r="U348" s="89"/>
      <c r="V348" s="2"/>
      <c r="W348" s="94"/>
      <c r="X348" s="2"/>
      <c r="Y348" s="87"/>
      <c r="Z348" s="2"/>
      <c r="AA348" s="2" t="str">
        <f t="shared" si="120"/>
        <v/>
      </c>
      <c r="AB348" s="2" t="str">
        <f t="shared" si="121"/>
        <v/>
      </c>
    </row>
    <row r="349" spans="1:28" ht="14.25" customHeight="1">
      <c r="A349" s="243"/>
      <c r="B349" s="184">
        <f t="shared" si="119"/>
        <v>6</v>
      </c>
      <c r="C349" s="148">
        <v>42993</v>
      </c>
      <c r="D349" s="2"/>
      <c r="E349" s="86"/>
      <c r="F349" s="2"/>
      <c r="G349" s="87"/>
      <c r="H349" s="2"/>
      <c r="I349" s="88"/>
      <c r="J349" s="2"/>
      <c r="K349" s="89"/>
      <c r="L349" s="2"/>
      <c r="M349" s="90"/>
      <c r="N349" s="2"/>
      <c r="O349" s="91"/>
      <c r="P349" s="2"/>
      <c r="Q349" s="92"/>
      <c r="R349" s="2"/>
      <c r="S349" s="93"/>
      <c r="T349" s="2"/>
      <c r="U349" s="89"/>
      <c r="V349" s="2"/>
      <c r="W349" s="94"/>
      <c r="X349" s="2"/>
      <c r="Y349" s="87"/>
      <c r="Z349" s="2"/>
      <c r="AA349" s="2" t="str">
        <f t="shared" si="120"/>
        <v/>
      </c>
      <c r="AB349" s="2" t="str">
        <f t="shared" si="121"/>
        <v/>
      </c>
    </row>
    <row r="350" spans="1:28" ht="14.25" customHeight="1">
      <c r="A350" s="243"/>
      <c r="B350" s="184">
        <f t="shared" si="119"/>
        <v>7</v>
      </c>
      <c r="C350" s="148">
        <v>42994</v>
      </c>
      <c r="D350" s="2"/>
      <c r="E350" s="86"/>
      <c r="F350" s="2"/>
      <c r="G350" s="87"/>
      <c r="H350" s="2"/>
      <c r="I350" s="88"/>
      <c r="J350" s="2"/>
      <c r="K350" s="89"/>
      <c r="L350" s="2"/>
      <c r="M350" s="90"/>
      <c r="N350" s="2"/>
      <c r="O350" s="91"/>
      <c r="P350" s="2"/>
      <c r="Q350" s="92"/>
      <c r="R350" s="2"/>
      <c r="S350" s="93"/>
      <c r="T350" s="2"/>
      <c r="U350" s="89"/>
      <c r="V350" s="2"/>
      <c r="W350" s="94"/>
      <c r="X350" s="2"/>
      <c r="Y350" s="87"/>
      <c r="Z350" s="2"/>
      <c r="AA350" s="2" t="str">
        <f t="shared" si="120"/>
        <v/>
      </c>
      <c r="AB350" s="2" t="str">
        <f t="shared" si="121"/>
        <v/>
      </c>
    </row>
    <row r="351" spans="1:28" ht="14.25" customHeight="1">
      <c r="A351" s="243"/>
      <c r="B351" s="184">
        <f t="shared" si="119"/>
        <v>1</v>
      </c>
      <c r="C351" s="148">
        <v>42995</v>
      </c>
      <c r="D351" s="2"/>
      <c r="E351" s="86"/>
      <c r="F351" s="2"/>
      <c r="G351" s="87"/>
      <c r="H351" s="2"/>
      <c r="I351" s="88"/>
      <c r="J351" s="2"/>
      <c r="K351" s="89"/>
      <c r="L351" s="2"/>
      <c r="M351" s="90"/>
      <c r="N351" s="2"/>
      <c r="O351" s="91"/>
      <c r="P351" s="2"/>
      <c r="Q351" s="92"/>
      <c r="R351" s="2"/>
      <c r="S351" s="93"/>
      <c r="T351" s="2"/>
      <c r="U351" s="89"/>
      <c r="V351" s="2"/>
      <c r="W351" s="94"/>
      <c r="X351" s="2"/>
      <c r="Y351" s="87"/>
      <c r="Z351" s="2"/>
      <c r="AA351" s="2" t="str">
        <f t="shared" si="120"/>
        <v/>
      </c>
      <c r="AB351" s="2" t="str">
        <f t="shared" si="121"/>
        <v/>
      </c>
    </row>
    <row r="352" spans="1:28" s="84" customFormat="1" ht="15.75">
      <c r="A352" s="243"/>
      <c r="B352" s="241" t="s">
        <v>23</v>
      </c>
      <c r="C352" s="242"/>
      <c r="D352" s="201">
        <f>SUM(D345:D351)</f>
        <v>0</v>
      </c>
      <c r="E352" s="202"/>
      <c r="F352" s="201">
        <f>SUM(F345:F351)</f>
        <v>0</v>
      </c>
      <c r="G352" s="202"/>
      <c r="H352" s="201">
        <f>SUM(H345:H351)</f>
        <v>0</v>
      </c>
      <c r="I352" s="202"/>
      <c r="J352" s="201">
        <f>SUM(J345:J351)</f>
        <v>0</v>
      </c>
      <c r="K352" s="202"/>
      <c r="L352" s="201">
        <f>SUM(L345:L351)</f>
        <v>0</v>
      </c>
      <c r="M352" s="202"/>
      <c r="N352" s="201">
        <f>SUM(N345:N351)</f>
        <v>0</v>
      </c>
      <c r="O352" s="202"/>
      <c r="P352" s="201">
        <f>SUM(P345:P351)</f>
        <v>0</v>
      </c>
      <c r="Q352" s="202"/>
      <c r="R352" s="201">
        <f>SUM(R345:R351)</f>
        <v>0</v>
      </c>
      <c r="S352" s="202"/>
      <c r="T352" s="201">
        <f>SUM(T345:T351)</f>
        <v>0</v>
      </c>
      <c r="U352" s="202"/>
      <c r="V352" s="201">
        <f>SUM(V345:V351)</f>
        <v>0</v>
      </c>
      <c r="W352" s="202"/>
      <c r="X352" s="201">
        <f>SUM(X345:X351)</f>
        <v>0</v>
      </c>
      <c r="Y352" s="202"/>
      <c r="Z352" s="83">
        <f>SUM(Z345:Z351)</f>
        <v>0</v>
      </c>
      <c r="AA352" s="83">
        <f>SUM(AA345:AA351)</f>
        <v>0</v>
      </c>
      <c r="AB352" s="83">
        <f>SUM(AB345:AB351)</f>
        <v>0</v>
      </c>
    </row>
    <row r="353" spans="1:28" ht="15.75" customHeight="1">
      <c r="A353" s="243"/>
      <c r="B353" s="238" t="str">
        <f>"Semaine "&amp;WEEKNUM(C354)</f>
        <v>Semaine 38</v>
      </c>
      <c r="C353" s="214"/>
      <c r="D353" s="125" t="s">
        <v>8</v>
      </c>
      <c r="E353" s="125" t="s">
        <v>9</v>
      </c>
      <c r="F353" s="126" t="s">
        <v>10</v>
      </c>
      <c r="G353" s="126" t="s">
        <v>9</v>
      </c>
      <c r="H353" s="127" t="s">
        <v>11</v>
      </c>
      <c r="I353" s="127" t="s">
        <v>9</v>
      </c>
      <c r="J353" s="128" t="s">
        <v>12</v>
      </c>
      <c r="K353" s="128" t="s">
        <v>9</v>
      </c>
      <c r="L353" s="129" t="s">
        <v>13</v>
      </c>
      <c r="M353" s="129" t="s">
        <v>9</v>
      </c>
      <c r="N353" s="130" t="s">
        <v>14</v>
      </c>
      <c r="O353" s="130" t="s">
        <v>9</v>
      </c>
      <c r="P353" s="131" t="s">
        <v>15</v>
      </c>
      <c r="Q353" s="131" t="s">
        <v>9</v>
      </c>
      <c r="R353" s="132" t="s">
        <v>16</v>
      </c>
      <c r="S353" s="132" t="s">
        <v>9</v>
      </c>
      <c r="T353" s="133" t="s">
        <v>17</v>
      </c>
      <c r="U353" s="133" t="s">
        <v>9</v>
      </c>
      <c r="V353" s="134" t="s">
        <v>18</v>
      </c>
      <c r="W353" s="134" t="s">
        <v>9</v>
      </c>
      <c r="X353" s="135" t="s">
        <v>19</v>
      </c>
      <c r="Y353" s="135" t="s">
        <v>9</v>
      </c>
      <c r="Z353" s="136" t="s">
        <v>20</v>
      </c>
      <c r="AA353" s="137" t="s">
        <v>21</v>
      </c>
      <c r="AB353" s="138" t="s">
        <v>22</v>
      </c>
    </row>
    <row r="354" spans="1:28" ht="14.25" customHeight="1">
      <c r="A354" s="243"/>
      <c r="B354" s="184">
        <f t="shared" ref="B354:B360" si="122">WEEKDAY(C354)</f>
        <v>2</v>
      </c>
      <c r="C354" s="148">
        <v>42996</v>
      </c>
      <c r="D354" s="2"/>
      <c r="E354" s="86"/>
      <c r="F354" s="2"/>
      <c r="G354" s="87"/>
      <c r="H354" s="2"/>
      <c r="I354" s="88"/>
      <c r="J354" s="2"/>
      <c r="K354" s="89"/>
      <c r="L354" s="2"/>
      <c r="M354" s="90"/>
      <c r="N354" s="2"/>
      <c r="O354" s="91"/>
      <c r="P354" s="2"/>
      <c r="Q354" s="92"/>
      <c r="R354" s="2"/>
      <c r="S354" s="93"/>
      <c r="T354" s="2"/>
      <c r="U354" s="89"/>
      <c r="V354" s="2"/>
      <c r="W354" s="94"/>
      <c r="X354" s="2"/>
      <c r="Y354" s="87"/>
      <c r="Z354" s="2"/>
      <c r="AA354" s="2" t="str">
        <f t="shared" ref="AA354:AA360" si="123">IF(SUM(D354:X354)=0,"",SUM(D354:X354))</f>
        <v/>
      </c>
      <c r="AB354" s="2" t="str">
        <f t="shared" ref="AB354:AB360" si="124">IF(SUM(Y354:AA354)=0,"",SUM(Z354,AA354))</f>
        <v/>
      </c>
    </row>
    <row r="355" spans="1:28" ht="14.25" customHeight="1">
      <c r="A355" s="243"/>
      <c r="B355" s="184">
        <f t="shared" si="122"/>
        <v>3</v>
      </c>
      <c r="C355" s="148">
        <v>42997</v>
      </c>
      <c r="D355" s="2"/>
      <c r="E355" s="86"/>
      <c r="F355" s="2"/>
      <c r="G355" s="87"/>
      <c r="H355" s="2"/>
      <c r="I355" s="88"/>
      <c r="J355" s="2"/>
      <c r="K355" s="89"/>
      <c r="L355" s="2"/>
      <c r="M355" s="90"/>
      <c r="N355" s="2"/>
      <c r="O355" s="91"/>
      <c r="P355" s="2"/>
      <c r="Q355" s="92"/>
      <c r="R355" s="2"/>
      <c r="S355" s="93"/>
      <c r="T355" s="124"/>
      <c r="U355" s="89"/>
      <c r="V355" s="2"/>
      <c r="W355" s="94"/>
      <c r="X355" s="2"/>
      <c r="Y355" s="87"/>
      <c r="Z355" s="2"/>
      <c r="AA355" s="2" t="str">
        <f t="shared" si="123"/>
        <v/>
      </c>
      <c r="AB355" s="2" t="str">
        <f t="shared" si="124"/>
        <v/>
      </c>
    </row>
    <row r="356" spans="1:28" ht="14.25" customHeight="1">
      <c r="A356" s="243"/>
      <c r="B356" s="184">
        <f t="shared" si="122"/>
        <v>4</v>
      </c>
      <c r="C356" s="148">
        <v>42998</v>
      </c>
      <c r="D356" s="2"/>
      <c r="E356" s="86"/>
      <c r="F356" s="2"/>
      <c r="G356" s="87"/>
      <c r="H356" s="2"/>
      <c r="I356" s="88"/>
      <c r="J356" s="2"/>
      <c r="K356" s="89"/>
      <c r="L356" s="2"/>
      <c r="M356" s="90"/>
      <c r="N356" s="2"/>
      <c r="O356" s="91"/>
      <c r="P356" s="2"/>
      <c r="Q356" s="92"/>
      <c r="R356" s="2"/>
      <c r="S356" s="93"/>
      <c r="T356" s="2"/>
      <c r="U356" s="89"/>
      <c r="V356" s="2"/>
      <c r="W356" s="94"/>
      <c r="X356" s="2"/>
      <c r="Y356" s="87"/>
      <c r="Z356" s="2"/>
      <c r="AA356" s="2" t="str">
        <f t="shared" si="123"/>
        <v/>
      </c>
      <c r="AB356" s="2" t="str">
        <f t="shared" si="124"/>
        <v/>
      </c>
    </row>
    <row r="357" spans="1:28" ht="14.25" customHeight="1">
      <c r="A357" s="243"/>
      <c r="B357" s="184">
        <f t="shared" si="122"/>
        <v>5</v>
      </c>
      <c r="C357" s="148">
        <v>42999</v>
      </c>
      <c r="D357" s="2"/>
      <c r="E357" s="86"/>
      <c r="F357" s="2"/>
      <c r="G357" s="87"/>
      <c r="H357" s="2"/>
      <c r="I357" s="88"/>
      <c r="J357" s="2"/>
      <c r="K357" s="89"/>
      <c r="L357" s="2"/>
      <c r="M357" s="90"/>
      <c r="N357" s="2"/>
      <c r="O357" s="91"/>
      <c r="P357" s="2"/>
      <c r="Q357" s="92"/>
      <c r="R357" s="2"/>
      <c r="S357" s="93"/>
      <c r="T357" s="2"/>
      <c r="U357" s="89"/>
      <c r="V357" s="2"/>
      <c r="W357" s="94"/>
      <c r="X357" s="2"/>
      <c r="Y357" s="87"/>
      <c r="Z357" s="2"/>
      <c r="AA357" s="2" t="str">
        <f t="shared" si="123"/>
        <v/>
      </c>
      <c r="AB357" s="2" t="str">
        <f t="shared" si="124"/>
        <v/>
      </c>
    </row>
    <row r="358" spans="1:28" ht="14.25" customHeight="1">
      <c r="A358" s="243"/>
      <c r="B358" s="184">
        <f t="shared" si="122"/>
        <v>6</v>
      </c>
      <c r="C358" s="148">
        <v>43000</v>
      </c>
      <c r="D358" s="2"/>
      <c r="E358" s="86"/>
      <c r="F358" s="2"/>
      <c r="G358" s="87"/>
      <c r="H358" s="2"/>
      <c r="I358" s="88"/>
      <c r="J358" s="2"/>
      <c r="K358" s="89"/>
      <c r="L358" s="2"/>
      <c r="M358" s="90"/>
      <c r="N358" s="2"/>
      <c r="O358" s="91"/>
      <c r="P358" s="2"/>
      <c r="Q358" s="92"/>
      <c r="R358" s="2"/>
      <c r="S358" s="93"/>
      <c r="T358" s="2"/>
      <c r="U358" s="89"/>
      <c r="V358" s="2"/>
      <c r="W358" s="94"/>
      <c r="X358" s="2"/>
      <c r="Y358" s="87"/>
      <c r="Z358" s="2"/>
      <c r="AA358" s="2" t="str">
        <f t="shared" si="123"/>
        <v/>
      </c>
      <c r="AB358" s="2" t="str">
        <f t="shared" si="124"/>
        <v/>
      </c>
    </row>
    <row r="359" spans="1:28" ht="14.25" customHeight="1">
      <c r="A359" s="243"/>
      <c r="B359" s="184">
        <f t="shared" si="122"/>
        <v>7</v>
      </c>
      <c r="C359" s="148">
        <v>43001</v>
      </c>
      <c r="D359" s="2"/>
      <c r="E359" s="86"/>
      <c r="F359" s="2"/>
      <c r="G359" s="87"/>
      <c r="H359" s="2"/>
      <c r="I359" s="88"/>
      <c r="J359" s="2"/>
      <c r="K359" s="89"/>
      <c r="L359" s="2"/>
      <c r="M359" s="90"/>
      <c r="N359" s="2"/>
      <c r="O359" s="91"/>
      <c r="P359" s="2"/>
      <c r="Q359" s="92"/>
      <c r="R359" s="2"/>
      <c r="S359" s="93"/>
      <c r="T359" s="2"/>
      <c r="U359" s="89"/>
      <c r="V359" s="2"/>
      <c r="W359" s="94"/>
      <c r="X359" s="2"/>
      <c r="Y359" s="87"/>
      <c r="Z359" s="2"/>
      <c r="AA359" s="2" t="str">
        <f t="shared" si="123"/>
        <v/>
      </c>
      <c r="AB359" s="2" t="str">
        <f t="shared" si="124"/>
        <v/>
      </c>
    </row>
    <row r="360" spans="1:28" ht="14.25" customHeight="1">
      <c r="A360" s="243"/>
      <c r="B360" s="184">
        <f t="shared" si="122"/>
        <v>1</v>
      </c>
      <c r="C360" s="148">
        <v>43002</v>
      </c>
      <c r="D360" s="2"/>
      <c r="E360" s="86"/>
      <c r="F360" s="2"/>
      <c r="G360" s="87"/>
      <c r="H360" s="2"/>
      <c r="I360" s="88"/>
      <c r="J360" s="2"/>
      <c r="K360" s="89"/>
      <c r="L360" s="2"/>
      <c r="M360" s="90"/>
      <c r="N360" s="2"/>
      <c r="O360" s="91"/>
      <c r="P360" s="2"/>
      <c r="Q360" s="92"/>
      <c r="R360" s="2"/>
      <c r="S360" s="93"/>
      <c r="T360" s="2"/>
      <c r="U360" s="89"/>
      <c r="V360" s="2"/>
      <c r="W360" s="94"/>
      <c r="X360" s="2"/>
      <c r="Y360" s="87"/>
      <c r="Z360" s="2"/>
      <c r="AA360" s="2" t="str">
        <f t="shared" si="123"/>
        <v/>
      </c>
      <c r="AB360" s="2" t="str">
        <f t="shared" si="124"/>
        <v/>
      </c>
    </row>
    <row r="361" spans="1:28" s="84" customFormat="1" ht="15.75">
      <c r="A361" s="243"/>
      <c r="B361" s="241" t="s">
        <v>23</v>
      </c>
      <c r="C361" s="242"/>
      <c r="D361" s="201">
        <f>SUM(D354:D360)</f>
        <v>0</v>
      </c>
      <c r="E361" s="202"/>
      <c r="F361" s="201">
        <f>SUM(F354:F360)</f>
        <v>0</v>
      </c>
      <c r="G361" s="202"/>
      <c r="H361" s="201">
        <f>SUM(H354:H360)</f>
        <v>0</v>
      </c>
      <c r="I361" s="202"/>
      <c r="J361" s="201">
        <f>SUM(J354:J360)</f>
        <v>0</v>
      </c>
      <c r="K361" s="202"/>
      <c r="L361" s="201">
        <f>SUM(L354:L360)</f>
        <v>0</v>
      </c>
      <c r="M361" s="202"/>
      <c r="N361" s="201">
        <f>SUM(N354:N360)</f>
        <v>0</v>
      </c>
      <c r="O361" s="202"/>
      <c r="P361" s="201">
        <f>SUM(P354:P360)</f>
        <v>0</v>
      </c>
      <c r="Q361" s="202"/>
      <c r="R361" s="201">
        <f>SUM(R354:R360)</f>
        <v>0</v>
      </c>
      <c r="S361" s="202"/>
      <c r="T361" s="201">
        <f>SUM(T354:T360)</f>
        <v>0</v>
      </c>
      <c r="U361" s="202"/>
      <c r="V361" s="201">
        <f>SUM(V354:V360)</f>
        <v>0</v>
      </c>
      <c r="W361" s="202"/>
      <c r="X361" s="201">
        <f>SUM(X354:X360)</f>
        <v>0</v>
      </c>
      <c r="Y361" s="202"/>
      <c r="Z361" s="83">
        <f>SUM(Z354:Z360)</f>
        <v>0</v>
      </c>
      <c r="AA361" s="83">
        <f>SUM(AA354:AA360)</f>
        <v>0</v>
      </c>
      <c r="AB361" s="83">
        <f>SUM(AB354:AB360)</f>
        <v>0</v>
      </c>
    </row>
    <row r="362" spans="1:28" ht="15.75" customHeight="1">
      <c r="A362" s="243"/>
      <c r="B362" s="238" t="str">
        <f>"Semaine "&amp;WEEKNUM(C363)</f>
        <v>Semaine 39</v>
      </c>
      <c r="C362" s="214"/>
      <c r="D362" s="125" t="s">
        <v>8</v>
      </c>
      <c r="E362" s="125" t="s">
        <v>9</v>
      </c>
      <c r="F362" s="126" t="s">
        <v>10</v>
      </c>
      <c r="G362" s="126" t="s">
        <v>9</v>
      </c>
      <c r="H362" s="127" t="s">
        <v>11</v>
      </c>
      <c r="I362" s="127" t="s">
        <v>9</v>
      </c>
      <c r="J362" s="128" t="s">
        <v>12</v>
      </c>
      <c r="K362" s="128" t="s">
        <v>9</v>
      </c>
      <c r="L362" s="129" t="s">
        <v>13</v>
      </c>
      <c r="M362" s="129" t="s">
        <v>9</v>
      </c>
      <c r="N362" s="130" t="s">
        <v>14</v>
      </c>
      <c r="O362" s="130" t="s">
        <v>9</v>
      </c>
      <c r="P362" s="131" t="s">
        <v>15</v>
      </c>
      <c r="Q362" s="131" t="s">
        <v>9</v>
      </c>
      <c r="R362" s="132" t="s">
        <v>16</v>
      </c>
      <c r="S362" s="132" t="s">
        <v>9</v>
      </c>
      <c r="T362" s="133" t="s">
        <v>17</v>
      </c>
      <c r="U362" s="133" t="s">
        <v>9</v>
      </c>
      <c r="V362" s="134" t="s">
        <v>18</v>
      </c>
      <c r="W362" s="134" t="s">
        <v>9</v>
      </c>
      <c r="X362" s="135" t="s">
        <v>19</v>
      </c>
      <c r="Y362" s="135" t="s">
        <v>9</v>
      </c>
      <c r="Z362" s="136" t="s">
        <v>20</v>
      </c>
      <c r="AA362" s="137" t="s">
        <v>21</v>
      </c>
      <c r="AB362" s="138" t="s">
        <v>22</v>
      </c>
    </row>
    <row r="363" spans="1:28" ht="14.25" customHeight="1">
      <c r="A363" s="243"/>
      <c r="B363" s="184">
        <f t="shared" ref="B363:B369" si="125">WEEKDAY(C363)</f>
        <v>2</v>
      </c>
      <c r="C363" s="148">
        <v>43003</v>
      </c>
      <c r="D363" s="2"/>
      <c r="E363" s="86"/>
      <c r="F363" s="2"/>
      <c r="G363" s="87"/>
      <c r="H363" s="2"/>
      <c r="I363" s="88"/>
      <c r="J363" s="2"/>
      <c r="K363" s="89"/>
      <c r="L363" s="2"/>
      <c r="M363" s="90"/>
      <c r="N363" s="2"/>
      <c r="O363" s="91"/>
      <c r="P363" s="2"/>
      <c r="Q363" s="92"/>
      <c r="R363" s="2"/>
      <c r="S363" s="93"/>
      <c r="T363" s="2"/>
      <c r="U363" s="89"/>
      <c r="V363" s="2"/>
      <c r="W363" s="94"/>
      <c r="X363" s="2"/>
      <c r="Y363" s="87"/>
      <c r="Z363" s="2"/>
      <c r="AA363" s="2" t="str">
        <f t="shared" ref="AA363:AA369" si="126">IF(SUM(D363:X363)=0,"",SUM(D363:X363))</f>
        <v/>
      </c>
      <c r="AB363" s="2" t="str">
        <f t="shared" ref="AB363:AB369" si="127">IF(SUM(Y363:AA363)=0,"",SUM(Z363,AA363))</f>
        <v/>
      </c>
    </row>
    <row r="364" spans="1:28" ht="14.25" customHeight="1">
      <c r="A364" s="243"/>
      <c r="B364" s="184">
        <f t="shared" si="125"/>
        <v>3</v>
      </c>
      <c r="C364" s="148">
        <v>43004</v>
      </c>
      <c r="D364" s="2"/>
      <c r="E364" s="86"/>
      <c r="F364" s="2"/>
      <c r="G364" s="87"/>
      <c r="H364" s="2"/>
      <c r="I364" s="88"/>
      <c r="J364" s="2"/>
      <c r="K364" s="89"/>
      <c r="L364" s="2"/>
      <c r="M364" s="90"/>
      <c r="N364" s="2"/>
      <c r="O364" s="91"/>
      <c r="P364" s="2"/>
      <c r="Q364" s="92"/>
      <c r="R364" s="2"/>
      <c r="S364" s="93"/>
      <c r="T364" s="124"/>
      <c r="U364" s="89"/>
      <c r="V364" s="2"/>
      <c r="W364" s="94"/>
      <c r="X364" s="2"/>
      <c r="Y364" s="87"/>
      <c r="Z364" s="2"/>
      <c r="AA364" s="2" t="str">
        <f t="shared" si="126"/>
        <v/>
      </c>
      <c r="AB364" s="2" t="str">
        <f t="shared" si="127"/>
        <v/>
      </c>
    </row>
    <row r="365" spans="1:28" ht="14.25" customHeight="1">
      <c r="A365" s="243"/>
      <c r="B365" s="184">
        <f t="shared" si="125"/>
        <v>4</v>
      </c>
      <c r="C365" s="148">
        <v>43005</v>
      </c>
      <c r="D365" s="2"/>
      <c r="E365" s="86"/>
      <c r="F365" s="2"/>
      <c r="G365" s="87"/>
      <c r="H365" s="2"/>
      <c r="I365" s="88"/>
      <c r="J365" s="2"/>
      <c r="K365" s="89"/>
      <c r="L365" s="2"/>
      <c r="M365" s="90"/>
      <c r="N365" s="2"/>
      <c r="O365" s="91"/>
      <c r="P365" s="2"/>
      <c r="Q365" s="92"/>
      <c r="R365" s="2"/>
      <c r="S365" s="93"/>
      <c r="T365" s="2"/>
      <c r="U365" s="89"/>
      <c r="V365" s="2"/>
      <c r="W365" s="94"/>
      <c r="X365" s="2"/>
      <c r="Y365" s="87"/>
      <c r="Z365" s="2"/>
      <c r="AA365" s="2" t="str">
        <f t="shared" si="126"/>
        <v/>
      </c>
      <c r="AB365" s="2" t="str">
        <f t="shared" si="127"/>
        <v/>
      </c>
    </row>
    <row r="366" spans="1:28" ht="14.25" customHeight="1">
      <c r="A366" s="243"/>
      <c r="B366" s="184">
        <f t="shared" si="125"/>
        <v>5</v>
      </c>
      <c r="C366" s="148">
        <v>43006</v>
      </c>
      <c r="D366" s="2"/>
      <c r="E366" s="86"/>
      <c r="F366" s="2"/>
      <c r="G366" s="87"/>
      <c r="H366" s="2"/>
      <c r="I366" s="88"/>
      <c r="J366" s="2"/>
      <c r="K366" s="89"/>
      <c r="L366" s="2"/>
      <c r="M366" s="90"/>
      <c r="N366" s="2"/>
      <c r="O366" s="91"/>
      <c r="P366" s="2"/>
      <c r="Q366" s="92"/>
      <c r="R366" s="2"/>
      <c r="S366" s="93"/>
      <c r="T366" s="2"/>
      <c r="U366" s="89"/>
      <c r="V366" s="2"/>
      <c r="W366" s="94"/>
      <c r="X366" s="2"/>
      <c r="Y366" s="87"/>
      <c r="Z366" s="2"/>
      <c r="AA366" s="2" t="str">
        <f t="shared" si="126"/>
        <v/>
      </c>
      <c r="AB366" s="2" t="str">
        <f t="shared" si="127"/>
        <v/>
      </c>
    </row>
    <row r="367" spans="1:28" ht="14.25" customHeight="1">
      <c r="A367" s="243"/>
      <c r="B367" s="184">
        <f t="shared" si="125"/>
        <v>6</v>
      </c>
      <c r="C367" s="148">
        <v>43007</v>
      </c>
      <c r="D367" s="2"/>
      <c r="E367" s="86"/>
      <c r="F367" s="2"/>
      <c r="G367" s="87"/>
      <c r="H367" s="2"/>
      <c r="I367" s="88"/>
      <c r="J367" s="2"/>
      <c r="K367" s="89"/>
      <c r="L367" s="2"/>
      <c r="M367" s="90"/>
      <c r="N367" s="2"/>
      <c r="O367" s="91"/>
      <c r="P367" s="2"/>
      <c r="Q367" s="92"/>
      <c r="R367" s="2"/>
      <c r="S367" s="93"/>
      <c r="T367" s="2"/>
      <c r="U367" s="89"/>
      <c r="V367" s="2"/>
      <c r="W367" s="94"/>
      <c r="X367" s="2"/>
      <c r="Y367" s="87"/>
      <c r="Z367" s="2"/>
      <c r="AA367" s="2" t="str">
        <f t="shared" si="126"/>
        <v/>
      </c>
      <c r="AB367" s="2" t="str">
        <f t="shared" si="127"/>
        <v/>
      </c>
    </row>
    <row r="368" spans="1:28" ht="14.25" customHeight="1">
      <c r="A368" s="243"/>
      <c r="B368" s="184">
        <f t="shared" si="125"/>
        <v>7</v>
      </c>
      <c r="C368" s="148">
        <v>43008</v>
      </c>
      <c r="D368" s="2"/>
      <c r="E368" s="86"/>
      <c r="F368" s="2"/>
      <c r="G368" s="87"/>
      <c r="H368" s="2"/>
      <c r="I368" s="88"/>
      <c r="J368" s="2"/>
      <c r="K368" s="89"/>
      <c r="L368" s="2"/>
      <c r="M368" s="90"/>
      <c r="N368" s="2"/>
      <c r="O368" s="91"/>
      <c r="P368" s="2"/>
      <c r="Q368" s="92"/>
      <c r="R368" s="2"/>
      <c r="S368" s="93"/>
      <c r="T368" s="2"/>
      <c r="U368" s="89"/>
      <c r="V368" s="2"/>
      <c r="W368" s="94"/>
      <c r="X368" s="2"/>
      <c r="Y368" s="87"/>
      <c r="Z368" s="2"/>
      <c r="AA368" s="2" t="str">
        <f t="shared" si="126"/>
        <v/>
      </c>
      <c r="AB368" s="2" t="str">
        <f t="shared" si="127"/>
        <v/>
      </c>
    </row>
    <row r="369" spans="1:28" ht="15" customHeight="1">
      <c r="A369" s="243">
        <f>C376</f>
        <v>43014</v>
      </c>
      <c r="B369" s="184">
        <f t="shared" si="125"/>
        <v>1</v>
      </c>
      <c r="C369" s="148">
        <v>43009</v>
      </c>
      <c r="D369" s="2"/>
      <c r="E369" s="86"/>
      <c r="F369" s="2"/>
      <c r="G369" s="87"/>
      <c r="H369" s="2"/>
      <c r="I369" s="88"/>
      <c r="J369" s="2"/>
      <c r="K369" s="89"/>
      <c r="L369" s="2"/>
      <c r="M369" s="90"/>
      <c r="N369" s="2"/>
      <c r="O369" s="91"/>
      <c r="P369" s="2"/>
      <c r="Q369" s="92"/>
      <c r="R369" s="2"/>
      <c r="S369" s="93"/>
      <c r="T369" s="2"/>
      <c r="U369" s="89"/>
      <c r="V369" s="2"/>
      <c r="W369" s="94"/>
      <c r="X369" s="2"/>
      <c r="Y369" s="87"/>
      <c r="Z369" s="2"/>
      <c r="AA369" s="2" t="str">
        <f t="shared" si="126"/>
        <v/>
      </c>
      <c r="AB369" s="2" t="str">
        <f t="shared" si="127"/>
        <v/>
      </c>
    </row>
    <row r="370" spans="1:28" s="84" customFormat="1" ht="15.75">
      <c r="A370" s="243"/>
      <c r="B370" s="241" t="s">
        <v>23</v>
      </c>
      <c r="C370" s="242"/>
      <c r="D370" s="201">
        <f>SUM(D363:D369)</f>
        <v>0</v>
      </c>
      <c r="E370" s="202"/>
      <c r="F370" s="201">
        <f>SUM(F363:F369)</f>
        <v>0</v>
      </c>
      <c r="G370" s="202"/>
      <c r="H370" s="201">
        <f>SUM(H363:H369)</f>
        <v>0</v>
      </c>
      <c r="I370" s="202"/>
      <c r="J370" s="201">
        <f>SUM(J363:J369)</f>
        <v>0</v>
      </c>
      <c r="K370" s="202"/>
      <c r="L370" s="201">
        <f>SUM(L363:L369)</f>
        <v>0</v>
      </c>
      <c r="M370" s="202"/>
      <c r="N370" s="201">
        <f>SUM(N363:N369)</f>
        <v>0</v>
      </c>
      <c r="O370" s="202"/>
      <c r="P370" s="201">
        <f>SUM(P363:P369)</f>
        <v>0</v>
      </c>
      <c r="Q370" s="202"/>
      <c r="R370" s="201">
        <f>SUM(R363:R369)</f>
        <v>0</v>
      </c>
      <c r="S370" s="202"/>
      <c r="T370" s="201">
        <f>SUM(T363:T369)</f>
        <v>0</v>
      </c>
      <c r="U370" s="202"/>
      <c r="V370" s="201">
        <f>SUM(V363:V369)</f>
        <v>0</v>
      </c>
      <c r="W370" s="202"/>
      <c r="X370" s="201">
        <f>SUM(X363:X369)</f>
        <v>0</v>
      </c>
      <c r="Y370" s="202"/>
      <c r="Z370" s="83">
        <f>SUM(Z363:Z369)</f>
        <v>0</v>
      </c>
      <c r="AA370" s="83">
        <f>SUM(AA363:AA369)</f>
        <v>0</v>
      </c>
      <c r="AB370" s="83">
        <f>SUM(AB363:AB369)</f>
        <v>0</v>
      </c>
    </row>
    <row r="371" spans="1:28" ht="15.75" customHeight="1">
      <c r="A371" s="243"/>
      <c r="B371" s="238" t="str">
        <f>"Semaine "&amp;WEEKNUM(C372)</f>
        <v>Semaine 40</v>
      </c>
      <c r="C371" s="214"/>
      <c r="D371" s="125" t="s">
        <v>8</v>
      </c>
      <c r="E371" s="125" t="s">
        <v>9</v>
      </c>
      <c r="F371" s="126" t="s">
        <v>10</v>
      </c>
      <c r="G371" s="126" t="s">
        <v>9</v>
      </c>
      <c r="H371" s="127" t="s">
        <v>11</v>
      </c>
      <c r="I371" s="127" t="s">
        <v>9</v>
      </c>
      <c r="J371" s="128" t="s">
        <v>12</v>
      </c>
      <c r="K371" s="128" t="s">
        <v>9</v>
      </c>
      <c r="L371" s="129" t="s">
        <v>13</v>
      </c>
      <c r="M371" s="129" t="s">
        <v>9</v>
      </c>
      <c r="N371" s="130" t="s">
        <v>14</v>
      </c>
      <c r="O371" s="130" t="s">
        <v>9</v>
      </c>
      <c r="P371" s="131" t="s">
        <v>15</v>
      </c>
      <c r="Q371" s="131" t="s">
        <v>9</v>
      </c>
      <c r="R371" s="132" t="s">
        <v>16</v>
      </c>
      <c r="S371" s="132" t="s">
        <v>9</v>
      </c>
      <c r="T371" s="133" t="s">
        <v>17</v>
      </c>
      <c r="U371" s="133" t="s">
        <v>9</v>
      </c>
      <c r="V371" s="134" t="s">
        <v>18</v>
      </c>
      <c r="W371" s="134" t="s">
        <v>9</v>
      </c>
      <c r="X371" s="135" t="s">
        <v>19</v>
      </c>
      <c r="Y371" s="135" t="s">
        <v>9</v>
      </c>
      <c r="Z371" s="136" t="s">
        <v>20</v>
      </c>
      <c r="AA371" s="137" t="s">
        <v>21</v>
      </c>
      <c r="AB371" s="138" t="s">
        <v>22</v>
      </c>
    </row>
    <row r="372" spans="1:28" ht="14.25" customHeight="1">
      <c r="A372" s="243"/>
      <c r="B372" s="181">
        <f t="shared" ref="B372:B378" si="128">WEEKDAY(C372)</f>
        <v>2</v>
      </c>
      <c r="C372" s="150">
        <v>43010</v>
      </c>
      <c r="D372" s="2"/>
      <c r="E372" s="86"/>
      <c r="F372" s="2"/>
      <c r="G372" s="87"/>
      <c r="H372" s="2"/>
      <c r="I372" s="88"/>
      <c r="J372" s="2"/>
      <c r="K372" s="89"/>
      <c r="L372" s="2"/>
      <c r="M372" s="90"/>
      <c r="N372" s="2"/>
      <c r="O372" s="91"/>
      <c r="P372" s="2"/>
      <c r="Q372" s="92"/>
      <c r="R372" s="2"/>
      <c r="S372" s="93"/>
      <c r="T372" s="2"/>
      <c r="U372" s="89"/>
      <c r="V372" s="2"/>
      <c r="W372" s="94"/>
      <c r="X372" s="2"/>
      <c r="Y372" s="87"/>
      <c r="Z372" s="2"/>
      <c r="AA372" s="2" t="str">
        <f t="shared" ref="AA372:AA378" si="129">IF(SUM(D372:X372)=0,"",SUM(D372:X372))</f>
        <v/>
      </c>
      <c r="AB372" s="2" t="str">
        <f t="shared" ref="AB372:AB378" si="130">IF(SUM(Y372:AA372)=0,"",SUM(Z372,AA372))</f>
        <v/>
      </c>
    </row>
    <row r="373" spans="1:28" ht="14.25" customHeight="1">
      <c r="A373" s="243"/>
      <c r="B373" s="181">
        <f t="shared" si="128"/>
        <v>3</v>
      </c>
      <c r="C373" s="150">
        <v>43011</v>
      </c>
      <c r="D373" s="2"/>
      <c r="E373" s="86"/>
      <c r="F373" s="2"/>
      <c r="G373" s="87"/>
      <c r="H373" s="2"/>
      <c r="I373" s="88"/>
      <c r="J373" s="2"/>
      <c r="K373" s="89"/>
      <c r="L373" s="2"/>
      <c r="M373" s="90"/>
      <c r="N373" s="2"/>
      <c r="O373" s="91"/>
      <c r="P373" s="2"/>
      <c r="Q373" s="92"/>
      <c r="R373" s="2"/>
      <c r="S373" s="93"/>
      <c r="T373" s="124"/>
      <c r="U373" s="89"/>
      <c r="V373" s="2"/>
      <c r="W373" s="94"/>
      <c r="X373" s="2"/>
      <c r="Y373" s="87"/>
      <c r="Z373" s="2"/>
      <c r="AA373" s="2" t="str">
        <f t="shared" si="129"/>
        <v/>
      </c>
      <c r="AB373" s="2" t="str">
        <f t="shared" si="130"/>
        <v/>
      </c>
    </row>
    <row r="374" spans="1:28" ht="14.25" customHeight="1">
      <c r="A374" s="243"/>
      <c r="B374" s="181">
        <f t="shared" si="128"/>
        <v>4</v>
      </c>
      <c r="C374" s="150">
        <v>43012</v>
      </c>
      <c r="D374" s="2"/>
      <c r="E374" s="86"/>
      <c r="F374" s="2"/>
      <c r="G374" s="87"/>
      <c r="H374" s="2"/>
      <c r="I374" s="88"/>
      <c r="J374" s="2"/>
      <c r="K374" s="89"/>
      <c r="L374" s="2"/>
      <c r="M374" s="90"/>
      <c r="N374" s="2"/>
      <c r="O374" s="91"/>
      <c r="P374" s="2"/>
      <c r="Q374" s="92"/>
      <c r="R374" s="2"/>
      <c r="S374" s="93"/>
      <c r="T374" s="2"/>
      <c r="U374" s="89"/>
      <c r="V374" s="2"/>
      <c r="W374" s="94"/>
      <c r="X374" s="2"/>
      <c r="Y374" s="87"/>
      <c r="Z374" s="2"/>
      <c r="AA374" s="2" t="str">
        <f t="shared" si="129"/>
        <v/>
      </c>
      <c r="AB374" s="2" t="str">
        <f t="shared" si="130"/>
        <v/>
      </c>
    </row>
    <row r="375" spans="1:28" ht="14.25" customHeight="1">
      <c r="A375" s="243"/>
      <c r="B375" s="181">
        <f t="shared" si="128"/>
        <v>5</v>
      </c>
      <c r="C375" s="150">
        <v>43013</v>
      </c>
      <c r="D375" s="2"/>
      <c r="E375" s="86"/>
      <c r="F375" s="2"/>
      <c r="G375" s="87"/>
      <c r="H375" s="2"/>
      <c r="I375" s="88"/>
      <c r="J375" s="2"/>
      <c r="K375" s="89"/>
      <c r="L375" s="2"/>
      <c r="M375" s="90"/>
      <c r="N375" s="2"/>
      <c r="O375" s="91"/>
      <c r="P375" s="2"/>
      <c r="Q375" s="92"/>
      <c r="R375" s="2"/>
      <c r="S375" s="93"/>
      <c r="T375" s="2"/>
      <c r="U375" s="89"/>
      <c r="V375" s="2"/>
      <c r="W375" s="94"/>
      <c r="X375" s="2"/>
      <c r="Y375" s="87"/>
      <c r="Z375" s="2"/>
      <c r="AA375" s="2" t="str">
        <f t="shared" si="129"/>
        <v/>
      </c>
      <c r="AB375" s="2" t="str">
        <f t="shared" si="130"/>
        <v/>
      </c>
    </row>
    <row r="376" spans="1:28" ht="14.25" customHeight="1">
      <c r="A376" s="243"/>
      <c r="B376" s="181">
        <f t="shared" si="128"/>
        <v>6</v>
      </c>
      <c r="C376" s="150">
        <v>43014</v>
      </c>
      <c r="D376" s="2"/>
      <c r="E376" s="86"/>
      <c r="F376" s="2"/>
      <c r="G376" s="87"/>
      <c r="H376" s="2"/>
      <c r="I376" s="88"/>
      <c r="J376" s="2"/>
      <c r="K376" s="89"/>
      <c r="L376" s="2"/>
      <c r="M376" s="90"/>
      <c r="N376" s="2"/>
      <c r="O376" s="91"/>
      <c r="P376" s="2"/>
      <c r="Q376" s="92"/>
      <c r="R376" s="2"/>
      <c r="S376" s="93"/>
      <c r="T376" s="2"/>
      <c r="U376" s="89"/>
      <c r="V376" s="2"/>
      <c r="W376" s="94"/>
      <c r="X376" s="2"/>
      <c r="Y376" s="87"/>
      <c r="Z376" s="2"/>
      <c r="AA376" s="2" t="str">
        <f t="shared" si="129"/>
        <v/>
      </c>
      <c r="AB376" s="2" t="str">
        <f t="shared" si="130"/>
        <v/>
      </c>
    </row>
    <row r="377" spans="1:28" ht="14.25" customHeight="1">
      <c r="A377" s="243"/>
      <c r="B377" s="181">
        <f t="shared" si="128"/>
        <v>7</v>
      </c>
      <c r="C377" s="150">
        <v>43015</v>
      </c>
      <c r="D377" s="2"/>
      <c r="E377" s="86"/>
      <c r="F377" s="2"/>
      <c r="G377" s="87"/>
      <c r="H377" s="2"/>
      <c r="I377" s="88"/>
      <c r="J377" s="2"/>
      <c r="K377" s="89"/>
      <c r="L377" s="2"/>
      <c r="M377" s="90"/>
      <c r="N377" s="2"/>
      <c r="O377" s="91"/>
      <c r="P377" s="2"/>
      <c r="Q377" s="92"/>
      <c r="R377" s="2"/>
      <c r="S377" s="93"/>
      <c r="T377" s="2"/>
      <c r="U377" s="89"/>
      <c r="V377" s="2"/>
      <c r="W377" s="94"/>
      <c r="X377" s="2"/>
      <c r="Y377" s="87"/>
      <c r="Z377" s="2"/>
      <c r="AA377" s="2" t="str">
        <f t="shared" si="129"/>
        <v/>
      </c>
      <c r="AB377" s="2" t="str">
        <f t="shared" si="130"/>
        <v/>
      </c>
    </row>
    <row r="378" spans="1:28" ht="14.25" customHeight="1">
      <c r="A378" s="243"/>
      <c r="B378" s="181">
        <f t="shared" si="128"/>
        <v>1</v>
      </c>
      <c r="C378" s="150">
        <v>43016</v>
      </c>
      <c r="D378" s="2"/>
      <c r="E378" s="86"/>
      <c r="F378" s="2"/>
      <c r="G378" s="87"/>
      <c r="H378" s="2"/>
      <c r="I378" s="88"/>
      <c r="J378" s="2"/>
      <c r="K378" s="89"/>
      <c r="L378" s="2"/>
      <c r="M378" s="90"/>
      <c r="N378" s="2"/>
      <c r="O378" s="91"/>
      <c r="P378" s="2"/>
      <c r="Q378" s="92"/>
      <c r="R378" s="2"/>
      <c r="S378" s="93"/>
      <c r="T378" s="2"/>
      <c r="U378" s="89"/>
      <c r="V378" s="2"/>
      <c r="W378" s="94"/>
      <c r="X378" s="2"/>
      <c r="Y378" s="87"/>
      <c r="Z378" s="2"/>
      <c r="AA378" s="2" t="str">
        <f t="shared" si="129"/>
        <v/>
      </c>
      <c r="AB378" s="2" t="str">
        <f t="shared" si="130"/>
        <v/>
      </c>
    </row>
    <row r="379" spans="1:28" s="84" customFormat="1" ht="15.75">
      <c r="A379" s="243"/>
      <c r="B379" s="241" t="s">
        <v>23</v>
      </c>
      <c r="C379" s="242"/>
      <c r="D379" s="201">
        <f>SUM(D372:D378)</f>
        <v>0</v>
      </c>
      <c r="E379" s="202"/>
      <c r="F379" s="201">
        <f>SUM(F372:F378)</f>
        <v>0</v>
      </c>
      <c r="G379" s="202"/>
      <c r="H379" s="201">
        <f>SUM(H372:H378)</f>
        <v>0</v>
      </c>
      <c r="I379" s="202"/>
      <c r="J379" s="201">
        <f>SUM(J372:J378)</f>
        <v>0</v>
      </c>
      <c r="K379" s="202"/>
      <c r="L379" s="201">
        <f>SUM(L372:L378)</f>
        <v>0</v>
      </c>
      <c r="M379" s="202"/>
      <c r="N379" s="201">
        <f>SUM(N372:N378)</f>
        <v>0</v>
      </c>
      <c r="O379" s="202"/>
      <c r="P379" s="201">
        <f>SUM(P372:P378)</f>
        <v>0</v>
      </c>
      <c r="Q379" s="202"/>
      <c r="R379" s="201">
        <f>SUM(R372:R378)</f>
        <v>0</v>
      </c>
      <c r="S379" s="202"/>
      <c r="T379" s="201">
        <f>SUM(T372:T378)</f>
        <v>0</v>
      </c>
      <c r="U379" s="202"/>
      <c r="V379" s="201">
        <f>SUM(V372:V378)</f>
        <v>0</v>
      </c>
      <c r="W379" s="202"/>
      <c r="X379" s="201">
        <f>SUM(X372:X378)</f>
        <v>0</v>
      </c>
      <c r="Y379" s="202"/>
      <c r="Z379" s="83">
        <f>SUM(Z372:Z378)</f>
        <v>0</v>
      </c>
      <c r="AA379" s="83">
        <f>SUM(AA372:AA378)</f>
        <v>0</v>
      </c>
      <c r="AB379" s="83">
        <f>SUM(AB372:AB378)</f>
        <v>0</v>
      </c>
    </row>
    <row r="380" spans="1:28" ht="15.75" customHeight="1">
      <c r="A380" s="243"/>
      <c r="B380" s="238" t="str">
        <f>"Semaine "&amp;WEEKNUM(C381)</f>
        <v>Semaine 41</v>
      </c>
      <c r="C380" s="214"/>
      <c r="D380" s="125" t="s">
        <v>8</v>
      </c>
      <c r="E380" s="125" t="s">
        <v>9</v>
      </c>
      <c r="F380" s="126" t="s">
        <v>10</v>
      </c>
      <c r="G380" s="126" t="s">
        <v>9</v>
      </c>
      <c r="H380" s="127" t="s">
        <v>11</v>
      </c>
      <c r="I380" s="127" t="s">
        <v>9</v>
      </c>
      <c r="J380" s="128" t="s">
        <v>12</v>
      </c>
      <c r="K380" s="128" t="s">
        <v>9</v>
      </c>
      <c r="L380" s="129" t="s">
        <v>13</v>
      </c>
      <c r="M380" s="129" t="s">
        <v>9</v>
      </c>
      <c r="N380" s="130" t="s">
        <v>14</v>
      </c>
      <c r="O380" s="130" t="s">
        <v>9</v>
      </c>
      <c r="P380" s="131" t="s">
        <v>15</v>
      </c>
      <c r="Q380" s="131" t="s">
        <v>9</v>
      </c>
      <c r="R380" s="132" t="s">
        <v>16</v>
      </c>
      <c r="S380" s="132" t="s">
        <v>9</v>
      </c>
      <c r="T380" s="133" t="s">
        <v>17</v>
      </c>
      <c r="U380" s="133" t="s">
        <v>9</v>
      </c>
      <c r="V380" s="134" t="s">
        <v>18</v>
      </c>
      <c r="W380" s="134" t="s">
        <v>9</v>
      </c>
      <c r="X380" s="135" t="s">
        <v>19</v>
      </c>
      <c r="Y380" s="135" t="s">
        <v>9</v>
      </c>
      <c r="Z380" s="136" t="s">
        <v>20</v>
      </c>
      <c r="AA380" s="137" t="s">
        <v>21</v>
      </c>
      <c r="AB380" s="138" t="s">
        <v>22</v>
      </c>
    </row>
    <row r="381" spans="1:28" ht="14.25" customHeight="1">
      <c r="A381" s="243"/>
      <c r="B381" s="181">
        <f t="shared" ref="B381:B387" si="131">WEEKDAY(C381)</f>
        <v>2</v>
      </c>
      <c r="C381" s="150">
        <v>43017</v>
      </c>
      <c r="D381" s="2"/>
      <c r="E381" s="86"/>
      <c r="F381" s="2"/>
      <c r="G381" s="87"/>
      <c r="H381" s="2"/>
      <c r="I381" s="88"/>
      <c r="J381" s="2"/>
      <c r="K381" s="89"/>
      <c r="L381" s="2"/>
      <c r="M381" s="90"/>
      <c r="N381" s="2"/>
      <c r="O381" s="91"/>
      <c r="P381" s="2"/>
      <c r="Q381" s="92"/>
      <c r="R381" s="2"/>
      <c r="S381" s="93"/>
      <c r="T381" s="2"/>
      <c r="U381" s="89"/>
      <c r="V381" s="2"/>
      <c r="W381" s="94"/>
      <c r="X381" s="2"/>
      <c r="Y381" s="87"/>
      <c r="Z381" s="2"/>
      <c r="AA381" s="2" t="str">
        <f t="shared" ref="AA381:AA387" si="132">IF(SUM(D381:X381)=0,"",SUM(D381:X381))</f>
        <v/>
      </c>
      <c r="AB381" s="2" t="str">
        <f t="shared" ref="AB381:AB387" si="133">IF(SUM(Y381:AA381)=0,"",SUM(Z381,AA381))</f>
        <v/>
      </c>
    </row>
    <row r="382" spans="1:28" ht="14.25" customHeight="1">
      <c r="A382" s="243"/>
      <c r="B382" s="181">
        <f t="shared" si="131"/>
        <v>3</v>
      </c>
      <c r="C382" s="150">
        <v>43018</v>
      </c>
      <c r="D382" s="2"/>
      <c r="E382" s="86"/>
      <c r="F382" s="2"/>
      <c r="G382" s="87"/>
      <c r="H382" s="2"/>
      <c r="I382" s="88"/>
      <c r="J382" s="2"/>
      <c r="K382" s="89"/>
      <c r="L382" s="2"/>
      <c r="M382" s="90"/>
      <c r="N382" s="2"/>
      <c r="O382" s="91"/>
      <c r="P382" s="2"/>
      <c r="Q382" s="92"/>
      <c r="R382" s="2"/>
      <c r="S382" s="93"/>
      <c r="T382" s="124"/>
      <c r="U382" s="89"/>
      <c r="V382" s="2"/>
      <c r="W382" s="94"/>
      <c r="X382" s="2"/>
      <c r="Y382" s="87"/>
      <c r="Z382" s="2"/>
      <c r="AA382" s="2" t="str">
        <f t="shared" si="132"/>
        <v/>
      </c>
      <c r="AB382" s="2" t="str">
        <f t="shared" si="133"/>
        <v/>
      </c>
    </row>
    <row r="383" spans="1:28" ht="14.25" customHeight="1">
      <c r="A383" s="243"/>
      <c r="B383" s="181">
        <f t="shared" si="131"/>
        <v>4</v>
      </c>
      <c r="C383" s="150">
        <v>43019</v>
      </c>
      <c r="D383" s="2"/>
      <c r="E383" s="86"/>
      <c r="F383" s="2"/>
      <c r="G383" s="87"/>
      <c r="H383" s="2"/>
      <c r="I383" s="88"/>
      <c r="J383" s="2"/>
      <c r="K383" s="89"/>
      <c r="L383" s="2"/>
      <c r="M383" s="90"/>
      <c r="N383" s="2"/>
      <c r="O383" s="91"/>
      <c r="P383" s="2"/>
      <c r="Q383" s="92"/>
      <c r="R383" s="2"/>
      <c r="S383" s="93"/>
      <c r="T383" s="2"/>
      <c r="U383" s="89"/>
      <c r="V383" s="2"/>
      <c r="W383" s="94"/>
      <c r="X383" s="2"/>
      <c r="Y383" s="87"/>
      <c r="Z383" s="2"/>
      <c r="AA383" s="2" t="str">
        <f t="shared" si="132"/>
        <v/>
      </c>
      <c r="AB383" s="2" t="str">
        <f t="shared" si="133"/>
        <v/>
      </c>
    </row>
    <row r="384" spans="1:28" ht="14.25" customHeight="1">
      <c r="A384" s="243"/>
      <c r="B384" s="181">
        <f t="shared" si="131"/>
        <v>5</v>
      </c>
      <c r="C384" s="150">
        <v>43020</v>
      </c>
      <c r="D384" s="2"/>
      <c r="E384" s="86"/>
      <c r="F384" s="2"/>
      <c r="G384" s="87"/>
      <c r="H384" s="2"/>
      <c r="I384" s="88"/>
      <c r="J384" s="2"/>
      <c r="K384" s="89"/>
      <c r="L384" s="2"/>
      <c r="M384" s="90"/>
      <c r="N384" s="2"/>
      <c r="O384" s="91"/>
      <c r="P384" s="2"/>
      <c r="Q384" s="92"/>
      <c r="R384" s="2"/>
      <c r="S384" s="93"/>
      <c r="T384" s="2"/>
      <c r="U384" s="89"/>
      <c r="V384" s="2"/>
      <c r="W384" s="94"/>
      <c r="X384" s="2"/>
      <c r="Y384" s="87"/>
      <c r="Z384" s="2"/>
      <c r="AA384" s="2" t="str">
        <f t="shared" si="132"/>
        <v/>
      </c>
      <c r="AB384" s="2" t="str">
        <f t="shared" si="133"/>
        <v/>
      </c>
    </row>
    <row r="385" spans="1:28" ht="14.25" customHeight="1">
      <c r="A385" s="243"/>
      <c r="B385" s="181">
        <f t="shared" si="131"/>
        <v>6</v>
      </c>
      <c r="C385" s="150">
        <v>43021</v>
      </c>
      <c r="D385" s="2"/>
      <c r="E385" s="86"/>
      <c r="F385" s="2"/>
      <c r="G385" s="87"/>
      <c r="H385" s="2"/>
      <c r="I385" s="88"/>
      <c r="J385" s="2"/>
      <c r="K385" s="89"/>
      <c r="L385" s="2"/>
      <c r="M385" s="90"/>
      <c r="N385" s="2"/>
      <c r="O385" s="91"/>
      <c r="P385" s="2"/>
      <c r="Q385" s="92"/>
      <c r="R385" s="2"/>
      <c r="S385" s="93"/>
      <c r="T385" s="2"/>
      <c r="U385" s="89"/>
      <c r="V385" s="2"/>
      <c r="W385" s="94"/>
      <c r="X385" s="2"/>
      <c r="Y385" s="87"/>
      <c r="Z385" s="2"/>
      <c r="AA385" s="2" t="str">
        <f t="shared" si="132"/>
        <v/>
      </c>
      <c r="AB385" s="2" t="str">
        <f t="shared" si="133"/>
        <v/>
      </c>
    </row>
    <row r="386" spans="1:28" ht="14.25" customHeight="1">
      <c r="A386" s="243"/>
      <c r="B386" s="181">
        <f t="shared" si="131"/>
        <v>7</v>
      </c>
      <c r="C386" s="150">
        <v>43022</v>
      </c>
      <c r="D386" s="2"/>
      <c r="E386" s="86"/>
      <c r="F386" s="2"/>
      <c r="G386" s="87"/>
      <c r="H386" s="2"/>
      <c r="I386" s="88"/>
      <c r="J386" s="2"/>
      <c r="K386" s="89"/>
      <c r="L386" s="2"/>
      <c r="M386" s="90"/>
      <c r="N386" s="2"/>
      <c r="O386" s="91"/>
      <c r="P386" s="2"/>
      <c r="Q386" s="92"/>
      <c r="R386" s="2"/>
      <c r="S386" s="93"/>
      <c r="T386" s="2"/>
      <c r="U386" s="89"/>
      <c r="V386" s="2"/>
      <c r="W386" s="94"/>
      <c r="X386" s="2"/>
      <c r="Y386" s="87"/>
      <c r="Z386" s="2"/>
      <c r="AA386" s="2" t="str">
        <f t="shared" si="132"/>
        <v/>
      </c>
      <c r="AB386" s="2" t="str">
        <f t="shared" si="133"/>
        <v/>
      </c>
    </row>
    <row r="387" spans="1:28" ht="14.25" customHeight="1">
      <c r="A387" s="243"/>
      <c r="B387" s="181">
        <f t="shared" si="131"/>
        <v>1</v>
      </c>
      <c r="C387" s="150">
        <v>43023</v>
      </c>
      <c r="D387" s="2"/>
      <c r="E387" s="86"/>
      <c r="F387" s="2"/>
      <c r="G387" s="87"/>
      <c r="H387" s="2"/>
      <c r="I387" s="88"/>
      <c r="J387" s="2"/>
      <c r="K387" s="89"/>
      <c r="L387" s="2"/>
      <c r="M387" s="90"/>
      <c r="N387" s="2"/>
      <c r="O387" s="91"/>
      <c r="P387" s="2"/>
      <c r="Q387" s="92"/>
      <c r="R387" s="2"/>
      <c r="S387" s="93"/>
      <c r="T387" s="2"/>
      <c r="U387" s="89"/>
      <c r="V387" s="2"/>
      <c r="W387" s="94"/>
      <c r="X387" s="2"/>
      <c r="Y387" s="87"/>
      <c r="Z387" s="2"/>
      <c r="AA387" s="2" t="str">
        <f t="shared" si="132"/>
        <v/>
      </c>
      <c r="AB387" s="2" t="str">
        <f t="shared" si="133"/>
        <v/>
      </c>
    </row>
    <row r="388" spans="1:28" s="84" customFormat="1" ht="15.75">
      <c r="A388" s="243"/>
      <c r="B388" s="241" t="s">
        <v>23</v>
      </c>
      <c r="C388" s="242"/>
      <c r="D388" s="201">
        <f>SUM(D381:D387)</f>
        <v>0</v>
      </c>
      <c r="E388" s="202"/>
      <c r="F388" s="201">
        <f>SUM(F381:F387)</f>
        <v>0</v>
      </c>
      <c r="G388" s="202"/>
      <c r="H388" s="201">
        <f>SUM(H381:H387)</f>
        <v>0</v>
      </c>
      <c r="I388" s="202"/>
      <c r="J388" s="201">
        <f>SUM(J381:J387)</f>
        <v>0</v>
      </c>
      <c r="K388" s="202"/>
      <c r="L388" s="201">
        <f>SUM(L381:L387)</f>
        <v>0</v>
      </c>
      <c r="M388" s="202"/>
      <c r="N388" s="201">
        <f>SUM(N381:N387)</f>
        <v>0</v>
      </c>
      <c r="O388" s="202"/>
      <c r="P388" s="201">
        <f>SUM(P381:P387)</f>
        <v>0</v>
      </c>
      <c r="Q388" s="202"/>
      <c r="R388" s="201">
        <f>SUM(R381:R387)</f>
        <v>0</v>
      </c>
      <c r="S388" s="202"/>
      <c r="T388" s="201">
        <f>SUM(T381:T387)</f>
        <v>0</v>
      </c>
      <c r="U388" s="202"/>
      <c r="V388" s="201">
        <f>SUM(V381:V387)</f>
        <v>0</v>
      </c>
      <c r="W388" s="202"/>
      <c r="X388" s="201">
        <f>SUM(X381:X387)</f>
        <v>0</v>
      </c>
      <c r="Y388" s="202"/>
      <c r="Z388" s="83">
        <f>SUM(Z381:Z387)</f>
        <v>0</v>
      </c>
      <c r="AA388" s="83">
        <f>SUM(AA381:AA387)</f>
        <v>0</v>
      </c>
      <c r="AB388" s="83">
        <f>SUM(AB381:AB387)</f>
        <v>0</v>
      </c>
    </row>
    <row r="389" spans="1:28" ht="15.75" customHeight="1">
      <c r="A389" s="243"/>
      <c r="B389" s="238" t="str">
        <f>"Semaine "&amp;WEEKNUM(C390)</f>
        <v>Semaine 42</v>
      </c>
      <c r="C389" s="214"/>
      <c r="D389" s="125" t="s">
        <v>8</v>
      </c>
      <c r="E389" s="125" t="s">
        <v>9</v>
      </c>
      <c r="F389" s="126" t="s">
        <v>10</v>
      </c>
      <c r="G389" s="126" t="s">
        <v>9</v>
      </c>
      <c r="H389" s="127" t="s">
        <v>11</v>
      </c>
      <c r="I389" s="127" t="s">
        <v>9</v>
      </c>
      <c r="J389" s="128" t="s">
        <v>12</v>
      </c>
      <c r="K389" s="128" t="s">
        <v>9</v>
      </c>
      <c r="L389" s="129" t="s">
        <v>13</v>
      </c>
      <c r="M389" s="129" t="s">
        <v>9</v>
      </c>
      <c r="N389" s="130" t="s">
        <v>14</v>
      </c>
      <c r="O389" s="130" t="s">
        <v>9</v>
      </c>
      <c r="P389" s="131" t="s">
        <v>15</v>
      </c>
      <c r="Q389" s="131" t="s">
        <v>9</v>
      </c>
      <c r="R389" s="132" t="s">
        <v>16</v>
      </c>
      <c r="S389" s="132" t="s">
        <v>9</v>
      </c>
      <c r="T389" s="133" t="s">
        <v>17</v>
      </c>
      <c r="U389" s="133" t="s">
        <v>9</v>
      </c>
      <c r="V389" s="134" t="s">
        <v>18</v>
      </c>
      <c r="W389" s="134" t="s">
        <v>9</v>
      </c>
      <c r="X389" s="135" t="s">
        <v>19</v>
      </c>
      <c r="Y389" s="135" t="s">
        <v>9</v>
      </c>
      <c r="Z389" s="136" t="s">
        <v>20</v>
      </c>
      <c r="AA389" s="137" t="s">
        <v>21</v>
      </c>
      <c r="AB389" s="138" t="s">
        <v>22</v>
      </c>
    </row>
    <row r="390" spans="1:28" ht="14.25" customHeight="1">
      <c r="A390" s="243"/>
      <c r="B390" s="181">
        <f t="shared" ref="B390:B396" si="134">WEEKDAY(C390)</f>
        <v>2</v>
      </c>
      <c r="C390" s="150">
        <v>43024</v>
      </c>
      <c r="D390" s="2"/>
      <c r="E390" s="86"/>
      <c r="F390" s="2"/>
      <c r="G390" s="87"/>
      <c r="H390" s="2"/>
      <c r="I390" s="88"/>
      <c r="J390" s="2"/>
      <c r="K390" s="89"/>
      <c r="L390" s="2"/>
      <c r="M390" s="90"/>
      <c r="N390" s="2"/>
      <c r="O390" s="91"/>
      <c r="P390" s="2"/>
      <c r="Q390" s="92"/>
      <c r="R390" s="2"/>
      <c r="S390" s="93"/>
      <c r="T390" s="2"/>
      <c r="U390" s="89"/>
      <c r="V390" s="2"/>
      <c r="W390" s="94"/>
      <c r="X390" s="2"/>
      <c r="Y390" s="87"/>
      <c r="Z390" s="2"/>
      <c r="AA390" s="2" t="str">
        <f t="shared" ref="AA390:AA396" si="135">IF(SUM(D390:X390)=0,"",SUM(D390:X390))</f>
        <v/>
      </c>
      <c r="AB390" s="2" t="str">
        <f t="shared" ref="AB390:AB396" si="136">IF(SUM(Y390:AA390)=0,"",SUM(Z390,AA390))</f>
        <v/>
      </c>
    </row>
    <row r="391" spans="1:28" ht="14.25" customHeight="1">
      <c r="A391" s="243"/>
      <c r="B391" s="181">
        <f t="shared" si="134"/>
        <v>3</v>
      </c>
      <c r="C391" s="150">
        <v>43025</v>
      </c>
      <c r="D391" s="2"/>
      <c r="E391" s="86"/>
      <c r="F391" s="2"/>
      <c r="G391" s="87"/>
      <c r="H391" s="2"/>
      <c r="I391" s="88"/>
      <c r="J391" s="2"/>
      <c r="K391" s="89"/>
      <c r="L391" s="2"/>
      <c r="M391" s="90"/>
      <c r="N391" s="2"/>
      <c r="O391" s="91"/>
      <c r="P391" s="2"/>
      <c r="Q391" s="92"/>
      <c r="R391" s="2"/>
      <c r="S391" s="93"/>
      <c r="T391" s="124"/>
      <c r="U391" s="89"/>
      <c r="V391" s="2"/>
      <c r="W391" s="94"/>
      <c r="X391" s="2"/>
      <c r="Y391" s="87"/>
      <c r="Z391" s="2"/>
      <c r="AA391" s="2" t="str">
        <f t="shared" si="135"/>
        <v/>
      </c>
      <c r="AB391" s="2" t="str">
        <f t="shared" si="136"/>
        <v/>
      </c>
    </row>
    <row r="392" spans="1:28" ht="14.25" customHeight="1">
      <c r="A392" s="243"/>
      <c r="B392" s="181">
        <f t="shared" si="134"/>
        <v>4</v>
      </c>
      <c r="C392" s="150">
        <v>43026</v>
      </c>
      <c r="D392" s="2"/>
      <c r="E392" s="86"/>
      <c r="F392" s="2"/>
      <c r="G392" s="87"/>
      <c r="H392" s="2"/>
      <c r="I392" s="88"/>
      <c r="J392" s="2"/>
      <c r="K392" s="89"/>
      <c r="L392" s="2"/>
      <c r="M392" s="90"/>
      <c r="N392" s="2"/>
      <c r="O392" s="91"/>
      <c r="P392" s="2"/>
      <c r="Q392" s="92"/>
      <c r="R392" s="2"/>
      <c r="S392" s="93"/>
      <c r="T392" s="2"/>
      <c r="U392" s="89"/>
      <c r="V392" s="2"/>
      <c r="W392" s="94"/>
      <c r="X392" s="2"/>
      <c r="Y392" s="87"/>
      <c r="Z392" s="2"/>
      <c r="AA392" s="2" t="str">
        <f t="shared" si="135"/>
        <v/>
      </c>
      <c r="AB392" s="2" t="str">
        <f t="shared" si="136"/>
        <v/>
      </c>
    </row>
    <row r="393" spans="1:28" ht="14.25" customHeight="1">
      <c r="A393" s="243"/>
      <c r="B393" s="181">
        <f t="shared" si="134"/>
        <v>5</v>
      </c>
      <c r="C393" s="150">
        <v>43027</v>
      </c>
      <c r="D393" s="2"/>
      <c r="E393" s="86"/>
      <c r="F393" s="2"/>
      <c r="G393" s="87"/>
      <c r="H393" s="2"/>
      <c r="I393" s="88"/>
      <c r="J393" s="2"/>
      <c r="K393" s="89"/>
      <c r="L393" s="2"/>
      <c r="M393" s="90"/>
      <c r="N393" s="2"/>
      <c r="O393" s="91"/>
      <c r="P393" s="2"/>
      <c r="Q393" s="92"/>
      <c r="R393" s="2"/>
      <c r="S393" s="93"/>
      <c r="T393" s="2"/>
      <c r="U393" s="89"/>
      <c r="V393" s="2"/>
      <c r="W393" s="94"/>
      <c r="X393" s="2"/>
      <c r="Y393" s="87"/>
      <c r="Z393" s="2"/>
      <c r="AA393" s="2" t="str">
        <f t="shared" si="135"/>
        <v/>
      </c>
      <c r="AB393" s="2" t="str">
        <f t="shared" si="136"/>
        <v/>
      </c>
    </row>
    <row r="394" spans="1:28" ht="14.25" customHeight="1">
      <c r="A394" s="243"/>
      <c r="B394" s="181">
        <f t="shared" si="134"/>
        <v>6</v>
      </c>
      <c r="C394" s="150">
        <v>43028</v>
      </c>
      <c r="D394" s="2"/>
      <c r="E394" s="86"/>
      <c r="F394" s="2"/>
      <c r="G394" s="87"/>
      <c r="H394" s="2"/>
      <c r="I394" s="88"/>
      <c r="J394" s="2"/>
      <c r="K394" s="89"/>
      <c r="L394" s="2"/>
      <c r="M394" s="90"/>
      <c r="N394" s="2"/>
      <c r="O394" s="91"/>
      <c r="P394" s="2"/>
      <c r="Q394" s="92"/>
      <c r="R394" s="2"/>
      <c r="S394" s="93"/>
      <c r="T394" s="2"/>
      <c r="U394" s="89"/>
      <c r="V394" s="2"/>
      <c r="W394" s="94"/>
      <c r="X394" s="2"/>
      <c r="Y394" s="87"/>
      <c r="Z394" s="2"/>
      <c r="AA394" s="2" t="str">
        <f t="shared" si="135"/>
        <v/>
      </c>
      <c r="AB394" s="2" t="str">
        <f t="shared" si="136"/>
        <v/>
      </c>
    </row>
    <row r="395" spans="1:28" ht="14.25" customHeight="1">
      <c r="A395" s="243"/>
      <c r="B395" s="181">
        <f t="shared" si="134"/>
        <v>7</v>
      </c>
      <c r="C395" s="150">
        <v>43029</v>
      </c>
      <c r="D395" s="2"/>
      <c r="E395" s="86"/>
      <c r="F395" s="2"/>
      <c r="G395" s="87"/>
      <c r="H395" s="2"/>
      <c r="I395" s="88"/>
      <c r="J395" s="2"/>
      <c r="K395" s="89"/>
      <c r="L395" s="2"/>
      <c r="M395" s="90"/>
      <c r="N395" s="2"/>
      <c r="O395" s="91"/>
      <c r="P395" s="2"/>
      <c r="Q395" s="92"/>
      <c r="R395" s="2"/>
      <c r="S395" s="93"/>
      <c r="T395" s="2"/>
      <c r="U395" s="89"/>
      <c r="V395" s="2"/>
      <c r="W395" s="94"/>
      <c r="X395" s="2"/>
      <c r="Y395" s="87"/>
      <c r="Z395" s="2"/>
      <c r="AA395" s="2" t="str">
        <f t="shared" si="135"/>
        <v/>
      </c>
      <c r="AB395" s="2" t="str">
        <f t="shared" si="136"/>
        <v/>
      </c>
    </row>
    <row r="396" spans="1:28" ht="14.25" customHeight="1">
      <c r="A396" s="243"/>
      <c r="B396" s="181">
        <f t="shared" si="134"/>
        <v>1</v>
      </c>
      <c r="C396" s="150">
        <v>43030</v>
      </c>
      <c r="D396" s="2"/>
      <c r="E396" s="86"/>
      <c r="F396" s="2"/>
      <c r="G396" s="87"/>
      <c r="H396" s="2"/>
      <c r="I396" s="88"/>
      <c r="J396" s="2"/>
      <c r="K396" s="89"/>
      <c r="L396" s="2"/>
      <c r="M396" s="90"/>
      <c r="N396" s="2"/>
      <c r="O396" s="91"/>
      <c r="P396" s="2"/>
      <c r="Q396" s="92"/>
      <c r="R396" s="2"/>
      <c r="S396" s="93"/>
      <c r="T396" s="2"/>
      <c r="U396" s="89"/>
      <c r="V396" s="2"/>
      <c r="W396" s="94"/>
      <c r="X396" s="2"/>
      <c r="Y396" s="87"/>
      <c r="Z396" s="2"/>
      <c r="AA396" s="2" t="str">
        <f t="shared" si="135"/>
        <v/>
      </c>
      <c r="AB396" s="2" t="str">
        <f t="shared" si="136"/>
        <v/>
      </c>
    </row>
    <row r="397" spans="1:28" s="84" customFormat="1" ht="15.75">
      <c r="A397" s="243"/>
      <c r="B397" s="241" t="s">
        <v>23</v>
      </c>
      <c r="C397" s="242"/>
      <c r="D397" s="201">
        <f>SUM(D390:D396)</f>
        <v>0</v>
      </c>
      <c r="E397" s="202"/>
      <c r="F397" s="201">
        <f>SUM(F390:F396)</f>
        <v>0</v>
      </c>
      <c r="G397" s="202"/>
      <c r="H397" s="201">
        <f>SUM(H390:H396)</f>
        <v>0</v>
      </c>
      <c r="I397" s="202"/>
      <c r="J397" s="201">
        <f>SUM(J390:J396)</f>
        <v>0</v>
      </c>
      <c r="K397" s="202"/>
      <c r="L397" s="201">
        <f>SUM(L390:L396)</f>
        <v>0</v>
      </c>
      <c r="M397" s="202"/>
      <c r="N397" s="201">
        <f>SUM(N390:N396)</f>
        <v>0</v>
      </c>
      <c r="O397" s="202"/>
      <c r="P397" s="201">
        <f>SUM(P390:P396)</f>
        <v>0</v>
      </c>
      <c r="Q397" s="202"/>
      <c r="R397" s="201">
        <f>SUM(R390:R396)</f>
        <v>0</v>
      </c>
      <c r="S397" s="202"/>
      <c r="T397" s="201">
        <f>SUM(T390:T396)</f>
        <v>0</v>
      </c>
      <c r="U397" s="202"/>
      <c r="V397" s="201">
        <f>SUM(V390:V396)</f>
        <v>0</v>
      </c>
      <c r="W397" s="202"/>
      <c r="X397" s="201">
        <f>SUM(X390:X396)</f>
        <v>0</v>
      </c>
      <c r="Y397" s="202"/>
      <c r="Z397" s="83">
        <f>SUM(Z390:Z396)</f>
        <v>0</v>
      </c>
      <c r="AA397" s="83">
        <f>SUM(AA390:AA396)</f>
        <v>0</v>
      </c>
      <c r="AB397" s="83">
        <f>SUM(AB390:AB396)</f>
        <v>0</v>
      </c>
    </row>
    <row r="398" spans="1:28" ht="15.75" customHeight="1">
      <c r="A398" s="243"/>
      <c r="B398" s="238" t="str">
        <f>"Semaine "&amp;WEEKNUM(C399)</f>
        <v>Semaine 43</v>
      </c>
      <c r="C398" s="214"/>
      <c r="D398" s="125" t="s">
        <v>8</v>
      </c>
      <c r="E398" s="125" t="s">
        <v>9</v>
      </c>
      <c r="F398" s="126" t="s">
        <v>10</v>
      </c>
      <c r="G398" s="126" t="s">
        <v>9</v>
      </c>
      <c r="H398" s="127" t="s">
        <v>11</v>
      </c>
      <c r="I398" s="127" t="s">
        <v>9</v>
      </c>
      <c r="J398" s="128" t="s">
        <v>12</v>
      </c>
      <c r="K398" s="128" t="s">
        <v>9</v>
      </c>
      <c r="L398" s="129" t="s">
        <v>13</v>
      </c>
      <c r="M398" s="129" t="s">
        <v>9</v>
      </c>
      <c r="N398" s="130" t="s">
        <v>14</v>
      </c>
      <c r="O398" s="130" t="s">
        <v>9</v>
      </c>
      <c r="P398" s="131" t="s">
        <v>15</v>
      </c>
      <c r="Q398" s="131" t="s">
        <v>9</v>
      </c>
      <c r="R398" s="132" t="s">
        <v>16</v>
      </c>
      <c r="S398" s="132" t="s">
        <v>9</v>
      </c>
      <c r="T398" s="133" t="s">
        <v>17</v>
      </c>
      <c r="U398" s="133" t="s">
        <v>9</v>
      </c>
      <c r="V398" s="134" t="s">
        <v>18</v>
      </c>
      <c r="W398" s="134" t="s">
        <v>9</v>
      </c>
      <c r="X398" s="135" t="s">
        <v>19</v>
      </c>
      <c r="Y398" s="135" t="s">
        <v>9</v>
      </c>
      <c r="Z398" s="136" t="s">
        <v>20</v>
      </c>
      <c r="AA398" s="137" t="s">
        <v>21</v>
      </c>
      <c r="AB398" s="138" t="s">
        <v>22</v>
      </c>
    </row>
    <row r="399" spans="1:28" ht="14.25" customHeight="1">
      <c r="A399" s="243"/>
      <c r="B399" s="181">
        <f t="shared" ref="B399:B405" si="137">WEEKDAY(C399)</f>
        <v>2</v>
      </c>
      <c r="C399" s="150">
        <v>43031</v>
      </c>
      <c r="D399" s="2"/>
      <c r="E399" s="86"/>
      <c r="F399" s="2"/>
      <c r="G399" s="87"/>
      <c r="H399" s="2"/>
      <c r="I399" s="88"/>
      <c r="J399" s="2"/>
      <c r="K399" s="89"/>
      <c r="L399" s="2"/>
      <c r="M399" s="90"/>
      <c r="N399" s="2"/>
      <c r="O399" s="91"/>
      <c r="P399" s="2"/>
      <c r="Q399" s="92"/>
      <c r="R399" s="2"/>
      <c r="S399" s="93"/>
      <c r="T399" s="2"/>
      <c r="U399" s="89"/>
      <c r="V399" s="2"/>
      <c r="W399" s="94"/>
      <c r="X399" s="2"/>
      <c r="Y399" s="87"/>
      <c r="Z399" s="2"/>
      <c r="AA399" s="2" t="str">
        <f t="shared" ref="AA399:AA405" si="138">IF(SUM(D399:X399)=0,"",SUM(D399:X399))</f>
        <v/>
      </c>
      <c r="AB399" s="2" t="str">
        <f t="shared" ref="AB399:AB405" si="139">IF(SUM(Y399:AA399)=0,"",SUM(Z399,AA399))</f>
        <v/>
      </c>
    </row>
    <row r="400" spans="1:28" ht="14.25" customHeight="1">
      <c r="A400" s="243"/>
      <c r="B400" s="181">
        <f t="shared" si="137"/>
        <v>3</v>
      </c>
      <c r="C400" s="150">
        <v>43032</v>
      </c>
      <c r="D400" s="2"/>
      <c r="E400" s="86"/>
      <c r="F400" s="2"/>
      <c r="G400" s="87"/>
      <c r="H400" s="2"/>
      <c r="I400" s="88"/>
      <c r="J400" s="2"/>
      <c r="K400" s="89"/>
      <c r="L400" s="2"/>
      <c r="M400" s="90"/>
      <c r="N400" s="2"/>
      <c r="O400" s="91"/>
      <c r="P400" s="2"/>
      <c r="Q400" s="92"/>
      <c r="R400" s="2"/>
      <c r="S400" s="93"/>
      <c r="T400" s="124"/>
      <c r="U400" s="89"/>
      <c r="V400" s="2"/>
      <c r="W400" s="94"/>
      <c r="X400" s="2"/>
      <c r="Y400" s="87"/>
      <c r="Z400" s="2"/>
      <c r="AA400" s="2" t="str">
        <f t="shared" si="138"/>
        <v/>
      </c>
      <c r="AB400" s="2" t="str">
        <f t="shared" si="139"/>
        <v/>
      </c>
    </row>
    <row r="401" spans="1:28" ht="14.25" customHeight="1">
      <c r="A401" s="243"/>
      <c r="B401" s="181">
        <f t="shared" si="137"/>
        <v>4</v>
      </c>
      <c r="C401" s="150">
        <v>43033</v>
      </c>
      <c r="D401" s="2"/>
      <c r="E401" s="86"/>
      <c r="F401" s="2"/>
      <c r="G401" s="87"/>
      <c r="H401" s="2"/>
      <c r="I401" s="88"/>
      <c r="J401" s="2"/>
      <c r="K401" s="89"/>
      <c r="L401" s="2"/>
      <c r="M401" s="90"/>
      <c r="N401" s="2"/>
      <c r="O401" s="91"/>
      <c r="P401" s="2"/>
      <c r="Q401" s="92"/>
      <c r="R401" s="2"/>
      <c r="S401" s="93"/>
      <c r="T401" s="2"/>
      <c r="U401" s="89"/>
      <c r="V401" s="2"/>
      <c r="W401" s="94"/>
      <c r="X401" s="2"/>
      <c r="Y401" s="87"/>
      <c r="Z401" s="2"/>
      <c r="AA401" s="2" t="str">
        <f t="shared" si="138"/>
        <v/>
      </c>
      <c r="AB401" s="2" t="str">
        <f t="shared" si="139"/>
        <v/>
      </c>
    </row>
    <row r="402" spans="1:28" ht="14.25" customHeight="1">
      <c r="A402" s="243"/>
      <c r="B402" s="181">
        <f t="shared" si="137"/>
        <v>5</v>
      </c>
      <c r="C402" s="150">
        <v>43034</v>
      </c>
      <c r="D402" s="2"/>
      <c r="E402" s="86"/>
      <c r="F402" s="2"/>
      <c r="G402" s="87"/>
      <c r="H402" s="2"/>
      <c r="I402" s="88"/>
      <c r="J402" s="2"/>
      <c r="K402" s="89"/>
      <c r="L402" s="2"/>
      <c r="M402" s="90"/>
      <c r="N402" s="2"/>
      <c r="O402" s="91"/>
      <c r="P402" s="2"/>
      <c r="Q402" s="92"/>
      <c r="R402" s="2"/>
      <c r="S402" s="93"/>
      <c r="T402" s="2"/>
      <c r="U402" s="89"/>
      <c r="V402" s="2"/>
      <c r="W402" s="94"/>
      <c r="X402" s="2"/>
      <c r="Y402" s="87"/>
      <c r="Z402" s="2"/>
      <c r="AA402" s="2" t="str">
        <f t="shared" si="138"/>
        <v/>
      </c>
      <c r="AB402" s="2" t="str">
        <f t="shared" si="139"/>
        <v/>
      </c>
    </row>
    <row r="403" spans="1:28" ht="14.25" customHeight="1">
      <c r="A403" s="243"/>
      <c r="B403" s="181">
        <f t="shared" si="137"/>
        <v>6</v>
      </c>
      <c r="C403" s="150">
        <v>43035</v>
      </c>
      <c r="D403" s="2"/>
      <c r="E403" s="86"/>
      <c r="F403" s="2"/>
      <c r="G403" s="87"/>
      <c r="H403" s="2"/>
      <c r="I403" s="88"/>
      <c r="J403" s="2"/>
      <c r="K403" s="89"/>
      <c r="L403" s="2"/>
      <c r="M403" s="90"/>
      <c r="N403" s="2"/>
      <c r="O403" s="91"/>
      <c r="P403" s="2"/>
      <c r="Q403" s="92"/>
      <c r="R403" s="2"/>
      <c r="S403" s="93"/>
      <c r="T403" s="2"/>
      <c r="U403" s="89"/>
      <c r="V403" s="2"/>
      <c r="W403" s="94"/>
      <c r="X403" s="2"/>
      <c r="Y403" s="87"/>
      <c r="Z403" s="2"/>
      <c r="AA403" s="2" t="str">
        <f t="shared" si="138"/>
        <v/>
      </c>
      <c r="AB403" s="2" t="str">
        <f t="shared" si="139"/>
        <v/>
      </c>
    </row>
    <row r="404" spans="1:28" ht="14.25" customHeight="1">
      <c r="A404" s="243"/>
      <c r="B404" s="181">
        <f t="shared" si="137"/>
        <v>7</v>
      </c>
      <c r="C404" s="150">
        <v>43036</v>
      </c>
      <c r="D404" s="2"/>
      <c r="E404" s="86"/>
      <c r="F404" s="2"/>
      <c r="G404" s="87"/>
      <c r="H404" s="2"/>
      <c r="I404" s="88"/>
      <c r="J404" s="2"/>
      <c r="K404" s="89"/>
      <c r="L404" s="2"/>
      <c r="M404" s="90"/>
      <c r="N404" s="2"/>
      <c r="O404" s="91"/>
      <c r="P404" s="2"/>
      <c r="Q404" s="92"/>
      <c r="R404" s="2"/>
      <c r="S404" s="93"/>
      <c r="T404" s="2"/>
      <c r="U404" s="89"/>
      <c r="V404" s="2"/>
      <c r="W404" s="94"/>
      <c r="X404" s="2"/>
      <c r="Y404" s="87"/>
      <c r="Z404" s="2"/>
      <c r="AA404" s="2" t="str">
        <f t="shared" si="138"/>
        <v/>
      </c>
      <c r="AB404" s="2" t="str">
        <f t="shared" si="139"/>
        <v/>
      </c>
    </row>
    <row r="405" spans="1:28" ht="14.25" customHeight="1">
      <c r="A405" s="243"/>
      <c r="B405" s="181">
        <f t="shared" si="137"/>
        <v>1</v>
      </c>
      <c r="C405" s="150">
        <v>43037</v>
      </c>
      <c r="D405" s="2"/>
      <c r="E405" s="86"/>
      <c r="F405" s="2"/>
      <c r="G405" s="87"/>
      <c r="H405" s="2"/>
      <c r="I405" s="88"/>
      <c r="J405" s="2"/>
      <c r="K405" s="89"/>
      <c r="L405" s="2"/>
      <c r="M405" s="90"/>
      <c r="N405" s="2"/>
      <c r="O405" s="91"/>
      <c r="P405" s="2"/>
      <c r="Q405" s="92"/>
      <c r="R405" s="2"/>
      <c r="S405" s="93"/>
      <c r="T405" s="2"/>
      <c r="U405" s="89"/>
      <c r="V405" s="2"/>
      <c r="W405" s="94"/>
      <c r="X405" s="2"/>
      <c r="Y405" s="87"/>
      <c r="Z405" s="2"/>
      <c r="AA405" s="2" t="str">
        <f t="shared" si="138"/>
        <v/>
      </c>
      <c r="AB405" s="2" t="str">
        <f t="shared" si="139"/>
        <v/>
      </c>
    </row>
    <row r="406" spans="1:28" s="84" customFormat="1" ht="15.75">
      <c r="A406" s="243"/>
      <c r="B406" s="241" t="s">
        <v>23</v>
      </c>
      <c r="C406" s="242"/>
      <c r="D406" s="201">
        <f>SUM(D399:D405)</f>
        <v>0</v>
      </c>
      <c r="E406" s="202"/>
      <c r="F406" s="201">
        <f>SUM(F399:F405)</f>
        <v>0</v>
      </c>
      <c r="G406" s="202"/>
      <c r="H406" s="201">
        <f>SUM(H399:H405)</f>
        <v>0</v>
      </c>
      <c r="I406" s="202"/>
      <c r="J406" s="201">
        <f>SUM(J399:J405)</f>
        <v>0</v>
      </c>
      <c r="K406" s="202"/>
      <c r="L406" s="201">
        <f>SUM(L399:L405)</f>
        <v>0</v>
      </c>
      <c r="M406" s="202"/>
      <c r="N406" s="201">
        <f>SUM(N399:N405)</f>
        <v>0</v>
      </c>
      <c r="O406" s="202"/>
      <c r="P406" s="201">
        <f>SUM(P399:P405)</f>
        <v>0</v>
      </c>
      <c r="Q406" s="202"/>
      <c r="R406" s="201">
        <f>SUM(R399:R405)</f>
        <v>0</v>
      </c>
      <c r="S406" s="202"/>
      <c r="T406" s="201">
        <f>SUM(T399:T405)</f>
        <v>0</v>
      </c>
      <c r="U406" s="202"/>
      <c r="V406" s="201">
        <f>SUM(V399:V405)</f>
        <v>0</v>
      </c>
      <c r="W406" s="202"/>
      <c r="X406" s="201">
        <f>SUM(X399:X405)</f>
        <v>0</v>
      </c>
      <c r="Y406" s="202"/>
      <c r="Z406" s="83">
        <f>SUM(Z399:Z405)</f>
        <v>0</v>
      </c>
      <c r="AA406" s="83">
        <f>SUM(AA399:AA405)</f>
        <v>0</v>
      </c>
      <c r="AB406" s="83">
        <f>SUM(AB399:AB405)</f>
        <v>0</v>
      </c>
    </row>
    <row r="407" spans="1:28" ht="15.75" customHeight="1">
      <c r="A407" s="243"/>
      <c r="B407" s="238" t="str">
        <f>"Semaine "&amp;WEEKNUM(C408)</f>
        <v>Semaine 44</v>
      </c>
      <c r="C407" s="214"/>
      <c r="D407" s="125" t="s">
        <v>8</v>
      </c>
      <c r="E407" s="125" t="s">
        <v>9</v>
      </c>
      <c r="F407" s="126" t="s">
        <v>10</v>
      </c>
      <c r="G407" s="126" t="s">
        <v>9</v>
      </c>
      <c r="H407" s="127" t="s">
        <v>11</v>
      </c>
      <c r="I407" s="127" t="s">
        <v>9</v>
      </c>
      <c r="J407" s="128" t="s">
        <v>12</v>
      </c>
      <c r="K407" s="128" t="s">
        <v>9</v>
      </c>
      <c r="L407" s="129" t="s">
        <v>13</v>
      </c>
      <c r="M407" s="129" t="s">
        <v>9</v>
      </c>
      <c r="N407" s="130" t="s">
        <v>14</v>
      </c>
      <c r="O407" s="130" t="s">
        <v>9</v>
      </c>
      <c r="P407" s="131" t="s">
        <v>15</v>
      </c>
      <c r="Q407" s="131" t="s">
        <v>9</v>
      </c>
      <c r="R407" s="132" t="s">
        <v>16</v>
      </c>
      <c r="S407" s="132" t="s">
        <v>9</v>
      </c>
      <c r="T407" s="133" t="s">
        <v>17</v>
      </c>
      <c r="U407" s="133" t="s">
        <v>9</v>
      </c>
      <c r="V407" s="134" t="s">
        <v>18</v>
      </c>
      <c r="W407" s="134" t="s">
        <v>9</v>
      </c>
      <c r="X407" s="135" t="s">
        <v>19</v>
      </c>
      <c r="Y407" s="135" t="s">
        <v>9</v>
      </c>
      <c r="Z407" s="136" t="s">
        <v>20</v>
      </c>
      <c r="AA407" s="137" t="s">
        <v>21</v>
      </c>
      <c r="AB407" s="138" t="s">
        <v>22</v>
      </c>
    </row>
    <row r="408" spans="1:28" ht="14.25" customHeight="1">
      <c r="A408" s="243"/>
      <c r="B408" s="181">
        <f t="shared" ref="B408:B414" si="140">WEEKDAY(C408)</f>
        <v>2</v>
      </c>
      <c r="C408" s="150">
        <v>43038</v>
      </c>
      <c r="D408" s="2"/>
      <c r="E408" s="86"/>
      <c r="F408" s="2"/>
      <c r="G408" s="87"/>
      <c r="H408" s="2"/>
      <c r="I408" s="88"/>
      <c r="J408" s="2"/>
      <c r="K408" s="89"/>
      <c r="L408" s="2"/>
      <c r="M408" s="90"/>
      <c r="N408" s="2"/>
      <c r="O408" s="91"/>
      <c r="P408" s="2"/>
      <c r="Q408" s="92"/>
      <c r="R408" s="2"/>
      <c r="S408" s="93"/>
      <c r="T408" s="2"/>
      <c r="U408" s="89"/>
      <c r="V408" s="2"/>
      <c r="W408" s="94"/>
      <c r="X408" s="2"/>
      <c r="Y408" s="87"/>
      <c r="Z408" s="2"/>
      <c r="AA408" s="2" t="str">
        <f t="shared" ref="AA408:AA414" si="141">IF(SUM(D408:X408)=0,"",SUM(D408:X408))</f>
        <v/>
      </c>
      <c r="AB408" s="2" t="str">
        <f t="shared" ref="AB408:AB414" si="142">IF(SUM(Y408:AA408)=0,"",SUM(Z408,AA408))</f>
        <v/>
      </c>
    </row>
    <row r="409" spans="1:28" ht="14.25" customHeight="1">
      <c r="A409" s="243"/>
      <c r="B409" s="181">
        <f t="shared" si="140"/>
        <v>3</v>
      </c>
      <c r="C409" s="150">
        <v>43039</v>
      </c>
      <c r="D409" s="2"/>
      <c r="E409" s="86"/>
      <c r="F409" s="2"/>
      <c r="G409" s="87"/>
      <c r="H409" s="2"/>
      <c r="I409" s="88"/>
      <c r="J409" s="2"/>
      <c r="K409" s="89"/>
      <c r="L409" s="2"/>
      <c r="M409" s="90"/>
      <c r="N409" s="2"/>
      <c r="O409" s="91"/>
      <c r="P409" s="2"/>
      <c r="Q409" s="92"/>
      <c r="R409" s="2"/>
      <c r="S409" s="93"/>
      <c r="T409" s="124"/>
      <c r="U409" s="89"/>
      <c r="V409" s="2"/>
      <c r="W409" s="94"/>
      <c r="X409" s="2"/>
      <c r="Y409" s="87"/>
      <c r="Z409" s="2"/>
      <c r="AA409" s="2" t="str">
        <f t="shared" si="141"/>
        <v/>
      </c>
      <c r="AB409" s="2" t="str">
        <f t="shared" si="142"/>
        <v/>
      </c>
    </row>
    <row r="410" spans="1:28" ht="15" customHeight="1">
      <c r="A410" s="243">
        <f>C419</f>
        <v>43047</v>
      </c>
      <c r="B410" s="181">
        <f t="shared" si="140"/>
        <v>4</v>
      </c>
      <c r="C410" s="150">
        <v>43040</v>
      </c>
      <c r="D410" s="2"/>
      <c r="E410" s="86"/>
      <c r="F410" s="2"/>
      <c r="G410" s="87"/>
      <c r="H410" s="2"/>
      <c r="I410" s="88"/>
      <c r="J410" s="2"/>
      <c r="K410" s="89"/>
      <c r="L410" s="2"/>
      <c r="M410" s="90"/>
      <c r="N410" s="2"/>
      <c r="O410" s="91"/>
      <c r="P410" s="2"/>
      <c r="Q410" s="92"/>
      <c r="R410" s="2"/>
      <c r="S410" s="93"/>
      <c r="T410" s="2"/>
      <c r="U410" s="89"/>
      <c r="V410" s="2"/>
      <c r="W410" s="94"/>
      <c r="X410" s="2"/>
      <c r="Y410" s="87"/>
      <c r="Z410" s="2"/>
      <c r="AA410" s="2" t="str">
        <f t="shared" si="141"/>
        <v/>
      </c>
      <c r="AB410" s="2" t="str">
        <f t="shared" si="142"/>
        <v/>
      </c>
    </row>
    <row r="411" spans="1:28" ht="14.25" customHeight="1">
      <c r="A411" s="243"/>
      <c r="B411" s="184">
        <f t="shared" si="140"/>
        <v>5</v>
      </c>
      <c r="C411" s="150">
        <v>43041</v>
      </c>
      <c r="D411" s="2"/>
      <c r="E411" s="86"/>
      <c r="F411" s="2"/>
      <c r="G411" s="87"/>
      <c r="H411" s="2"/>
      <c r="I411" s="88"/>
      <c r="J411" s="2"/>
      <c r="K411" s="89"/>
      <c r="L411" s="2"/>
      <c r="M411" s="90"/>
      <c r="N411" s="2"/>
      <c r="O411" s="91"/>
      <c r="P411" s="2"/>
      <c r="Q411" s="92"/>
      <c r="R411" s="2"/>
      <c r="S411" s="93"/>
      <c r="T411" s="2"/>
      <c r="U411" s="89"/>
      <c r="V411" s="2"/>
      <c r="W411" s="94"/>
      <c r="X411" s="2"/>
      <c r="Y411" s="87"/>
      <c r="Z411" s="2"/>
      <c r="AA411" s="2" t="str">
        <f t="shared" si="141"/>
        <v/>
      </c>
      <c r="AB411" s="2" t="str">
        <f t="shared" si="142"/>
        <v/>
      </c>
    </row>
    <row r="412" spans="1:28" ht="14.25" customHeight="1">
      <c r="A412" s="243"/>
      <c r="B412" s="184">
        <f t="shared" si="140"/>
        <v>6</v>
      </c>
      <c r="C412" s="150">
        <v>43042</v>
      </c>
      <c r="D412" s="2"/>
      <c r="E412" s="86"/>
      <c r="F412" s="2"/>
      <c r="G412" s="87"/>
      <c r="H412" s="2"/>
      <c r="I412" s="88"/>
      <c r="J412" s="2"/>
      <c r="K412" s="89"/>
      <c r="L412" s="2"/>
      <c r="M412" s="90"/>
      <c r="N412" s="2"/>
      <c r="O412" s="91"/>
      <c r="P412" s="2"/>
      <c r="Q412" s="92"/>
      <c r="R412" s="2"/>
      <c r="S412" s="93"/>
      <c r="T412" s="2"/>
      <c r="U412" s="89"/>
      <c r="V412" s="2"/>
      <c r="W412" s="94"/>
      <c r="X412" s="2"/>
      <c r="Y412" s="87"/>
      <c r="Z412" s="2"/>
      <c r="AA412" s="2" t="str">
        <f t="shared" si="141"/>
        <v/>
      </c>
      <c r="AB412" s="2" t="str">
        <f t="shared" si="142"/>
        <v/>
      </c>
    </row>
    <row r="413" spans="1:28" ht="14.25" customHeight="1">
      <c r="A413" s="243"/>
      <c r="B413" s="184">
        <f t="shared" si="140"/>
        <v>7</v>
      </c>
      <c r="C413" s="150">
        <v>43043</v>
      </c>
      <c r="D413" s="2"/>
      <c r="E413" s="86"/>
      <c r="F413" s="2"/>
      <c r="G413" s="87"/>
      <c r="H413" s="2"/>
      <c r="I413" s="88"/>
      <c r="J413" s="2"/>
      <c r="K413" s="89"/>
      <c r="L413" s="2"/>
      <c r="M413" s="90"/>
      <c r="N413" s="2"/>
      <c r="O413" s="91"/>
      <c r="P413" s="2"/>
      <c r="Q413" s="92"/>
      <c r="R413" s="2"/>
      <c r="S413" s="93"/>
      <c r="T413" s="2"/>
      <c r="U413" s="89"/>
      <c r="V413" s="2"/>
      <c r="W413" s="94"/>
      <c r="X413" s="2"/>
      <c r="Y413" s="87"/>
      <c r="Z413" s="2"/>
      <c r="AA413" s="2" t="str">
        <f t="shared" si="141"/>
        <v/>
      </c>
      <c r="AB413" s="2" t="str">
        <f t="shared" si="142"/>
        <v/>
      </c>
    </row>
    <row r="414" spans="1:28" ht="14.25" customHeight="1">
      <c r="A414" s="243"/>
      <c r="B414" s="184">
        <f t="shared" si="140"/>
        <v>1</v>
      </c>
      <c r="C414" s="150">
        <v>43044</v>
      </c>
      <c r="D414" s="2"/>
      <c r="E414" s="86"/>
      <c r="F414" s="2"/>
      <c r="G414" s="87"/>
      <c r="H414" s="2"/>
      <c r="I414" s="88"/>
      <c r="J414" s="2"/>
      <c r="K414" s="89"/>
      <c r="L414" s="2"/>
      <c r="M414" s="90"/>
      <c r="N414" s="2"/>
      <c r="O414" s="91"/>
      <c r="P414" s="2"/>
      <c r="Q414" s="92"/>
      <c r="R414" s="2"/>
      <c r="S414" s="93"/>
      <c r="T414" s="2"/>
      <c r="U414" s="89"/>
      <c r="V414" s="2"/>
      <c r="W414" s="94"/>
      <c r="X414" s="2"/>
      <c r="Y414" s="87"/>
      <c r="Z414" s="2"/>
      <c r="AA414" s="2" t="str">
        <f t="shared" si="141"/>
        <v/>
      </c>
      <c r="AB414" s="2" t="str">
        <f t="shared" si="142"/>
        <v/>
      </c>
    </row>
    <row r="415" spans="1:28" s="84" customFormat="1" ht="15.75">
      <c r="A415" s="243"/>
      <c r="B415" s="241" t="s">
        <v>23</v>
      </c>
      <c r="C415" s="242"/>
      <c r="D415" s="201">
        <f>SUM(D408:D414)</f>
        <v>0</v>
      </c>
      <c r="E415" s="202"/>
      <c r="F415" s="201">
        <f>SUM(F408:F414)</f>
        <v>0</v>
      </c>
      <c r="G415" s="202"/>
      <c r="H415" s="201">
        <f>SUM(H408:H414)</f>
        <v>0</v>
      </c>
      <c r="I415" s="202"/>
      <c r="J415" s="201">
        <f>SUM(J408:J414)</f>
        <v>0</v>
      </c>
      <c r="K415" s="202"/>
      <c r="L415" s="201">
        <f>SUM(L408:L414)</f>
        <v>0</v>
      </c>
      <c r="M415" s="202"/>
      <c r="N415" s="201">
        <f>SUM(N408:N414)</f>
        <v>0</v>
      </c>
      <c r="O415" s="202"/>
      <c r="P415" s="201">
        <f>SUM(P408:P414)</f>
        <v>0</v>
      </c>
      <c r="Q415" s="202"/>
      <c r="R415" s="201">
        <f>SUM(R408:R414)</f>
        <v>0</v>
      </c>
      <c r="S415" s="202"/>
      <c r="T415" s="201">
        <f>SUM(T408:T414)</f>
        <v>0</v>
      </c>
      <c r="U415" s="202"/>
      <c r="V415" s="201">
        <f>SUM(V408:V414)</f>
        <v>0</v>
      </c>
      <c r="W415" s="202"/>
      <c r="X415" s="201">
        <f>SUM(X408:X414)</f>
        <v>0</v>
      </c>
      <c r="Y415" s="202"/>
      <c r="Z415" s="83">
        <f>SUM(Z408:Z414)</f>
        <v>0</v>
      </c>
      <c r="AA415" s="83">
        <f>SUM(AA408:AA414)</f>
        <v>0</v>
      </c>
      <c r="AB415" s="83">
        <f>SUM(AB408:AB414)</f>
        <v>0</v>
      </c>
    </row>
    <row r="416" spans="1:28" ht="15.75" customHeight="1">
      <c r="A416" s="243"/>
      <c r="B416" s="238" t="str">
        <f>"Semaine "&amp;WEEKNUM(C417)</f>
        <v>Semaine 45</v>
      </c>
      <c r="C416" s="214"/>
      <c r="D416" s="125" t="s">
        <v>8</v>
      </c>
      <c r="E416" s="125" t="s">
        <v>9</v>
      </c>
      <c r="F416" s="126" t="s">
        <v>10</v>
      </c>
      <c r="G416" s="126" t="s">
        <v>9</v>
      </c>
      <c r="H416" s="127" t="s">
        <v>11</v>
      </c>
      <c r="I416" s="127" t="s">
        <v>9</v>
      </c>
      <c r="J416" s="128" t="s">
        <v>12</v>
      </c>
      <c r="K416" s="128" t="s">
        <v>9</v>
      </c>
      <c r="L416" s="129" t="s">
        <v>13</v>
      </c>
      <c r="M416" s="129" t="s">
        <v>9</v>
      </c>
      <c r="N416" s="130" t="s">
        <v>14</v>
      </c>
      <c r="O416" s="130" t="s">
        <v>9</v>
      </c>
      <c r="P416" s="131" t="s">
        <v>15</v>
      </c>
      <c r="Q416" s="131" t="s">
        <v>9</v>
      </c>
      <c r="R416" s="132" t="s">
        <v>16</v>
      </c>
      <c r="S416" s="132" t="s">
        <v>9</v>
      </c>
      <c r="T416" s="133" t="s">
        <v>17</v>
      </c>
      <c r="U416" s="133" t="s">
        <v>9</v>
      </c>
      <c r="V416" s="134" t="s">
        <v>18</v>
      </c>
      <c r="W416" s="134" t="s">
        <v>9</v>
      </c>
      <c r="X416" s="135" t="s">
        <v>19</v>
      </c>
      <c r="Y416" s="135" t="s">
        <v>9</v>
      </c>
      <c r="Z416" s="136" t="s">
        <v>20</v>
      </c>
      <c r="AA416" s="137" t="s">
        <v>21</v>
      </c>
      <c r="AB416" s="138" t="s">
        <v>22</v>
      </c>
    </row>
    <row r="417" spans="1:28" ht="14.25" customHeight="1">
      <c r="A417" s="243"/>
      <c r="B417" s="184">
        <f t="shared" ref="B417:B423" si="143">WEEKDAY(C417)</f>
        <v>2</v>
      </c>
      <c r="C417" s="148">
        <v>43045</v>
      </c>
      <c r="D417" s="2"/>
      <c r="E417" s="86"/>
      <c r="F417" s="2"/>
      <c r="G417" s="87"/>
      <c r="H417" s="2"/>
      <c r="I417" s="88"/>
      <c r="J417" s="2"/>
      <c r="K417" s="89"/>
      <c r="L417" s="2"/>
      <c r="M417" s="90"/>
      <c r="N417" s="2"/>
      <c r="O417" s="91"/>
      <c r="P417" s="2"/>
      <c r="Q417" s="92"/>
      <c r="R417" s="2"/>
      <c r="S417" s="93"/>
      <c r="T417" s="2"/>
      <c r="U417" s="89"/>
      <c r="V417" s="2"/>
      <c r="W417" s="94"/>
      <c r="X417" s="2"/>
      <c r="Y417" s="87"/>
      <c r="Z417" s="2"/>
      <c r="AA417" s="2" t="str">
        <f t="shared" ref="AA417:AA423" si="144">IF(SUM(D417:X417)=0,"",SUM(D417:X417))</f>
        <v/>
      </c>
      <c r="AB417" s="2" t="str">
        <f t="shared" ref="AB417:AB423" si="145">IF(SUM(Y417:AA417)=0,"",SUM(Z417,AA417))</f>
        <v/>
      </c>
    </row>
    <row r="418" spans="1:28" ht="14.25" customHeight="1">
      <c r="A418" s="243"/>
      <c r="B418" s="184">
        <f t="shared" si="143"/>
        <v>3</v>
      </c>
      <c r="C418" s="148">
        <v>43046</v>
      </c>
      <c r="D418" s="2"/>
      <c r="E418" s="86"/>
      <c r="F418" s="2"/>
      <c r="G418" s="87"/>
      <c r="H418" s="2"/>
      <c r="I418" s="88"/>
      <c r="J418" s="2"/>
      <c r="K418" s="89"/>
      <c r="L418" s="2"/>
      <c r="M418" s="90"/>
      <c r="N418" s="2"/>
      <c r="O418" s="91"/>
      <c r="P418" s="2"/>
      <c r="Q418" s="92"/>
      <c r="R418" s="2"/>
      <c r="S418" s="93"/>
      <c r="T418" s="124"/>
      <c r="U418" s="89"/>
      <c r="V418" s="2"/>
      <c r="W418" s="94"/>
      <c r="X418" s="2"/>
      <c r="Y418" s="87"/>
      <c r="Z418" s="2"/>
      <c r="AA418" s="2" t="str">
        <f t="shared" si="144"/>
        <v/>
      </c>
      <c r="AB418" s="2" t="str">
        <f t="shared" si="145"/>
        <v/>
      </c>
    </row>
    <row r="419" spans="1:28" ht="14.25" customHeight="1">
      <c r="A419" s="243"/>
      <c r="B419" s="184">
        <f t="shared" si="143"/>
        <v>4</v>
      </c>
      <c r="C419" s="148">
        <v>43047</v>
      </c>
      <c r="D419" s="2"/>
      <c r="E419" s="86"/>
      <c r="F419" s="2"/>
      <c r="G419" s="87"/>
      <c r="H419" s="2"/>
      <c r="I419" s="88"/>
      <c r="J419" s="2"/>
      <c r="K419" s="89"/>
      <c r="L419" s="2"/>
      <c r="M419" s="90"/>
      <c r="N419" s="2"/>
      <c r="O419" s="91"/>
      <c r="P419" s="2"/>
      <c r="Q419" s="92"/>
      <c r="R419" s="2"/>
      <c r="S419" s="93"/>
      <c r="T419" s="2"/>
      <c r="U419" s="89"/>
      <c r="V419" s="2"/>
      <c r="W419" s="94"/>
      <c r="X419" s="2"/>
      <c r="Y419" s="87"/>
      <c r="Z419" s="2"/>
      <c r="AA419" s="2" t="str">
        <f t="shared" si="144"/>
        <v/>
      </c>
      <c r="AB419" s="2" t="str">
        <f t="shared" si="145"/>
        <v/>
      </c>
    </row>
    <row r="420" spans="1:28" ht="14.25" customHeight="1">
      <c r="A420" s="243"/>
      <c r="B420" s="184">
        <f t="shared" si="143"/>
        <v>5</v>
      </c>
      <c r="C420" s="148">
        <v>43048</v>
      </c>
      <c r="D420" s="2"/>
      <c r="E420" s="86"/>
      <c r="F420" s="2"/>
      <c r="G420" s="87"/>
      <c r="H420" s="2"/>
      <c r="I420" s="88"/>
      <c r="J420" s="2"/>
      <c r="K420" s="89"/>
      <c r="L420" s="2"/>
      <c r="M420" s="90"/>
      <c r="N420" s="2"/>
      <c r="O420" s="91"/>
      <c r="P420" s="2"/>
      <c r="Q420" s="92"/>
      <c r="R420" s="2"/>
      <c r="S420" s="93"/>
      <c r="T420" s="2"/>
      <c r="U420" s="89"/>
      <c r="V420" s="2"/>
      <c r="W420" s="94"/>
      <c r="X420" s="2"/>
      <c r="Y420" s="87"/>
      <c r="Z420" s="2"/>
      <c r="AA420" s="2" t="str">
        <f t="shared" si="144"/>
        <v/>
      </c>
      <c r="AB420" s="2" t="str">
        <f t="shared" si="145"/>
        <v/>
      </c>
    </row>
    <row r="421" spans="1:28" ht="14.25" customHeight="1">
      <c r="A421" s="243"/>
      <c r="B421" s="184">
        <f t="shared" si="143"/>
        <v>6</v>
      </c>
      <c r="C421" s="148">
        <v>43049</v>
      </c>
      <c r="D421" s="2"/>
      <c r="E421" s="86"/>
      <c r="F421" s="2"/>
      <c r="G421" s="87"/>
      <c r="H421" s="2"/>
      <c r="I421" s="88"/>
      <c r="J421" s="2"/>
      <c r="K421" s="89"/>
      <c r="L421" s="2"/>
      <c r="M421" s="90"/>
      <c r="N421" s="2"/>
      <c r="O421" s="91"/>
      <c r="P421" s="2"/>
      <c r="Q421" s="92"/>
      <c r="R421" s="2"/>
      <c r="S421" s="93"/>
      <c r="T421" s="2"/>
      <c r="U421" s="89"/>
      <c r="V421" s="2"/>
      <c r="W421" s="94"/>
      <c r="X421" s="2"/>
      <c r="Y421" s="87"/>
      <c r="Z421" s="2"/>
      <c r="AA421" s="2" t="str">
        <f t="shared" si="144"/>
        <v/>
      </c>
      <c r="AB421" s="2" t="str">
        <f t="shared" si="145"/>
        <v/>
      </c>
    </row>
    <row r="422" spans="1:28" ht="14.25" customHeight="1">
      <c r="A422" s="243"/>
      <c r="B422" s="184">
        <f t="shared" si="143"/>
        <v>7</v>
      </c>
      <c r="C422" s="148">
        <v>43050</v>
      </c>
      <c r="D422" s="2"/>
      <c r="E422" s="86"/>
      <c r="F422" s="2"/>
      <c r="G422" s="87"/>
      <c r="H422" s="2"/>
      <c r="I422" s="88"/>
      <c r="J422" s="2"/>
      <c r="K422" s="89"/>
      <c r="L422" s="2"/>
      <c r="M422" s="90"/>
      <c r="N422" s="2"/>
      <c r="O422" s="91"/>
      <c r="P422" s="2"/>
      <c r="Q422" s="92"/>
      <c r="R422" s="2"/>
      <c r="S422" s="93"/>
      <c r="T422" s="2"/>
      <c r="U422" s="89"/>
      <c r="V422" s="2"/>
      <c r="W422" s="94"/>
      <c r="X422" s="2"/>
      <c r="Y422" s="87"/>
      <c r="Z422" s="2"/>
      <c r="AA422" s="2" t="str">
        <f t="shared" si="144"/>
        <v/>
      </c>
      <c r="AB422" s="2" t="str">
        <f t="shared" si="145"/>
        <v/>
      </c>
    </row>
    <row r="423" spans="1:28" ht="14.25" customHeight="1">
      <c r="A423" s="243"/>
      <c r="B423" s="184">
        <f t="shared" si="143"/>
        <v>1</v>
      </c>
      <c r="C423" s="148">
        <v>43051</v>
      </c>
      <c r="D423" s="2"/>
      <c r="E423" s="86"/>
      <c r="F423" s="2"/>
      <c r="G423" s="87"/>
      <c r="H423" s="2"/>
      <c r="I423" s="88"/>
      <c r="J423" s="2"/>
      <c r="K423" s="89"/>
      <c r="L423" s="2"/>
      <c r="M423" s="90"/>
      <c r="N423" s="2"/>
      <c r="O423" s="91"/>
      <c r="P423" s="2"/>
      <c r="Q423" s="92"/>
      <c r="R423" s="2"/>
      <c r="S423" s="93"/>
      <c r="T423" s="2"/>
      <c r="U423" s="89"/>
      <c r="V423" s="2"/>
      <c r="W423" s="94"/>
      <c r="X423" s="2"/>
      <c r="Y423" s="87"/>
      <c r="Z423" s="2"/>
      <c r="AA423" s="2" t="str">
        <f t="shared" si="144"/>
        <v/>
      </c>
      <c r="AB423" s="2" t="str">
        <f t="shared" si="145"/>
        <v/>
      </c>
    </row>
    <row r="424" spans="1:28" s="84" customFormat="1" ht="15.75">
      <c r="A424" s="243"/>
      <c r="B424" s="241" t="s">
        <v>23</v>
      </c>
      <c r="C424" s="242"/>
      <c r="D424" s="201">
        <f>SUM(D417:D423)</f>
        <v>0</v>
      </c>
      <c r="E424" s="202"/>
      <c r="F424" s="201">
        <f>SUM(F417:F423)</f>
        <v>0</v>
      </c>
      <c r="G424" s="202"/>
      <c r="H424" s="201">
        <f>SUM(H417:H423)</f>
        <v>0</v>
      </c>
      <c r="I424" s="202"/>
      <c r="J424" s="201">
        <f>SUM(J417:J423)</f>
        <v>0</v>
      </c>
      <c r="K424" s="202"/>
      <c r="L424" s="201">
        <f>SUM(L417:L423)</f>
        <v>0</v>
      </c>
      <c r="M424" s="202"/>
      <c r="N424" s="201">
        <f>SUM(N417:N423)</f>
        <v>0</v>
      </c>
      <c r="O424" s="202"/>
      <c r="P424" s="201">
        <f>SUM(P417:P423)</f>
        <v>0</v>
      </c>
      <c r="Q424" s="202"/>
      <c r="R424" s="201">
        <f>SUM(R417:R423)</f>
        <v>0</v>
      </c>
      <c r="S424" s="202"/>
      <c r="T424" s="201">
        <f>SUM(T417:T423)</f>
        <v>0</v>
      </c>
      <c r="U424" s="202"/>
      <c r="V424" s="201">
        <f>SUM(V417:V423)</f>
        <v>0</v>
      </c>
      <c r="W424" s="202"/>
      <c r="X424" s="201">
        <f>SUM(X417:X423)</f>
        <v>0</v>
      </c>
      <c r="Y424" s="202"/>
      <c r="Z424" s="83">
        <f>SUM(Z417:Z423)</f>
        <v>0</v>
      </c>
      <c r="AA424" s="83">
        <f>SUM(AA417:AA423)</f>
        <v>0</v>
      </c>
      <c r="AB424" s="83">
        <f>SUM(AB417:AB423)</f>
        <v>0</v>
      </c>
    </row>
    <row r="425" spans="1:28" ht="15.75" customHeight="1">
      <c r="A425" s="243"/>
      <c r="B425" s="238" t="str">
        <f>"Semaine "&amp;WEEKNUM(C426)</f>
        <v>Semaine 46</v>
      </c>
      <c r="C425" s="214"/>
      <c r="D425" s="125" t="s">
        <v>8</v>
      </c>
      <c r="E425" s="125" t="s">
        <v>9</v>
      </c>
      <c r="F425" s="126" t="s">
        <v>10</v>
      </c>
      <c r="G425" s="126" t="s">
        <v>9</v>
      </c>
      <c r="H425" s="127" t="s">
        <v>11</v>
      </c>
      <c r="I425" s="127" t="s">
        <v>9</v>
      </c>
      <c r="J425" s="128" t="s">
        <v>12</v>
      </c>
      <c r="K425" s="128" t="s">
        <v>9</v>
      </c>
      <c r="L425" s="129" t="s">
        <v>13</v>
      </c>
      <c r="M425" s="129" t="s">
        <v>9</v>
      </c>
      <c r="N425" s="130" t="s">
        <v>14</v>
      </c>
      <c r="O425" s="130" t="s">
        <v>9</v>
      </c>
      <c r="P425" s="131" t="s">
        <v>15</v>
      </c>
      <c r="Q425" s="131" t="s">
        <v>9</v>
      </c>
      <c r="R425" s="132" t="s">
        <v>16</v>
      </c>
      <c r="S425" s="132" t="s">
        <v>9</v>
      </c>
      <c r="T425" s="133" t="s">
        <v>17</v>
      </c>
      <c r="U425" s="133" t="s">
        <v>9</v>
      </c>
      <c r="V425" s="134" t="s">
        <v>18</v>
      </c>
      <c r="W425" s="134" t="s">
        <v>9</v>
      </c>
      <c r="X425" s="135" t="s">
        <v>19</v>
      </c>
      <c r="Y425" s="135" t="s">
        <v>9</v>
      </c>
      <c r="Z425" s="136" t="s">
        <v>20</v>
      </c>
      <c r="AA425" s="137" t="s">
        <v>21</v>
      </c>
      <c r="AB425" s="138" t="s">
        <v>22</v>
      </c>
    </row>
    <row r="426" spans="1:28" ht="14.25" customHeight="1">
      <c r="A426" s="243"/>
      <c r="B426" s="184">
        <f t="shared" ref="B426:B432" si="146">WEEKDAY(C426)</f>
        <v>2</v>
      </c>
      <c r="C426" s="148">
        <v>43052</v>
      </c>
      <c r="D426" s="2"/>
      <c r="E426" s="86"/>
      <c r="F426" s="2"/>
      <c r="G426" s="87"/>
      <c r="H426" s="2"/>
      <c r="I426" s="88"/>
      <c r="J426" s="2"/>
      <c r="K426" s="89"/>
      <c r="L426" s="2"/>
      <c r="M426" s="90"/>
      <c r="N426" s="2"/>
      <c r="O426" s="91"/>
      <c r="P426" s="2"/>
      <c r="Q426" s="92"/>
      <c r="R426" s="2"/>
      <c r="S426" s="93"/>
      <c r="T426" s="2"/>
      <c r="U426" s="89"/>
      <c r="V426" s="2"/>
      <c r="W426" s="94"/>
      <c r="X426" s="2"/>
      <c r="Y426" s="87"/>
      <c r="Z426" s="2"/>
      <c r="AA426" s="2" t="str">
        <f t="shared" ref="AA426:AA432" si="147">IF(SUM(D426:X426)=0,"",SUM(D426:X426))</f>
        <v/>
      </c>
      <c r="AB426" s="2" t="str">
        <f t="shared" ref="AB426:AB432" si="148">IF(SUM(Y426:AA426)=0,"",SUM(Z426,AA426))</f>
        <v/>
      </c>
    </row>
    <row r="427" spans="1:28" ht="14.25" customHeight="1">
      <c r="A427" s="243"/>
      <c r="B427" s="184">
        <f t="shared" si="146"/>
        <v>3</v>
      </c>
      <c r="C427" s="148">
        <v>43053</v>
      </c>
      <c r="D427" s="2"/>
      <c r="E427" s="86"/>
      <c r="F427" s="2"/>
      <c r="G427" s="87"/>
      <c r="H427" s="2"/>
      <c r="I427" s="88"/>
      <c r="J427" s="2"/>
      <c r="K427" s="89"/>
      <c r="L427" s="2"/>
      <c r="M427" s="90"/>
      <c r="N427" s="2"/>
      <c r="O427" s="91"/>
      <c r="P427" s="2"/>
      <c r="Q427" s="92"/>
      <c r="R427" s="2"/>
      <c r="S427" s="93"/>
      <c r="T427" s="124"/>
      <c r="U427" s="89"/>
      <c r="V427" s="2"/>
      <c r="W427" s="94"/>
      <c r="X427" s="2"/>
      <c r="Y427" s="87"/>
      <c r="Z427" s="2"/>
      <c r="AA427" s="2" t="str">
        <f t="shared" si="147"/>
        <v/>
      </c>
      <c r="AB427" s="2" t="str">
        <f t="shared" si="148"/>
        <v/>
      </c>
    </row>
    <row r="428" spans="1:28" ht="14.25" customHeight="1">
      <c r="A428" s="243"/>
      <c r="B428" s="184">
        <f t="shared" si="146"/>
        <v>4</v>
      </c>
      <c r="C428" s="148">
        <v>43054</v>
      </c>
      <c r="D428" s="2"/>
      <c r="E428" s="86"/>
      <c r="F428" s="2"/>
      <c r="G428" s="87"/>
      <c r="H428" s="2"/>
      <c r="I428" s="88"/>
      <c r="J428" s="2"/>
      <c r="K428" s="89"/>
      <c r="L428" s="2"/>
      <c r="M428" s="90"/>
      <c r="N428" s="2"/>
      <c r="O428" s="91"/>
      <c r="P428" s="2"/>
      <c r="Q428" s="92"/>
      <c r="R428" s="2"/>
      <c r="S428" s="93"/>
      <c r="T428" s="2"/>
      <c r="U428" s="89"/>
      <c r="V428" s="2"/>
      <c r="W428" s="94"/>
      <c r="X428" s="2"/>
      <c r="Y428" s="87"/>
      <c r="Z428" s="2"/>
      <c r="AA428" s="2" t="str">
        <f t="shared" si="147"/>
        <v/>
      </c>
      <c r="AB428" s="2" t="str">
        <f t="shared" si="148"/>
        <v/>
      </c>
    </row>
    <row r="429" spans="1:28" ht="14.25" customHeight="1">
      <c r="A429" s="243"/>
      <c r="B429" s="184">
        <f t="shared" si="146"/>
        <v>5</v>
      </c>
      <c r="C429" s="148">
        <v>43055</v>
      </c>
      <c r="D429" s="2"/>
      <c r="E429" s="86"/>
      <c r="F429" s="2"/>
      <c r="G429" s="87"/>
      <c r="H429" s="2"/>
      <c r="I429" s="88"/>
      <c r="J429" s="2"/>
      <c r="K429" s="89"/>
      <c r="L429" s="2"/>
      <c r="M429" s="90"/>
      <c r="N429" s="2"/>
      <c r="O429" s="91"/>
      <c r="P429" s="2"/>
      <c r="Q429" s="92"/>
      <c r="R429" s="2"/>
      <c r="S429" s="93"/>
      <c r="T429" s="2"/>
      <c r="U429" s="89"/>
      <c r="V429" s="2"/>
      <c r="W429" s="94"/>
      <c r="X429" s="2"/>
      <c r="Y429" s="87"/>
      <c r="Z429" s="2"/>
      <c r="AA429" s="2" t="str">
        <f t="shared" si="147"/>
        <v/>
      </c>
      <c r="AB429" s="2" t="str">
        <f t="shared" si="148"/>
        <v/>
      </c>
    </row>
    <row r="430" spans="1:28" ht="14.25" customHeight="1">
      <c r="A430" s="243"/>
      <c r="B430" s="184">
        <f t="shared" si="146"/>
        <v>6</v>
      </c>
      <c r="C430" s="148">
        <v>43056</v>
      </c>
      <c r="D430" s="2"/>
      <c r="E430" s="86"/>
      <c r="F430" s="2"/>
      <c r="G430" s="87"/>
      <c r="H430" s="2"/>
      <c r="I430" s="88"/>
      <c r="J430" s="2"/>
      <c r="K430" s="89"/>
      <c r="L430" s="2"/>
      <c r="M430" s="90"/>
      <c r="N430" s="2"/>
      <c r="O430" s="91"/>
      <c r="P430" s="2"/>
      <c r="Q430" s="92"/>
      <c r="R430" s="2"/>
      <c r="S430" s="93"/>
      <c r="T430" s="2"/>
      <c r="U430" s="89"/>
      <c r="V430" s="2"/>
      <c r="W430" s="94"/>
      <c r="X430" s="2"/>
      <c r="Y430" s="87"/>
      <c r="Z430" s="2"/>
      <c r="AA430" s="2" t="str">
        <f t="shared" si="147"/>
        <v/>
      </c>
      <c r="AB430" s="2" t="str">
        <f t="shared" si="148"/>
        <v/>
      </c>
    </row>
    <row r="431" spans="1:28" ht="14.25" customHeight="1">
      <c r="A431" s="243"/>
      <c r="B431" s="184">
        <f t="shared" si="146"/>
        <v>7</v>
      </c>
      <c r="C431" s="148">
        <v>43057</v>
      </c>
      <c r="D431" s="2"/>
      <c r="E431" s="86"/>
      <c r="F431" s="2"/>
      <c r="G431" s="87"/>
      <c r="H431" s="2"/>
      <c r="I431" s="88"/>
      <c r="J431" s="2"/>
      <c r="K431" s="89"/>
      <c r="L431" s="2"/>
      <c r="M431" s="90"/>
      <c r="N431" s="2"/>
      <c r="O431" s="91"/>
      <c r="P431" s="2"/>
      <c r="Q431" s="92"/>
      <c r="R431" s="2"/>
      <c r="S431" s="93"/>
      <c r="T431" s="2"/>
      <c r="U431" s="89"/>
      <c r="V431" s="2"/>
      <c r="W431" s="94"/>
      <c r="X431" s="2"/>
      <c r="Y431" s="87"/>
      <c r="Z431" s="2"/>
      <c r="AA431" s="2" t="str">
        <f t="shared" si="147"/>
        <v/>
      </c>
      <c r="AB431" s="2" t="str">
        <f t="shared" si="148"/>
        <v/>
      </c>
    </row>
    <row r="432" spans="1:28" ht="14.25" customHeight="1">
      <c r="A432" s="243"/>
      <c r="B432" s="184">
        <f t="shared" si="146"/>
        <v>1</v>
      </c>
      <c r="C432" s="148">
        <v>43058</v>
      </c>
      <c r="D432" s="2"/>
      <c r="E432" s="86"/>
      <c r="F432" s="2"/>
      <c r="G432" s="87"/>
      <c r="H432" s="2"/>
      <c r="I432" s="88"/>
      <c r="J432" s="2"/>
      <c r="K432" s="89"/>
      <c r="L432" s="2"/>
      <c r="M432" s="90"/>
      <c r="N432" s="2"/>
      <c r="O432" s="91"/>
      <c r="P432" s="2"/>
      <c r="Q432" s="92"/>
      <c r="R432" s="2"/>
      <c r="S432" s="93"/>
      <c r="T432" s="2"/>
      <c r="U432" s="89"/>
      <c r="V432" s="2"/>
      <c r="W432" s="94"/>
      <c r="X432" s="2"/>
      <c r="Y432" s="87"/>
      <c r="Z432" s="2"/>
      <c r="AA432" s="2" t="str">
        <f t="shared" si="147"/>
        <v/>
      </c>
      <c r="AB432" s="2" t="str">
        <f t="shared" si="148"/>
        <v/>
      </c>
    </row>
    <row r="433" spans="1:28" s="84" customFormat="1" ht="15.75">
      <c r="A433" s="243"/>
      <c r="B433" s="241" t="s">
        <v>23</v>
      </c>
      <c r="C433" s="242"/>
      <c r="D433" s="201">
        <f>SUM(D426:D432)</f>
        <v>0</v>
      </c>
      <c r="E433" s="202"/>
      <c r="F433" s="201">
        <f>SUM(F426:F432)</f>
        <v>0</v>
      </c>
      <c r="G433" s="202"/>
      <c r="H433" s="201">
        <f>SUM(H426:H432)</f>
        <v>0</v>
      </c>
      <c r="I433" s="202"/>
      <c r="J433" s="201">
        <f>SUM(J426:J432)</f>
        <v>0</v>
      </c>
      <c r="K433" s="202"/>
      <c r="L433" s="201">
        <f>SUM(L426:L432)</f>
        <v>0</v>
      </c>
      <c r="M433" s="202"/>
      <c r="N433" s="201">
        <f>SUM(N426:N432)</f>
        <v>0</v>
      </c>
      <c r="O433" s="202"/>
      <c r="P433" s="201">
        <f>SUM(P426:P432)</f>
        <v>0</v>
      </c>
      <c r="Q433" s="202"/>
      <c r="R433" s="201">
        <f>SUM(R426:R432)</f>
        <v>0</v>
      </c>
      <c r="S433" s="202"/>
      <c r="T433" s="201">
        <f>SUM(T426:T432)</f>
        <v>0</v>
      </c>
      <c r="U433" s="202"/>
      <c r="V433" s="201">
        <f>SUM(V426:V432)</f>
        <v>0</v>
      </c>
      <c r="W433" s="202"/>
      <c r="X433" s="201">
        <f>SUM(X426:X432)</f>
        <v>0</v>
      </c>
      <c r="Y433" s="202"/>
      <c r="Z433" s="83">
        <f>SUM(Z426:Z432)</f>
        <v>0</v>
      </c>
      <c r="AA433" s="83">
        <f>SUM(AA426:AA432)</f>
        <v>0</v>
      </c>
      <c r="AB433" s="83">
        <f>SUM(AB426:AB432)</f>
        <v>0</v>
      </c>
    </row>
    <row r="434" spans="1:28" ht="15.75" customHeight="1">
      <c r="A434" s="243"/>
      <c r="B434" s="238" t="str">
        <f>"Semaine "&amp;WEEKNUM(C435)</f>
        <v>Semaine 47</v>
      </c>
      <c r="C434" s="214"/>
      <c r="D434" s="125" t="s">
        <v>8</v>
      </c>
      <c r="E434" s="125" t="s">
        <v>9</v>
      </c>
      <c r="F434" s="126" t="s">
        <v>10</v>
      </c>
      <c r="G434" s="126" t="s">
        <v>9</v>
      </c>
      <c r="H434" s="127" t="s">
        <v>11</v>
      </c>
      <c r="I434" s="127" t="s">
        <v>9</v>
      </c>
      <c r="J434" s="128" t="s">
        <v>12</v>
      </c>
      <c r="K434" s="128" t="s">
        <v>9</v>
      </c>
      <c r="L434" s="129" t="s">
        <v>13</v>
      </c>
      <c r="M434" s="129" t="s">
        <v>9</v>
      </c>
      <c r="N434" s="130" t="s">
        <v>14</v>
      </c>
      <c r="O434" s="130" t="s">
        <v>9</v>
      </c>
      <c r="P434" s="131" t="s">
        <v>15</v>
      </c>
      <c r="Q434" s="131" t="s">
        <v>9</v>
      </c>
      <c r="R434" s="132" t="s">
        <v>16</v>
      </c>
      <c r="S434" s="132" t="s">
        <v>9</v>
      </c>
      <c r="T434" s="133" t="s">
        <v>17</v>
      </c>
      <c r="U434" s="133" t="s">
        <v>9</v>
      </c>
      <c r="V434" s="134" t="s">
        <v>18</v>
      </c>
      <c r="W434" s="134" t="s">
        <v>9</v>
      </c>
      <c r="X434" s="135" t="s">
        <v>19</v>
      </c>
      <c r="Y434" s="135" t="s">
        <v>9</v>
      </c>
      <c r="Z434" s="136" t="s">
        <v>20</v>
      </c>
      <c r="AA434" s="137" t="s">
        <v>21</v>
      </c>
      <c r="AB434" s="138" t="s">
        <v>22</v>
      </c>
    </row>
    <row r="435" spans="1:28" ht="14.25" customHeight="1">
      <c r="A435" s="243"/>
      <c r="B435" s="184">
        <f t="shared" ref="B435:B441" si="149">WEEKDAY(C435)</f>
        <v>2</v>
      </c>
      <c r="C435" s="148">
        <v>43059</v>
      </c>
      <c r="D435" s="2"/>
      <c r="E435" s="86"/>
      <c r="F435" s="2"/>
      <c r="G435" s="87"/>
      <c r="H435" s="2"/>
      <c r="I435" s="88"/>
      <c r="J435" s="2"/>
      <c r="K435" s="89"/>
      <c r="L435" s="2"/>
      <c r="M435" s="90"/>
      <c r="N435" s="2"/>
      <c r="O435" s="91"/>
      <c r="P435" s="2"/>
      <c r="Q435" s="92"/>
      <c r="R435" s="2"/>
      <c r="S435" s="93"/>
      <c r="T435" s="2"/>
      <c r="U435" s="89"/>
      <c r="V435" s="2"/>
      <c r="W435" s="94"/>
      <c r="X435" s="2"/>
      <c r="Y435" s="87"/>
      <c r="Z435" s="2"/>
      <c r="AA435" s="2" t="str">
        <f t="shared" ref="AA435:AA441" si="150">IF(SUM(D435:X435)=0,"",SUM(D435:X435))</f>
        <v/>
      </c>
      <c r="AB435" s="2" t="str">
        <f t="shared" ref="AB435:AB441" si="151">IF(SUM(Y435:AA435)=0,"",SUM(Z435,AA435))</f>
        <v/>
      </c>
    </row>
    <row r="436" spans="1:28" ht="14.25" customHeight="1">
      <c r="A436" s="243"/>
      <c r="B436" s="184">
        <f t="shared" si="149"/>
        <v>3</v>
      </c>
      <c r="C436" s="148">
        <v>43060</v>
      </c>
      <c r="D436" s="2"/>
      <c r="E436" s="86"/>
      <c r="F436" s="2"/>
      <c r="G436" s="87"/>
      <c r="H436" s="2"/>
      <c r="I436" s="88"/>
      <c r="J436" s="2"/>
      <c r="K436" s="89"/>
      <c r="L436" s="2"/>
      <c r="M436" s="90"/>
      <c r="N436" s="2"/>
      <c r="O436" s="91"/>
      <c r="P436" s="2"/>
      <c r="Q436" s="92"/>
      <c r="R436" s="2"/>
      <c r="S436" s="93"/>
      <c r="T436" s="124"/>
      <c r="U436" s="89"/>
      <c r="V436" s="2"/>
      <c r="W436" s="94"/>
      <c r="X436" s="2"/>
      <c r="Y436" s="87"/>
      <c r="Z436" s="2"/>
      <c r="AA436" s="2" t="str">
        <f t="shared" si="150"/>
        <v/>
      </c>
      <c r="AB436" s="2" t="str">
        <f t="shared" si="151"/>
        <v/>
      </c>
    </row>
    <row r="437" spans="1:28" ht="14.25" customHeight="1">
      <c r="A437" s="243"/>
      <c r="B437" s="184">
        <f t="shared" si="149"/>
        <v>4</v>
      </c>
      <c r="C437" s="148">
        <v>43061</v>
      </c>
      <c r="D437" s="2"/>
      <c r="E437" s="86"/>
      <c r="F437" s="2"/>
      <c r="G437" s="87"/>
      <c r="H437" s="2"/>
      <c r="I437" s="88"/>
      <c r="J437" s="2"/>
      <c r="K437" s="89"/>
      <c r="L437" s="2"/>
      <c r="M437" s="90"/>
      <c r="N437" s="2"/>
      <c r="O437" s="91"/>
      <c r="P437" s="2"/>
      <c r="Q437" s="92"/>
      <c r="R437" s="2"/>
      <c r="S437" s="93"/>
      <c r="T437" s="2"/>
      <c r="U437" s="89"/>
      <c r="V437" s="2"/>
      <c r="W437" s="94"/>
      <c r="X437" s="2"/>
      <c r="Y437" s="87"/>
      <c r="Z437" s="2"/>
      <c r="AA437" s="2" t="str">
        <f t="shared" si="150"/>
        <v/>
      </c>
      <c r="AB437" s="2" t="str">
        <f t="shared" si="151"/>
        <v/>
      </c>
    </row>
    <row r="438" spans="1:28" ht="14.25" customHeight="1">
      <c r="A438" s="243"/>
      <c r="B438" s="184">
        <f t="shared" si="149"/>
        <v>5</v>
      </c>
      <c r="C438" s="148">
        <v>43062</v>
      </c>
      <c r="D438" s="2"/>
      <c r="E438" s="86"/>
      <c r="F438" s="2"/>
      <c r="G438" s="87"/>
      <c r="H438" s="2"/>
      <c r="I438" s="88"/>
      <c r="J438" s="2"/>
      <c r="K438" s="89"/>
      <c r="L438" s="2"/>
      <c r="M438" s="90"/>
      <c r="N438" s="2"/>
      <c r="O438" s="91"/>
      <c r="P438" s="2"/>
      <c r="Q438" s="92"/>
      <c r="R438" s="2"/>
      <c r="S438" s="93"/>
      <c r="T438" s="2"/>
      <c r="U438" s="89"/>
      <c r="V438" s="2"/>
      <c r="W438" s="94"/>
      <c r="X438" s="2"/>
      <c r="Y438" s="87"/>
      <c r="Z438" s="2"/>
      <c r="AA438" s="2" t="str">
        <f t="shared" si="150"/>
        <v/>
      </c>
      <c r="AB438" s="2" t="str">
        <f t="shared" si="151"/>
        <v/>
      </c>
    </row>
    <row r="439" spans="1:28" ht="14.25" customHeight="1">
      <c r="A439" s="243"/>
      <c r="B439" s="184">
        <f t="shared" si="149"/>
        <v>6</v>
      </c>
      <c r="C439" s="148">
        <v>43063</v>
      </c>
      <c r="D439" s="2"/>
      <c r="E439" s="86"/>
      <c r="F439" s="2"/>
      <c r="G439" s="87"/>
      <c r="H439" s="2"/>
      <c r="I439" s="88"/>
      <c r="J439" s="2"/>
      <c r="K439" s="89"/>
      <c r="L439" s="2"/>
      <c r="M439" s="90"/>
      <c r="N439" s="2"/>
      <c r="O439" s="91"/>
      <c r="P439" s="2"/>
      <c r="Q439" s="92"/>
      <c r="R439" s="2"/>
      <c r="S439" s="93"/>
      <c r="T439" s="2"/>
      <c r="U439" s="89"/>
      <c r="V439" s="2"/>
      <c r="W439" s="94"/>
      <c r="X439" s="2"/>
      <c r="Y439" s="87"/>
      <c r="Z439" s="2"/>
      <c r="AA439" s="2" t="str">
        <f t="shared" si="150"/>
        <v/>
      </c>
      <c r="AB439" s="2" t="str">
        <f t="shared" si="151"/>
        <v/>
      </c>
    </row>
    <row r="440" spans="1:28" ht="14.25" customHeight="1">
      <c r="A440" s="243"/>
      <c r="B440" s="184">
        <f t="shared" si="149"/>
        <v>7</v>
      </c>
      <c r="C440" s="148">
        <v>43064</v>
      </c>
      <c r="D440" s="2"/>
      <c r="E440" s="86"/>
      <c r="F440" s="2"/>
      <c r="G440" s="87"/>
      <c r="H440" s="2"/>
      <c r="I440" s="88"/>
      <c r="J440" s="2"/>
      <c r="K440" s="89"/>
      <c r="L440" s="2"/>
      <c r="M440" s="90"/>
      <c r="N440" s="2"/>
      <c r="O440" s="91"/>
      <c r="P440" s="2"/>
      <c r="Q440" s="92"/>
      <c r="R440" s="2"/>
      <c r="S440" s="93"/>
      <c r="T440" s="2"/>
      <c r="U440" s="89"/>
      <c r="V440" s="2"/>
      <c r="W440" s="94"/>
      <c r="X440" s="2"/>
      <c r="Y440" s="87"/>
      <c r="Z440" s="2"/>
      <c r="AA440" s="2" t="str">
        <f t="shared" si="150"/>
        <v/>
      </c>
      <c r="AB440" s="2" t="str">
        <f t="shared" si="151"/>
        <v/>
      </c>
    </row>
    <row r="441" spans="1:28" ht="14.25" customHeight="1">
      <c r="A441" s="243"/>
      <c r="B441" s="184">
        <f t="shared" si="149"/>
        <v>1</v>
      </c>
      <c r="C441" s="148">
        <v>43065</v>
      </c>
      <c r="D441" s="2"/>
      <c r="E441" s="86"/>
      <c r="F441" s="2"/>
      <c r="G441" s="87"/>
      <c r="H441" s="2"/>
      <c r="I441" s="88"/>
      <c r="J441" s="2"/>
      <c r="K441" s="89"/>
      <c r="L441" s="2"/>
      <c r="M441" s="90"/>
      <c r="N441" s="2"/>
      <c r="O441" s="91"/>
      <c r="P441" s="2"/>
      <c r="Q441" s="92"/>
      <c r="R441" s="2"/>
      <c r="S441" s="93"/>
      <c r="T441" s="2"/>
      <c r="U441" s="89"/>
      <c r="V441" s="2"/>
      <c r="W441" s="94"/>
      <c r="X441" s="2"/>
      <c r="Y441" s="87"/>
      <c r="Z441" s="2"/>
      <c r="AA441" s="2" t="str">
        <f t="shared" si="150"/>
        <v/>
      </c>
      <c r="AB441" s="2" t="str">
        <f t="shared" si="151"/>
        <v/>
      </c>
    </row>
    <row r="442" spans="1:28" s="84" customFormat="1" ht="15.75">
      <c r="A442" s="243"/>
      <c r="B442" s="241" t="s">
        <v>23</v>
      </c>
      <c r="C442" s="242"/>
      <c r="D442" s="201">
        <f>SUM(D435:D441)</f>
        <v>0</v>
      </c>
      <c r="E442" s="202"/>
      <c r="F442" s="201">
        <f>SUM(F435:F441)</f>
        <v>0</v>
      </c>
      <c r="G442" s="202"/>
      <c r="H442" s="201">
        <f>SUM(H435:H441)</f>
        <v>0</v>
      </c>
      <c r="I442" s="202"/>
      <c r="J442" s="201">
        <f>SUM(J435:J441)</f>
        <v>0</v>
      </c>
      <c r="K442" s="202"/>
      <c r="L442" s="201">
        <f>SUM(L435:L441)</f>
        <v>0</v>
      </c>
      <c r="M442" s="202"/>
      <c r="N442" s="201">
        <f>SUM(N435:N441)</f>
        <v>0</v>
      </c>
      <c r="O442" s="202"/>
      <c r="P442" s="201">
        <f>SUM(P435:P441)</f>
        <v>0</v>
      </c>
      <c r="Q442" s="202"/>
      <c r="R442" s="201">
        <f>SUM(R435:R441)</f>
        <v>0</v>
      </c>
      <c r="S442" s="202"/>
      <c r="T442" s="201">
        <f>SUM(T435:T441)</f>
        <v>0</v>
      </c>
      <c r="U442" s="202"/>
      <c r="V442" s="201">
        <f>SUM(V435:V441)</f>
        <v>0</v>
      </c>
      <c r="W442" s="202"/>
      <c r="X442" s="201">
        <f>SUM(X435:X441)</f>
        <v>0</v>
      </c>
      <c r="Y442" s="202"/>
      <c r="Z442" s="83">
        <f>SUM(Z435:Z441)</f>
        <v>0</v>
      </c>
      <c r="AA442" s="83">
        <f>SUM(AA435:AA441)</f>
        <v>0</v>
      </c>
      <c r="AB442" s="83">
        <f>SUM(AB435:AB441)</f>
        <v>0</v>
      </c>
    </row>
    <row r="443" spans="1:28" ht="15.75" customHeight="1">
      <c r="A443" s="243"/>
      <c r="B443" s="238" t="str">
        <f>"Semaine "&amp;WEEKNUM(C444)</f>
        <v>Semaine 48</v>
      </c>
      <c r="C443" s="214"/>
      <c r="D443" s="125" t="s">
        <v>8</v>
      </c>
      <c r="E443" s="125" t="s">
        <v>9</v>
      </c>
      <c r="F443" s="126" t="s">
        <v>10</v>
      </c>
      <c r="G443" s="126" t="s">
        <v>9</v>
      </c>
      <c r="H443" s="127" t="s">
        <v>11</v>
      </c>
      <c r="I443" s="127" t="s">
        <v>9</v>
      </c>
      <c r="J443" s="128" t="s">
        <v>12</v>
      </c>
      <c r="K443" s="128" t="s">
        <v>9</v>
      </c>
      <c r="L443" s="129" t="s">
        <v>13</v>
      </c>
      <c r="M443" s="129" t="s">
        <v>9</v>
      </c>
      <c r="N443" s="130" t="s">
        <v>14</v>
      </c>
      <c r="O443" s="130" t="s">
        <v>9</v>
      </c>
      <c r="P443" s="131" t="s">
        <v>15</v>
      </c>
      <c r="Q443" s="131" t="s">
        <v>9</v>
      </c>
      <c r="R443" s="132" t="s">
        <v>16</v>
      </c>
      <c r="S443" s="132" t="s">
        <v>9</v>
      </c>
      <c r="T443" s="133" t="s">
        <v>17</v>
      </c>
      <c r="U443" s="133" t="s">
        <v>9</v>
      </c>
      <c r="V443" s="134" t="s">
        <v>18</v>
      </c>
      <c r="W443" s="134" t="s">
        <v>9</v>
      </c>
      <c r="X443" s="135" t="s">
        <v>19</v>
      </c>
      <c r="Y443" s="135" t="s">
        <v>9</v>
      </c>
      <c r="Z443" s="136" t="s">
        <v>20</v>
      </c>
      <c r="AA443" s="137" t="s">
        <v>21</v>
      </c>
      <c r="AB443" s="138" t="s">
        <v>22</v>
      </c>
    </row>
    <row r="444" spans="1:28" ht="14.25" customHeight="1">
      <c r="A444" s="243"/>
      <c r="B444" s="184">
        <f t="shared" ref="B444:B450" si="152">WEEKDAY(C444)</f>
        <v>2</v>
      </c>
      <c r="C444" s="148">
        <v>43066</v>
      </c>
      <c r="D444" s="2"/>
      <c r="E444" s="86"/>
      <c r="F444" s="2"/>
      <c r="G444" s="87"/>
      <c r="H444" s="2"/>
      <c r="I444" s="88"/>
      <c r="J444" s="2"/>
      <c r="K444" s="89"/>
      <c r="L444" s="2"/>
      <c r="M444" s="90"/>
      <c r="N444" s="2"/>
      <c r="O444" s="91"/>
      <c r="P444" s="2"/>
      <c r="Q444" s="92"/>
      <c r="R444" s="2"/>
      <c r="S444" s="93"/>
      <c r="T444" s="2"/>
      <c r="U444" s="89"/>
      <c r="V444" s="2"/>
      <c r="W444" s="94"/>
      <c r="X444" s="2"/>
      <c r="Y444" s="87"/>
      <c r="Z444" s="2"/>
      <c r="AA444" s="2" t="str">
        <f t="shared" ref="AA444:AA450" si="153">IF(SUM(D444:X444)=0,"",SUM(D444:X444))</f>
        <v/>
      </c>
      <c r="AB444" s="2" t="str">
        <f t="shared" ref="AB444:AB450" si="154">IF(SUM(Y444:AA444)=0,"",SUM(Z444,AA444))</f>
        <v/>
      </c>
    </row>
    <row r="445" spans="1:28" ht="14.25" customHeight="1">
      <c r="A445" s="243"/>
      <c r="B445" s="184">
        <f t="shared" si="152"/>
        <v>3</v>
      </c>
      <c r="C445" s="148">
        <v>43067</v>
      </c>
      <c r="D445" s="2"/>
      <c r="E445" s="86"/>
      <c r="F445" s="2"/>
      <c r="G445" s="87"/>
      <c r="H445" s="2"/>
      <c r="I445" s="88"/>
      <c r="J445" s="2"/>
      <c r="K445" s="89"/>
      <c r="L445" s="2"/>
      <c r="M445" s="90"/>
      <c r="N445" s="2"/>
      <c r="O445" s="91"/>
      <c r="P445" s="2"/>
      <c r="Q445" s="92"/>
      <c r="R445" s="2"/>
      <c r="S445" s="93"/>
      <c r="T445" s="124"/>
      <c r="U445" s="89"/>
      <c r="V445" s="2"/>
      <c r="W445" s="94"/>
      <c r="X445" s="2"/>
      <c r="Y445" s="87"/>
      <c r="Z445" s="2"/>
      <c r="AA445" s="2" t="str">
        <f t="shared" si="153"/>
        <v/>
      </c>
      <c r="AB445" s="2" t="str">
        <f t="shared" si="154"/>
        <v/>
      </c>
    </row>
    <row r="446" spans="1:28" ht="14.25" customHeight="1">
      <c r="A446" s="243"/>
      <c r="B446" s="184">
        <f t="shared" si="152"/>
        <v>4</v>
      </c>
      <c r="C446" s="148">
        <v>43068</v>
      </c>
      <c r="D446" s="2"/>
      <c r="E446" s="86"/>
      <c r="F446" s="2"/>
      <c r="G446" s="87"/>
      <c r="H446" s="2"/>
      <c r="I446" s="88"/>
      <c r="J446" s="2"/>
      <c r="K446" s="89"/>
      <c r="L446" s="2"/>
      <c r="M446" s="90"/>
      <c r="N446" s="2"/>
      <c r="O446" s="91"/>
      <c r="P446" s="2"/>
      <c r="Q446" s="92"/>
      <c r="R446" s="2"/>
      <c r="S446" s="93"/>
      <c r="T446" s="2"/>
      <c r="U446" s="89"/>
      <c r="V446" s="2"/>
      <c r="W446" s="94"/>
      <c r="X446" s="2"/>
      <c r="Y446" s="87"/>
      <c r="Z446" s="2"/>
      <c r="AA446" s="2" t="str">
        <f t="shared" si="153"/>
        <v/>
      </c>
      <c r="AB446" s="2" t="str">
        <f t="shared" si="154"/>
        <v/>
      </c>
    </row>
    <row r="447" spans="1:28" ht="14.25" customHeight="1">
      <c r="A447" s="243"/>
      <c r="B447" s="184">
        <f t="shared" si="152"/>
        <v>5</v>
      </c>
      <c r="C447" s="148">
        <v>43069</v>
      </c>
      <c r="D447" s="2"/>
      <c r="E447" s="86"/>
      <c r="F447" s="2"/>
      <c r="G447" s="87"/>
      <c r="H447" s="2"/>
      <c r="I447" s="88"/>
      <c r="J447" s="2"/>
      <c r="K447" s="89"/>
      <c r="L447" s="2"/>
      <c r="M447" s="90"/>
      <c r="N447" s="2"/>
      <c r="O447" s="91"/>
      <c r="P447" s="2"/>
      <c r="Q447" s="92"/>
      <c r="R447" s="2"/>
      <c r="S447" s="93"/>
      <c r="T447" s="2"/>
      <c r="U447" s="89"/>
      <c r="V447" s="2"/>
      <c r="W447" s="94"/>
      <c r="X447" s="2"/>
      <c r="Y447" s="87"/>
      <c r="Z447" s="2"/>
      <c r="AA447" s="2" t="str">
        <f t="shared" si="153"/>
        <v/>
      </c>
      <c r="AB447" s="2" t="str">
        <f t="shared" si="154"/>
        <v/>
      </c>
    </row>
    <row r="448" spans="1:28" ht="15" customHeight="1">
      <c r="A448" s="243">
        <f>C457</f>
        <v>43077</v>
      </c>
      <c r="B448" s="184">
        <f t="shared" si="152"/>
        <v>6</v>
      </c>
      <c r="C448" s="148">
        <v>43070</v>
      </c>
      <c r="D448" s="2"/>
      <c r="E448" s="86"/>
      <c r="F448" s="2"/>
      <c r="G448" s="87"/>
      <c r="H448" s="2"/>
      <c r="I448" s="88"/>
      <c r="J448" s="2"/>
      <c r="K448" s="89"/>
      <c r="L448" s="2"/>
      <c r="M448" s="90"/>
      <c r="N448" s="2"/>
      <c r="O448" s="91"/>
      <c r="P448" s="2"/>
      <c r="Q448" s="92"/>
      <c r="R448" s="2"/>
      <c r="S448" s="93"/>
      <c r="T448" s="2"/>
      <c r="U448" s="89"/>
      <c r="V448" s="2"/>
      <c r="W448" s="94"/>
      <c r="X448" s="2"/>
      <c r="Y448" s="87"/>
      <c r="Z448" s="2"/>
      <c r="AA448" s="2" t="str">
        <f t="shared" si="153"/>
        <v/>
      </c>
      <c r="AB448" s="2" t="str">
        <f t="shared" si="154"/>
        <v/>
      </c>
    </row>
    <row r="449" spans="1:28" ht="14.25" customHeight="1">
      <c r="A449" s="243"/>
      <c r="B449" s="181">
        <f t="shared" si="152"/>
        <v>7</v>
      </c>
      <c r="C449" s="148">
        <v>43071</v>
      </c>
      <c r="D449" s="2"/>
      <c r="E449" s="86"/>
      <c r="F449" s="2"/>
      <c r="G449" s="87"/>
      <c r="H449" s="2"/>
      <c r="I449" s="88"/>
      <c r="J449" s="2"/>
      <c r="K449" s="89"/>
      <c r="L449" s="2"/>
      <c r="M449" s="90"/>
      <c r="N449" s="2"/>
      <c r="O449" s="91"/>
      <c r="P449" s="2"/>
      <c r="Q449" s="92"/>
      <c r="R449" s="2"/>
      <c r="S449" s="93"/>
      <c r="T449" s="2"/>
      <c r="U449" s="89"/>
      <c r="V449" s="2"/>
      <c r="W449" s="94"/>
      <c r="X449" s="2"/>
      <c r="Y449" s="87"/>
      <c r="Z449" s="2"/>
      <c r="AA449" s="2" t="str">
        <f t="shared" si="153"/>
        <v/>
      </c>
      <c r="AB449" s="2" t="str">
        <f t="shared" si="154"/>
        <v/>
      </c>
    </row>
    <row r="450" spans="1:28" ht="14.25" customHeight="1">
      <c r="A450" s="243"/>
      <c r="B450" s="181">
        <f t="shared" si="152"/>
        <v>1</v>
      </c>
      <c r="C450" s="148">
        <v>43072</v>
      </c>
      <c r="D450" s="2"/>
      <c r="E450" s="86"/>
      <c r="F450" s="2"/>
      <c r="G450" s="87"/>
      <c r="H450" s="2"/>
      <c r="I450" s="88"/>
      <c r="J450" s="2"/>
      <c r="K450" s="89"/>
      <c r="L450" s="2"/>
      <c r="M450" s="90"/>
      <c r="N450" s="2"/>
      <c r="O450" s="91"/>
      <c r="P450" s="2"/>
      <c r="Q450" s="92"/>
      <c r="R450" s="2"/>
      <c r="S450" s="93"/>
      <c r="T450" s="2"/>
      <c r="U450" s="89"/>
      <c r="V450" s="2"/>
      <c r="W450" s="94"/>
      <c r="X450" s="2"/>
      <c r="Y450" s="87"/>
      <c r="Z450" s="2"/>
      <c r="AA450" s="2" t="str">
        <f t="shared" si="153"/>
        <v/>
      </c>
      <c r="AB450" s="2" t="str">
        <f t="shared" si="154"/>
        <v/>
      </c>
    </row>
    <row r="451" spans="1:28" s="84" customFormat="1" ht="15.75">
      <c r="A451" s="243"/>
      <c r="B451" s="241" t="s">
        <v>23</v>
      </c>
      <c r="C451" s="242"/>
      <c r="D451" s="201">
        <f>SUM(D444:D450)</f>
        <v>0</v>
      </c>
      <c r="E451" s="202"/>
      <c r="F451" s="201">
        <f>SUM(F444:F450)</f>
        <v>0</v>
      </c>
      <c r="G451" s="202"/>
      <c r="H451" s="201">
        <f>SUM(H444:H450)</f>
        <v>0</v>
      </c>
      <c r="I451" s="202"/>
      <c r="J451" s="201">
        <f>SUM(J444:J450)</f>
        <v>0</v>
      </c>
      <c r="K451" s="202"/>
      <c r="L451" s="201">
        <f>SUM(L444:L450)</f>
        <v>0</v>
      </c>
      <c r="M451" s="202"/>
      <c r="N451" s="201">
        <f>SUM(N444:N450)</f>
        <v>0</v>
      </c>
      <c r="O451" s="202"/>
      <c r="P451" s="201">
        <f>SUM(P444:P450)</f>
        <v>0</v>
      </c>
      <c r="Q451" s="202"/>
      <c r="R451" s="201">
        <f>SUM(R444:R450)</f>
        <v>0</v>
      </c>
      <c r="S451" s="202"/>
      <c r="T451" s="201">
        <f>SUM(T444:T450)</f>
        <v>0</v>
      </c>
      <c r="U451" s="202"/>
      <c r="V451" s="201">
        <f>SUM(V444:V450)</f>
        <v>0</v>
      </c>
      <c r="W451" s="202"/>
      <c r="X451" s="201">
        <f>SUM(X444:X450)</f>
        <v>0</v>
      </c>
      <c r="Y451" s="202"/>
      <c r="Z451" s="83">
        <f>SUM(Z444:Z450)</f>
        <v>0</v>
      </c>
      <c r="AA451" s="83">
        <f>SUM(AA444:AA450)</f>
        <v>0</v>
      </c>
      <c r="AB451" s="83">
        <f>SUM(AB444:AB450)</f>
        <v>0</v>
      </c>
    </row>
    <row r="452" spans="1:28" ht="15.75" customHeight="1">
      <c r="A452" s="243"/>
      <c r="B452" s="238" t="str">
        <f>"Semaine "&amp;WEEKNUM(C453)</f>
        <v>Semaine 49</v>
      </c>
      <c r="C452" s="214"/>
      <c r="D452" s="125" t="s">
        <v>8</v>
      </c>
      <c r="E452" s="125" t="s">
        <v>9</v>
      </c>
      <c r="F452" s="126" t="s">
        <v>10</v>
      </c>
      <c r="G452" s="126" t="s">
        <v>9</v>
      </c>
      <c r="H452" s="127" t="s">
        <v>11</v>
      </c>
      <c r="I452" s="127" t="s">
        <v>9</v>
      </c>
      <c r="J452" s="128" t="s">
        <v>12</v>
      </c>
      <c r="K452" s="128" t="s">
        <v>9</v>
      </c>
      <c r="L452" s="129" t="s">
        <v>13</v>
      </c>
      <c r="M452" s="129" t="s">
        <v>9</v>
      </c>
      <c r="N452" s="130" t="s">
        <v>14</v>
      </c>
      <c r="O452" s="130" t="s">
        <v>9</v>
      </c>
      <c r="P452" s="131" t="s">
        <v>15</v>
      </c>
      <c r="Q452" s="131" t="s">
        <v>9</v>
      </c>
      <c r="R452" s="132" t="s">
        <v>16</v>
      </c>
      <c r="S452" s="132" t="s">
        <v>9</v>
      </c>
      <c r="T452" s="133" t="s">
        <v>17</v>
      </c>
      <c r="U452" s="133" t="s">
        <v>9</v>
      </c>
      <c r="V452" s="134" t="s">
        <v>18</v>
      </c>
      <c r="W452" s="134" t="s">
        <v>9</v>
      </c>
      <c r="X452" s="135" t="s">
        <v>19</v>
      </c>
      <c r="Y452" s="135" t="s">
        <v>9</v>
      </c>
      <c r="Z452" s="136" t="s">
        <v>20</v>
      </c>
      <c r="AA452" s="137" t="s">
        <v>21</v>
      </c>
      <c r="AB452" s="138" t="s">
        <v>22</v>
      </c>
    </row>
    <row r="453" spans="1:28" ht="14.25" customHeight="1">
      <c r="A453" s="243"/>
      <c r="B453" s="181">
        <f t="shared" ref="B453:B459" si="155">WEEKDAY(C453)</f>
        <v>2</v>
      </c>
      <c r="C453" s="150">
        <v>43073</v>
      </c>
      <c r="D453" s="2"/>
      <c r="E453" s="86"/>
      <c r="F453" s="2"/>
      <c r="G453" s="87"/>
      <c r="H453" s="2"/>
      <c r="I453" s="88"/>
      <c r="J453" s="2"/>
      <c r="K453" s="89"/>
      <c r="L453" s="2"/>
      <c r="M453" s="90"/>
      <c r="N453" s="2"/>
      <c r="O453" s="91"/>
      <c r="P453" s="2"/>
      <c r="Q453" s="92"/>
      <c r="R453" s="2"/>
      <c r="S453" s="93"/>
      <c r="T453" s="2"/>
      <c r="U453" s="89"/>
      <c r="V453" s="2"/>
      <c r="W453" s="94"/>
      <c r="X453" s="2"/>
      <c r="Y453" s="87"/>
      <c r="Z453" s="2"/>
      <c r="AA453" s="2" t="str">
        <f t="shared" ref="AA453:AA459" si="156">IF(SUM(D453:X453)=0,"",SUM(D453:X453))</f>
        <v/>
      </c>
      <c r="AB453" s="2" t="str">
        <f t="shared" ref="AB453:AB459" si="157">IF(SUM(Y453:AA453)=0,"",SUM(Z453,AA453))</f>
        <v/>
      </c>
    </row>
    <row r="454" spans="1:28" ht="14.25" customHeight="1">
      <c r="A454" s="243"/>
      <c r="B454" s="181">
        <f t="shared" si="155"/>
        <v>3</v>
      </c>
      <c r="C454" s="150">
        <v>43074</v>
      </c>
      <c r="D454" s="2"/>
      <c r="E454" s="86"/>
      <c r="F454" s="2"/>
      <c r="G454" s="87"/>
      <c r="H454" s="2"/>
      <c r="I454" s="88"/>
      <c r="J454" s="2"/>
      <c r="K454" s="89"/>
      <c r="L454" s="2"/>
      <c r="M454" s="90"/>
      <c r="N454" s="2"/>
      <c r="O454" s="91"/>
      <c r="P454" s="2"/>
      <c r="Q454" s="92"/>
      <c r="R454" s="2"/>
      <c r="S454" s="93"/>
      <c r="T454" s="124"/>
      <c r="U454" s="89"/>
      <c r="V454" s="2"/>
      <c r="W454" s="94"/>
      <c r="X454" s="2"/>
      <c r="Y454" s="87"/>
      <c r="Z454" s="2"/>
      <c r="AA454" s="2" t="str">
        <f t="shared" si="156"/>
        <v/>
      </c>
      <c r="AB454" s="2" t="str">
        <f t="shared" si="157"/>
        <v/>
      </c>
    </row>
    <row r="455" spans="1:28" ht="14.25" customHeight="1">
      <c r="A455" s="243"/>
      <c r="B455" s="181">
        <f t="shared" si="155"/>
        <v>4</v>
      </c>
      <c r="C455" s="150">
        <v>43075</v>
      </c>
      <c r="D455" s="2"/>
      <c r="E455" s="86"/>
      <c r="F455" s="2"/>
      <c r="G455" s="87"/>
      <c r="H455" s="2"/>
      <c r="I455" s="88"/>
      <c r="J455" s="2"/>
      <c r="K455" s="89"/>
      <c r="L455" s="2"/>
      <c r="M455" s="90"/>
      <c r="N455" s="2"/>
      <c r="O455" s="91"/>
      <c r="P455" s="2"/>
      <c r="Q455" s="92"/>
      <c r="R455" s="2"/>
      <c r="S455" s="93"/>
      <c r="T455" s="2"/>
      <c r="U455" s="89"/>
      <c r="V455" s="2"/>
      <c r="W455" s="94"/>
      <c r="X455" s="2"/>
      <c r="Y455" s="87"/>
      <c r="Z455" s="2"/>
      <c r="AA455" s="2" t="str">
        <f t="shared" si="156"/>
        <v/>
      </c>
      <c r="AB455" s="2" t="str">
        <f t="shared" si="157"/>
        <v/>
      </c>
    </row>
    <row r="456" spans="1:28" ht="14.25" customHeight="1">
      <c r="A456" s="243"/>
      <c r="B456" s="181">
        <f t="shared" si="155"/>
        <v>5</v>
      </c>
      <c r="C456" s="150">
        <v>43076</v>
      </c>
      <c r="D456" s="2"/>
      <c r="E456" s="86"/>
      <c r="F456" s="2"/>
      <c r="G456" s="87"/>
      <c r="H456" s="2"/>
      <c r="I456" s="88"/>
      <c r="J456" s="2"/>
      <c r="K456" s="89"/>
      <c r="L456" s="2"/>
      <c r="M456" s="90"/>
      <c r="N456" s="2"/>
      <c r="O456" s="91"/>
      <c r="P456" s="2"/>
      <c r="Q456" s="92"/>
      <c r="R456" s="2"/>
      <c r="S456" s="93"/>
      <c r="T456" s="2"/>
      <c r="U456" s="89"/>
      <c r="V456" s="2"/>
      <c r="W456" s="94"/>
      <c r="X456" s="2"/>
      <c r="Y456" s="87"/>
      <c r="Z456" s="2"/>
      <c r="AA456" s="2" t="str">
        <f t="shared" si="156"/>
        <v/>
      </c>
      <c r="AB456" s="2" t="str">
        <f t="shared" si="157"/>
        <v/>
      </c>
    </row>
    <row r="457" spans="1:28" ht="14.25" customHeight="1">
      <c r="A457" s="243"/>
      <c r="B457" s="181">
        <f t="shared" si="155"/>
        <v>6</v>
      </c>
      <c r="C457" s="150">
        <v>43077</v>
      </c>
      <c r="D457" s="2"/>
      <c r="E457" s="86"/>
      <c r="F457" s="2"/>
      <c r="G457" s="87"/>
      <c r="H457" s="2"/>
      <c r="I457" s="88"/>
      <c r="J457" s="2"/>
      <c r="K457" s="89"/>
      <c r="L457" s="2"/>
      <c r="M457" s="90"/>
      <c r="N457" s="2"/>
      <c r="O457" s="91"/>
      <c r="P457" s="2"/>
      <c r="Q457" s="92"/>
      <c r="R457" s="2"/>
      <c r="S457" s="93"/>
      <c r="T457" s="2"/>
      <c r="U457" s="89"/>
      <c r="V457" s="2"/>
      <c r="W457" s="94"/>
      <c r="X457" s="2"/>
      <c r="Y457" s="87"/>
      <c r="Z457" s="2"/>
      <c r="AA457" s="2" t="str">
        <f t="shared" si="156"/>
        <v/>
      </c>
      <c r="AB457" s="2" t="str">
        <f t="shared" si="157"/>
        <v/>
      </c>
    </row>
    <row r="458" spans="1:28" ht="14.25" customHeight="1">
      <c r="A458" s="243"/>
      <c r="B458" s="181">
        <f t="shared" si="155"/>
        <v>7</v>
      </c>
      <c r="C458" s="150">
        <v>43078</v>
      </c>
      <c r="D458" s="2"/>
      <c r="E458" s="86"/>
      <c r="F458" s="2"/>
      <c r="G458" s="87"/>
      <c r="H458" s="2"/>
      <c r="I458" s="88"/>
      <c r="J458" s="2"/>
      <c r="K458" s="89"/>
      <c r="L458" s="2"/>
      <c r="M458" s="90"/>
      <c r="N458" s="2"/>
      <c r="O458" s="91"/>
      <c r="P458" s="2"/>
      <c r="Q458" s="92"/>
      <c r="R458" s="2"/>
      <c r="S458" s="93"/>
      <c r="T458" s="2"/>
      <c r="U458" s="89"/>
      <c r="V458" s="2"/>
      <c r="W458" s="94"/>
      <c r="X458" s="2"/>
      <c r="Y458" s="87"/>
      <c r="Z458" s="2"/>
      <c r="AA458" s="2" t="str">
        <f t="shared" si="156"/>
        <v/>
      </c>
      <c r="AB458" s="2" t="str">
        <f t="shared" si="157"/>
        <v/>
      </c>
    </row>
    <row r="459" spans="1:28" ht="14.25" customHeight="1">
      <c r="A459" s="243"/>
      <c r="B459" s="181">
        <f t="shared" si="155"/>
        <v>1</v>
      </c>
      <c r="C459" s="150">
        <v>43079</v>
      </c>
      <c r="D459" s="2"/>
      <c r="E459" s="86"/>
      <c r="F459" s="2"/>
      <c r="G459" s="87"/>
      <c r="H459" s="2"/>
      <c r="I459" s="88"/>
      <c r="J459" s="2"/>
      <c r="K459" s="89"/>
      <c r="L459" s="2"/>
      <c r="M459" s="90"/>
      <c r="N459" s="2"/>
      <c r="O459" s="91"/>
      <c r="P459" s="2"/>
      <c r="Q459" s="92"/>
      <c r="R459" s="2"/>
      <c r="S459" s="93"/>
      <c r="T459" s="2"/>
      <c r="U459" s="89"/>
      <c r="V459" s="2"/>
      <c r="W459" s="94"/>
      <c r="X459" s="2"/>
      <c r="Y459" s="87"/>
      <c r="Z459" s="2"/>
      <c r="AA459" s="2" t="str">
        <f t="shared" si="156"/>
        <v/>
      </c>
      <c r="AB459" s="2" t="str">
        <f t="shared" si="157"/>
        <v/>
      </c>
    </row>
    <row r="460" spans="1:28" s="84" customFormat="1" ht="15.75">
      <c r="A460" s="243"/>
      <c r="B460" s="241" t="s">
        <v>23</v>
      </c>
      <c r="C460" s="242"/>
      <c r="D460" s="201">
        <f>SUM(D453:D459)</f>
        <v>0</v>
      </c>
      <c r="E460" s="202"/>
      <c r="F460" s="201">
        <f>SUM(F453:F459)</f>
        <v>0</v>
      </c>
      <c r="G460" s="202"/>
      <c r="H460" s="201">
        <f>SUM(H453:H459)</f>
        <v>0</v>
      </c>
      <c r="I460" s="202"/>
      <c r="J460" s="201">
        <f>SUM(J453:J459)</f>
        <v>0</v>
      </c>
      <c r="K460" s="202"/>
      <c r="L460" s="201">
        <f>SUM(L453:L459)</f>
        <v>0</v>
      </c>
      <c r="M460" s="202"/>
      <c r="N460" s="201">
        <f>SUM(N453:N459)</f>
        <v>0</v>
      </c>
      <c r="O460" s="202"/>
      <c r="P460" s="201">
        <f>SUM(P453:P459)</f>
        <v>0</v>
      </c>
      <c r="Q460" s="202"/>
      <c r="R460" s="201">
        <f>SUM(R453:R459)</f>
        <v>0</v>
      </c>
      <c r="S460" s="202"/>
      <c r="T460" s="201">
        <f>SUM(T453:T459)</f>
        <v>0</v>
      </c>
      <c r="U460" s="202"/>
      <c r="V460" s="201">
        <f>SUM(V453:V459)</f>
        <v>0</v>
      </c>
      <c r="W460" s="202"/>
      <c r="X460" s="201">
        <f>SUM(X453:X459)</f>
        <v>0</v>
      </c>
      <c r="Y460" s="202"/>
      <c r="Z460" s="83">
        <f>SUM(Z453:Z459)</f>
        <v>0</v>
      </c>
      <c r="AA460" s="83">
        <f>SUM(AA453:AA459)</f>
        <v>0</v>
      </c>
      <c r="AB460" s="83">
        <f>SUM(AB453:AB459)</f>
        <v>0</v>
      </c>
    </row>
    <row r="461" spans="1:28" ht="15.75" customHeight="1">
      <c r="A461" s="243"/>
      <c r="B461" s="238" t="str">
        <f>"Semaine "&amp;WEEKNUM(C462)</f>
        <v>Semaine 50</v>
      </c>
      <c r="C461" s="214"/>
      <c r="D461" s="125" t="s">
        <v>8</v>
      </c>
      <c r="E461" s="125" t="s">
        <v>9</v>
      </c>
      <c r="F461" s="126" t="s">
        <v>10</v>
      </c>
      <c r="G461" s="126" t="s">
        <v>9</v>
      </c>
      <c r="H461" s="127" t="s">
        <v>11</v>
      </c>
      <c r="I461" s="127" t="s">
        <v>9</v>
      </c>
      <c r="J461" s="128" t="s">
        <v>12</v>
      </c>
      <c r="K461" s="128" t="s">
        <v>9</v>
      </c>
      <c r="L461" s="129" t="s">
        <v>13</v>
      </c>
      <c r="M461" s="129" t="s">
        <v>9</v>
      </c>
      <c r="N461" s="130" t="s">
        <v>14</v>
      </c>
      <c r="O461" s="130" t="s">
        <v>9</v>
      </c>
      <c r="P461" s="131" t="s">
        <v>15</v>
      </c>
      <c r="Q461" s="131" t="s">
        <v>9</v>
      </c>
      <c r="R461" s="132" t="s">
        <v>16</v>
      </c>
      <c r="S461" s="132" t="s">
        <v>9</v>
      </c>
      <c r="T461" s="133" t="s">
        <v>17</v>
      </c>
      <c r="U461" s="133" t="s">
        <v>9</v>
      </c>
      <c r="V461" s="134" t="s">
        <v>18</v>
      </c>
      <c r="W461" s="134" t="s">
        <v>9</v>
      </c>
      <c r="X461" s="135" t="s">
        <v>19</v>
      </c>
      <c r="Y461" s="135" t="s">
        <v>9</v>
      </c>
      <c r="Z461" s="136" t="s">
        <v>20</v>
      </c>
      <c r="AA461" s="137" t="s">
        <v>21</v>
      </c>
      <c r="AB461" s="138" t="s">
        <v>22</v>
      </c>
    </row>
    <row r="462" spans="1:28" ht="14.25" customHeight="1">
      <c r="A462" s="243"/>
      <c r="B462" s="181">
        <f t="shared" ref="B462:B468" si="158">WEEKDAY(C462)</f>
        <v>2</v>
      </c>
      <c r="C462" s="150">
        <v>43080</v>
      </c>
      <c r="D462" s="2"/>
      <c r="E462" s="86"/>
      <c r="F462" s="2"/>
      <c r="G462" s="87"/>
      <c r="H462" s="2"/>
      <c r="I462" s="88"/>
      <c r="J462" s="2"/>
      <c r="K462" s="89"/>
      <c r="L462" s="2"/>
      <c r="M462" s="90"/>
      <c r="N462" s="2"/>
      <c r="O462" s="91"/>
      <c r="P462" s="2"/>
      <c r="Q462" s="92"/>
      <c r="R462" s="2"/>
      <c r="S462" s="93"/>
      <c r="T462" s="2"/>
      <c r="U462" s="89"/>
      <c r="V462" s="2"/>
      <c r="W462" s="94"/>
      <c r="X462" s="2"/>
      <c r="Y462" s="87"/>
      <c r="Z462" s="2"/>
      <c r="AA462" s="2" t="str">
        <f t="shared" ref="AA462:AA468" si="159">IF(SUM(D462:X462)=0,"",SUM(D462:X462))</f>
        <v/>
      </c>
      <c r="AB462" s="2" t="str">
        <f t="shared" ref="AB462:AB468" si="160">IF(SUM(Y462:AA462)=0,"",SUM(Z462,AA462))</f>
        <v/>
      </c>
    </row>
    <row r="463" spans="1:28" ht="14.25" customHeight="1">
      <c r="A463" s="243"/>
      <c r="B463" s="181">
        <f t="shared" si="158"/>
        <v>3</v>
      </c>
      <c r="C463" s="150">
        <v>43081</v>
      </c>
      <c r="D463" s="2"/>
      <c r="E463" s="86"/>
      <c r="F463" s="2"/>
      <c r="G463" s="87"/>
      <c r="H463" s="2"/>
      <c r="I463" s="88"/>
      <c r="J463" s="2"/>
      <c r="K463" s="89"/>
      <c r="L463" s="2"/>
      <c r="M463" s="90"/>
      <c r="N463" s="2"/>
      <c r="O463" s="91"/>
      <c r="P463" s="2"/>
      <c r="Q463" s="92"/>
      <c r="R463" s="2"/>
      <c r="S463" s="93"/>
      <c r="T463" s="124"/>
      <c r="U463" s="89"/>
      <c r="V463" s="2"/>
      <c r="W463" s="94"/>
      <c r="X463" s="2"/>
      <c r="Y463" s="87"/>
      <c r="Z463" s="2"/>
      <c r="AA463" s="2" t="str">
        <f t="shared" si="159"/>
        <v/>
      </c>
      <c r="AB463" s="2" t="str">
        <f t="shared" si="160"/>
        <v/>
      </c>
    </row>
    <row r="464" spans="1:28" ht="14.25" customHeight="1">
      <c r="A464" s="243"/>
      <c r="B464" s="181">
        <f t="shared" si="158"/>
        <v>4</v>
      </c>
      <c r="C464" s="150">
        <v>43082</v>
      </c>
      <c r="D464" s="2"/>
      <c r="E464" s="86"/>
      <c r="F464" s="2"/>
      <c r="G464" s="87"/>
      <c r="H464" s="2"/>
      <c r="I464" s="88"/>
      <c r="J464" s="2"/>
      <c r="K464" s="89"/>
      <c r="L464" s="2"/>
      <c r="M464" s="90"/>
      <c r="N464" s="2"/>
      <c r="O464" s="91"/>
      <c r="P464" s="2"/>
      <c r="Q464" s="92"/>
      <c r="R464" s="2"/>
      <c r="S464" s="93"/>
      <c r="T464" s="2"/>
      <c r="U464" s="89"/>
      <c r="V464" s="2"/>
      <c r="W464" s="94"/>
      <c r="X464" s="2"/>
      <c r="Y464" s="87"/>
      <c r="Z464" s="2"/>
      <c r="AA464" s="2" t="str">
        <f t="shared" si="159"/>
        <v/>
      </c>
      <c r="AB464" s="2" t="str">
        <f t="shared" si="160"/>
        <v/>
      </c>
    </row>
    <row r="465" spans="1:28" ht="14.25" customHeight="1">
      <c r="A465" s="243"/>
      <c r="B465" s="181">
        <f t="shared" si="158"/>
        <v>5</v>
      </c>
      <c r="C465" s="150">
        <v>43083</v>
      </c>
      <c r="D465" s="2"/>
      <c r="E465" s="86"/>
      <c r="F465" s="2"/>
      <c r="G465" s="87"/>
      <c r="H465" s="2"/>
      <c r="I465" s="88"/>
      <c r="J465" s="2"/>
      <c r="K465" s="89"/>
      <c r="L465" s="2"/>
      <c r="M465" s="90"/>
      <c r="N465" s="2"/>
      <c r="O465" s="91"/>
      <c r="P465" s="2"/>
      <c r="Q465" s="92"/>
      <c r="R465" s="2"/>
      <c r="S465" s="93"/>
      <c r="T465" s="2"/>
      <c r="U465" s="89"/>
      <c r="V465" s="2"/>
      <c r="W465" s="94"/>
      <c r="X465" s="2"/>
      <c r="Y465" s="87"/>
      <c r="Z465" s="2"/>
      <c r="AA465" s="2" t="str">
        <f t="shared" si="159"/>
        <v/>
      </c>
      <c r="AB465" s="2" t="str">
        <f t="shared" si="160"/>
        <v/>
      </c>
    </row>
    <row r="466" spans="1:28" ht="14.25" customHeight="1">
      <c r="A466" s="243"/>
      <c r="B466" s="181">
        <f t="shared" si="158"/>
        <v>6</v>
      </c>
      <c r="C466" s="150">
        <v>43084</v>
      </c>
      <c r="D466" s="2"/>
      <c r="E466" s="86"/>
      <c r="F466" s="2"/>
      <c r="G466" s="87"/>
      <c r="H466" s="2"/>
      <c r="I466" s="88"/>
      <c r="J466" s="2"/>
      <c r="K466" s="89"/>
      <c r="L466" s="2"/>
      <c r="M466" s="90"/>
      <c r="N466" s="2"/>
      <c r="O466" s="91"/>
      <c r="P466" s="2"/>
      <c r="Q466" s="92"/>
      <c r="R466" s="2"/>
      <c r="S466" s="93"/>
      <c r="T466" s="2"/>
      <c r="U466" s="89"/>
      <c r="V466" s="2"/>
      <c r="W466" s="94"/>
      <c r="X466" s="2"/>
      <c r="Y466" s="87"/>
      <c r="Z466" s="2"/>
      <c r="AA466" s="2" t="str">
        <f t="shared" si="159"/>
        <v/>
      </c>
      <c r="AB466" s="2" t="str">
        <f t="shared" si="160"/>
        <v/>
      </c>
    </row>
    <row r="467" spans="1:28" ht="14.25" customHeight="1">
      <c r="A467" s="243"/>
      <c r="B467" s="181">
        <f t="shared" si="158"/>
        <v>7</v>
      </c>
      <c r="C467" s="150">
        <v>43085</v>
      </c>
      <c r="D467" s="2"/>
      <c r="E467" s="86"/>
      <c r="F467" s="2"/>
      <c r="G467" s="87"/>
      <c r="H467" s="2"/>
      <c r="I467" s="88"/>
      <c r="J467" s="2"/>
      <c r="K467" s="89"/>
      <c r="L467" s="2"/>
      <c r="M467" s="90"/>
      <c r="N467" s="2"/>
      <c r="O467" s="91"/>
      <c r="P467" s="2"/>
      <c r="Q467" s="92"/>
      <c r="R467" s="2"/>
      <c r="S467" s="93"/>
      <c r="T467" s="2"/>
      <c r="U467" s="89"/>
      <c r="V467" s="2"/>
      <c r="W467" s="94"/>
      <c r="X467" s="2"/>
      <c r="Y467" s="87"/>
      <c r="Z467" s="2"/>
      <c r="AA467" s="2" t="str">
        <f t="shared" si="159"/>
        <v/>
      </c>
      <c r="AB467" s="2" t="str">
        <f t="shared" si="160"/>
        <v/>
      </c>
    </row>
    <row r="468" spans="1:28" ht="14.25" customHeight="1">
      <c r="A468" s="243"/>
      <c r="B468" s="181">
        <f t="shared" si="158"/>
        <v>1</v>
      </c>
      <c r="C468" s="150">
        <v>43086</v>
      </c>
      <c r="D468" s="2"/>
      <c r="E468" s="86"/>
      <c r="F468" s="2"/>
      <c r="G468" s="87"/>
      <c r="H468" s="2"/>
      <c r="I468" s="88"/>
      <c r="J468" s="2"/>
      <c r="K468" s="89"/>
      <c r="L468" s="2"/>
      <c r="M468" s="90"/>
      <c r="N468" s="2"/>
      <c r="O468" s="91"/>
      <c r="P468" s="2"/>
      <c r="Q468" s="92"/>
      <c r="R468" s="2"/>
      <c r="S468" s="93"/>
      <c r="T468" s="2"/>
      <c r="U468" s="89"/>
      <c r="V468" s="2"/>
      <c r="W468" s="94"/>
      <c r="X468" s="2"/>
      <c r="Y468" s="87"/>
      <c r="Z468" s="2"/>
      <c r="AA468" s="2" t="str">
        <f t="shared" si="159"/>
        <v/>
      </c>
      <c r="AB468" s="2" t="str">
        <f t="shared" si="160"/>
        <v/>
      </c>
    </row>
    <row r="469" spans="1:28" s="84" customFormat="1" ht="15.75">
      <c r="A469" s="243"/>
      <c r="B469" s="241" t="s">
        <v>23</v>
      </c>
      <c r="C469" s="242"/>
      <c r="D469" s="201">
        <f>SUM(D462:D468)</f>
        <v>0</v>
      </c>
      <c r="E469" s="202"/>
      <c r="F469" s="201">
        <f>SUM(F462:F468)</f>
        <v>0</v>
      </c>
      <c r="G469" s="202"/>
      <c r="H469" s="201">
        <f>SUM(H462:H468)</f>
        <v>0</v>
      </c>
      <c r="I469" s="202"/>
      <c r="J469" s="201">
        <f>SUM(J462:J468)</f>
        <v>0</v>
      </c>
      <c r="K469" s="202"/>
      <c r="L469" s="201">
        <f>SUM(L462:L468)</f>
        <v>0</v>
      </c>
      <c r="M469" s="202"/>
      <c r="N469" s="201">
        <f>SUM(N462:N468)</f>
        <v>0</v>
      </c>
      <c r="O469" s="202"/>
      <c r="P469" s="201">
        <f>SUM(P462:P468)</f>
        <v>0</v>
      </c>
      <c r="Q469" s="202"/>
      <c r="R469" s="201">
        <f>SUM(R462:R468)</f>
        <v>0</v>
      </c>
      <c r="S469" s="202"/>
      <c r="T469" s="201">
        <f>SUM(T462:T468)</f>
        <v>0</v>
      </c>
      <c r="U469" s="202"/>
      <c r="V469" s="201">
        <f>SUM(V462:V468)</f>
        <v>0</v>
      </c>
      <c r="W469" s="202"/>
      <c r="X469" s="201">
        <f>SUM(X462:X468)</f>
        <v>0</v>
      </c>
      <c r="Y469" s="202"/>
      <c r="Z469" s="83">
        <f>SUM(Z462:Z468)</f>
        <v>0</v>
      </c>
      <c r="AA469" s="83">
        <f>SUM(AA462:AA468)</f>
        <v>0</v>
      </c>
      <c r="AB469" s="83">
        <f>SUM(AB462:AB468)</f>
        <v>0</v>
      </c>
    </row>
    <row r="470" spans="1:28" ht="15.75" customHeight="1">
      <c r="A470" s="243"/>
      <c r="B470" s="238" t="str">
        <f>"Semaine "&amp;WEEKNUM(C471)</f>
        <v>Semaine 51</v>
      </c>
      <c r="C470" s="214"/>
      <c r="D470" s="125" t="s">
        <v>8</v>
      </c>
      <c r="E470" s="125" t="s">
        <v>9</v>
      </c>
      <c r="F470" s="126" t="s">
        <v>10</v>
      </c>
      <c r="G470" s="126" t="s">
        <v>9</v>
      </c>
      <c r="H470" s="127" t="s">
        <v>11</v>
      </c>
      <c r="I470" s="127" t="s">
        <v>9</v>
      </c>
      <c r="J470" s="128" t="s">
        <v>12</v>
      </c>
      <c r="K470" s="128" t="s">
        <v>9</v>
      </c>
      <c r="L470" s="129" t="s">
        <v>13</v>
      </c>
      <c r="M470" s="129" t="s">
        <v>9</v>
      </c>
      <c r="N470" s="130" t="s">
        <v>14</v>
      </c>
      <c r="O470" s="130" t="s">
        <v>9</v>
      </c>
      <c r="P470" s="131" t="s">
        <v>15</v>
      </c>
      <c r="Q470" s="131" t="s">
        <v>9</v>
      </c>
      <c r="R470" s="132" t="s">
        <v>16</v>
      </c>
      <c r="S470" s="132" t="s">
        <v>9</v>
      </c>
      <c r="T470" s="133" t="s">
        <v>17</v>
      </c>
      <c r="U470" s="133" t="s">
        <v>9</v>
      </c>
      <c r="V470" s="134" t="s">
        <v>18</v>
      </c>
      <c r="W470" s="134" t="s">
        <v>9</v>
      </c>
      <c r="X470" s="135" t="s">
        <v>19</v>
      </c>
      <c r="Y470" s="135" t="s">
        <v>9</v>
      </c>
      <c r="Z470" s="136" t="s">
        <v>20</v>
      </c>
      <c r="AA470" s="137" t="s">
        <v>21</v>
      </c>
      <c r="AB470" s="138" t="s">
        <v>22</v>
      </c>
    </row>
    <row r="471" spans="1:28" ht="14.25" customHeight="1">
      <c r="A471" s="243"/>
      <c r="B471" s="181">
        <f t="shared" ref="B471:B477" si="161">WEEKDAY(C471)</f>
        <v>2</v>
      </c>
      <c r="C471" s="150">
        <v>43087</v>
      </c>
      <c r="D471" s="2"/>
      <c r="E471" s="86"/>
      <c r="F471" s="2"/>
      <c r="G471" s="87"/>
      <c r="H471" s="2"/>
      <c r="I471" s="88"/>
      <c r="J471" s="2"/>
      <c r="K471" s="89"/>
      <c r="L471" s="2"/>
      <c r="M471" s="90"/>
      <c r="N471" s="2"/>
      <c r="O471" s="91"/>
      <c r="P471" s="2"/>
      <c r="Q471" s="92"/>
      <c r="R471" s="2"/>
      <c r="S471" s="93"/>
      <c r="T471" s="2"/>
      <c r="U471" s="89"/>
      <c r="V471" s="2"/>
      <c r="W471" s="94"/>
      <c r="X471" s="2"/>
      <c r="Y471" s="87"/>
      <c r="Z471" s="2"/>
      <c r="AA471" s="2" t="str">
        <f t="shared" ref="AA471:AA477" si="162">IF(SUM(D471:X471)=0,"",SUM(D471:X471))</f>
        <v/>
      </c>
      <c r="AB471" s="2" t="str">
        <f t="shared" ref="AB471:AB477" si="163">IF(SUM(Y471:AA471)=0,"",SUM(Z471,AA471))</f>
        <v/>
      </c>
    </row>
    <row r="472" spans="1:28" ht="14.25" customHeight="1">
      <c r="A472" s="243"/>
      <c r="B472" s="181">
        <f t="shared" si="161"/>
        <v>3</v>
      </c>
      <c r="C472" s="150">
        <v>43088</v>
      </c>
      <c r="D472" s="2"/>
      <c r="E472" s="86"/>
      <c r="F472" s="2"/>
      <c r="G472" s="87"/>
      <c r="H472" s="2"/>
      <c r="I472" s="88"/>
      <c r="J472" s="2"/>
      <c r="K472" s="89"/>
      <c r="L472" s="2"/>
      <c r="M472" s="90"/>
      <c r="N472" s="2"/>
      <c r="O472" s="91"/>
      <c r="P472" s="2"/>
      <c r="Q472" s="92"/>
      <c r="R472" s="2"/>
      <c r="S472" s="93"/>
      <c r="T472" s="124"/>
      <c r="U472" s="89"/>
      <c r="V472" s="2"/>
      <c r="W472" s="94"/>
      <c r="X472" s="2"/>
      <c r="Y472" s="87"/>
      <c r="Z472" s="2"/>
      <c r="AA472" s="2" t="str">
        <f t="shared" si="162"/>
        <v/>
      </c>
      <c r="AB472" s="2" t="str">
        <f t="shared" si="163"/>
        <v/>
      </c>
    </row>
    <row r="473" spans="1:28" ht="14.25" customHeight="1">
      <c r="A473" s="243"/>
      <c r="B473" s="181">
        <f t="shared" si="161"/>
        <v>4</v>
      </c>
      <c r="C473" s="150">
        <v>43089</v>
      </c>
      <c r="D473" s="2"/>
      <c r="E473" s="86"/>
      <c r="F473" s="2"/>
      <c r="G473" s="87"/>
      <c r="H473" s="2"/>
      <c r="I473" s="88"/>
      <c r="J473" s="2"/>
      <c r="K473" s="89"/>
      <c r="L473" s="2"/>
      <c r="M473" s="90"/>
      <c r="N473" s="2"/>
      <c r="O473" s="91"/>
      <c r="P473" s="2"/>
      <c r="Q473" s="92"/>
      <c r="R473" s="2"/>
      <c r="S473" s="93"/>
      <c r="T473" s="2"/>
      <c r="U473" s="89"/>
      <c r="V473" s="2"/>
      <c r="W473" s="94"/>
      <c r="X473" s="2"/>
      <c r="Y473" s="87"/>
      <c r="Z473" s="2"/>
      <c r="AA473" s="2" t="str">
        <f t="shared" si="162"/>
        <v/>
      </c>
      <c r="AB473" s="2" t="str">
        <f t="shared" si="163"/>
        <v/>
      </c>
    </row>
    <row r="474" spans="1:28" ht="14.25" customHeight="1">
      <c r="A474" s="243"/>
      <c r="B474" s="181">
        <f t="shared" si="161"/>
        <v>5</v>
      </c>
      <c r="C474" s="150">
        <v>43090</v>
      </c>
      <c r="D474" s="2"/>
      <c r="E474" s="86"/>
      <c r="F474" s="2"/>
      <c r="G474" s="87"/>
      <c r="H474" s="2"/>
      <c r="I474" s="88"/>
      <c r="J474" s="2"/>
      <c r="K474" s="89"/>
      <c r="L474" s="2"/>
      <c r="M474" s="90"/>
      <c r="N474" s="2"/>
      <c r="O474" s="91"/>
      <c r="P474" s="2"/>
      <c r="Q474" s="92"/>
      <c r="R474" s="2"/>
      <c r="S474" s="93"/>
      <c r="T474" s="2"/>
      <c r="U474" s="89"/>
      <c r="V474" s="2"/>
      <c r="W474" s="94"/>
      <c r="X474" s="2"/>
      <c r="Y474" s="87"/>
      <c r="Z474" s="2"/>
      <c r="AA474" s="2" t="str">
        <f t="shared" si="162"/>
        <v/>
      </c>
      <c r="AB474" s="2" t="str">
        <f t="shared" si="163"/>
        <v/>
      </c>
    </row>
    <row r="475" spans="1:28" ht="14.25" customHeight="1">
      <c r="A475" s="243"/>
      <c r="B475" s="181">
        <f t="shared" si="161"/>
        <v>6</v>
      </c>
      <c r="C475" s="150">
        <v>43091</v>
      </c>
      <c r="D475" s="2"/>
      <c r="E475" s="86"/>
      <c r="F475" s="2"/>
      <c r="G475" s="87"/>
      <c r="H475" s="2"/>
      <c r="I475" s="88"/>
      <c r="J475" s="2"/>
      <c r="K475" s="89"/>
      <c r="L475" s="2"/>
      <c r="M475" s="90"/>
      <c r="N475" s="2"/>
      <c r="O475" s="91"/>
      <c r="P475" s="2"/>
      <c r="Q475" s="92"/>
      <c r="R475" s="2"/>
      <c r="S475" s="93"/>
      <c r="T475" s="2"/>
      <c r="U475" s="89"/>
      <c r="V475" s="2"/>
      <c r="W475" s="94"/>
      <c r="X475" s="2"/>
      <c r="Y475" s="87"/>
      <c r="Z475" s="2"/>
      <c r="AA475" s="2" t="str">
        <f t="shared" si="162"/>
        <v/>
      </c>
      <c r="AB475" s="2" t="str">
        <f t="shared" si="163"/>
        <v/>
      </c>
    </row>
    <row r="476" spans="1:28" ht="14.25" customHeight="1">
      <c r="A476" s="243"/>
      <c r="B476" s="181">
        <f t="shared" si="161"/>
        <v>7</v>
      </c>
      <c r="C476" s="150">
        <v>43092</v>
      </c>
      <c r="D476" s="2"/>
      <c r="E476" s="86"/>
      <c r="F476" s="2"/>
      <c r="G476" s="87"/>
      <c r="H476" s="2"/>
      <c r="I476" s="88"/>
      <c r="J476" s="2"/>
      <c r="K476" s="89"/>
      <c r="L476" s="2"/>
      <c r="M476" s="90"/>
      <c r="N476" s="2"/>
      <c r="O476" s="91"/>
      <c r="P476" s="2"/>
      <c r="Q476" s="92"/>
      <c r="R476" s="2"/>
      <c r="S476" s="93"/>
      <c r="T476" s="2"/>
      <c r="U476" s="89"/>
      <c r="V476" s="2"/>
      <c r="W476" s="94"/>
      <c r="X476" s="2"/>
      <c r="Y476" s="87"/>
      <c r="Z476" s="2"/>
      <c r="AA476" s="2" t="str">
        <f t="shared" si="162"/>
        <v/>
      </c>
      <c r="AB476" s="2" t="str">
        <f t="shared" si="163"/>
        <v/>
      </c>
    </row>
    <row r="477" spans="1:28" ht="14.25" customHeight="1">
      <c r="A477" s="243"/>
      <c r="B477" s="181">
        <f t="shared" si="161"/>
        <v>1</v>
      </c>
      <c r="C477" s="150">
        <v>43093</v>
      </c>
      <c r="D477" s="2"/>
      <c r="E477" s="86"/>
      <c r="F477" s="2"/>
      <c r="G477" s="87"/>
      <c r="H477" s="2"/>
      <c r="I477" s="88"/>
      <c r="J477" s="2"/>
      <c r="K477" s="89"/>
      <c r="L477" s="2"/>
      <c r="M477" s="90"/>
      <c r="N477" s="2"/>
      <c r="O477" s="91"/>
      <c r="P477" s="2"/>
      <c r="Q477" s="92"/>
      <c r="R477" s="2"/>
      <c r="S477" s="93"/>
      <c r="T477" s="2"/>
      <c r="U477" s="89"/>
      <c r="V477" s="2"/>
      <c r="W477" s="94"/>
      <c r="X477" s="2"/>
      <c r="Y477" s="87"/>
      <c r="Z477" s="2"/>
      <c r="AA477" s="2" t="str">
        <f t="shared" si="162"/>
        <v/>
      </c>
      <c r="AB477" s="2" t="str">
        <f t="shared" si="163"/>
        <v/>
      </c>
    </row>
    <row r="478" spans="1:28" s="84" customFormat="1" ht="15.75">
      <c r="A478" s="243"/>
      <c r="B478" s="241" t="s">
        <v>23</v>
      </c>
      <c r="C478" s="242"/>
      <c r="D478" s="201">
        <f>SUM(D471:D477)</f>
        <v>0</v>
      </c>
      <c r="E478" s="202"/>
      <c r="F478" s="201">
        <f>SUM(F471:F477)</f>
        <v>0</v>
      </c>
      <c r="G478" s="202"/>
      <c r="H478" s="201">
        <f>SUM(H471:H477)</f>
        <v>0</v>
      </c>
      <c r="I478" s="202"/>
      <c r="J478" s="201">
        <f>SUM(J471:J477)</f>
        <v>0</v>
      </c>
      <c r="K478" s="202"/>
      <c r="L478" s="201">
        <f>SUM(L471:L477)</f>
        <v>0</v>
      </c>
      <c r="M478" s="202"/>
      <c r="N478" s="201">
        <f>SUM(N471:N477)</f>
        <v>0</v>
      </c>
      <c r="O478" s="202"/>
      <c r="P478" s="201">
        <f>SUM(P471:P477)</f>
        <v>0</v>
      </c>
      <c r="Q478" s="202"/>
      <c r="R478" s="201">
        <f>SUM(R471:R477)</f>
        <v>0</v>
      </c>
      <c r="S478" s="202"/>
      <c r="T478" s="201">
        <f>SUM(T471:T477)</f>
        <v>0</v>
      </c>
      <c r="U478" s="202"/>
      <c r="V478" s="201">
        <f>SUM(V471:V477)</f>
        <v>0</v>
      </c>
      <c r="W478" s="202"/>
      <c r="X478" s="201">
        <f>SUM(X471:X477)</f>
        <v>0</v>
      </c>
      <c r="Y478" s="202"/>
      <c r="Z478" s="83">
        <f>SUM(Z471:Z477)</f>
        <v>0</v>
      </c>
      <c r="AA478" s="83">
        <f>SUM(AA471:AA477)</f>
        <v>0</v>
      </c>
      <c r="AB478" s="83">
        <f>SUM(AB471:AB477)</f>
        <v>0</v>
      </c>
    </row>
    <row r="479" spans="1:28" ht="15.75" customHeight="1">
      <c r="A479" s="243"/>
      <c r="B479" s="238" t="str">
        <f>"Semaine "&amp;WEEKNUM(C480)</f>
        <v>Semaine 52</v>
      </c>
      <c r="C479" s="214"/>
      <c r="D479" s="125" t="s">
        <v>8</v>
      </c>
      <c r="E479" s="125" t="s">
        <v>9</v>
      </c>
      <c r="F479" s="126" t="s">
        <v>10</v>
      </c>
      <c r="G479" s="126" t="s">
        <v>9</v>
      </c>
      <c r="H479" s="127" t="s">
        <v>11</v>
      </c>
      <c r="I479" s="127" t="s">
        <v>9</v>
      </c>
      <c r="J479" s="128" t="s">
        <v>12</v>
      </c>
      <c r="K479" s="128" t="s">
        <v>9</v>
      </c>
      <c r="L479" s="129" t="s">
        <v>13</v>
      </c>
      <c r="M479" s="129" t="s">
        <v>9</v>
      </c>
      <c r="N479" s="130" t="s">
        <v>14</v>
      </c>
      <c r="O479" s="130" t="s">
        <v>9</v>
      </c>
      <c r="P479" s="131" t="s">
        <v>15</v>
      </c>
      <c r="Q479" s="131" t="s">
        <v>9</v>
      </c>
      <c r="R479" s="132" t="s">
        <v>16</v>
      </c>
      <c r="S479" s="132" t="s">
        <v>9</v>
      </c>
      <c r="T479" s="133" t="s">
        <v>17</v>
      </c>
      <c r="U479" s="133" t="s">
        <v>9</v>
      </c>
      <c r="V479" s="134" t="s">
        <v>18</v>
      </c>
      <c r="W479" s="134" t="s">
        <v>9</v>
      </c>
      <c r="X479" s="135" t="s">
        <v>19</v>
      </c>
      <c r="Y479" s="135" t="s">
        <v>9</v>
      </c>
      <c r="Z479" s="136" t="s">
        <v>20</v>
      </c>
      <c r="AA479" s="137" t="s">
        <v>21</v>
      </c>
      <c r="AB479" s="138" t="s">
        <v>22</v>
      </c>
    </row>
    <row r="480" spans="1:28" ht="14.25" customHeight="1">
      <c r="A480" s="243"/>
      <c r="B480" s="181">
        <f t="shared" ref="B480:B486" si="164">WEEKDAY(C480)</f>
        <v>2</v>
      </c>
      <c r="C480" s="150">
        <v>43094</v>
      </c>
      <c r="D480" s="2"/>
      <c r="E480" s="86"/>
      <c r="F480" s="2"/>
      <c r="G480" s="87"/>
      <c r="H480" s="2"/>
      <c r="I480" s="88"/>
      <c r="J480" s="2"/>
      <c r="K480" s="89"/>
      <c r="L480" s="2"/>
      <c r="M480" s="90"/>
      <c r="N480" s="2"/>
      <c r="O480" s="91"/>
      <c r="P480" s="2"/>
      <c r="Q480" s="92"/>
      <c r="R480" s="2"/>
      <c r="S480" s="93"/>
      <c r="T480" s="2"/>
      <c r="U480" s="89"/>
      <c r="V480" s="2"/>
      <c r="W480" s="94"/>
      <c r="X480" s="2"/>
      <c r="Y480" s="87"/>
      <c r="Z480" s="2"/>
      <c r="AA480" s="2" t="str">
        <f t="shared" ref="AA480:AA486" si="165">IF(SUM(D480:X480)=0,"",SUM(D480:X480))</f>
        <v/>
      </c>
      <c r="AB480" s="2" t="str">
        <f t="shared" ref="AB480:AB486" si="166">IF(SUM(Y480:AA480)=0,"",SUM(Z480,AA480))</f>
        <v/>
      </c>
    </row>
    <row r="481" spans="1:28" ht="14.25" customHeight="1">
      <c r="A481" s="243"/>
      <c r="B481" s="181">
        <f t="shared" si="164"/>
        <v>3</v>
      </c>
      <c r="C481" s="150">
        <v>43095</v>
      </c>
      <c r="D481" s="2"/>
      <c r="E481" s="86"/>
      <c r="F481" s="2"/>
      <c r="G481" s="87"/>
      <c r="H481" s="2"/>
      <c r="I481" s="88"/>
      <c r="J481" s="2"/>
      <c r="K481" s="89"/>
      <c r="L481" s="2"/>
      <c r="M481" s="90"/>
      <c r="N481" s="2"/>
      <c r="O481" s="91"/>
      <c r="P481" s="2"/>
      <c r="Q481" s="92"/>
      <c r="R481" s="2"/>
      <c r="S481" s="93"/>
      <c r="T481" s="124"/>
      <c r="U481" s="89"/>
      <c r="V481" s="2"/>
      <c r="W481" s="94"/>
      <c r="X481" s="2"/>
      <c r="Y481" s="87"/>
      <c r="Z481" s="2"/>
      <c r="AA481" s="2" t="str">
        <f t="shared" si="165"/>
        <v/>
      </c>
      <c r="AB481" s="2" t="str">
        <f t="shared" si="166"/>
        <v/>
      </c>
    </row>
    <row r="482" spans="1:28" ht="14.25" customHeight="1">
      <c r="A482" s="243"/>
      <c r="B482" s="181">
        <f t="shared" si="164"/>
        <v>4</v>
      </c>
      <c r="C482" s="150">
        <v>43096</v>
      </c>
      <c r="D482" s="2"/>
      <c r="E482" s="86"/>
      <c r="F482" s="2"/>
      <c r="G482" s="87"/>
      <c r="H482" s="2"/>
      <c r="I482" s="88"/>
      <c r="J482" s="2"/>
      <c r="K482" s="89"/>
      <c r="L482" s="2"/>
      <c r="M482" s="90"/>
      <c r="N482" s="2"/>
      <c r="O482" s="91"/>
      <c r="P482" s="2"/>
      <c r="Q482" s="92"/>
      <c r="R482" s="2"/>
      <c r="S482" s="93"/>
      <c r="T482" s="2"/>
      <c r="U482" s="89"/>
      <c r="V482" s="2"/>
      <c r="W482" s="94"/>
      <c r="X482" s="2"/>
      <c r="Y482" s="87"/>
      <c r="Z482" s="2"/>
      <c r="AA482" s="2" t="str">
        <f t="shared" si="165"/>
        <v/>
      </c>
      <c r="AB482" s="2" t="str">
        <f t="shared" si="166"/>
        <v/>
      </c>
    </row>
    <row r="483" spans="1:28" ht="14.25" customHeight="1">
      <c r="A483" s="243"/>
      <c r="B483" s="181">
        <f t="shared" si="164"/>
        <v>5</v>
      </c>
      <c r="C483" s="150">
        <v>43097</v>
      </c>
      <c r="D483" s="2"/>
      <c r="E483" s="86"/>
      <c r="F483" s="2"/>
      <c r="G483" s="87"/>
      <c r="H483" s="2"/>
      <c r="I483" s="88"/>
      <c r="J483" s="2"/>
      <c r="K483" s="89"/>
      <c r="L483" s="2"/>
      <c r="M483" s="90"/>
      <c r="N483" s="2"/>
      <c r="O483" s="91"/>
      <c r="P483" s="2"/>
      <c r="Q483" s="92"/>
      <c r="R483" s="2"/>
      <c r="S483" s="93"/>
      <c r="T483" s="2"/>
      <c r="U483" s="89"/>
      <c r="V483" s="2"/>
      <c r="W483" s="94"/>
      <c r="X483" s="2"/>
      <c r="Y483" s="87"/>
      <c r="Z483" s="2"/>
      <c r="AA483" s="2" t="str">
        <f t="shared" si="165"/>
        <v/>
      </c>
      <c r="AB483" s="2" t="str">
        <f t="shared" si="166"/>
        <v/>
      </c>
    </row>
    <row r="484" spans="1:28" ht="14.25" customHeight="1">
      <c r="A484" s="243"/>
      <c r="B484" s="181">
        <f t="shared" si="164"/>
        <v>6</v>
      </c>
      <c r="C484" s="150">
        <v>43098</v>
      </c>
      <c r="D484" s="2"/>
      <c r="E484" s="86"/>
      <c r="F484" s="2"/>
      <c r="G484" s="87"/>
      <c r="H484" s="2"/>
      <c r="I484" s="88"/>
      <c r="J484" s="2"/>
      <c r="K484" s="89"/>
      <c r="L484" s="2"/>
      <c r="M484" s="90"/>
      <c r="N484" s="2"/>
      <c r="O484" s="91"/>
      <c r="P484" s="2"/>
      <c r="Q484" s="92"/>
      <c r="R484" s="2"/>
      <c r="S484" s="93"/>
      <c r="T484" s="2"/>
      <c r="U484" s="89"/>
      <c r="V484" s="2"/>
      <c r="W484" s="94"/>
      <c r="X484" s="2"/>
      <c r="Y484" s="87"/>
      <c r="Z484" s="2"/>
      <c r="AA484" s="2" t="str">
        <f t="shared" si="165"/>
        <v/>
      </c>
      <c r="AB484" s="2" t="str">
        <f t="shared" si="166"/>
        <v/>
      </c>
    </row>
    <row r="485" spans="1:28" ht="14.25" customHeight="1">
      <c r="A485" s="243"/>
      <c r="B485" s="181">
        <f t="shared" si="164"/>
        <v>7</v>
      </c>
      <c r="C485" s="150">
        <v>43099</v>
      </c>
      <c r="D485" s="2"/>
      <c r="E485" s="86"/>
      <c r="F485" s="2"/>
      <c r="G485" s="87"/>
      <c r="H485" s="2"/>
      <c r="I485" s="88"/>
      <c r="J485" s="2"/>
      <c r="K485" s="89"/>
      <c r="L485" s="2"/>
      <c r="M485" s="90"/>
      <c r="N485" s="2"/>
      <c r="O485" s="91"/>
      <c r="P485" s="2"/>
      <c r="Q485" s="92"/>
      <c r="R485" s="2"/>
      <c r="S485" s="93"/>
      <c r="T485" s="2"/>
      <c r="U485" s="89"/>
      <c r="V485" s="2"/>
      <c r="W485" s="94"/>
      <c r="X485" s="2"/>
      <c r="Y485" s="87"/>
      <c r="Z485" s="2"/>
      <c r="AA485" s="2" t="str">
        <f t="shared" si="165"/>
        <v/>
      </c>
      <c r="AB485" s="2" t="str">
        <f t="shared" si="166"/>
        <v/>
      </c>
    </row>
    <row r="486" spans="1:28" ht="14.25" customHeight="1">
      <c r="A486" s="243"/>
      <c r="B486" s="181">
        <f t="shared" si="164"/>
        <v>1</v>
      </c>
      <c r="C486" s="150">
        <v>43100</v>
      </c>
      <c r="D486" s="2"/>
      <c r="E486" s="86"/>
      <c r="F486" s="2"/>
      <c r="G486" s="87"/>
      <c r="H486" s="2"/>
      <c r="I486" s="88"/>
      <c r="J486" s="2"/>
      <c r="K486" s="89"/>
      <c r="L486" s="2"/>
      <c r="M486" s="90"/>
      <c r="N486" s="2"/>
      <c r="O486" s="91"/>
      <c r="P486" s="2"/>
      <c r="Q486" s="92"/>
      <c r="R486" s="2"/>
      <c r="S486" s="93"/>
      <c r="T486" s="2"/>
      <c r="U486" s="89"/>
      <c r="V486" s="2"/>
      <c r="W486" s="94"/>
      <c r="X486" s="2"/>
      <c r="Y486" s="87"/>
      <c r="Z486" s="2"/>
      <c r="AA486" s="2" t="str">
        <f t="shared" si="165"/>
        <v/>
      </c>
      <c r="AB486" s="2" t="str">
        <f t="shared" si="166"/>
        <v/>
      </c>
    </row>
    <row r="487" spans="1:28" s="84" customFormat="1" ht="17.25" customHeight="1">
      <c r="A487" s="193"/>
      <c r="B487" s="241" t="s">
        <v>23</v>
      </c>
      <c r="C487" s="242"/>
      <c r="D487" s="201">
        <f>SUM(D480:D486)</f>
        <v>0</v>
      </c>
      <c r="E487" s="202"/>
      <c r="F487" s="201">
        <f>SUM(F480:F486)</f>
        <v>0</v>
      </c>
      <c r="G487" s="202"/>
      <c r="H487" s="201">
        <f>SUM(H480:H486)</f>
        <v>0</v>
      </c>
      <c r="I487" s="202"/>
      <c r="J487" s="201">
        <f>SUM(J480:J486)</f>
        <v>0</v>
      </c>
      <c r="K487" s="202"/>
      <c r="L487" s="201">
        <f>SUM(L480:L486)</f>
        <v>0</v>
      </c>
      <c r="M487" s="202"/>
      <c r="N487" s="201">
        <f>SUM(N480:N486)</f>
        <v>0</v>
      </c>
      <c r="O487" s="202"/>
      <c r="P487" s="201">
        <f>SUM(P480:P486)</f>
        <v>0</v>
      </c>
      <c r="Q487" s="202"/>
      <c r="R487" s="201">
        <f>SUM(R480:R486)</f>
        <v>0</v>
      </c>
      <c r="S487" s="202"/>
      <c r="T487" s="201">
        <f>SUM(T480:T486)</f>
        <v>0</v>
      </c>
      <c r="U487" s="202"/>
      <c r="V487" s="201">
        <f>SUM(V480:V486)</f>
        <v>0</v>
      </c>
      <c r="W487" s="202"/>
      <c r="X487" s="201">
        <f>SUM(X480:X486)</f>
        <v>0</v>
      </c>
      <c r="Y487" s="202"/>
      <c r="Z487" s="83">
        <f>SUM(Z480:Z486)</f>
        <v>0</v>
      </c>
      <c r="AA487" s="83">
        <f>SUM(AA480:AA486)</f>
        <v>0</v>
      </c>
      <c r="AB487" s="83">
        <f>SUM(AB480:AB486)</f>
        <v>0</v>
      </c>
    </row>
    <row r="488" spans="1:28" ht="15.75" customHeight="1">
      <c r="A488" s="193"/>
      <c r="B488" s="238" t="str">
        <f>"Semaine "&amp;WEEKNUM(C489)</f>
        <v>Semaine 53</v>
      </c>
      <c r="C488" s="214"/>
      <c r="D488" s="125" t="s">
        <v>8</v>
      </c>
      <c r="E488" s="125" t="s">
        <v>9</v>
      </c>
      <c r="F488" s="126" t="s">
        <v>10</v>
      </c>
      <c r="G488" s="126" t="s">
        <v>9</v>
      </c>
      <c r="H488" s="127" t="s">
        <v>11</v>
      </c>
      <c r="I488" s="127" t="s">
        <v>9</v>
      </c>
      <c r="J488" s="128" t="s">
        <v>12</v>
      </c>
      <c r="K488" s="128" t="s">
        <v>9</v>
      </c>
      <c r="L488" s="129" t="s">
        <v>13</v>
      </c>
      <c r="M488" s="129" t="s">
        <v>9</v>
      </c>
      <c r="N488" s="130" t="s">
        <v>14</v>
      </c>
      <c r="O488" s="130" t="s">
        <v>9</v>
      </c>
      <c r="P488" s="131" t="s">
        <v>15</v>
      </c>
      <c r="Q488" s="131" t="s">
        <v>9</v>
      </c>
      <c r="R488" s="132" t="s">
        <v>16</v>
      </c>
      <c r="S488" s="132" t="s">
        <v>9</v>
      </c>
      <c r="T488" s="133" t="s">
        <v>17</v>
      </c>
      <c r="U488" s="133" t="s">
        <v>9</v>
      </c>
      <c r="V488" s="134" t="s">
        <v>18</v>
      </c>
      <c r="W488" s="134" t="s">
        <v>9</v>
      </c>
      <c r="X488" s="135" t="s">
        <v>19</v>
      </c>
      <c r="Y488" s="135" t="s">
        <v>9</v>
      </c>
      <c r="Z488" s="136" t="s">
        <v>20</v>
      </c>
      <c r="AA488" s="137" t="s">
        <v>21</v>
      </c>
      <c r="AB488" s="138" t="s">
        <v>22</v>
      </c>
    </row>
    <row r="489" spans="1:28" ht="14.25" customHeight="1">
      <c r="A489" s="193"/>
      <c r="B489" s="181">
        <f>WEEKDAY(C489)</f>
        <v>1</v>
      </c>
      <c r="C489" s="150">
        <v>43100</v>
      </c>
      <c r="D489" s="2"/>
      <c r="E489" s="86"/>
      <c r="F489" s="2"/>
      <c r="G489" s="87"/>
      <c r="H489" s="2"/>
      <c r="I489" s="88"/>
      <c r="J489" s="2"/>
      <c r="K489" s="89"/>
      <c r="L489" s="2"/>
      <c r="M489" s="90"/>
      <c r="N489" s="2"/>
      <c r="O489" s="91"/>
      <c r="P489" s="2"/>
      <c r="Q489" s="92"/>
      <c r="R489" s="2"/>
      <c r="S489" s="93"/>
      <c r="T489" s="2"/>
      <c r="U489" s="89"/>
      <c r="V489" s="2"/>
      <c r="W489" s="94"/>
      <c r="X489" s="2"/>
      <c r="Y489" s="87"/>
      <c r="Z489" s="2"/>
      <c r="AA489" s="2" t="str">
        <f>IF(SUM(D489:X489)=0,"",SUM(D489:X489))</f>
        <v/>
      </c>
      <c r="AB489" s="2" t="str">
        <f>IF(SUM(Y489:AA489)=0,"",SUM(Z489,AA489))</f>
        <v/>
      </c>
    </row>
    <row r="490" spans="1:28" s="84" customFormat="1" ht="17.25" customHeight="1">
      <c r="A490" s="194"/>
      <c r="B490" s="241" t="s">
        <v>23</v>
      </c>
      <c r="C490" s="242"/>
      <c r="D490" s="201">
        <f>SUM(D483:D489)</f>
        <v>0</v>
      </c>
      <c r="E490" s="202"/>
      <c r="F490" s="201">
        <f>SUM(F483:F489)</f>
        <v>0</v>
      </c>
      <c r="G490" s="202"/>
      <c r="H490" s="201">
        <f>SUM(H483:H489)</f>
        <v>0</v>
      </c>
      <c r="I490" s="202"/>
      <c r="J490" s="201">
        <f>SUM(J483:J489)</f>
        <v>0</v>
      </c>
      <c r="K490" s="202"/>
      <c r="L490" s="201">
        <f>SUM(L483:L489)</f>
        <v>0</v>
      </c>
      <c r="M490" s="202"/>
      <c r="N490" s="201">
        <f>SUM(N483:N489)</f>
        <v>0</v>
      </c>
      <c r="O490" s="202"/>
      <c r="P490" s="201">
        <f>SUM(P483:P489)</f>
        <v>0</v>
      </c>
      <c r="Q490" s="202"/>
      <c r="R490" s="201">
        <f>SUM(R483:R489)</f>
        <v>0</v>
      </c>
      <c r="S490" s="202"/>
      <c r="T490" s="201">
        <f>SUM(T483:T489)</f>
        <v>0</v>
      </c>
      <c r="U490" s="202"/>
      <c r="V490" s="201">
        <f>SUM(V483:V489)</f>
        <v>0</v>
      </c>
      <c r="W490" s="202"/>
      <c r="X490" s="201">
        <f>SUM(X483:X489)</f>
        <v>0</v>
      </c>
      <c r="Y490" s="202"/>
      <c r="Z490" s="83">
        <f>SUM(Z483:Z489)</f>
        <v>0</v>
      </c>
      <c r="AA490" s="83">
        <f>SUM(AA483:AA489)</f>
        <v>0</v>
      </c>
      <c r="AB490" s="83">
        <f>SUM(AB483:AB489)</f>
        <v>0</v>
      </c>
    </row>
    <row r="491" spans="1:28" ht="14.25" hidden="1" customHeight="1">
      <c r="A491" s="195"/>
      <c r="B491" s="187"/>
      <c r="C491" s="151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3"/>
      <c r="R491" s="3"/>
      <c r="S491" s="4"/>
      <c r="T491" s="4"/>
      <c r="U491" s="4"/>
      <c r="V491" s="4"/>
      <c r="W491" s="4"/>
      <c r="X491" s="4"/>
      <c r="Y491" s="4"/>
      <c r="Z491" s="4"/>
      <c r="AA491" s="4">
        <f>SUM(D491:X491)</f>
        <v>0</v>
      </c>
      <c r="AB491" s="4">
        <f>SUM(Y491:AA491)</f>
        <v>0</v>
      </c>
    </row>
    <row r="492" spans="1:28" ht="14.25" hidden="1" customHeight="1">
      <c r="A492" s="195"/>
      <c r="B492" s="187"/>
      <c r="C492" s="151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3"/>
      <c r="R492" s="3"/>
      <c r="S492" s="4"/>
      <c r="T492" s="4"/>
      <c r="U492" s="4"/>
      <c r="V492" s="4"/>
      <c r="W492" s="4"/>
      <c r="X492" s="4"/>
      <c r="Y492" s="4"/>
      <c r="Z492" s="4"/>
      <c r="AA492" s="4">
        <f>SUM(D492:X492)</f>
        <v>0</v>
      </c>
      <c r="AB492" s="4">
        <f>SUM(Y492:AA492)</f>
        <v>0</v>
      </c>
    </row>
    <row r="493" spans="1:28" ht="14.25" hidden="1" customHeight="1">
      <c r="A493" s="195"/>
      <c r="B493" s="187"/>
      <c r="C493" s="151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3"/>
      <c r="R493" s="3"/>
      <c r="S493" s="4"/>
      <c r="T493" s="4"/>
      <c r="U493" s="4"/>
      <c r="V493" s="4"/>
      <c r="W493" s="4"/>
      <c r="X493" s="4"/>
      <c r="Y493" s="4"/>
      <c r="Z493" s="4"/>
      <c r="AA493" s="4">
        <f>SUM(D493:X493)</f>
        <v>0</v>
      </c>
      <c r="AB493" s="4">
        <f>SUM(Y493:AA493)</f>
        <v>0</v>
      </c>
    </row>
    <row r="494" spans="1:28" ht="14.25" hidden="1" customHeight="1">
      <c r="A494" s="195"/>
      <c r="B494" s="187"/>
      <c r="C494" s="151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3"/>
      <c r="R494" s="3"/>
      <c r="S494" s="4"/>
      <c r="T494" s="4"/>
      <c r="U494" s="4"/>
      <c r="V494" s="4"/>
      <c r="W494" s="4"/>
      <c r="X494" s="4"/>
      <c r="Y494" s="4"/>
      <c r="Z494" s="4"/>
      <c r="AA494" s="4">
        <f>SUM(D494:X494)</f>
        <v>0</v>
      </c>
      <c r="AB494" s="4">
        <f>SUM(Y494:AA494)</f>
        <v>0</v>
      </c>
    </row>
    <row r="495" spans="1:28" ht="14.25" hidden="1" customHeight="1">
      <c r="A495" s="195"/>
      <c r="B495" s="187"/>
      <c r="C495" s="151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3"/>
      <c r="R495" s="3"/>
      <c r="S495" s="4"/>
      <c r="T495" s="4"/>
      <c r="U495" s="4"/>
      <c r="V495" s="4"/>
      <c r="W495" s="4"/>
      <c r="X495" s="4"/>
      <c r="Y495" s="4"/>
      <c r="Z495" s="4"/>
      <c r="AA495" s="4">
        <f>SUM(D495:X495)</f>
        <v>0</v>
      </c>
      <c r="AB495" s="4">
        <f>SUM(Y495:AA495)</f>
        <v>0</v>
      </c>
    </row>
    <row r="496" spans="1:28" ht="14.25" hidden="1" customHeight="1">
      <c r="A496" s="195"/>
      <c r="B496" s="187"/>
      <c r="C496" s="151"/>
      <c r="D496" s="3">
        <f t="shared" ref="D496:AB496" si="167">SUM(D489:D495)</f>
        <v>0</v>
      </c>
      <c r="E496" s="3">
        <f t="shared" si="167"/>
        <v>0</v>
      </c>
      <c r="F496" s="3">
        <f t="shared" si="167"/>
        <v>0</v>
      </c>
      <c r="G496" s="3">
        <f t="shared" si="167"/>
        <v>0</v>
      </c>
      <c r="H496" s="3">
        <f t="shared" si="167"/>
        <v>0</v>
      </c>
      <c r="I496" s="3">
        <f t="shared" si="167"/>
        <v>0</v>
      </c>
      <c r="J496" s="3">
        <f t="shared" si="167"/>
        <v>0</v>
      </c>
      <c r="K496" s="3">
        <f t="shared" si="167"/>
        <v>0</v>
      </c>
      <c r="L496" s="3">
        <f t="shared" si="167"/>
        <v>0</v>
      </c>
      <c r="M496" s="3">
        <f t="shared" si="167"/>
        <v>0</v>
      </c>
      <c r="N496" s="3">
        <f t="shared" si="167"/>
        <v>0</v>
      </c>
      <c r="O496" s="3">
        <f t="shared" si="167"/>
        <v>0</v>
      </c>
      <c r="P496" s="3">
        <f t="shared" si="167"/>
        <v>0</v>
      </c>
      <c r="Q496" s="3">
        <f t="shared" si="167"/>
        <v>0</v>
      </c>
      <c r="R496" s="3">
        <f t="shared" si="167"/>
        <v>0</v>
      </c>
      <c r="S496" s="4">
        <f t="shared" si="167"/>
        <v>0</v>
      </c>
      <c r="T496" s="4">
        <f t="shared" si="167"/>
        <v>0</v>
      </c>
      <c r="U496" s="4">
        <f t="shared" si="167"/>
        <v>0</v>
      </c>
      <c r="V496" s="4">
        <f t="shared" si="167"/>
        <v>0</v>
      </c>
      <c r="W496" s="4">
        <f t="shared" si="167"/>
        <v>0</v>
      </c>
      <c r="X496" s="4">
        <f t="shared" si="167"/>
        <v>0</v>
      </c>
      <c r="Y496" s="4">
        <f t="shared" si="167"/>
        <v>0</v>
      </c>
      <c r="Z496" s="4">
        <f t="shared" si="167"/>
        <v>0</v>
      </c>
      <c r="AA496" s="4">
        <f t="shared" si="167"/>
        <v>0</v>
      </c>
      <c r="AB496" s="4">
        <f t="shared" si="167"/>
        <v>0</v>
      </c>
    </row>
    <row r="497" spans="1:28" ht="14.25" hidden="1" customHeight="1">
      <c r="A497" s="195"/>
      <c r="B497" s="187"/>
      <c r="C497" s="152"/>
      <c r="D497" s="5"/>
      <c r="E497" s="6"/>
      <c r="F497" s="7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5"/>
    </row>
    <row r="498" spans="1:28" ht="14.25" hidden="1" customHeight="1">
      <c r="A498" s="195"/>
      <c r="B498" s="187"/>
      <c r="C498" s="152"/>
      <c r="D498" s="9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</row>
    <row r="499" spans="1:28" ht="14.25" hidden="1" customHeight="1">
      <c r="A499" s="195"/>
      <c r="B499" s="187"/>
      <c r="C499" s="152"/>
      <c r="D499" s="9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</row>
    <row r="500" spans="1:28" ht="14.25" hidden="1" customHeight="1">
      <c r="A500" s="195"/>
      <c r="B500" s="187"/>
      <c r="C500" s="152"/>
      <c r="D500" s="9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</row>
    <row r="501" spans="1:28" ht="14.25" hidden="1" customHeight="1">
      <c r="A501" s="195"/>
      <c r="B501" s="187"/>
      <c r="C501" s="152"/>
      <c r="D501" s="9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</row>
    <row r="502" spans="1:28" ht="14.25" hidden="1" customHeight="1">
      <c r="A502" s="195"/>
      <c r="B502" s="187"/>
      <c r="C502" s="152"/>
      <c r="D502" s="9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</row>
    <row r="503" spans="1:28" ht="14.25" hidden="1" customHeight="1">
      <c r="A503" s="195"/>
      <c r="B503" s="187"/>
      <c r="C503" s="152"/>
      <c r="D503" s="9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</row>
    <row r="504" spans="1:28" ht="14.25" hidden="1" customHeight="1">
      <c r="A504" s="195"/>
      <c r="B504" s="187"/>
      <c r="C504" s="152"/>
      <c r="D504" s="9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</row>
    <row r="505" spans="1:28" ht="14.25" hidden="1" customHeight="1">
      <c r="A505" s="195"/>
      <c r="B505" s="187"/>
      <c r="C505" s="152"/>
      <c r="D505" s="9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</row>
  </sheetData>
  <sortState ref="A1:AC504">
    <sortCondition ref="B17:B23" customList="Lun.,Mar.,Mer.,Jeu.,Ven.,Sam.,Dim."/>
  </sortState>
  <mergeCells count="747">
    <mergeCell ref="D55:E55"/>
    <mergeCell ref="B133:C133"/>
    <mergeCell ref="B55:C55"/>
    <mergeCell ref="N61:O61"/>
    <mergeCell ref="F108:G108"/>
    <mergeCell ref="H108:I108"/>
    <mergeCell ref="J108:K108"/>
    <mergeCell ref="L108:M108"/>
    <mergeCell ref="N108:O108"/>
    <mergeCell ref="B93:C93"/>
    <mergeCell ref="H93:I93"/>
    <mergeCell ref="J93:K93"/>
    <mergeCell ref="L93:M93"/>
    <mergeCell ref="N93:O93"/>
    <mergeCell ref="B154:C154"/>
    <mergeCell ref="B145:C145"/>
    <mergeCell ref="B136:C136"/>
    <mergeCell ref="B126:C126"/>
    <mergeCell ref="V108:W108"/>
    <mergeCell ref="X108:Y108"/>
    <mergeCell ref="D117:E117"/>
    <mergeCell ref="F117:G117"/>
    <mergeCell ref="H117:I117"/>
    <mergeCell ref="J117:K117"/>
    <mergeCell ref="L117:M117"/>
    <mergeCell ref="N117:O117"/>
    <mergeCell ref="P117:Q117"/>
    <mergeCell ref="R117:S117"/>
    <mergeCell ref="T117:U117"/>
    <mergeCell ref="V117:W117"/>
    <mergeCell ref="X117:Y117"/>
    <mergeCell ref="D108:E108"/>
    <mergeCell ref="P108:Q108"/>
    <mergeCell ref="R108:S108"/>
    <mergeCell ref="T108:U108"/>
    <mergeCell ref="V126:W126"/>
    <mergeCell ref="X126:Y126"/>
    <mergeCell ref="D136:E136"/>
    <mergeCell ref="B209:C209"/>
    <mergeCell ref="B200:C200"/>
    <mergeCell ref="B199:C199"/>
    <mergeCell ref="B191:C191"/>
    <mergeCell ref="B190:C190"/>
    <mergeCell ref="B182:C182"/>
    <mergeCell ref="B172:C172"/>
    <mergeCell ref="B163:C163"/>
    <mergeCell ref="B155:C155"/>
    <mergeCell ref="B272:C272"/>
    <mergeCell ref="B263:C263"/>
    <mergeCell ref="B262:C262"/>
    <mergeCell ref="B254:C254"/>
    <mergeCell ref="B245:C245"/>
    <mergeCell ref="B235:C235"/>
    <mergeCell ref="B227:C227"/>
    <mergeCell ref="B226:C226"/>
    <mergeCell ref="B217:C217"/>
    <mergeCell ref="B334:C334"/>
    <mergeCell ref="B326:C326"/>
    <mergeCell ref="B325:C325"/>
    <mergeCell ref="B317:C317"/>
    <mergeCell ref="B316:C316"/>
    <mergeCell ref="B308:C308"/>
    <mergeCell ref="B299:C299"/>
    <mergeCell ref="B290:C290"/>
    <mergeCell ref="B281:C281"/>
    <mergeCell ref="B490:C490"/>
    <mergeCell ref="B488:C488"/>
    <mergeCell ref="B487:C487"/>
    <mergeCell ref="B479:C479"/>
    <mergeCell ref="B470:C470"/>
    <mergeCell ref="B469:C469"/>
    <mergeCell ref="B460:C460"/>
    <mergeCell ref="B452:C452"/>
    <mergeCell ref="B451:C451"/>
    <mergeCell ref="B443:C443"/>
    <mergeCell ref="B442:C442"/>
    <mergeCell ref="B433:C433"/>
    <mergeCell ref="B424:C424"/>
    <mergeCell ref="B416:C416"/>
    <mergeCell ref="B415:C415"/>
    <mergeCell ref="B406:C406"/>
    <mergeCell ref="B397:C397"/>
    <mergeCell ref="B388:C388"/>
    <mergeCell ref="B407:C407"/>
    <mergeCell ref="B398:C398"/>
    <mergeCell ref="B380:C380"/>
    <mergeCell ref="B379:C379"/>
    <mergeCell ref="B371:C371"/>
    <mergeCell ref="B461:C461"/>
    <mergeCell ref="R42:S42"/>
    <mergeCell ref="T42:U42"/>
    <mergeCell ref="V42:W42"/>
    <mergeCell ref="X42:Y42"/>
    <mergeCell ref="D51:E51"/>
    <mergeCell ref="F51:G51"/>
    <mergeCell ref="H51:I51"/>
    <mergeCell ref="J51:K51"/>
    <mergeCell ref="L51:M51"/>
    <mergeCell ref="N51:O51"/>
    <mergeCell ref="P51:Q51"/>
    <mergeCell ref="R51:S51"/>
    <mergeCell ref="T51:U51"/>
    <mergeCell ref="V51:W51"/>
    <mergeCell ref="X51:Y51"/>
    <mergeCell ref="B370:C370"/>
    <mergeCell ref="B362:C362"/>
    <mergeCell ref="B361:C361"/>
    <mergeCell ref="B353:C353"/>
    <mergeCell ref="B352:C352"/>
    <mergeCell ref="B344:C344"/>
    <mergeCell ref="B343:C343"/>
    <mergeCell ref="B335:C335"/>
    <mergeCell ref="P42:Q42"/>
    <mergeCell ref="X34:Y34"/>
    <mergeCell ref="N34:O34"/>
    <mergeCell ref="L34:M34"/>
    <mergeCell ref="J34:K34"/>
    <mergeCell ref="H34:I34"/>
    <mergeCell ref="F34:G34"/>
    <mergeCell ref="B253:C253"/>
    <mergeCell ref="B181:C181"/>
    <mergeCell ref="B208:C208"/>
    <mergeCell ref="T34:U34"/>
    <mergeCell ref="B307:C307"/>
    <mergeCell ref="V61:W61"/>
    <mergeCell ref="X61:Y61"/>
    <mergeCell ref="R70:S70"/>
    <mergeCell ref="T70:U70"/>
    <mergeCell ref="V70:W70"/>
    <mergeCell ref="X70:Y70"/>
    <mergeCell ref="H61:I61"/>
    <mergeCell ref="J61:K61"/>
    <mergeCell ref="L61:M61"/>
    <mergeCell ref="A134:A171"/>
    <mergeCell ref="P34:Q34"/>
    <mergeCell ref="B137:C137"/>
    <mergeCell ref="B146:C146"/>
    <mergeCell ref="B127:C127"/>
    <mergeCell ref="B118:C118"/>
    <mergeCell ref="D42:E42"/>
    <mergeCell ref="F42:G42"/>
    <mergeCell ref="H42:I42"/>
    <mergeCell ref="J42:K42"/>
    <mergeCell ref="L42:M42"/>
    <mergeCell ref="N42:O42"/>
    <mergeCell ref="A14:A54"/>
    <mergeCell ref="B15:C15"/>
    <mergeCell ref="B109:C109"/>
    <mergeCell ref="D70:E70"/>
    <mergeCell ref="F70:G70"/>
    <mergeCell ref="H70:I70"/>
    <mergeCell ref="J70:K70"/>
    <mergeCell ref="L70:M70"/>
    <mergeCell ref="N70:O70"/>
    <mergeCell ref="P70:Q70"/>
    <mergeCell ref="D61:E61"/>
    <mergeCell ref="F61:G61"/>
    <mergeCell ref="A410:A447"/>
    <mergeCell ref="A213:A250"/>
    <mergeCell ref="A331:A368"/>
    <mergeCell ref="A369:A409"/>
    <mergeCell ref="A448:A486"/>
    <mergeCell ref="A251:A291"/>
    <mergeCell ref="V34:W34"/>
    <mergeCell ref="B117:C117"/>
    <mergeCell ref="B108:C108"/>
    <mergeCell ref="B99:C99"/>
    <mergeCell ref="B79:C79"/>
    <mergeCell ref="A174:A212"/>
    <mergeCell ref="B70:C70"/>
    <mergeCell ref="B61:C61"/>
    <mergeCell ref="B434:C434"/>
    <mergeCell ref="D34:E34"/>
    <mergeCell ref="B42:C42"/>
    <mergeCell ref="B425:C425"/>
    <mergeCell ref="A292:A330"/>
    <mergeCell ref="A94:A132"/>
    <mergeCell ref="A56:A91"/>
    <mergeCell ref="B478:C478"/>
    <mergeCell ref="B244:C244"/>
    <mergeCell ref="B52:C52"/>
    <mergeCell ref="B12:C12"/>
    <mergeCell ref="B88:C88"/>
    <mergeCell ref="B51:C51"/>
    <mergeCell ref="B389:C389"/>
    <mergeCell ref="R34:S34"/>
    <mergeCell ref="B71:C71"/>
    <mergeCell ref="B271:C271"/>
    <mergeCell ref="B80:C80"/>
    <mergeCell ref="B280:C280"/>
    <mergeCell ref="B289:C289"/>
    <mergeCell ref="B89:C89"/>
    <mergeCell ref="B298:C298"/>
    <mergeCell ref="B100:C100"/>
    <mergeCell ref="B43:C43"/>
    <mergeCell ref="B173:C173"/>
    <mergeCell ref="B164:C164"/>
    <mergeCell ref="B236:C236"/>
    <mergeCell ref="B218:C218"/>
    <mergeCell ref="F15:G15"/>
    <mergeCell ref="H15:I15"/>
    <mergeCell ref="J15:K15"/>
    <mergeCell ref="L15:M15"/>
    <mergeCell ref="N15:O15"/>
    <mergeCell ref="P15:Q15"/>
    <mergeCell ref="A1:A4"/>
    <mergeCell ref="B13:C13"/>
    <mergeCell ref="A5:B11"/>
    <mergeCell ref="B62:C62"/>
    <mergeCell ref="B33:C33"/>
    <mergeCell ref="B16:C16"/>
    <mergeCell ref="B34:C34"/>
    <mergeCell ref="B25:C25"/>
    <mergeCell ref="B24:C24"/>
    <mergeCell ref="C5:AB11"/>
    <mergeCell ref="D12:AB12"/>
    <mergeCell ref="B1:AB4"/>
    <mergeCell ref="D24:E24"/>
    <mergeCell ref="F24:G24"/>
    <mergeCell ref="H24:I24"/>
    <mergeCell ref="J24:K24"/>
    <mergeCell ref="L24:M24"/>
    <mergeCell ref="N24:O24"/>
    <mergeCell ref="P24:Q24"/>
    <mergeCell ref="R24:S24"/>
    <mergeCell ref="T24:U24"/>
    <mergeCell ref="V24:W24"/>
    <mergeCell ref="X24:Y24"/>
    <mergeCell ref="D15:E15"/>
    <mergeCell ref="R15:S15"/>
    <mergeCell ref="T15:U15"/>
    <mergeCell ref="V15:W15"/>
    <mergeCell ref="X15:Y15"/>
    <mergeCell ref="D33:E33"/>
    <mergeCell ref="F33:G33"/>
    <mergeCell ref="H33:I33"/>
    <mergeCell ref="J33:K33"/>
    <mergeCell ref="L33:M33"/>
    <mergeCell ref="N33:O33"/>
    <mergeCell ref="P33:Q33"/>
    <mergeCell ref="R33:S33"/>
    <mergeCell ref="T33:U33"/>
    <mergeCell ref="V33:W33"/>
    <mergeCell ref="X33:Y33"/>
    <mergeCell ref="P61:Q61"/>
    <mergeCell ref="R61:S61"/>
    <mergeCell ref="T61:U61"/>
    <mergeCell ref="V79:W79"/>
    <mergeCell ref="X79:Y79"/>
    <mergeCell ref="D79:E79"/>
    <mergeCell ref="F79:G79"/>
    <mergeCell ref="H79:I79"/>
    <mergeCell ref="J79:K79"/>
    <mergeCell ref="L79:M79"/>
    <mergeCell ref="N79:O79"/>
    <mergeCell ref="P79:Q79"/>
    <mergeCell ref="R79:S79"/>
    <mergeCell ref="T79:U79"/>
    <mergeCell ref="V88:W88"/>
    <mergeCell ref="X88:Y88"/>
    <mergeCell ref="D99:E99"/>
    <mergeCell ref="F99:G99"/>
    <mergeCell ref="H99:I99"/>
    <mergeCell ref="J99:K99"/>
    <mergeCell ref="L99:M99"/>
    <mergeCell ref="N99:O99"/>
    <mergeCell ref="P99:Q99"/>
    <mergeCell ref="R99:S99"/>
    <mergeCell ref="T99:U99"/>
    <mergeCell ref="V99:W99"/>
    <mergeCell ref="X99:Y99"/>
    <mergeCell ref="D88:E88"/>
    <mergeCell ref="F88:G88"/>
    <mergeCell ref="H88:I88"/>
    <mergeCell ref="J88:K88"/>
    <mergeCell ref="L88:M88"/>
    <mergeCell ref="N88:O88"/>
    <mergeCell ref="P88:Q88"/>
    <mergeCell ref="R88:S88"/>
    <mergeCell ref="T88:U88"/>
    <mergeCell ref="D93:E93"/>
    <mergeCell ref="F93:G93"/>
    <mergeCell ref="X136:Y136"/>
    <mergeCell ref="D126:E126"/>
    <mergeCell ref="F126:G126"/>
    <mergeCell ref="H126:I126"/>
    <mergeCell ref="J126:K126"/>
    <mergeCell ref="L126:M126"/>
    <mergeCell ref="N126:O126"/>
    <mergeCell ref="P126:Q126"/>
    <mergeCell ref="R126:S126"/>
    <mergeCell ref="T126:U126"/>
    <mergeCell ref="F136:G136"/>
    <mergeCell ref="H136:I136"/>
    <mergeCell ref="J136:K136"/>
    <mergeCell ref="L136:M136"/>
    <mergeCell ref="N136:O136"/>
    <mergeCell ref="P136:Q136"/>
    <mergeCell ref="R136:S136"/>
    <mergeCell ref="T136:U136"/>
    <mergeCell ref="V136:W136"/>
    <mergeCell ref="V145:W145"/>
    <mergeCell ref="X145:Y145"/>
    <mergeCell ref="D154:E154"/>
    <mergeCell ref="F154:G154"/>
    <mergeCell ref="H154:I154"/>
    <mergeCell ref="J154:K154"/>
    <mergeCell ref="L154:M154"/>
    <mergeCell ref="N154:O154"/>
    <mergeCell ref="P154:Q154"/>
    <mergeCell ref="R154:S154"/>
    <mergeCell ref="T154:U154"/>
    <mergeCell ref="V154:W154"/>
    <mergeCell ref="X154:Y154"/>
    <mergeCell ref="D145:E145"/>
    <mergeCell ref="F145:G145"/>
    <mergeCell ref="H145:I145"/>
    <mergeCell ref="J145:K145"/>
    <mergeCell ref="L145:M145"/>
    <mergeCell ref="N145:O145"/>
    <mergeCell ref="P145:Q145"/>
    <mergeCell ref="R145:S145"/>
    <mergeCell ref="T145:U145"/>
    <mergeCell ref="V163:W163"/>
    <mergeCell ref="X163:Y163"/>
    <mergeCell ref="D172:E172"/>
    <mergeCell ref="F172:G172"/>
    <mergeCell ref="H172:I172"/>
    <mergeCell ref="J172:K172"/>
    <mergeCell ref="L172:M172"/>
    <mergeCell ref="N172:O172"/>
    <mergeCell ref="P172:Q172"/>
    <mergeCell ref="R172:S172"/>
    <mergeCell ref="T172:U172"/>
    <mergeCell ref="V172:W172"/>
    <mergeCell ref="X172:Y172"/>
    <mergeCell ref="D163:E163"/>
    <mergeCell ref="F163:G163"/>
    <mergeCell ref="H163:I163"/>
    <mergeCell ref="J163:K163"/>
    <mergeCell ref="L163:M163"/>
    <mergeCell ref="N163:O163"/>
    <mergeCell ref="P163:Q163"/>
    <mergeCell ref="R163:S163"/>
    <mergeCell ref="T163:U163"/>
    <mergeCell ref="V181:W181"/>
    <mergeCell ref="X181:Y181"/>
    <mergeCell ref="D190:E190"/>
    <mergeCell ref="F190:G190"/>
    <mergeCell ref="H190:I190"/>
    <mergeCell ref="J190:K190"/>
    <mergeCell ref="L190:M190"/>
    <mergeCell ref="N190:O190"/>
    <mergeCell ref="P190:Q190"/>
    <mergeCell ref="R190:S190"/>
    <mergeCell ref="T190:U190"/>
    <mergeCell ref="V190:W190"/>
    <mergeCell ref="X190:Y190"/>
    <mergeCell ref="D181:E181"/>
    <mergeCell ref="F181:G181"/>
    <mergeCell ref="H181:I181"/>
    <mergeCell ref="J181:K181"/>
    <mergeCell ref="L181:M181"/>
    <mergeCell ref="N181:O181"/>
    <mergeCell ref="P181:Q181"/>
    <mergeCell ref="R181:S181"/>
    <mergeCell ref="T181:U181"/>
    <mergeCell ref="V199:W199"/>
    <mergeCell ref="X199:Y199"/>
    <mergeCell ref="D208:E208"/>
    <mergeCell ref="F208:G208"/>
    <mergeCell ref="H208:I208"/>
    <mergeCell ref="J208:K208"/>
    <mergeCell ref="L208:M208"/>
    <mergeCell ref="N208:O208"/>
    <mergeCell ref="P208:Q208"/>
    <mergeCell ref="R208:S208"/>
    <mergeCell ref="T208:U208"/>
    <mergeCell ref="V208:W208"/>
    <mergeCell ref="X208:Y208"/>
    <mergeCell ref="D199:E199"/>
    <mergeCell ref="F199:G199"/>
    <mergeCell ref="H199:I199"/>
    <mergeCell ref="J199:K199"/>
    <mergeCell ref="L199:M199"/>
    <mergeCell ref="N199:O199"/>
    <mergeCell ref="P199:Q199"/>
    <mergeCell ref="R199:S199"/>
    <mergeCell ref="T199:U199"/>
    <mergeCell ref="V217:W217"/>
    <mergeCell ref="X217:Y217"/>
    <mergeCell ref="D226:E226"/>
    <mergeCell ref="F226:G226"/>
    <mergeCell ref="H226:I226"/>
    <mergeCell ref="J226:K226"/>
    <mergeCell ref="L226:M226"/>
    <mergeCell ref="N226:O226"/>
    <mergeCell ref="P226:Q226"/>
    <mergeCell ref="R226:S226"/>
    <mergeCell ref="T226:U226"/>
    <mergeCell ref="V226:W226"/>
    <mergeCell ref="X226:Y226"/>
    <mergeCell ref="D217:E217"/>
    <mergeCell ref="F217:G217"/>
    <mergeCell ref="H217:I217"/>
    <mergeCell ref="J217:K217"/>
    <mergeCell ref="L217:M217"/>
    <mergeCell ref="N217:O217"/>
    <mergeCell ref="P217:Q217"/>
    <mergeCell ref="R217:S217"/>
    <mergeCell ref="T217:U217"/>
    <mergeCell ref="V235:W235"/>
    <mergeCell ref="X235:Y235"/>
    <mergeCell ref="D244:E244"/>
    <mergeCell ref="F244:G244"/>
    <mergeCell ref="H244:I244"/>
    <mergeCell ref="J244:K244"/>
    <mergeCell ref="L244:M244"/>
    <mergeCell ref="N244:O244"/>
    <mergeCell ref="P244:Q244"/>
    <mergeCell ref="R244:S244"/>
    <mergeCell ref="T244:U244"/>
    <mergeCell ref="V244:W244"/>
    <mergeCell ref="X244:Y244"/>
    <mergeCell ref="D235:E235"/>
    <mergeCell ref="F235:G235"/>
    <mergeCell ref="H235:I235"/>
    <mergeCell ref="J235:K235"/>
    <mergeCell ref="L235:M235"/>
    <mergeCell ref="N235:O235"/>
    <mergeCell ref="P235:Q235"/>
    <mergeCell ref="R235:S235"/>
    <mergeCell ref="T235:U235"/>
    <mergeCell ref="V253:W253"/>
    <mergeCell ref="X253:Y253"/>
    <mergeCell ref="D262:E262"/>
    <mergeCell ref="F262:G262"/>
    <mergeCell ref="H262:I262"/>
    <mergeCell ref="J262:K262"/>
    <mergeCell ref="L262:M262"/>
    <mergeCell ref="N262:O262"/>
    <mergeCell ref="P262:Q262"/>
    <mergeCell ref="R262:S262"/>
    <mergeCell ref="T262:U262"/>
    <mergeCell ref="V262:W262"/>
    <mergeCell ref="X262:Y262"/>
    <mergeCell ref="D253:E253"/>
    <mergeCell ref="F253:G253"/>
    <mergeCell ref="H253:I253"/>
    <mergeCell ref="J253:K253"/>
    <mergeCell ref="L253:M253"/>
    <mergeCell ref="N253:O253"/>
    <mergeCell ref="P253:Q253"/>
    <mergeCell ref="R253:S253"/>
    <mergeCell ref="T253:U253"/>
    <mergeCell ref="V271:W271"/>
    <mergeCell ref="X271:Y271"/>
    <mergeCell ref="D280:E280"/>
    <mergeCell ref="F280:G280"/>
    <mergeCell ref="H280:I280"/>
    <mergeCell ref="J280:K280"/>
    <mergeCell ref="L280:M280"/>
    <mergeCell ref="N280:O280"/>
    <mergeCell ref="P280:Q280"/>
    <mergeCell ref="R280:S280"/>
    <mergeCell ref="T280:U280"/>
    <mergeCell ref="V280:W280"/>
    <mergeCell ref="X280:Y280"/>
    <mergeCell ref="D271:E271"/>
    <mergeCell ref="F271:G271"/>
    <mergeCell ref="H271:I271"/>
    <mergeCell ref="J271:K271"/>
    <mergeCell ref="L271:M271"/>
    <mergeCell ref="N271:O271"/>
    <mergeCell ref="P271:Q271"/>
    <mergeCell ref="R271:S271"/>
    <mergeCell ref="T271:U271"/>
    <mergeCell ref="V289:W289"/>
    <mergeCell ref="X289:Y289"/>
    <mergeCell ref="D298:E298"/>
    <mergeCell ref="F298:G298"/>
    <mergeCell ref="H298:I298"/>
    <mergeCell ref="J298:K298"/>
    <mergeCell ref="L298:M298"/>
    <mergeCell ref="N298:O298"/>
    <mergeCell ref="P298:Q298"/>
    <mergeCell ref="R298:S298"/>
    <mergeCell ref="T298:U298"/>
    <mergeCell ref="V298:W298"/>
    <mergeCell ref="X298:Y298"/>
    <mergeCell ref="D289:E289"/>
    <mergeCell ref="F289:G289"/>
    <mergeCell ref="H289:I289"/>
    <mergeCell ref="J289:K289"/>
    <mergeCell ref="L289:M289"/>
    <mergeCell ref="N289:O289"/>
    <mergeCell ref="P289:Q289"/>
    <mergeCell ref="R289:S289"/>
    <mergeCell ref="T289:U289"/>
    <mergeCell ref="V307:W307"/>
    <mergeCell ref="X307:Y307"/>
    <mergeCell ref="D316:E316"/>
    <mergeCell ref="F316:G316"/>
    <mergeCell ref="H316:I316"/>
    <mergeCell ref="J316:K316"/>
    <mergeCell ref="L316:M316"/>
    <mergeCell ref="N316:O316"/>
    <mergeCell ref="P316:Q316"/>
    <mergeCell ref="R316:S316"/>
    <mergeCell ref="T316:U316"/>
    <mergeCell ref="V316:W316"/>
    <mergeCell ref="X316:Y316"/>
    <mergeCell ref="D307:E307"/>
    <mergeCell ref="F307:G307"/>
    <mergeCell ref="H307:I307"/>
    <mergeCell ref="J307:K307"/>
    <mergeCell ref="L307:M307"/>
    <mergeCell ref="N307:O307"/>
    <mergeCell ref="P307:Q307"/>
    <mergeCell ref="R307:S307"/>
    <mergeCell ref="T307:U307"/>
    <mergeCell ref="D325:E325"/>
    <mergeCell ref="F325:G325"/>
    <mergeCell ref="H325:I325"/>
    <mergeCell ref="J325:K325"/>
    <mergeCell ref="L325:M325"/>
    <mergeCell ref="N325:O325"/>
    <mergeCell ref="P325:Q325"/>
    <mergeCell ref="R325:S325"/>
    <mergeCell ref="T325:U325"/>
    <mergeCell ref="V325:W325"/>
    <mergeCell ref="X325:Y325"/>
    <mergeCell ref="D343:E343"/>
    <mergeCell ref="F343:G343"/>
    <mergeCell ref="H343:I343"/>
    <mergeCell ref="J343:K343"/>
    <mergeCell ref="L343:M343"/>
    <mergeCell ref="N343:O343"/>
    <mergeCell ref="P343:Q343"/>
    <mergeCell ref="R343:S343"/>
    <mergeCell ref="T343:U343"/>
    <mergeCell ref="V343:W343"/>
    <mergeCell ref="X343:Y343"/>
    <mergeCell ref="D334:E334"/>
    <mergeCell ref="F334:G334"/>
    <mergeCell ref="H334:I334"/>
    <mergeCell ref="J334:K334"/>
    <mergeCell ref="L334:M334"/>
    <mergeCell ref="N334:O334"/>
    <mergeCell ref="P334:Q334"/>
    <mergeCell ref="R334:S334"/>
    <mergeCell ref="T334:U334"/>
    <mergeCell ref="V334:W334"/>
    <mergeCell ref="X334:Y334"/>
    <mergeCell ref="V352:W352"/>
    <mergeCell ref="X352:Y352"/>
    <mergeCell ref="D361:E361"/>
    <mergeCell ref="F361:G361"/>
    <mergeCell ref="H361:I361"/>
    <mergeCell ref="J361:K361"/>
    <mergeCell ref="L361:M361"/>
    <mergeCell ref="N361:O361"/>
    <mergeCell ref="P361:Q361"/>
    <mergeCell ref="R361:S361"/>
    <mergeCell ref="T361:U361"/>
    <mergeCell ref="V361:W361"/>
    <mergeCell ref="X361:Y361"/>
    <mergeCell ref="D352:E352"/>
    <mergeCell ref="F352:G352"/>
    <mergeCell ref="H352:I352"/>
    <mergeCell ref="J352:K352"/>
    <mergeCell ref="L352:M352"/>
    <mergeCell ref="N352:O352"/>
    <mergeCell ref="P352:Q352"/>
    <mergeCell ref="R352:S352"/>
    <mergeCell ref="T352:U352"/>
    <mergeCell ref="V370:W370"/>
    <mergeCell ref="X370:Y370"/>
    <mergeCell ref="D379:E379"/>
    <mergeCell ref="F379:G379"/>
    <mergeCell ref="H379:I379"/>
    <mergeCell ref="J379:K379"/>
    <mergeCell ref="L379:M379"/>
    <mergeCell ref="N379:O379"/>
    <mergeCell ref="P379:Q379"/>
    <mergeCell ref="R379:S379"/>
    <mergeCell ref="T379:U379"/>
    <mergeCell ref="V379:W379"/>
    <mergeCell ref="X379:Y379"/>
    <mergeCell ref="D370:E370"/>
    <mergeCell ref="F370:G370"/>
    <mergeCell ref="H370:I370"/>
    <mergeCell ref="J370:K370"/>
    <mergeCell ref="L370:M370"/>
    <mergeCell ref="N370:O370"/>
    <mergeCell ref="P370:Q370"/>
    <mergeCell ref="R370:S370"/>
    <mergeCell ref="T370:U370"/>
    <mergeCell ref="V388:W388"/>
    <mergeCell ref="X388:Y388"/>
    <mergeCell ref="D397:E397"/>
    <mergeCell ref="F397:G397"/>
    <mergeCell ref="H397:I397"/>
    <mergeCell ref="J397:K397"/>
    <mergeCell ref="L397:M397"/>
    <mergeCell ref="N397:O397"/>
    <mergeCell ref="P397:Q397"/>
    <mergeCell ref="R397:S397"/>
    <mergeCell ref="T397:U397"/>
    <mergeCell ref="V397:W397"/>
    <mergeCell ref="X397:Y397"/>
    <mergeCell ref="D388:E388"/>
    <mergeCell ref="F388:G388"/>
    <mergeCell ref="H388:I388"/>
    <mergeCell ref="J388:K388"/>
    <mergeCell ref="L388:M388"/>
    <mergeCell ref="N388:O388"/>
    <mergeCell ref="P388:Q388"/>
    <mergeCell ref="R388:S388"/>
    <mergeCell ref="T388:U388"/>
    <mergeCell ref="V406:W406"/>
    <mergeCell ref="X406:Y406"/>
    <mergeCell ref="D415:E415"/>
    <mergeCell ref="F415:G415"/>
    <mergeCell ref="H415:I415"/>
    <mergeCell ref="J415:K415"/>
    <mergeCell ref="L415:M415"/>
    <mergeCell ref="N415:O415"/>
    <mergeCell ref="P415:Q415"/>
    <mergeCell ref="R415:S415"/>
    <mergeCell ref="T415:U415"/>
    <mergeCell ref="V415:W415"/>
    <mergeCell ref="X415:Y415"/>
    <mergeCell ref="D406:E406"/>
    <mergeCell ref="F406:G406"/>
    <mergeCell ref="H406:I406"/>
    <mergeCell ref="J406:K406"/>
    <mergeCell ref="L406:M406"/>
    <mergeCell ref="N406:O406"/>
    <mergeCell ref="P406:Q406"/>
    <mergeCell ref="R406:S406"/>
    <mergeCell ref="T406:U406"/>
    <mergeCell ref="V424:W424"/>
    <mergeCell ref="X424:Y424"/>
    <mergeCell ref="D433:E433"/>
    <mergeCell ref="F433:G433"/>
    <mergeCell ref="H433:I433"/>
    <mergeCell ref="J433:K433"/>
    <mergeCell ref="L433:M433"/>
    <mergeCell ref="N433:O433"/>
    <mergeCell ref="P433:Q433"/>
    <mergeCell ref="R433:S433"/>
    <mergeCell ref="T433:U433"/>
    <mergeCell ref="V433:W433"/>
    <mergeCell ref="X433:Y433"/>
    <mergeCell ref="D424:E424"/>
    <mergeCell ref="F424:G424"/>
    <mergeCell ref="H424:I424"/>
    <mergeCell ref="J424:K424"/>
    <mergeCell ref="L424:M424"/>
    <mergeCell ref="N424:O424"/>
    <mergeCell ref="P424:Q424"/>
    <mergeCell ref="R424:S424"/>
    <mergeCell ref="T424:U424"/>
    <mergeCell ref="V442:W442"/>
    <mergeCell ref="X442:Y442"/>
    <mergeCell ref="D451:E451"/>
    <mergeCell ref="F451:G451"/>
    <mergeCell ref="H451:I451"/>
    <mergeCell ref="J451:K451"/>
    <mergeCell ref="L451:M451"/>
    <mergeCell ref="N451:O451"/>
    <mergeCell ref="P451:Q451"/>
    <mergeCell ref="R451:S451"/>
    <mergeCell ref="T451:U451"/>
    <mergeCell ref="V451:W451"/>
    <mergeCell ref="X451:Y451"/>
    <mergeCell ref="D442:E442"/>
    <mergeCell ref="F442:G442"/>
    <mergeCell ref="H442:I442"/>
    <mergeCell ref="J442:K442"/>
    <mergeCell ref="L442:M442"/>
    <mergeCell ref="N442:O442"/>
    <mergeCell ref="P442:Q442"/>
    <mergeCell ref="R442:S442"/>
    <mergeCell ref="T442:U442"/>
    <mergeCell ref="V460:W460"/>
    <mergeCell ref="X460:Y460"/>
    <mergeCell ref="D469:E469"/>
    <mergeCell ref="F469:G469"/>
    <mergeCell ref="H469:I469"/>
    <mergeCell ref="J469:K469"/>
    <mergeCell ref="L469:M469"/>
    <mergeCell ref="N469:O469"/>
    <mergeCell ref="P469:Q469"/>
    <mergeCell ref="R469:S469"/>
    <mergeCell ref="T469:U469"/>
    <mergeCell ref="V469:W469"/>
    <mergeCell ref="X469:Y469"/>
    <mergeCell ref="D460:E460"/>
    <mergeCell ref="F460:G460"/>
    <mergeCell ref="H460:I460"/>
    <mergeCell ref="J460:K460"/>
    <mergeCell ref="L460:M460"/>
    <mergeCell ref="N460:O460"/>
    <mergeCell ref="P460:Q460"/>
    <mergeCell ref="R460:S460"/>
    <mergeCell ref="T460:U460"/>
    <mergeCell ref="P487:Q487"/>
    <mergeCell ref="R487:S487"/>
    <mergeCell ref="T487:U487"/>
    <mergeCell ref="V487:W487"/>
    <mergeCell ref="X487:Y487"/>
    <mergeCell ref="D478:E478"/>
    <mergeCell ref="F478:G478"/>
    <mergeCell ref="H478:I478"/>
    <mergeCell ref="J478:K478"/>
    <mergeCell ref="L478:M478"/>
    <mergeCell ref="N478:O478"/>
    <mergeCell ref="P478:Q478"/>
    <mergeCell ref="R478:S478"/>
    <mergeCell ref="T478:U478"/>
    <mergeCell ref="V478:W478"/>
    <mergeCell ref="P93:Q93"/>
    <mergeCell ref="R93:S93"/>
    <mergeCell ref="T93:U93"/>
    <mergeCell ref="V93:W93"/>
    <mergeCell ref="X93:Y93"/>
    <mergeCell ref="Z93:AA93"/>
    <mergeCell ref="V490:W490"/>
    <mergeCell ref="X490:Y490"/>
    <mergeCell ref="D490:E490"/>
    <mergeCell ref="F490:G490"/>
    <mergeCell ref="H490:I490"/>
    <mergeCell ref="J490:K490"/>
    <mergeCell ref="L490:M490"/>
    <mergeCell ref="N490:O490"/>
    <mergeCell ref="P490:Q490"/>
    <mergeCell ref="R490:S490"/>
    <mergeCell ref="T490:U490"/>
    <mergeCell ref="X478:Y478"/>
    <mergeCell ref="D487:E487"/>
    <mergeCell ref="F487:G487"/>
    <mergeCell ref="H487:I487"/>
    <mergeCell ref="J487:K487"/>
    <mergeCell ref="L487:M487"/>
    <mergeCell ref="N487:O487"/>
  </mergeCells>
  <conditionalFormatting sqref="F100:U100 F109:U109 F118:U118 F127:U127 F137:U137 F146:U146 F155:U155 F164:U164 F173:U173 F182:U182 F191:U191 F200:U200 F209:U209 F218:U218 F227:U227 F236:U236 F245:U245 F254:U254 F263:U263 F272:U272 F281:U281 F290:U290 F299:U299 F308:U308 F317:U317 F326:U326 F335:U335 F344:U344 F353:U353 F362:U362 F371:U371 F380:U380 F389:U389 F398:U398 F407:U407 F416:U416 F425:U425 F434:U434 F443:U443 F452:U452 F461:U461 F470:U470 F479:U479 F488:U488 F13:U13 F16:U16 F25:U25 F43:U43 F52:U52 F62:U62 F71:U71 F80:U80 F89:U89">
    <cfRule type="cellIs" dxfId="663" priority="835" stopIfTrue="1" operator="equal">
      <formula>"Divers"</formula>
    </cfRule>
    <cfRule type="cellIs" dxfId="662" priority="836" stopIfTrue="1" operator="equal">
      <formula>"FORM"</formula>
    </cfRule>
    <cfRule type="cellIs" dxfId="661" priority="837" stopIfTrue="1" operator="equal">
      <formula>"RTT"</formula>
    </cfRule>
    <cfRule type="cellIs" dxfId="660" priority="838" stopIfTrue="1" operator="equal">
      <formula>"M"</formula>
    </cfRule>
    <cfRule type="containsText" dxfId="659" priority="839" stopIfTrue="1" operator="containsText" text="CA">
      <formula>NOT(ISERROR(FIND(UPPER("CA"),UPPER(F13))))</formula>
      <formula>"CA"</formula>
    </cfRule>
    <cfRule type="cellIs" dxfId="658" priority="840" stopIfTrue="1" operator="equal">
      <formula>"Divers"</formula>
    </cfRule>
    <cfRule type="cellIs" dxfId="657" priority="841" stopIfTrue="1" operator="equal">
      <formula>"FORM"</formula>
    </cfRule>
    <cfRule type="cellIs" dxfId="656" priority="842" stopIfTrue="1" operator="equal">
      <formula>"RTT"</formula>
    </cfRule>
    <cfRule type="cellIs" dxfId="655" priority="843" stopIfTrue="1" operator="equal">
      <formula>"M"</formula>
    </cfRule>
    <cfRule type="containsText" dxfId="654" priority="844" stopIfTrue="1" operator="containsText" text="CA">
      <formula>NOT(ISERROR(FIND(UPPER("CA"),UPPER(F13))))</formula>
      <formula>"CA"</formula>
    </cfRule>
    <cfRule type="cellIs" dxfId="653" priority="845" stopIfTrue="1" operator="equal">
      <formula>"Divers"</formula>
    </cfRule>
    <cfRule type="cellIs" dxfId="652" priority="846" stopIfTrue="1" operator="equal">
      <formula>"FORM"</formula>
    </cfRule>
    <cfRule type="cellIs" dxfId="651" priority="847" stopIfTrue="1" operator="equal">
      <formula>"RTT"</formula>
    </cfRule>
    <cfRule type="cellIs" dxfId="650" priority="848" stopIfTrue="1" operator="equal">
      <formula>"M"</formula>
    </cfRule>
    <cfRule type="containsText" dxfId="649" priority="849" stopIfTrue="1" operator="containsText" text="CA">
      <formula>NOT(ISERROR(FIND(UPPER("CA"),UPPER(F13))))</formula>
      <formula>"CA"</formula>
    </cfRule>
    <cfRule type="cellIs" dxfId="648" priority="850" stopIfTrue="1" operator="equal">
      <formula>"Divers"</formula>
    </cfRule>
    <cfRule type="cellIs" dxfId="647" priority="851" stopIfTrue="1" operator="equal">
      <formula>"FORM"</formula>
    </cfRule>
    <cfRule type="cellIs" dxfId="646" priority="852" stopIfTrue="1" operator="equal">
      <formula>"RTT"</formula>
    </cfRule>
    <cfRule type="cellIs" dxfId="645" priority="853" stopIfTrue="1" operator="equal">
      <formula>"M"</formula>
    </cfRule>
    <cfRule type="containsText" dxfId="644" priority="854" stopIfTrue="1" operator="containsText" text="CA">
      <formula>NOT(ISERROR(FIND(UPPER("CA"),UPPER(F13))))</formula>
      <formula>"CA"</formula>
    </cfRule>
  </conditionalFormatting>
  <conditionalFormatting sqref="F34 D335:D337 D489:F495 F17:F24 E17:E23 D14:F15 D26:F33 D35:F42 F90 D22:D24 D63:F70 D72:F79 D81:F88 D101:F108 D110:F117 D119:F126 D138:F145 D147:F154 D156:F163 D165:F172 D174:F181 D183:F190 D192:F199 D201:F208 D210:F217 D219:F226 D228:F235 D237:F244 D246:F253 D255:F262 D264:F271 D273:F280 D282:F289 D291:F298 D300:F307 D309:F316 D318:F325 D336:F343 D327:F334 D345:F352 D354:F361 D363:F370 D372:F379 D381:F388 D390:F397 D399:F406 D408:F415 D417:F424 D426:F433 D435:F442 D444:F451 D453:F460 D462:F469 D471:F478 D480:F487 D17:D20 D53:D61 E53:E54 E56:E61 F53:F61 H55 J55 L55 N55 P55 R55 T55 V55 X55 Z55 AB55 D128:F136 H133 J133 L133 N133 P133 R133 T133 V133 X133 Z133 AB133 E44:F51 D44 D50:D51 H93 J93 L93 N93 P93 R93 T93 V93 X93 Z93 AB93 D93:F93 D90:E94 D95:F99">
    <cfRule type="cellIs" dxfId="643" priority="835" stopIfTrue="1" operator="equal">
      <formula>"Divers"</formula>
    </cfRule>
    <cfRule type="cellIs" dxfId="642" priority="836" stopIfTrue="1" operator="equal">
      <formula>"FORM"</formula>
    </cfRule>
    <cfRule type="cellIs" dxfId="641" priority="837" stopIfTrue="1" operator="equal">
      <formula>"RTT"</formula>
    </cfRule>
    <cfRule type="cellIs" dxfId="640" priority="838" stopIfTrue="1" operator="equal">
      <formula>"M"</formula>
    </cfRule>
    <cfRule type="containsText" dxfId="639" priority="839" stopIfTrue="1" operator="containsText" text="CA">
      <formula>NOT(ISERROR(FIND(UPPER("CA"),UPPER(Z14))))</formula>
      <formula>"CA"</formula>
    </cfRule>
  </conditionalFormatting>
  <conditionalFormatting sqref="E71:T71 E80:T80 S89:T89 E100:T100 E109:T109 E118:T118 E127:T127 E137:T137 E146:T146 E155:T155 D236 D389 W389:X389 E164:T164 E173:T173 E182:T182 E191:T191 E200:T200 E209:T209 E218:T218 E227:T227 E245:T245 E254:T254 E263:T263 E272:T272 E281:T281 E290:T290 E299:T299 E308:T308 E317:T317 E326:T326 E335:T335 E353:T353 E362:T362 E371:T371 E380:T380 E398:T398 E407:T407 E416:T416 E425:T425 E434:T434 E443:T443 E452:T452 E461:T461 E470:T470 E479:T479 E488:T488 Y236:AA236 D496:AA496 E497:AA497">
    <cfRule type="cellIs" dxfId="638" priority="835" stopIfTrue="1" operator="equal">
      <formula>"Divers"</formula>
    </cfRule>
    <cfRule type="cellIs" dxfId="637" priority="836" stopIfTrue="1" operator="equal">
      <formula>"FORM"</formula>
    </cfRule>
    <cfRule type="cellIs" dxfId="636" priority="837" stopIfTrue="1" operator="equal">
      <formula>"RTT"</formula>
    </cfRule>
    <cfRule type="cellIs" dxfId="635" priority="838" stopIfTrue="1" operator="equal">
      <formula>"M"</formula>
    </cfRule>
    <cfRule type="containsText" dxfId="634" priority="839" stopIfTrue="1" operator="containsText" text="CA">
      <formula>NOT(ISERROR(FIND(UPPER("CA"),UPPER(E71))))</formula>
      <formula>"CA"</formula>
    </cfRule>
    <cfRule type="cellIs" dxfId="633" priority="840" stopIfTrue="1" operator="equal">
      <formula>"Divers"</formula>
    </cfRule>
    <cfRule type="cellIs" dxfId="632" priority="841" stopIfTrue="1" operator="equal">
      <formula>"FORM"</formula>
    </cfRule>
    <cfRule type="cellIs" dxfId="631" priority="842" stopIfTrue="1" operator="equal">
      <formula>"RTT"</formula>
    </cfRule>
    <cfRule type="cellIs" dxfId="630" priority="843" stopIfTrue="1" operator="equal">
      <formula>"M"</formula>
    </cfRule>
    <cfRule type="containsText" dxfId="629" priority="844" stopIfTrue="1" operator="containsText" text="CA">
      <formula>NOT(ISERROR(FIND(UPPER("CA"),UPPER(E71))))</formula>
      <formula>"CA"</formula>
    </cfRule>
  </conditionalFormatting>
  <conditionalFormatting sqref="E335:R335 E344:T344 U389:V389 E89:R89">
    <cfRule type="cellIs" dxfId="628" priority="835" stopIfTrue="1" operator="equal">
      <formula>"Divers"</formula>
    </cfRule>
    <cfRule type="cellIs" dxfId="627" priority="836" stopIfTrue="1" operator="equal">
      <formula>"FORM"</formula>
    </cfRule>
    <cfRule type="cellIs" dxfId="626" priority="837" stopIfTrue="1" operator="equal">
      <formula>"RTT"</formula>
    </cfRule>
    <cfRule type="cellIs" dxfId="625" priority="838" stopIfTrue="1" operator="equal">
      <formula>"M"</formula>
    </cfRule>
    <cfRule type="containsText" dxfId="624" priority="839" stopIfTrue="1" operator="containsText" text="CA">
      <formula>NOT(ISERROR(FIND(UPPER("CA"),UPPER(E89))))</formula>
      <formula>"CA"</formula>
    </cfRule>
    <cfRule type="cellIs" dxfId="623" priority="840" stopIfTrue="1" operator="equal">
      <formula>"Divers"</formula>
    </cfRule>
    <cfRule type="cellIs" dxfId="622" priority="841" stopIfTrue="1" operator="equal">
      <formula>"FORM"</formula>
    </cfRule>
    <cfRule type="cellIs" dxfId="621" priority="842" stopIfTrue="1" operator="equal">
      <formula>"RTT"</formula>
    </cfRule>
    <cfRule type="cellIs" dxfId="620" priority="843" stopIfTrue="1" operator="equal">
      <formula>"M"</formula>
    </cfRule>
    <cfRule type="containsText" dxfId="619" priority="844" stopIfTrue="1" operator="containsText" text="CA">
      <formula>NOT(ISERROR(FIND(UPPER("CA"),UPPER(E89))))</formula>
      <formula>"CA"</formula>
    </cfRule>
    <cfRule type="cellIs" dxfId="618" priority="845" stopIfTrue="1" operator="equal">
      <formula>"Divers"</formula>
    </cfRule>
    <cfRule type="cellIs" dxfId="617" priority="846" stopIfTrue="1" operator="equal">
      <formula>"FORM"</formula>
    </cfRule>
    <cfRule type="cellIs" dxfId="616" priority="847" stopIfTrue="1" operator="equal">
      <formula>"RTT"</formula>
    </cfRule>
    <cfRule type="cellIs" dxfId="615" priority="848" stopIfTrue="1" operator="equal">
      <formula>"M"</formula>
    </cfRule>
    <cfRule type="containsText" dxfId="614" priority="849" stopIfTrue="1" operator="containsText" text="CA">
      <formula>NOT(ISERROR(FIND(UPPER("CA"),UPPER(E89))))</formula>
      <formula>"CA"</formula>
    </cfRule>
  </conditionalFormatting>
  <conditionalFormatting sqref="E236:R236">
    <cfRule type="cellIs" dxfId="613" priority="835" stopIfTrue="1" operator="equal">
      <formula>"Divers"</formula>
    </cfRule>
    <cfRule type="cellIs" dxfId="612" priority="836" stopIfTrue="1" operator="equal">
      <formula>"FORM"</formula>
    </cfRule>
    <cfRule type="cellIs" dxfId="611" priority="837" stopIfTrue="1" operator="equal">
      <formula>"RTT"</formula>
    </cfRule>
    <cfRule type="cellIs" dxfId="610" priority="838" stopIfTrue="1" operator="equal">
      <formula>"M"</formula>
    </cfRule>
    <cfRule type="containsText" dxfId="609" priority="839" stopIfTrue="1" operator="containsText" text="CA">
      <formula>NOT(ISERROR(FIND(UPPER("CA"),UPPER(E236))))</formula>
      <formula>"CA"</formula>
    </cfRule>
    <cfRule type="cellIs" dxfId="608" priority="840" stopIfTrue="1" operator="equal">
      <formula>"Divers"</formula>
    </cfRule>
    <cfRule type="cellIs" dxfId="607" priority="841" stopIfTrue="1" operator="equal">
      <formula>"FORM"</formula>
    </cfRule>
    <cfRule type="cellIs" dxfId="606" priority="842" stopIfTrue="1" operator="equal">
      <formula>"RTT"</formula>
    </cfRule>
    <cfRule type="cellIs" dxfId="605" priority="843" stopIfTrue="1" operator="equal">
      <formula>"M"</formula>
    </cfRule>
    <cfRule type="containsText" dxfId="604" priority="844" stopIfTrue="1" operator="containsText" text="CA">
      <formula>NOT(ISERROR(FIND(UPPER("CA"),UPPER(E236))))</formula>
      <formula>"CA"</formula>
    </cfRule>
    <cfRule type="cellIs" dxfId="603" priority="845" stopIfTrue="1" operator="equal">
      <formula>"Divers"</formula>
    </cfRule>
    <cfRule type="cellIs" dxfId="602" priority="846" stopIfTrue="1" operator="equal">
      <formula>"FORM"</formula>
    </cfRule>
    <cfRule type="cellIs" dxfId="601" priority="847" stopIfTrue="1" operator="equal">
      <formula>"RTT"</formula>
    </cfRule>
    <cfRule type="cellIs" dxfId="600" priority="848" stopIfTrue="1" operator="equal">
      <formula>"M"</formula>
    </cfRule>
    <cfRule type="containsText" dxfId="599" priority="849" stopIfTrue="1" operator="containsText" text="CA">
      <formula>NOT(ISERROR(FIND(UPPER("CA"),UPPER(E236))))</formula>
      <formula>"CA"</formula>
    </cfRule>
    <cfRule type="cellIs" dxfId="598" priority="850" stopIfTrue="1" operator="equal">
      <formula>"Divers"</formula>
    </cfRule>
    <cfRule type="cellIs" dxfId="597" priority="851" stopIfTrue="1" operator="equal">
      <formula>"FORM"</formula>
    </cfRule>
    <cfRule type="cellIs" dxfId="596" priority="852" stopIfTrue="1" operator="equal">
      <formula>"RTT"</formula>
    </cfRule>
    <cfRule type="cellIs" dxfId="595" priority="853" stopIfTrue="1" operator="equal">
      <formula>"M"</formula>
    </cfRule>
    <cfRule type="containsText" dxfId="594" priority="854" stopIfTrue="1" operator="containsText" text="CA">
      <formula>NOT(ISERROR(FIND(UPPER("CA"),UPPER(E236))))</formula>
      <formula>"CA"</formula>
    </cfRule>
    <cfRule type="cellIs" dxfId="593" priority="855" stopIfTrue="1" operator="equal">
      <formula>"Divers"</formula>
    </cfRule>
    <cfRule type="cellIs" dxfId="592" priority="856" stopIfTrue="1" operator="equal">
      <formula>"FORM"</formula>
    </cfRule>
    <cfRule type="cellIs" dxfId="591" priority="857" stopIfTrue="1" operator="equal">
      <formula>"RTT"</formula>
    </cfRule>
    <cfRule type="cellIs" dxfId="590" priority="858" stopIfTrue="1" operator="equal">
      <formula>"M"</formula>
    </cfRule>
    <cfRule type="containsText" dxfId="589" priority="859" stopIfTrue="1" operator="containsText" text="CA">
      <formula>NOT(ISERROR(FIND(UPPER("CA"),UPPER(E236))))</formula>
      <formula>"CA"</formula>
    </cfRule>
    <cfRule type="cellIs" dxfId="588" priority="860" stopIfTrue="1" operator="equal">
      <formula>"Divers"</formula>
    </cfRule>
    <cfRule type="cellIs" dxfId="587" priority="861" stopIfTrue="1" operator="equal">
      <formula>"FORM"</formula>
    </cfRule>
    <cfRule type="cellIs" dxfId="586" priority="862" stopIfTrue="1" operator="equal">
      <formula>"RTT"</formula>
    </cfRule>
    <cfRule type="cellIs" dxfId="585" priority="863" stopIfTrue="1" operator="equal">
      <formula>"M"</formula>
    </cfRule>
    <cfRule type="containsText" dxfId="584" priority="864" stopIfTrue="1" operator="containsText" text="CA">
      <formula>NOT(ISERROR(FIND(UPPER("CA"),UPPER(E236))))</formula>
      <formula>"CA"</formula>
    </cfRule>
  </conditionalFormatting>
  <conditionalFormatting sqref="E389:R389">
    <cfRule type="cellIs" dxfId="583" priority="835" stopIfTrue="1" operator="equal">
      <formula>"Divers"</formula>
    </cfRule>
    <cfRule type="cellIs" dxfId="582" priority="836" stopIfTrue="1" operator="equal">
      <formula>"FORM"</formula>
    </cfRule>
    <cfRule type="cellIs" dxfId="581" priority="837" stopIfTrue="1" operator="equal">
      <formula>"RTT"</formula>
    </cfRule>
    <cfRule type="cellIs" dxfId="580" priority="838" stopIfTrue="1" operator="equal">
      <formula>"M"</formula>
    </cfRule>
    <cfRule type="containsText" dxfId="579" priority="839" stopIfTrue="1" operator="containsText" text="CA">
      <formula>NOT(ISERROR(FIND(UPPER("CA"),UPPER(E389))))</formula>
      <formula>"CA"</formula>
    </cfRule>
    <cfRule type="cellIs" dxfId="578" priority="840" stopIfTrue="1" operator="equal">
      <formula>"Divers"</formula>
    </cfRule>
    <cfRule type="cellIs" dxfId="577" priority="841" stopIfTrue="1" operator="equal">
      <formula>"FORM"</formula>
    </cfRule>
    <cfRule type="cellIs" dxfId="576" priority="842" stopIfTrue="1" operator="equal">
      <formula>"RTT"</formula>
    </cfRule>
    <cfRule type="cellIs" dxfId="575" priority="843" stopIfTrue="1" operator="equal">
      <formula>"M"</formula>
    </cfRule>
    <cfRule type="containsText" dxfId="574" priority="844" stopIfTrue="1" operator="containsText" text="CA">
      <formula>NOT(ISERROR(FIND(UPPER("CA"),UPPER(E389))))</formula>
      <formula>"CA"</formula>
    </cfRule>
    <cfRule type="cellIs" dxfId="573" priority="845" stopIfTrue="1" operator="equal">
      <formula>"Divers"</formula>
    </cfRule>
    <cfRule type="cellIs" dxfId="572" priority="846" stopIfTrue="1" operator="equal">
      <formula>"FORM"</formula>
    </cfRule>
    <cfRule type="cellIs" dxfId="571" priority="847" stopIfTrue="1" operator="equal">
      <formula>"RTT"</formula>
    </cfRule>
    <cfRule type="cellIs" dxfId="570" priority="848" stopIfTrue="1" operator="equal">
      <formula>"M"</formula>
    </cfRule>
    <cfRule type="containsText" dxfId="569" priority="849" stopIfTrue="1" operator="containsText" text="CA">
      <formula>NOT(ISERROR(FIND(UPPER("CA"),UPPER(E389))))</formula>
      <formula>"CA"</formula>
    </cfRule>
    <cfRule type="cellIs" dxfId="568" priority="850" stopIfTrue="1" operator="equal">
      <formula>"Divers"</formula>
    </cfRule>
    <cfRule type="cellIs" dxfId="567" priority="851" stopIfTrue="1" operator="equal">
      <formula>"FORM"</formula>
    </cfRule>
    <cfRule type="cellIs" dxfId="566" priority="852" stopIfTrue="1" operator="equal">
      <formula>"RTT"</formula>
    </cfRule>
    <cfRule type="cellIs" dxfId="565" priority="853" stopIfTrue="1" operator="equal">
      <formula>"M"</formula>
    </cfRule>
    <cfRule type="containsText" dxfId="564" priority="854" stopIfTrue="1" operator="containsText" text="CA">
      <formula>NOT(ISERROR(FIND(UPPER("CA"),UPPER(E389))))</formula>
      <formula>"CA"</formula>
    </cfRule>
    <cfRule type="cellIs" dxfId="563" priority="855" stopIfTrue="1" operator="equal">
      <formula>"Divers"</formula>
    </cfRule>
    <cfRule type="cellIs" dxfId="562" priority="856" stopIfTrue="1" operator="equal">
      <formula>"FORM"</formula>
    </cfRule>
    <cfRule type="cellIs" dxfId="561" priority="857" stopIfTrue="1" operator="equal">
      <formula>"RTT"</formula>
    </cfRule>
    <cfRule type="cellIs" dxfId="560" priority="858" stopIfTrue="1" operator="equal">
      <formula>"M"</formula>
    </cfRule>
    <cfRule type="containsText" dxfId="559" priority="859" stopIfTrue="1" operator="containsText" text="CA">
      <formula>NOT(ISERROR(FIND(UPPER("CA"),UPPER(E389))))</formula>
      <formula>"CA"</formula>
    </cfRule>
  </conditionalFormatting>
  <conditionalFormatting sqref="S389:T389">
    <cfRule type="cellIs" dxfId="558" priority="835" stopIfTrue="1" operator="equal">
      <formula>"Divers"</formula>
    </cfRule>
    <cfRule type="cellIs" dxfId="557" priority="836" stopIfTrue="1" operator="equal">
      <formula>"FORM"</formula>
    </cfRule>
    <cfRule type="cellIs" dxfId="556" priority="837" stopIfTrue="1" operator="equal">
      <formula>"RTT"</formula>
    </cfRule>
    <cfRule type="cellIs" dxfId="555" priority="838" stopIfTrue="1" operator="equal">
      <formula>"M"</formula>
    </cfRule>
    <cfRule type="containsText" dxfId="554" priority="839" stopIfTrue="1" operator="containsText" text="CA">
      <formula>NOT(ISERROR(FIND(UPPER("CA"),UPPER(S389))))</formula>
      <formula>"CA"</formula>
    </cfRule>
    <cfRule type="cellIs" dxfId="553" priority="840" stopIfTrue="1" operator="equal">
      <formula>"Divers"</formula>
    </cfRule>
    <cfRule type="cellIs" dxfId="552" priority="841" stopIfTrue="1" operator="equal">
      <formula>"FORM"</formula>
    </cfRule>
    <cfRule type="cellIs" dxfId="551" priority="842" stopIfTrue="1" operator="equal">
      <formula>"RTT"</formula>
    </cfRule>
    <cfRule type="cellIs" dxfId="550" priority="843" stopIfTrue="1" operator="equal">
      <formula>"M"</formula>
    </cfRule>
    <cfRule type="containsText" dxfId="549" priority="844" stopIfTrue="1" operator="containsText" text="CA">
      <formula>NOT(ISERROR(FIND(UPPER("CA"),UPPER(S389))))</formula>
      <formula>"CA"</formula>
    </cfRule>
    <cfRule type="cellIs" dxfId="548" priority="845" stopIfTrue="1" operator="equal">
      <formula>"Divers"</formula>
    </cfRule>
    <cfRule type="cellIs" dxfId="547" priority="846" stopIfTrue="1" operator="equal">
      <formula>"FORM"</formula>
    </cfRule>
    <cfRule type="cellIs" dxfId="546" priority="847" stopIfTrue="1" operator="equal">
      <formula>"RTT"</formula>
    </cfRule>
    <cfRule type="cellIs" dxfId="545" priority="848" stopIfTrue="1" operator="equal">
      <formula>"M"</formula>
    </cfRule>
    <cfRule type="containsText" dxfId="544" priority="849" stopIfTrue="1" operator="containsText" text="CA">
      <formula>NOT(ISERROR(FIND(UPPER("CA"),UPPER(S389))))</formula>
      <formula>"CA"</formula>
    </cfRule>
    <cfRule type="cellIs" dxfId="543" priority="850" stopIfTrue="1" operator="equal">
      <formula>"Divers"</formula>
    </cfRule>
    <cfRule type="cellIs" dxfId="542" priority="851" stopIfTrue="1" operator="equal">
      <formula>"Divers"</formula>
    </cfRule>
    <cfRule type="cellIs" dxfId="541" priority="852" stopIfTrue="1" operator="equal">
      <formula>"FORM"</formula>
    </cfRule>
    <cfRule type="cellIs" dxfId="540" priority="853" stopIfTrue="1" operator="equal">
      <formula>"FORM"</formula>
    </cfRule>
    <cfRule type="cellIs" dxfId="539" priority="854" stopIfTrue="1" operator="equal">
      <formula>"RTT"</formula>
    </cfRule>
    <cfRule type="cellIs" dxfId="538" priority="855" stopIfTrue="1" operator="equal">
      <formula>"RTT"</formula>
    </cfRule>
    <cfRule type="cellIs" dxfId="537" priority="856" stopIfTrue="1" operator="equal">
      <formula>"M"</formula>
    </cfRule>
    <cfRule type="cellIs" dxfId="536" priority="857" stopIfTrue="1" operator="equal">
      <formula>"M"</formula>
    </cfRule>
    <cfRule type="containsText" dxfId="535" priority="858" stopIfTrue="1" operator="containsText" text="CA">
      <formula>NOT(ISERROR(FIND(UPPER("CA"),UPPER(S389))))</formula>
      <formula>"CA"</formula>
    </cfRule>
    <cfRule type="containsText" dxfId="534" priority="859" stopIfTrue="1" operator="containsText" text="CA">
      <formula>NOT(ISERROR(FIND(UPPER("CA"),UPPER(S389))))</formula>
      <formula>"CA"</formula>
    </cfRule>
  </conditionalFormatting>
  <conditionalFormatting sqref="Y389:AB389">
    <cfRule type="cellIs" dxfId="533" priority="835" stopIfTrue="1" operator="equal">
      <formula>"Divers"</formula>
    </cfRule>
    <cfRule type="cellIs" dxfId="532" priority="836" stopIfTrue="1" operator="equal">
      <formula>"FORM"</formula>
    </cfRule>
    <cfRule type="cellIs" dxfId="531" priority="837" stopIfTrue="1" operator="equal">
      <formula>"RTT"</formula>
    </cfRule>
    <cfRule type="cellIs" dxfId="530" priority="838" stopIfTrue="1" operator="equal">
      <formula>"M"</formula>
    </cfRule>
    <cfRule type="containsText" dxfId="529" priority="839" stopIfTrue="1" operator="containsText" text="CA">
      <formula>NOT(ISERROR(FIND(UPPER("CA"),UPPER(Y389))))</formula>
      <formula>"CA"</formula>
    </cfRule>
    <cfRule type="cellIs" dxfId="528" priority="840" stopIfTrue="1" operator="equal">
      <formula>"Divers"</formula>
    </cfRule>
    <cfRule type="cellIs" dxfId="527" priority="841" stopIfTrue="1" operator="equal">
      <formula>"Divers"</formula>
    </cfRule>
    <cfRule type="cellIs" dxfId="526" priority="842" stopIfTrue="1" operator="equal">
      <formula>"FORM"</formula>
    </cfRule>
    <cfRule type="cellIs" dxfId="525" priority="843" stopIfTrue="1" operator="equal">
      <formula>"FORM"</formula>
    </cfRule>
    <cfRule type="cellIs" dxfId="524" priority="844" stopIfTrue="1" operator="equal">
      <formula>"RTT"</formula>
    </cfRule>
    <cfRule type="cellIs" dxfId="523" priority="845" stopIfTrue="1" operator="equal">
      <formula>"RTT"</formula>
    </cfRule>
    <cfRule type="cellIs" dxfId="522" priority="846" stopIfTrue="1" operator="equal">
      <formula>"M"</formula>
    </cfRule>
    <cfRule type="cellIs" dxfId="521" priority="847" stopIfTrue="1" operator="equal">
      <formula>"M"</formula>
    </cfRule>
    <cfRule type="containsText" dxfId="520" priority="848" stopIfTrue="1" operator="containsText" text="CA">
      <formula>NOT(ISERROR(FIND(UPPER("CA"),UPPER(Y389))))</formula>
      <formula>"CA"</formula>
    </cfRule>
    <cfRule type="containsText" dxfId="519" priority="849" stopIfTrue="1" operator="containsText" text="CA">
      <formula>NOT(ISERROR(FIND(UPPER("CA"),UPPER(Y389))))</formula>
      <formula>"CA"</formula>
    </cfRule>
  </conditionalFormatting>
  <conditionalFormatting sqref="E236:T236">
    <cfRule type="cellIs" dxfId="518" priority="660" stopIfTrue="1" operator="equal">
      <formula>"Divers"</formula>
    </cfRule>
    <cfRule type="cellIs" dxfId="517" priority="661" stopIfTrue="1" operator="equal">
      <formula>"FORM"</formula>
    </cfRule>
    <cfRule type="cellIs" dxfId="516" priority="662" stopIfTrue="1" operator="equal">
      <formula>"RTT"</formula>
    </cfRule>
    <cfRule type="cellIs" dxfId="515" priority="663" stopIfTrue="1" operator="equal">
      <formula>"M"</formula>
    </cfRule>
    <cfRule type="containsText" dxfId="514" priority="664" stopIfTrue="1" operator="containsText" text="CA">
      <formula>NOT(ISERROR(FIND(UPPER("CA"),UPPER(F236))))</formula>
      <formula>"CA"</formula>
    </cfRule>
    <cfRule type="cellIs" dxfId="513" priority="665" stopIfTrue="1" operator="equal">
      <formula>"Divers"</formula>
    </cfRule>
    <cfRule type="cellIs" dxfId="512" priority="666" stopIfTrue="1" operator="equal">
      <formula>"FORM"</formula>
    </cfRule>
    <cfRule type="cellIs" dxfId="511" priority="667" stopIfTrue="1" operator="equal">
      <formula>"RTT"</formula>
    </cfRule>
    <cfRule type="cellIs" dxfId="510" priority="668" stopIfTrue="1" operator="equal">
      <formula>"M"</formula>
    </cfRule>
    <cfRule type="containsText" dxfId="509" priority="669" stopIfTrue="1" operator="containsText" text="CA">
      <formula>NOT(ISERROR(FIND(UPPER("CA"),UPPER(F236))))</formula>
      <formula>"CA"</formula>
    </cfRule>
  </conditionalFormatting>
  <conditionalFormatting sqref="E344:T344">
    <cfRule type="cellIs" dxfId="508" priority="610" stopIfTrue="1" operator="equal">
      <formula>"Divers"</formula>
    </cfRule>
    <cfRule type="cellIs" dxfId="507" priority="611" stopIfTrue="1" operator="equal">
      <formula>"FORM"</formula>
    </cfRule>
    <cfRule type="cellIs" dxfId="506" priority="612" stopIfTrue="1" operator="equal">
      <formula>"RTT"</formula>
    </cfRule>
    <cfRule type="cellIs" dxfId="505" priority="613" stopIfTrue="1" operator="equal">
      <formula>"M"</formula>
    </cfRule>
    <cfRule type="containsText" dxfId="504" priority="614" stopIfTrue="1" operator="containsText" text="CA">
      <formula>NOT(ISERROR(FIND(UPPER("CA"),UPPER(F344))))</formula>
      <formula>"CA"</formula>
    </cfRule>
    <cfRule type="cellIs" dxfId="503" priority="615" stopIfTrue="1" operator="equal">
      <formula>"Divers"</formula>
    </cfRule>
    <cfRule type="cellIs" dxfId="502" priority="616" stopIfTrue="1" operator="equal">
      <formula>"FORM"</formula>
    </cfRule>
    <cfRule type="cellIs" dxfId="501" priority="617" stopIfTrue="1" operator="equal">
      <formula>"RTT"</formula>
    </cfRule>
    <cfRule type="cellIs" dxfId="500" priority="618" stopIfTrue="1" operator="equal">
      <formula>"M"</formula>
    </cfRule>
    <cfRule type="containsText" dxfId="499" priority="619" stopIfTrue="1" operator="containsText" text="CA">
      <formula>NOT(ISERROR(FIND(UPPER("CA"),UPPER(F344))))</formula>
      <formula>"CA"</formula>
    </cfRule>
  </conditionalFormatting>
  <conditionalFormatting sqref="E389:T389">
    <cfRule type="cellIs" dxfId="498" priority="515" stopIfTrue="1" operator="equal">
      <formula>"Divers"</formula>
    </cfRule>
    <cfRule type="cellIs" dxfId="497" priority="516" stopIfTrue="1" operator="equal">
      <formula>"FORM"</formula>
    </cfRule>
    <cfRule type="cellIs" dxfId="496" priority="517" stopIfTrue="1" operator="equal">
      <formula>"RTT"</formula>
    </cfRule>
    <cfRule type="cellIs" dxfId="495" priority="518" stopIfTrue="1" operator="equal">
      <formula>"M"</formula>
    </cfRule>
    <cfRule type="containsText" dxfId="494" priority="519" stopIfTrue="1" operator="containsText" text="CA">
      <formula>NOT(ISERROR(FIND(UPPER("CA"),UPPER(F389))))</formula>
      <formula>"CA"</formula>
    </cfRule>
    <cfRule type="cellIs" dxfId="493" priority="520" stopIfTrue="1" operator="equal">
      <formula>"Divers"</formula>
    </cfRule>
    <cfRule type="cellIs" dxfId="492" priority="521" stopIfTrue="1" operator="equal">
      <formula>"FORM"</formula>
    </cfRule>
    <cfRule type="cellIs" dxfId="491" priority="522" stopIfTrue="1" operator="equal">
      <formula>"RTT"</formula>
    </cfRule>
    <cfRule type="cellIs" dxfId="490" priority="523" stopIfTrue="1" operator="equal">
      <formula>"M"</formula>
    </cfRule>
    <cfRule type="containsText" dxfId="489" priority="524" stopIfTrue="1" operator="containsText" text="CA">
      <formula>NOT(ISERROR(FIND(UPPER("CA"),UPPER(F389))))</formula>
      <formula>"CA"</formula>
    </cfRule>
  </conditionalFormatting>
  <conditionalFormatting sqref="Y100:AB100 Y109:AB109 Y118:AB118 Y127:AB127 Y137:AB137 Y146:AB146 Y155:AB155 Y164:AB164 Y173:AB173 Y182:AB182 Y191:AB191 Y200:AB200 Y209:AB209 Y218:AB218 Y227:AB227 Y245:AB245 Y254:AB254 Y263:AB263 Y272:AB272 Y281:AB281 Y290:AB290 Y299:AB299 Y308:AB308 Y317:AB317 Y326:AB326 Y335:AB335 Y344:AB344 Y353:AB353 Y362:AB362 Y371:AB371 Y380:AB380 Y398:AB398 Y407:AB407 Y416:AB416 Y425:AB425 Y434:AB434 Y443:AB443 Y452:AB452 Y461:AB461 Y470:AB470 Y479:AB479 Y488:AB488 U236:AB236 Y389:AB389 G101:AB101 G102:R108 U102:AB102 S103:AB108 G110:AB110 G111:R117 U111:AB111 S112:AB117 G119:AB119 G120:R126 U120:AB120 S121:AB126 G128:AB128 G129:R136 U129:AB129 S130:AB136 G138:AB138 G139:R145 U139:AB139 S140:AB145 G147:AB147 G148:R154 U148:AB148 S149:AB154 G156:AB156 G157:R163 U157:AB157 S158:AB163 G165:AB165 G166:R172 U166:AB166 S167:AB172 G174:AB174 G175:R181 U175:AB175 S176:AB181 G183:AB183 G184:R190 U184:AB184 S185:AB190 G192:AB192 G193:R199 U193:AB193 S194:AB199 G201:AB201 G202:R208 U202:AB202 S203:AB208 G210:AB210 G211:R217 U211:AB211 S212:AB217 G219:AB219 G220:R226 U220:AB220 S221:AB226 G228:AB228 G229:R235 U229:AB229 S230:AB235 G237:AB237 G238:R244 U238:AB238 S239:AB244 G246:AB246 G247:R253 U247:AB247 S248:AB253 G255:AB255 G256:R262 U256:AB256 S257:AB262 G264:AB264 G265:R271 U265:AB265 S266:AB271 G273:AB273 G274:R280 U274:AB274 S275:AB280 G282:AB282 G283:R289 U283:AB283 S284:AB289 G291:AB291 G292:R298 U292:AB292 S293:AB298 G300:AB300 G301:R307 U301:AB301 S302:AB307 G309:AB309 G310:R316 U310:AB310 S311:AB316 G318:AB318 G319:R325 U319:AB319 S320:AB325 G327:AB327 G328:R334 U328:AB328 S329:AB334 G336:AB336 G337:R342 U337:AB337 G345:AB345 G346:R352 U346:AB346 S347:AB352 G354:AB354 G355:R361 U355:AB355 S356:AB361 G363:AB363 G364:R370 U364:AB364 S365:AB370 G372:AB372 G373:R379 U373:AB373 S374:AB379 G381:AB381 G382:R388 U382:AB382 S383:AB388 G390:AB390 G391:R397 U391:AB391 S392:AB397 G399:AB399 G400:R406 U400:AB400 S401:AB406 G408:AB408 G409:R415 U409:AB409 S410:AB415 G417:AB417 G418:R424 U418:AB418 S419:AB424 G426:AB426 G427:R433 U427:AB427 S428:AB433 G435:AB435 G436:R442 U436:AB436 S437:AB442 G444:AB444 G445:R451 U445:AB445 S446:AB451 G453:AB453 G454:R460 U454:AB454 S455:AB460 G462:AB462 G463:R469 U463:AB463 S464:AB469 G471:AB471 G472:R478 U472:AB472 S473:AB478 G480:AB480 G481:R487 U481:AB481 S482:AB487 G99:AB99 G108:AB108 G117:AB117 G126:AB126 G136:AB136 G145:AB145 G154:AB154 G163:AB163 G172:AB172 G181:AB181 G190:AB190 G199:AB199 G208:AB208 G217:AB217 G226:AB226 G235:AB235 G244:AB244 G253:AB253 G262:AB262 G271:AB271 G280:AB280 G289:AB289 G298:AB298 G307:AB307 G316:AB316 G325:AB325 G338:AB343 G334:AB334 G352:AB352 G361:AB361 G370:AB370 G379:AB379 G388:AB388 G397:AB397 G406:AB406 G415:AB415 G424:AB424 G433:AB433 G442:AB442 G451:AB451 G460:AB460 G469:AB469 G478:AB478 G487:AB487 G489:AB495 G133:S133 U133:AC133 S94:AB99 Z13:AB13 Z16:AB16 G17:AB17 I18:I23 U18:AB18 H34 J34 L34 N34 P34 R34 T34 Z43:AB43 Z52:AB52 Z62:AB62 G33:AB33 G42:AB42 G51:AB51 Y71:AB71 Y80:AB80 Y89:AB89 G26:AB26 U27:AB27 G35:AB35 U36:AB36 G44:AB44 U45:AB45 G53:AB53 S56:AB61 G63:AB63 G64:R70 U64:AB64 S65:AB70 G72:AB72 G73:R79 U73:AB73 S74:AB79 G81:AB81 G82:R88 U82:AB82 S83:AB88 G90:AB90 G91:R99 U91:AB93 G18:G23 M18:M23 H19:H24 D21 J18:J24 K18:K23 Q18:Q23 L18:L24 N18:N24 O18:O23 P18:P24 R18:R24 S19:S23 T19:T24 U19:U23 V19:V24 W19:W23 X19:X24 Z19:AB25 Y19:Y23 G14:AB15 G27:R33 S28:AB33 G36:R42 S37:AB42 G45:R51 S46:AB51 G61:AB61 G70:AB70 G79:AB79 G88:AB88 G54:R61 S55 U54:AB55 Z55:AC55 G93:AC93">
    <cfRule type="cellIs" dxfId="488" priority="1005" stopIfTrue="1" operator="equal">
      <formula>"Divers"</formula>
    </cfRule>
    <cfRule type="cellIs" dxfId="487" priority="1006" stopIfTrue="1" operator="equal">
      <formula>"FORM"</formula>
    </cfRule>
    <cfRule type="cellIs" dxfId="486" priority="1007" stopIfTrue="1" operator="equal">
      <formula>"RTT"</formula>
    </cfRule>
    <cfRule type="cellIs" dxfId="485" priority="1008" stopIfTrue="1" operator="equal">
      <formula>"M"</formula>
    </cfRule>
    <cfRule type="containsText" dxfId="484" priority="1009" stopIfTrue="1" operator="containsText" text="CA">
      <formula>NOT(ISERROR(FIND(UPPER("CA"),UPPER(#REF!))))</formula>
      <formula>"CA"</formula>
    </cfRule>
  </conditionalFormatting>
  <conditionalFormatting sqref="AB236 AB496:AB497">
    <cfRule type="cellIs" dxfId="483" priority="3405" stopIfTrue="1" operator="equal">
      <formula>"Divers"</formula>
    </cfRule>
    <cfRule type="cellIs" dxfId="482" priority="3406" stopIfTrue="1" operator="equal">
      <formula>"FORM"</formula>
    </cfRule>
    <cfRule type="cellIs" dxfId="481" priority="3407" stopIfTrue="1" operator="equal">
      <formula>"RTT"</formula>
    </cfRule>
    <cfRule type="cellIs" dxfId="480" priority="3408" stopIfTrue="1" operator="equal">
      <formula>"M"</formula>
    </cfRule>
    <cfRule type="containsText" dxfId="479" priority="3409" stopIfTrue="1" operator="containsText" text="CA">
      <formula>NOT(ISERROR(FIND(UPPER("CA"),UPPER(#REF!))))</formula>
      <formula>"CA"</formula>
    </cfRule>
    <cfRule type="cellIs" dxfId="478" priority="3410" stopIfTrue="1" operator="equal">
      <formula>"Divers"</formula>
    </cfRule>
    <cfRule type="cellIs" dxfId="477" priority="3411" stopIfTrue="1" operator="equal">
      <formula>"FORM"</formula>
    </cfRule>
    <cfRule type="cellIs" dxfId="476" priority="3412" stopIfTrue="1" operator="equal">
      <formula>"RTT"</formula>
    </cfRule>
    <cfRule type="cellIs" dxfId="475" priority="3413" stopIfTrue="1" operator="equal">
      <formula>"M"</formula>
    </cfRule>
    <cfRule type="containsText" dxfId="474" priority="3414" stopIfTrue="1" operator="containsText" text="CA">
      <formula>NOT(ISERROR(FIND(UPPER("CA"),UPPER(#REF!))))</formula>
      <formula>"CA"</formula>
    </cfRule>
  </conditionalFormatting>
  <conditionalFormatting sqref="H55">
    <cfRule type="cellIs" dxfId="473" priority="230" stopIfTrue="1" operator="equal">
      <formula>"Divers"</formula>
    </cfRule>
    <cfRule type="cellIs" dxfId="472" priority="231" stopIfTrue="1" operator="equal">
      <formula>"FORM"</formula>
    </cfRule>
    <cfRule type="cellIs" dxfId="471" priority="232" stopIfTrue="1" operator="equal">
      <formula>"RTT"</formula>
    </cfRule>
    <cfRule type="cellIs" dxfId="470" priority="233" stopIfTrue="1" operator="equal">
      <formula>"M"</formula>
    </cfRule>
    <cfRule type="containsText" dxfId="469" priority="234" stopIfTrue="1" operator="containsText" text="CA">
      <formula>NOT(ISERROR(FIND(UPPER("CA"),UPPER(AD55))))</formula>
      <formula>"CA"</formula>
    </cfRule>
  </conditionalFormatting>
  <conditionalFormatting sqref="J55">
    <cfRule type="cellIs" dxfId="468" priority="225" stopIfTrue="1" operator="equal">
      <formula>"Divers"</formula>
    </cfRule>
    <cfRule type="cellIs" dxfId="467" priority="226" stopIfTrue="1" operator="equal">
      <formula>"FORM"</formula>
    </cfRule>
    <cfRule type="cellIs" dxfId="466" priority="227" stopIfTrue="1" operator="equal">
      <formula>"RTT"</formula>
    </cfRule>
    <cfRule type="cellIs" dxfId="465" priority="228" stopIfTrue="1" operator="equal">
      <formula>"M"</formula>
    </cfRule>
    <cfRule type="containsText" dxfId="464" priority="229" stopIfTrue="1" operator="containsText" text="CA">
      <formula>NOT(ISERROR(FIND(UPPER("CA"),UPPER(AF55))))</formula>
      <formula>"CA"</formula>
    </cfRule>
  </conditionalFormatting>
  <conditionalFormatting sqref="L55">
    <cfRule type="cellIs" dxfId="463" priority="220" stopIfTrue="1" operator="equal">
      <formula>"Divers"</formula>
    </cfRule>
    <cfRule type="cellIs" dxfId="462" priority="221" stopIfTrue="1" operator="equal">
      <formula>"FORM"</formula>
    </cfRule>
    <cfRule type="cellIs" dxfId="461" priority="222" stopIfTrue="1" operator="equal">
      <formula>"RTT"</formula>
    </cfRule>
    <cfRule type="cellIs" dxfId="460" priority="223" stopIfTrue="1" operator="equal">
      <formula>"M"</formula>
    </cfRule>
    <cfRule type="containsText" dxfId="459" priority="224" stopIfTrue="1" operator="containsText" text="CA">
      <formula>NOT(ISERROR(FIND(UPPER("CA"),UPPER(AH55))))</formula>
      <formula>"CA"</formula>
    </cfRule>
  </conditionalFormatting>
  <conditionalFormatting sqref="N55">
    <cfRule type="cellIs" dxfId="458" priority="215" stopIfTrue="1" operator="equal">
      <formula>"Divers"</formula>
    </cfRule>
    <cfRule type="cellIs" dxfId="457" priority="216" stopIfTrue="1" operator="equal">
      <formula>"FORM"</formula>
    </cfRule>
    <cfRule type="cellIs" dxfId="456" priority="217" stopIfTrue="1" operator="equal">
      <formula>"RTT"</formula>
    </cfRule>
    <cfRule type="cellIs" dxfId="455" priority="218" stopIfTrue="1" operator="equal">
      <formula>"M"</formula>
    </cfRule>
    <cfRule type="containsText" dxfId="454" priority="219" stopIfTrue="1" operator="containsText" text="CA">
      <formula>NOT(ISERROR(FIND(UPPER("CA"),UPPER(AJ55))))</formula>
      <formula>"CA"</formula>
    </cfRule>
  </conditionalFormatting>
  <conditionalFormatting sqref="P55">
    <cfRule type="cellIs" dxfId="453" priority="210" stopIfTrue="1" operator="equal">
      <formula>"Divers"</formula>
    </cfRule>
    <cfRule type="cellIs" dxfId="452" priority="211" stopIfTrue="1" operator="equal">
      <formula>"FORM"</formula>
    </cfRule>
    <cfRule type="cellIs" dxfId="451" priority="212" stopIfTrue="1" operator="equal">
      <formula>"RTT"</formula>
    </cfRule>
    <cfRule type="cellIs" dxfId="450" priority="213" stopIfTrue="1" operator="equal">
      <formula>"M"</formula>
    </cfRule>
    <cfRule type="containsText" dxfId="449" priority="214" stopIfTrue="1" operator="containsText" text="CA">
      <formula>NOT(ISERROR(FIND(UPPER("CA"),UPPER(AL55))))</formula>
      <formula>"CA"</formula>
    </cfRule>
  </conditionalFormatting>
  <conditionalFormatting sqref="R55">
    <cfRule type="cellIs" dxfId="448" priority="205" stopIfTrue="1" operator="equal">
      <formula>"Divers"</formula>
    </cfRule>
    <cfRule type="cellIs" dxfId="447" priority="206" stopIfTrue="1" operator="equal">
      <formula>"FORM"</formula>
    </cfRule>
    <cfRule type="cellIs" dxfId="446" priority="207" stopIfTrue="1" operator="equal">
      <formula>"RTT"</formula>
    </cfRule>
    <cfRule type="cellIs" dxfId="445" priority="208" stopIfTrue="1" operator="equal">
      <formula>"M"</formula>
    </cfRule>
    <cfRule type="containsText" dxfId="444" priority="209" stopIfTrue="1" operator="containsText" text="CA">
      <formula>NOT(ISERROR(FIND(UPPER("CA"),UPPER(AN55))))</formula>
      <formula>"CA"</formula>
    </cfRule>
  </conditionalFormatting>
  <conditionalFormatting sqref="T55">
    <cfRule type="cellIs" dxfId="443" priority="200" stopIfTrue="1" operator="equal">
      <formula>"Divers"</formula>
    </cfRule>
    <cfRule type="cellIs" dxfId="442" priority="201" stopIfTrue="1" operator="equal">
      <formula>"FORM"</formula>
    </cfRule>
    <cfRule type="cellIs" dxfId="441" priority="202" stopIfTrue="1" operator="equal">
      <formula>"RTT"</formula>
    </cfRule>
    <cfRule type="cellIs" dxfId="440" priority="203" stopIfTrue="1" operator="equal">
      <formula>"M"</formula>
    </cfRule>
    <cfRule type="containsText" dxfId="439" priority="204" stopIfTrue="1" operator="containsText" text="CA">
      <formula>NOT(ISERROR(FIND(UPPER("CA"),UPPER(AP55))))</formula>
      <formula>"CA"</formula>
    </cfRule>
  </conditionalFormatting>
  <conditionalFormatting sqref="V55">
    <cfRule type="cellIs" dxfId="438" priority="195" stopIfTrue="1" operator="equal">
      <formula>"Divers"</formula>
    </cfRule>
    <cfRule type="cellIs" dxfId="437" priority="196" stopIfTrue="1" operator="equal">
      <formula>"FORM"</formula>
    </cfRule>
    <cfRule type="cellIs" dxfId="436" priority="197" stopIfTrue="1" operator="equal">
      <formula>"RTT"</formula>
    </cfRule>
    <cfRule type="cellIs" dxfId="435" priority="198" stopIfTrue="1" operator="equal">
      <formula>"M"</formula>
    </cfRule>
    <cfRule type="containsText" dxfId="434" priority="199" stopIfTrue="1" operator="containsText" text="CA">
      <formula>NOT(ISERROR(FIND(UPPER("CA"),UPPER(AR55))))</formula>
      <formula>"CA"</formula>
    </cfRule>
  </conditionalFormatting>
  <conditionalFormatting sqref="X55 Z55 AB55">
    <cfRule type="cellIs" dxfId="433" priority="190" stopIfTrue="1" operator="equal">
      <formula>"Divers"</formula>
    </cfRule>
    <cfRule type="cellIs" dxfId="432" priority="191" stopIfTrue="1" operator="equal">
      <formula>"FORM"</formula>
    </cfRule>
    <cfRule type="cellIs" dxfId="431" priority="192" stopIfTrue="1" operator="equal">
      <formula>"RTT"</formula>
    </cfRule>
    <cfRule type="cellIs" dxfId="430" priority="193" stopIfTrue="1" operator="equal">
      <formula>"M"</formula>
    </cfRule>
    <cfRule type="containsText" dxfId="429" priority="194" stopIfTrue="1" operator="containsText" text="CA">
      <formula>NOT(ISERROR(FIND(UPPER("CA"),UPPER(AT55))))</formula>
      <formula>"CA"</formula>
    </cfRule>
  </conditionalFormatting>
  <conditionalFormatting sqref="X133 Z133 AB133">
    <cfRule type="cellIs" dxfId="428" priority="100" stopIfTrue="1" operator="equal">
      <formula>"Divers"</formula>
    </cfRule>
    <cfRule type="cellIs" dxfId="427" priority="101" stopIfTrue="1" operator="equal">
      <formula>"FORM"</formula>
    </cfRule>
    <cfRule type="cellIs" dxfId="426" priority="102" stopIfTrue="1" operator="equal">
      <formula>"RTT"</formula>
    </cfRule>
    <cfRule type="cellIs" dxfId="425" priority="103" stopIfTrue="1" operator="equal">
      <formula>"M"</formula>
    </cfRule>
    <cfRule type="containsText" dxfId="424" priority="104" stopIfTrue="1" operator="containsText" text="CA">
      <formula>NOT(ISERROR(FIND(UPPER("CA"),UPPER(AT133))))</formula>
      <formula>"CA"</formula>
    </cfRule>
  </conditionalFormatting>
  <conditionalFormatting sqref="H133">
    <cfRule type="cellIs" dxfId="423" priority="140" stopIfTrue="1" operator="equal">
      <formula>"Divers"</formula>
    </cfRule>
    <cfRule type="cellIs" dxfId="422" priority="141" stopIfTrue="1" operator="equal">
      <formula>"FORM"</formula>
    </cfRule>
    <cfRule type="cellIs" dxfId="421" priority="142" stopIfTrue="1" operator="equal">
      <formula>"RTT"</formula>
    </cfRule>
    <cfRule type="cellIs" dxfId="420" priority="143" stopIfTrue="1" operator="equal">
      <formula>"M"</formula>
    </cfRule>
    <cfRule type="containsText" dxfId="419" priority="144" stopIfTrue="1" operator="containsText" text="CA">
      <formula>NOT(ISERROR(FIND(UPPER("CA"),UPPER(AD133))))</formula>
      <formula>"CA"</formula>
    </cfRule>
  </conditionalFormatting>
  <conditionalFormatting sqref="J133">
    <cfRule type="cellIs" dxfId="418" priority="135" stopIfTrue="1" operator="equal">
      <formula>"Divers"</formula>
    </cfRule>
    <cfRule type="cellIs" dxfId="417" priority="136" stopIfTrue="1" operator="equal">
      <formula>"FORM"</formula>
    </cfRule>
    <cfRule type="cellIs" dxfId="416" priority="137" stopIfTrue="1" operator="equal">
      <formula>"RTT"</formula>
    </cfRule>
    <cfRule type="cellIs" dxfId="415" priority="138" stopIfTrue="1" operator="equal">
      <formula>"M"</formula>
    </cfRule>
    <cfRule type="containsText" dxfId="414" priority="139" stopIfTrue="1" operator="containsText" text="CA">
      <formula>NOT(ISERROR(FIND(UPPER("CA"),UPPER(AF133))))</formula>
      <formula>"CA"</formula>
    </cfRule>
  </conditionalFormatting>
  <conditionalFormatting sqref="L133">
    <cfRule type="cellIs" dxfId="413" priority="130" stopIfTrue="1" operator="equal">
      <formula>"Divers"</formula>
    </cfRule>
    <cfRule type="cellIs" dxfId="412" priority="131" stopIfTrue="1" operator="equal">
      <formula>"FORM"</formula>
    </cfRule>
    <cfRule type="cellIs" dxfId="411" priority="132" stopIfTrue="1" operator="equal">
      <formula>"RTT"</formula>
    </cfRule>
    <cfRule type="cellIs" dxfId="410" priority="133" stopIfTrue="1" operator="equal">
      <formula>"M"</formula>
    </cfRule>
    <cfRule type="containsText" dxfId="409" priority="134" stopIfTrue="1" operator="containsText" text="CA">
      <formula>NOT(ISERROR(FIND(UPPER("CA"),UPPER(AH133))))</formula>
      <formula>"CA"</formula>
    </cfRule>
  </conditionalFormatting>
  <conditionalFormatting sqref="N133">
    <cfRule type="cellIs" dxfId="408" priority="125" stopIfTrue="1" operator="equal">
      <formula>"Divers"</formula>
    </cfRule>
    <cfRule type="cellIs" dxfId="407" priority="126" stopIfTrue="1" operator="equal">
      <formula>"FORM"</formula>
    </cfRule>
    <cfRule type="cellIs" dxfId="406" priority="127" stopIfTrue="1" operator="equal">
      <formula>"RTT"</formula>
    </cfRule>
    <cfRule type="cellIs" dxfId="405" priority="128" stopIfTrue="1" operator="equal">
      <formula>"M"</formula>
    </cfRule>
    <cfRule type="containsText" dxfId="404" priority="129" stopIfTrue="1" operator="containsText" text="CA">
      <formula>NOT(ISERROR(FIND(UPPER("CA"),UPPER(AJ133))))</formula>
      <formula>"CA"</formula>
    </cfRule>
  </conditionalFormatting>
  <conditionalFormatting sqref="P133">
    <cfRule type="cellIs" dxfId="403" priority="120" stopIfTrue="1" operator="equal">
      <formula>"Divers"</formula>
    </cfRule>
    <cfRule type="cellIs" dxfId="402" priority="121" stopIfTrue="1" operator="equal">
      <formula>"FORM"</formula>
    </cfRule>
    <cfRule type="cellIs" dxfId="401" priority="122" stopIfTrue="1" operator="equal">
      <formula>"RTT"</formula>
    </cfRule>
    <cfRule type="cellIs" dxfId="400" priority="123" stopIfTrue="1" operator="equal">
      <formula>"M"</formula>
    </cfRule>
    <cfRule type="containsText" dxfId="399" priority="124" stopIfTrue="1" operator="containsText" text="CA">
      <formula>NOT(ISERROR(FIND(UPPER("CA"),UPPER(AL133))))</formula>
      <formula>"CA"</formula>
    </cfRule>
  </conditionalFormatting>
  <conditionalFormatting sqref="R133">
    <cfRule type="cellIs" dxfId="398" priority="115" stopIfTrue="1" operator="equal">
      <formula>"Divers"</formula>
    </cfRule>
    <cfRule type="cellIs" dxfId="397" priority="116" stopIfTrue="1" operator="equal">
      <formula>"FORM"</formula>
    </cfRule>
    <cfRule type="cellIs" dxfId="396" priority="117" stopIfTrue="1" operator="equal">
      <formula>"RTT"</formula>
    </cfRule>
    <cfRule type="cellIs" dxfId="395" priority="118" stopIfTrue="1" operator="equal">
      <formula>"M"</formula>
    </cfRule>
    <cfRule type="containsText" dxfId="394" priority="119" stopIfTrue="1" operator="containsText" text="CA">
      <formula>NOT(ISERROR(FIND(UPPER("CA"),UPPER(AN133))))</formula>
      <formula>"CA"</formula>
    </cfRule>
  </conditionalFormatting>
  <conditionalFormatting sqref="T133">
    <cfRule type="cellIs" dxfId="393" priority="110" stopIfTrue="1" operator="equal">
      <formula>"Divers"</formula>
    </cfRule>
    <cfRule type="cellIs" dxfId="392" priority="111" stopIfTrue="1" operator="equal">
      <formula>"FORM"</formula>
    </cfRule>
    <cfRule type="cellIs" dxfId="391" priority="112" stopIfTrue="1" operator="equal">
      <formula>"RTT"</formula>
    </cfRule>
    <cfRule type="cellIs" dxfId="390" priority="113" stopIfTrue="1" operator="equal">
      <formula>"M"</formula>
    </cfRule>
    <cfRule type="containsText" dxfId="389" priority="114" stopIfTrue="1" operator="containsText" text="CA">
      <formula>NOT(ISERROR(FIND(UPPER("CA"),UPPER(AP133))))</formula>
      <formula>"CA"</formula>
    </cfRule>
  </conditionalFormatting>
  <conditionalFormatting sqref="V133">
    <cfRule type="cellIs" dxfId="388" priority="105" stopIfTrue="1" operator="equal">
      <formula>"Divers"</formula>
    </cfRule>
    <cfRule type="cellIs" dxfId="387" priority="106" stopIfTrue="1" operator="equal">
      <formula>"FORM"</formula>
    </cfRule>
    <cfRule type="cellIs" dxfId="386" priority="107" stopIfTrue="1" operator="equal">
      <formula>"RTT"</formula>
    </cfRule>
    <cfRule type="cellIs" dxfId="385" priority="108" stopIfTrue="1" operator="equal">
      <formula>"M"</formula>
    </cfRule>
    <cfRule type="containsText" dxfId="384" priority="109" stopIfTrue="1" operator="containsText" text="CA">
      <formula>NOT(ISERROR(FIND(UPPER("CA"),UPPER(AR133))))</formula>
      <formula>"CA"</formula>
    </cfRule>
  </conditionalFormatting>
  <conditionalFormatting sqref="F94">
    <cfRule type="cellIs" dxfId="383" priority="4480" stopIfTrue="1" operator="equal">
      <formula>"Divers"</formula>
    </cfRule>
    <cfRule type="cellIs" dxfId="382" priority="4481" stopIfTrue="1" operator="equal">
      <formula>"FORM"</formula>
    </cfRule>
    <cfRule type="cellIs" dxfId="381" priority="4482" stopIfTrue="1" operator="equal">
      <formula>"RTT"</formula>
    </cfRule>
    <cfRule type="cellIs" dxfId="380" priority="4483" stopIfTrue="1" operator="equal">
      <formula>"M"</formula>
    </cfRule>
    <cfRule type="containsText" dxfId="379" priority="4484" stopIfTrue="1" operator="containsText" text="CA">
      <formula>NOT(ISERROR(FIND(UPPER("CA"),UPPER(AB91))))</formula>
      <formula>"CA"</formula>
    </cfRule>
  </conditionalFormatting>
  <conditionalFormatting sqref="H93">
    <cfRule type="cellIs" dxfId="378" priority="50" stopIfTrue="1" operator="equal">
      <formula>"Divers"</formula>
    </cfRule>
    <cfRule type="cellIs" dxfId="377" priority="51" stopIfTrue="1" operator="equal">
      <formula>"FORM"</formula>
    </cfRule>
    <cfRule type="cellIs" dxfId="376" priority="52" stopIfTrue="1" operator="equal">
      <formula>"RTT"</formula>
    </cfRule>
    <cfRule type="cellIs" dxfId="375" priority="53" stopIfTrue="1" operator="equal">
      <formula>"M"</formula>
    </cfRule>
    <cfRule type="containsText" dxfId="374" priority="54" stopIfTrue="1" operator="containsText" text="CA">
      <formula>NOT(ISERROR(FIND(UPPER("CA"),UPPER(AD93))))</formula>
      <formula>"CA"</formula>
    </cfRule>
  </conditionalFormatting>
  <conditionalFormatting sqref="J93">
    <cfRule type="cellIs" dxfId="373" priority="45" stopIfTrue="1" operator="equal">
      <formula>"Divers"</formula>
    </cfRule>
    <cfRule type="cellIs" dxfId="372" priority="46" stopIfTrue="1" operator="equal">
      <formula>"FORM"</formula>
    </cfRule>
    <cfRule type="cellIs" dxfId="371" priority="47" stopIfTrue="1" operator="equal">
      <formula>"RTT"</formula>
    </cfRule>
    <cfRule type="cellIs" dxfId="370" priority="48" stopIfTrue="1" operator="equal">
      <formula>"M"</formula>
    </cfRule>
    <cfRule type="containsText" dxfId="369" priority="49" stopIfTrue="1" operator="containsText" text="CA">
      <formula>NOT(ISERROR(FIND(UPPER("CA"),UPPER(AF93))))</formula>
      <formula>"CA"</formula>
    </cfRule>
  </conditionalFormatting>
  <conditionalFormatting sqref="L93">
    <cfRule type="cellIs" dxfId="368" priority="40" stopIfTrue="1" operator="equal">
      <formula>"Divers"</formula>
    </cfRule>
    <cfRule type="cellIs" dxfId="367" priority="41" stopIfTrue="1" operator="equal">
      <formula>"FORM"</formula>
    </cfRule>
    <cfRule type="cellIs" dxfId="366" priority="42" stopIfTrue="1" operator="equal">
      <formula>"RTT"</formula>
    </cfRule>
    <cfRule type="cellIs" dxfId="365" priority="43" stopIfTrue="1" operator="equal">
      <formula>"M"</formula>
    </cfRule>
    <cfRule type="containsText" dxfId="364" priority="44" stopIfTrue="1" operator="containsText" text="CA">
      <formula>NOT(ISERROR(FIND(UPPER("CA"),UPPER(AH93))))</formula>
      <formula>"CA"</formula>
    </cfRule>
  </conditionalFormatting>
  <conditionalFormatting sqref="N93">
    <cfRule type="cellIs" dxfId="363" priority="35" stopIfTrue="1" operator="equal">
      <formula>"Divers"</formula>
    </cfRule>
    <cfRule type="cellIs" dxfId="362" priority="36" stopIfTrue="1" operator="equal">
      <formula>"FORM"</formula>
    </cfRule>
    <cfRule type="cellIs" dxfId="361" priority="37" stopIfTrue="1" operator="equal">
      <formula>"RTT"</formula>
    </cfRule>
    <cfRule type="cellIs" dxfId="360" priority="38" stopIfTrue="1" operator="equal">
      <formula>"M"</formula>
    </cfRule>
    <cfRule type="containsText" dxfId="359" priority="39" stopIfTrue="1" operator="containsText" text="CA">
      <formula>NOT(ISERROR(FIND(UPPER("CA"),UPPER(AJ93))))</formula>
      <formula>"CA"</formula>
    </cfRule>
  </conditionalFormatting>
  <conditionalFormatting sqref="P93">
    <cfRule type="cellIs" dxfId="358" priority="30" stopIfTrue="1" operator="equal">
      <formula>"Divers"</formula>
    </cfRule>
    <cfRule type="cellIs" dxfId="357" priority="31" stopIfTrue="1" operator="equal">
      <formula>"FORM"</formula>
    </cfRule>
    <cfRule type="cellIs" dxfId="356" priority="32" stopIfTrue="1" operator="equal">
      <formula>"RTT"</formula>
    </cfRule>
    <cfRule type="cellIs" dxfId="355" priority="33" stopIfTrue="1" operator="equal">
      <formula>"M"</formula>
    </cfRule>
    <cfRule type="containsText" dxfId="354" priority="34" stopIfTrue="1" operator="containsText" text="CA">
      <formula>NOT(ISERROR(FIND(UPPER("CA"),UPPER(AL93))))</formula>
      <formula>"CA"</formula>
    </cfRule>
  </conditionalFormatting>
  <conditionalFormatting sqref="R93">
    <cfRule type="cellIs" dxfId="353" priority="25" stopIfTrue="1" operator="equal">
      <formula>"Divers"</formula>
    </cfRule>
    <cfRule type="cellIs" dxfId="352" priority="26" stopIfTrue="1" operator="equal">
      <formula>"FORM"</formula>
    </cfRule>
    <cfRule type="cellIs" dxfId="351" priority="27" stopIfTrue="1" operator="equal">
      <formula>"RTT"</formula>
    </cfRule>
    <cfRule type="cellIs" dxfId="350" priority="28" stopIfTrue="1" operator="equal">
      <formula>"M"</formula>
    </cfRule>
    <cfRule type="containsText" dxfId="349" priority="29" stopIfTrue="1" operator="containsText" text="CA">
      <formula>NOT(ISERROR(FIND(UPPER("CA"),UPPER(AN93))))</formula>
      <formula>"CA"</formula>
    </cfRule>
  </conditionalFormatting>
  <conditionalFormatting sqref="T93">
    <cfRule type="cellIs" dxfId="348" priority="20" stopIfTrue="1" operator="equal">
      <formula>"Divers"</formula>
    </cfRule>
    <cfRule type="cellIs" dxfId="347" priority="21" stopIfTrue="1" operator="equal">
      <formula>"FORM"</formula>
    </cfRule>
    <cfRule type="cellIs" dxfId="346" priority="22" stopIfTrue="1" operator="equal">
      <formula>"RTT"</formula>
    </cfRule>
    <cfRule type="cellIs" dxfId="345" priority="23" stopIfTrue="1" operator="equal">
      <formula>"M"</formula>
    </cfRule>
    <cfRule type="containsText" dxfId="344" priority="24" stopIfTrue="1" operator="containsText" text="CA">
      <formula>NOT(ISERROR(FIND(UPPER("CA"),UPPER(AP93))))</formula>
      <formula>"CA"</formula>
    </cfRule>
  </conditionalFormatting>
  <conditionalFormatting sqref="V93">
    <cfRule type="cellIs" dxfId="343" priority="15" stopIfTrue="1" operator="equal">
      <formula>"Divers"</formula>
    </cfRule>
    <cfRule type="cellIs" dxfId="342" priority="16" stopIfTrue="1" operator="equal">
      <formula>"FORM"</formula>
    </cfRule>
    <cfRule type="cellIs" dxfId="341" priority="17" stopIfTrue="1" operator="equal">
      <formula>"RTT"</formula>
    </cfRule>
    <cfRule type="cellIs" dxfId="340" priority="18" stopIfTrue="1" operator="equal">
      <formula>"M"</formula>
    </cfRule>
    <cfRule type="containsText" dxfId="339" priority="19" stopIfTrue="1" operator="containsText" text="CA">
      <formula>NOT(ISERROR(FIND(UPPER("CA"),UPPER(AR93))))</formula>
      <formula>"CA"</formula>
    </cfRule>
  </conditionalFormatting>
  <conditionalFormatting sqref="X93 Z93 AB93">
    <cfRule type="cellIs" dxfId="338" priority="10" stopIfTrue="1" operator="equal">
      <formula>"Divers"</formula>
    </cfRule>
    <cfRule type="cellIs" dxfId="337" priority="11" stopIfTrue="1" operator="equal">
      <formula>"FORM"</formula>
    </cfRule>
    <cfRule type="cellIs" dxfId="336" priority="12" stopIfTrue="1" operator="equal">
      <formula>"RTT"</formula>
    </cfRule>
    <cfRule type="cellIs" dxfId="335" priority="13" stopIfTrue="1" operator="equal">
      <formula>"M"</formula>
    </cfRule>
    <cfRule type="containsText" dxfId="334" priority="14" stopIfTrue="1" operator="containsText" text="CA">
      <formula>NOT(ISERROR(FIND(UPPER("CA"),UPPER(AT93))))</formula>
      <formula>"CA"</formula>
    </cfRule>
  </conditionalFormatting>
  <conditionalFormatting sqref="B92">
    <cfRule type="containsErrors" dxfId="333" priority="4485">
      <formula>ISERROR(B92)</formula>
    </cfRule>
  </conditionalFormatting>
  <pageMargins left="0.19685" right="0.19685" top="0.19685" bottom="0.19685" header="0.31496099999999999" footer="0.31496099999999999"/>
  <pageSetup scale="90" orientation="landscape" r:id="rId1"/>
  <headerFooter>
    <oddFooter>&amp;C&amp;"Helvetica,Regular"&amp;12&amp;K000000&amp;P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V16"/>
  <sheetViews>
    <sheetView showGridLines="0" workbookViewId="0">
      <selection activeCell="B4" sqref="B4:C4"/>
    </sheetView>
  </sheetViews>
  <sheetFormatPr baseColWidth="10" defaultColWidth="11.42578125" defaultRowHeight="15" customHeight="1"/>
  <cols>
    <col min="1" max="1" width="14.42578125" style="43" customWidth="1"/>
    <col min="2" max="10" width="15.42578125" style="43" customWidth="1"/>
    <col min="11" max="256" width="11.42578125" style="43" customWidth="1"/>
  </cols>
  <sheetData>
    <row r="1" spans="1:21" ht="12.75" customHeight="1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</row>
    <row r="2" spans="1:21" ht="45" customHeight="1">
      <c r="A2" s="45"/>
      <c r="B2" s="262"/>
      <c r="C2" s="262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2"/>
      <c r="O2" s="262"/>
      <c r="P2" s="262"/>
      <c r="Q2" s="262"/>
      <c r="R2" s="262"/>
      <c r="S2" s="262"/>
      <c r="T2" s="262"/>
      <c r="U2" s="263"/>
    </row>
    <row r="3" spans="1:21" ht="15" customHeight="1">
      <c r="A3" s="46"/>
      <c r="B3" s="125" t="s">
        <v>8</v>
      </c>
      <c r="C3" s="126" t="s">
        <v>10</v>
      </c>
      <c r="D3" s="127" t="s">
        <v>11</v>
      </c>
      <c r="E3" s="128" t="s">
        <v>12</v>
      </c>
      <c r="F3" s="129" t="s">
        <v>13</v>
      </c>
      <c r="G3" s="130" t="s">
        <v>14</v>
      </c>
      <c r="H3" s="131" t="s">
        <v>15</v>
      </c>
      <c r="I3" s="132" t="s">
        <v>16</v>
      </c>
      <c r="J3" s="133" t="s">
        <v>17</v>
      </c>
      <c r="K3" s="134" t="s">
        <v>18</v>
      </c>
      <c r="L3" s="135" t="s">
        <v>19</v>
      </c>
      <c r="M3" s="1" t="s">
        <v>54</v>
      </c>
      <c r="N3" s="1" t="s">
        <v>55</v>
      </c>
      <c r="O3" s="1" t="s">
        <v>56</v>
      </c>
      <c r="P3" s="1" t="s">
        <v>57</v>
      </c>
      <c r="Q3" s="1" t="s">
        <v>58</v>
      </c>
      <c r="R3" s="1" t="s">
        <v>59</v>
      </c>
      <c r="S3" s="1" t="s">
        <v>60</v>
      </c>
      <c r="T3" s="1" t="s">
        <v>61</v>
      </c>
      <c r="U3" s="1" t="s">
        <v>62</v>
      </c>
    </row>
    <row r="4" spans="1:21" ht="15" customHeight="1">
      <c r="A4" s="47" t="s">
        <v>82</v>
      </c>
      <c r="B4" s="48">
        <f>SUM('Heures Supplémentaire'!D55:E55)</f>
        <v>0</v>
      </c>
      <c r="C4" s="48">
        <f>SUM('Heures Supplémentaire'!E55:F55)</f>
        <v>0</v>
      </c>
      <c r="D4" s="48"/>
      <c r="E4" s="48">
        <f>SUM('Heures Supplémentaire'!G53:G54,'Heures Supplémentaire'!G44:G50,'Heures Supplémentaire'!G35:G41,'Heures Supplémentaire'!G26:G32,'Heures Supplémentaire'!G17:G23,'Heures Supplémentaire'!G14)</f>
        <v>0</v>
      </c>
      <c r="F4" s="48">
        <f>COUNTIF(Nocturnes!$E6:$L36,"=Denise")</f>
        <v>0</v>
      </c>
      <c r="G4" s="48">
        <f>COUNTIF(Nocturnes!$E6:$L36,"=Camille")</f>
        <v>0</v>
      </c>
      <c r="H4" s="48">
        <f>COUNTIF(Nocturnes!$E6:$L36,"=Moncef")</f>
        <v>0</v>
      </c>
      <c r="I4" s="48">
        <f>COUNTIF(Nocturnes!$E6:$L36,"=Daniele")</f>
        <v>0</v>
      </c>
      <c r="J4" s="48">
        <f>COUNTIF(Nocturnes!$E6:$L36,"=Alain")</f>
        <v>0</v>
      </c>
      <c r="K4" s="48">
        <f>COUNTIF(Nocturnes!$E6:$L36,"=Manuel")</f>
        <v>0</v>
      </c>
      <c r="L4" s="48">
        <f>COUNTIF(Nocturnes!$E6:$L36,"=Driss")</f>
        <v>0</v>
      </c>
      <c r="M4" s="48">
        <f>COUNTIF(Nocturnes!$E6:$L36,"=AAAA")</f>
        <v>0</v>
      </c>
      <c r="N4" s="48">
        <f>COUNTIF(Nocturnes!$E6:$L36,"=BBBB")</f>
        <v>0</v>
      </c>
      <c r="O4" s="48">
        <f>COUNTIF(Nocturnes!$E6:$L36,"=CCCC")</f>
        <v>0</v>
      </c>
      <c r="P4" s="48">
        <f>COUNTIF(Nocturnes!$E6:$L36,"=DDDD")</f>
        <v>0</v>
      </c>
      <c r="Q4" s="48">
        <f>COUNTIF(Nocturnes!$E6:$L36,"=EEEE")</f>
        <v>0</v>
      </c>
      <c r="R4" s="48">
        <f>COUNTIF(Nocturnes!$E6:$L36,"=FFFF")</f>
        <v>0</v>
      </c>
      <c r="S4" s="48">
        <f>COUNTIF(Nocturnes!$E6:$L36,"=GGGG")</f>
        <v>0</v>
      </c>
      <c r="T4" s="48">
        <f>COUNTIF(Nocturnes!$E6:$L36,"=HHHH")</f>
        <v>0</v>
      </c>
      <c r="U4" s="48">
        <f>COUNTIF(Nocturnes!$E6:$L36,"=IIII")</f>
        <v>0</v>
      </c>
    </row>
    <row r="5" spans="1:21" ht="15" customHeight="1">
      <c r="A5" s="47" t="s">
        <v>83</v>
      </c>
      <c r="B5" s="48"/>
      <c r="C5" s="48">
        <f>COUNTIF(Nocturnes!$E37:$L65,"=Haziz")</f>
        <v>0</v>
      </c>
      <c r="D5" s="48">
        <f>COUNTIF(Nocturnes!$E37:$L65,"=Stéphanie")</f>
        <v>0</v>
      </c>
      <c r="E5" s="48">
        <f>COUNTIF(Nocturnes!$E37:$L65,"=Catherine")</f>
        <v>0</v>
      </c>
      <c r="F5" s="48">
        <f>COUNTIF(Nocturnes!$E37:$L65,"=Denise")</f>
        <v>0</v>
      </c>
      <c r="G5" s="48">
        <f>COUNTIF(Nocturnes!$E37:$L65,"=Camille")</f>
        <v>0</v>
      </c>
      <c r="H5" s="48">
        <f>COUNTIF(Nocturnes!$E37:$L65,"=Moncef")</f>
        <v>0</v>
      </c>
      <c r="I5" s="48">
        <f>COUNTIF(Nocturnes!$E37:$L65,"=Daniele")</f>
        <v>0</v>
      </c>
      <c r="J5" s="48">
        <f>COUNTIF(Nocturnes!$E37:$L65,"=Alain")</f>
        <v>0</v>
      </c>
      <c r="K5" s="48">
        <f>COUNTIF(Nocturnes!$E37:$L65,"=Manuel")</f>
        <v>0</v>
      </c>
      <c r="L5" s="48">
        <f>COUNTIF(Nocturnes!$E37:$L65,"=Driss")</f>
        <v>0</v>
      </c>
      <c r="M5" s="48">
        <f>COUNTIF(Nocturnes!$E37:$L65,"=AAAA")</f>
        <v>0</v>
      </c>
      <c r="N5" s="48">
        <f>COUNTIF(Nocturnes!$E37:$L65,"=BBBB")</f>
        <v>0</v>
      </c>
      <c r="O5" s="48">
        <f>COUNTIF(Nocturnes!$E37:$L65,"=CCCC")</f>
        <v>0</v>
      </c>
      <c r="P5" s="48">
        <f>COUNTIF(Nocturnes!$E37:$L65,"=DDDD")</f>
        <v>0</v>
      </c>
      <c r="Q5" s="48">
        <f>COUNTIF(Nocturnes!$E37:$L65,"=EEEE")</f>
        <v>0</v>
      </c>
      <c r="R5" s="48">
        <f>COUNTIF(Nocturnes!$E37:$L65,"=FFFF")</f>
        <v>0</v>
      </c>
      <c r="S5" s="48">
        <f>COUNTIF(Nocturnes!$E37:$L65,"=GGGG")</f>
        <v>0</v>
      </c>
      <c r="T5" s="48">
        <f>COUNTIF(Nocturnes!$E37:$L65,"=HHHH")</f>
        <v>0</v>
      </c>
      <c r="U5" s="48">
        <f>COUNTIF(Nocturnes!$E37:$L65,"=IIII")</f>
        <v>0</v>
      </c>
    </row>
    <row r="6" spans="1:21" ht="15" customHeight="1">
      <c r="A6" s="47" t="s">
        <v>84</v>
      </c>
      <c r="B6" s="48"/>
      <c r="C6" s="48">
        <f>COUNTIF(Nocturnes!$E66:$L96,"=Haziz")</f>
        <v>0</v>
      </c>
      <c r="D6" s="48">
        <f>COUNTIF(Nocturnes!$E66:$L96,"=Stéphanie")</f>
        <v>0</v>
      </c>
      <c r="E6" s="48">
        <f>COUNTIF(Nocturnes!$E66:$L96,"=Catherine")</f>
        <v>0</v>
      </c>
      <c r="F6" s="48">
        <f>COUNTIF(Nocturnes!$E66:$L96,"=Denise")</f>
        <v>0</v>
      </c>
      <c r="G6" s="48">
        <f>COUNTIF(Nocturnes!$E66:$L96,"=Camille")</f>
        <v>0</v>
      </c>
      <c r="H6" s="48">
        <f>COUNTIF(Nocturnes!$E66:$L96,"=Moncef")</f>
        <v>0</v>
      </c>
      <c r="I6" s="48">
        <f>COUNTIF(Nocturnes!$E66:$L96,"=Daniele")</f>
        <v>0</v>
      </c>
      <c r="J6" s="48">
        <f>COUNTIF(Nocturnes!$E66:$L96,"=Alain")</f>
        <v>0</v>
      </c>
      <c r="K6" s="48">
        <f>COUNTIF(Nocturnes!$E66:$L96,"=Manuel")</f>
        <v>0</v>
      </c>
      <c r="L6" s="48">
        <f>COUNTIF(Nocturnes!$E66:$L96,"=Driss")</f>
        <v>0</v>
      </c>
      <c r="M6" s="48">
        <f>COUNTIF(Nocturnes!$E66:$L96,"=AAAA")</f>
        <v>0</v>
      </c>
      <c r="N6" s="48">
        <f>COUNTIF(Nocturnes!$E66:$L96,"=BBBB")</f>
        <v>0</v>
      </c>
      <c r="O6" s="48">
        <f>COUNTIF(Nocturnes!$E66:$L96,"=CCCC")</f>
        <v>0</v>
      </c>
      <c r="P6" s="48">
        <f>COUNTIF(Nocturnes!$E66:$L96,"=DDDD")</f>
        <v>0</v>
      </c>
      <c r="Q6" s="48">
        <f>COUNTIF(Nocturnes!$E66:$L96,"=EEEE")</f>
        <v>0</v>
      </c>
      <c r="R6" s="48">
        <f>COUNTIF(Nocturnes!$E66:$L96,"=FFFF")</f>
        <v>0</v>
      </c>
      <c r="S6" s="48">
        <f>COUNTIF(Nocturnes!$E66:$L96,"=GGGG")</f>
        <v>0</v>
      </c>
      <c r="T6" s="48">
        <f>COUNTIF(Nocturnes!$E66:$L96,"=HHHH")</f>
        <v>0</v>
      </c>
      <c r="U6" s="48">
        <f>COUNTIF(Nocturnes!$E66:$L96,"=IIII")</f>
        <v>0</v>
      </c>
    </row>
    <row r="7" spans="1:21" ht="15" customHeight="1">
      <c r="A7" s="47" t="s">
        <v>85</v>
      </c>
      <c r="B7" s="48"/>
      <c r="C7" s="48">
        <f>COUNTIF(Nocturnes!$E97:$L126,"=Haziz")</f>
        <v>0</v>
      </c>
      <c r="D7" s="48">
        <f>COUNTIF(Nocturnes!$E97:$L126,"=Stéphanie")</f>
        <v>0</v>
      </c>
      <c r="E7" s="48">
        <f>COUNTIF(Nocturnes!$E97:$L126,"=Catherine")</f>
        <v>0</v>
      </c>
      <c r="F7" s="48">
        <f>COUNTIF(Nocturnes!$E97:$L126,"=Denise")</f>
        <v>0</v>
      </c>
      <c r="G7" s="48">
        <f>COUNTIF(Nocturnes!$E97:$L126,"=Camille")</f>
        <v>0</v>
      </c>
      <c r="H7" s="48">
        <f>COUNTIF(Nocturnes!$E97:$L126,"=Moncef")</f>
        <v>0</v>
      </c>
      <c r="I7" s="48">
        <f>COUNTIF(Nocturnes!$E97:$L126,"=Daniele")</f>
        <v>0</v>
      </c>
      <c r="J7" s="48">
        <f>COUNTIF(Nocturnes!$E97:$L126,"=Alain")</f>
        <v>0</v>
      </c>
      <c r="K7" s="48">
        <f>COUNTIF(Nocturnes!$E97:$L126,"=Manuel")</f>
        <v>0</v>
      </c>
      <c r="L7" s="48">
        <f>COUNTIF(Nocturnes!$E97:$L126,"=Driss")</f>
        <v>0</v>
      </c>
      <c r="M7" s="48">
        <f>COUNTIF(Nocturnes!$E97:$L126,"=AAAA")</f>
        <v>0</v>
      </c>
      <c r="N7" s="48">
        <f>COUNTIF(Nocturnes!$E97:$L126,"=BBBB")</f>
        <v>0</v>
      </c>
      <c r="O7" s="48">
        <f>COUNTIF(Nocturnes!$E97:$L126,"=CCCC")</f>
        <v>0</v>
      </c>
      <c r="P7" s="48">
        <f>COUNTIF(Nocturnes!$E97:$L126,"=DDDD")</f>
        <v>0</v>
      </c>
      <c r="Q7" s="48">
        <f>COUNTIF(Nocturnes!$E97:$L126,"=EEEE")</f>
        <v>0</v>
      </c>
      <c r="R7" s="48">
        <f>COUNTIF(Nocturnes!$E97:$L126,"=FFFF")</f>
        <v>0</v>
      </c>
      <c r="S7" s="48">
        <f>COUNTIF(Nocturnes!$E97:$L126,"=GGGG")</f>
        <v>0</v>
      </c>
      <c r="T7" s="48">
        <f>COUNTIF(Nocturnes!$E97:$L126,"=HHHH")</f>
        <v>0</v>
      </c>
      <c r="U7" s="48">
        <f>COUNTIF(Nocturnes!$E97:$L126,"=IIII")</f>
        <v>0</v>
      </c>
    </row>
    <row r="8" spans="1:21" ht="15" customHeight="1">
      <c r="A8" s="47" t="s">
        <v>86</v>
      </c>
      <c r="B8" s="48"/>
      <c r="C8" s="48">
        <f>COUNTIF(Nocturnes!$E127:$L157,"=Haziz")</f>
        <v>0</v>
      </c>
      <c r="D8" s="48">
        <f>COUNTIF(Nocturnes!$E127:$L157,"=Stéphanie")</f>
        <v>0</v>
      </c>
      <c r="E8" s="48">
        <f>COUNTIF(Nocturnes!$E127:$L157,"=Catherine")</f>
        <v>0</v>
      </c>
      <c r="F8" s="48">
        <f>COUNTIF(Nocturnes!$E127:$L157,"=Denise")</f>
        <v>0</v>
      </c>
      <c r="G8" s="48">
        <f>COUNTIF(Nocturnes!$E127:$L157,"=Camille")</f>
        <v>0</v>
      </c>
      <c r="H8" s="48">
        <f>COUNTIF(Nocturnes!$E127:$L157,"=Moncef")</f>
        <v>0</v>
      </c>
      <c r="I8" s="48">
        <f>COUNTIF(Nocturnes!$E127:$L157,"=Daniele")</f>
        <v>0</v>
      </c>
      <c r="J8" s="48">
        <f>COUNTIF(Nocturnes!$E127:$L157,"=Alain")</f>
        <v>0</v>
      </c>
      <c r="K8" s="48">
        <f>COUNTIF(Nocturnes!$E127:$L157,"=Manuel")</f>
        <v>0</v>
      </c>
      <c r="L8" s="48">
        <f>COUNTIF(Nocturnes!$E127:$L157,"=Driss")</f>
        <v>0</v>
      </c>
      <c r="M8" s="48">
        <f>COUNTIF(Nocturnes!$E127:$L157,"=AAAA")</f>
        <v>0</v>
      </c>
      <c r="N8" s="48">
        <f>COUNTIF(Nocturnes!$E127:$L157,"=BBBB")</f>
        <v>0</v>
      </c>
      <c r="O8" s="48">
        <f>COUNTIF(Nocturnes!$E127:$L157,"=CCCC")</f>
        <v>0</v>
      </c>
      <c r="P8" s="48">
        <f>COUNTIF(Nocturnes!$E127:$L157,"=DDDD")</f>
        <v>0</v>
      </c>
      <c r="Q8" s="48">
        <f>COUNTIF(Nocturnes!$E127:$L157,"=EEEE")</f>
        <v>0</v>
      </c>
      <c r="R8" s="48">
        <f>COUNTIF(Nocturnes!$E127:$L157,"=FFFF")</f>
        <v>0</v>
      </c>
      <c r="S8" s="48">
        <f>COUNTIF(Nocturnes!$E127:$L157,"=GGGG")</f>
        <v>0</v>
      </c>
      <c r="T8" s="48">
        <f>COUNTIF(Nocturnes!$E127:$L157,"=HHHH")</f>
        <v>0</v>
      </c>
      <c r="U8" s="48">
        <f>COUNTIF(Nocturnes!$E127:$L157,"=IIII")</f>
        <v>0</v>
      </c>
    </row>
    <row r="9" spans="1:21" ht="15" customHeight="1">
      <c r="A9" s="47" t="s">
        <v>87</v>
      </c>
      <c r="B9" s="48"/>
      <c r="C9" s="48">
        <f>COUNTIF(Nocturnes!$E158:$L187,"=Haziz")</f>
        <v>0</v>
      </c>
      <c r="D9" s="48">
        <f>COUNTIF(Nocturnes!$E158:$L187,"=Stéphanie")</f>
        <v>0</v>
      </c>
      <c r="E9" s="48">
        <f>COUNTIF(Nocturnes!$E158:$L187,"=Catherine")</f>
        <v>0</v>
      </c>
      <c r="F9" s="48">
        <f>COUNTIF(Nocturnes!$E158:$L187,"=Denise")</f>
        <v>0</v>
      </c>
      <c r="G9" s="48">
        <f>COUNTIF(Nocturnes!$E158:$L187,"=Camille")</f>
        <v>0</v>
      </c>
      <c r="H9" s="48">
        <f>COUNTIF(Nocturnes!$E158:$L187,"=Moncef")</f>
        <v>0</v>
      </c>
      <c r="I9" s="48">
        <f>COUNTIF(Nocturnes!$E158:$L187,"=Daniele")</f>
        <v>0</v>
      </c>
      <c r="J9" s="48">
        <f>COUNTIF(Nocturnes!$E158:$L187,"=Alain")</f>
        <v>0</v>
      </c>
      <c r="K9" s="48">
        <f>COUNTIF(Nocturnes!$E158:$L187,"=Manuel")</f>
        <v>0</v>
      </c>
      <c r="L9" s="48">
        <f>COUNTIF(Nocturnes!$E158:$L187,"=Driss")</f>
        <v>0</v>
      </c>
      <c r="M9" s="48">
        <f>COUNTIF(Nocturnes!$E158:$L187,"=AAAA")</f>
        <v>0</v>
      </c>
      <c r="N9" s="48">
        <f>COUNTIF(Nocturnes!$E158:$L187,"=BBBB")</f>
        <v>0</v>
      </c>
      <c r="O9" s="48">
        <f>COUNTIF(Nocturnes!$E158:$L187,"=CCCC")</f>
        <v>0</v>
      </c>
      <c r="P9" s="48">
        <f>COUNTIF(Nocturnes!$E158:$L187,"=DDDD")</f>
        <v>0</v>
      </c>
      <c r="Q9" s="48">
        <f>COUNTIF(Nocturnes!$E158:$L187,"=EEEE")</f>
        <v>0</v>
      </c>
      <c r="R9" s="48">
        <f>COUNTIF(Nocturnes!$E158:$L187,"=FFFF")</f>
        <v>0</v>
      </c>
      <c r="S9" s="48">
        <f>COUNTIF(Nocturnes!$E158:$L187,"=GGGG")</f>
        <v>0</v>
      </c>
      <c r="T9" s="48">
        <f>COUNTIF(Nocturnes!$E158:$L187,"=HHHH")</f>
        <v>0</v>
      </c>
      <c r="U9" s="48">
        <f>COUNTIF(Nocturnes!$E158:$L187,"=IIII")</f>
        <v>0</v>
      </c>
    </row>
    <row r="10" spans="1:21" ht="15" customHeight="1">
      <c r="A10" s="47" t="s">
        <v>88</v>
      </c>
      <c r="B10" s="48"/>
      <c r="C10" s="48">
        <f>COUNTIF(Nocturnes!$E188:$L218,"=Haziz")</f>
        <v>0</v>
      </c>
      <c r="D10" s="48">
        <f>COUNTIF(Nocturnes!$E188:$L218,"=Stéphanie")</f>
        <v>0</v>
      </c>
      <c r="E10" s="48">
        <f>COUNTIF(Nocturnes!$E188:$L218,"=Catherine")</f>
        <v>0</v>
      </c>
      <c r="F10" s="48">
        <f>COUNTIF(Nocturnes!$E188:$L218,"=Denise")</f>
        <v>0</v>
      </c>
      <c r="G10" s="48">
        <f>COUNTIF(Nocturnes!$E188:$L218,"=Camille")</f>
        <v>0</v>
      </c>
      <c r="H10" s="48">
        <f>COUNTIF(Nocturnes!$E188:$L218,"=Moncef")</f>
        <v>0</v>
      </c>
      <c r="I10" s="48">
        <f>COUNTIF(Nocturnes!$E188:$L218,"=Daniele")</f>
        <v>0</v>
      </c>
      <c r="J10" s="48">
        <f>COUNTIF(Nocturnes!$E188:$L218,"=Alain")</f>
        <v>0</v>
      </c>
      <c r="K10" s="48">
        <f>COUNTIF(Nocturnes!$E188:$L218,"=Manuel")</f>
        <v>0</v>
      </c>
      <c r="L10" s="48">
        <f>COUNTIF(Nocturnes!$E188:$L218,"=Driss")</f>
        <v>0</v>
      </c>
      <c r="M10" s="48">
        <f>COUNTIF(Nocturnes!$E188:$L218,"=AAAA")</f>
        <v>0</v>
      </c>
      <c r="N10" s="48">
        <f>COUNTIF(Nocturnes!$E188:$L218,"=BBBB")</f>
        <v>0</v>
      </c>
      <c r="O10" s="48">
        <f>COUNTIF(Nocturnes!$E188:$L218,"=CCCC")</f>
        <v>0</v>
      </c>
      <c r="P10" s="48">
        <f>COUNTIF(Nocturnes!$E188:$L218,"=DDDD")</f>
        <v>0</v>
      </c>
      <c r="Q10" s="48">
        <f>COUNTIF(Nocturnes!$E188:$L218,"=EEEE")</f>
        <v>0</v>
      </c>
      <c r="R10" s="48">
        <f>COUNTIF(Nocturnes!$E188:$L218,"=FFFF")</f>
        <v>0</v>
      </c>
      <c r="S10" s="48">
        <f>COUNTIF(Nocturnes!$E188:$L218,"=GGGG")</f>
        <v>0</v>
      </c>
      <c r="T10" s="48">
        <f>COUNTIF(Nocturnes!$E188:$L218,"=HHHH")</f>
        <v>0</v>
      </c>
      <c r="U10" s="48">
        <f>COUNTIF(Nocturnes!$E188:$L218,"=IIII")</f>
        <v>0</v>
      </c>
    </row>
    <row r="11" spans="1:21" ht="15" customHeight="1">
      <c r="A11" s="47" t="s">
        <v>89</v>
      </c>
      <c r="B11" s="48"/>
      <c r="C11" s="48">
        <f>COUNTIF(Nocturnes!$E219:$L249,"=Haziz")</f>
        <v>0</v>
      </c>
      <c r="D11" s="48">
        <f>COUNTIF(Nocturnes!$E219:$L249,"=Stéphanie")</f>
        <v>0</v>
      </c>
      <c r="E11" s="48">
        <f>COUNTIF(Nocturnes!$E219:$L249,"=Catherine")</f>
        <v>0</v>
      </c>
      <c r="F11" s="48">
        <f>COUNTIF(Nocturnes!$E219:$L249,"=Denise")</f>
        <v>0</v>
      </c>
      <c r="G11" s="48">
        <f>COUNTIF(Nocturnes!$E219:$L249,"=Camille")</f>
        <v>0</v>
      </c>
      <c r="H11" s="48">
        <f>COUNTIF(Nocturnes!$E219:$L249,"=Moncef")</f>
        <v>0</v>
      </c>
      <c r="I11" s="48">
        <f>COUNTIF(Nocturnes!$E219:$L249,"=Daniele")</f>
        <v>0</v>
      </c>
      <c r="J11" s="48">
        <f>COUNTIF(Nocturnes!$E219:$L249,"=Alain")</f>
        <v>0</v>
      </c>
      <c r="K11" s="48">
        <f>COUNTIF(Nocturnes!$E219:$L249,"=Manuel")</f>
        <v>0</v>
      </c>
      <c r="L11" s="48">
        <f>COUNTIF(Nocturnes!$E219:$L249,"=Driss")</f>
        <v>0</v>
      </c>
      <c r="M11" s="48">
        <f>COUNTIF(Nocturnes!$E219:$L249,"=AAAA")</f>
        <v>0</v>
      </c>
      <c r="N11" s="48">
        <f>COUNTIF(Nocturnes!$E219:$L249,"=BBBB")</f>
        <v>0</v>
      </c>
      <c r="O11" s="48">
        <f>COUNTIF(Nocturnes!$E219:$L249,"=CCCC")</f>
        <v>0</v>
      </c>
      <c r="P11" s="48">
        <f>COUNTIF(Nocturnes!$E219:$L249,"=DDDD")</f>
        <v>0</v>
      </c>
      <c r="Q11" s="48">
        <f>COUNTIF(Nocturnes!$E219:$L249,"=EEEE")</f>
        <v>0</v>
      </c>
      <c r="R11" s="48">
        <f>COUNTIF(Nocturnes!$E219:$L249,"=FFFF")</f>
        <v>0</v>
      </c>
      <c r="S11" s="48">
        <f>COUNTIF(Nocturnes!$E219:$L249,"=GGGG")</f>
        <v>0</v>
      </c>
      <c r="T11" s="48">
        <f>COUNTIF(Nocturnes!$E219:$L249,"=HHHH")</f>
        <v>0</v>
      </c>
      <c r="U11" s="48">
        <f>COUNTIF(Nocturnes!$E219:$L249,"=IIII")</f>
        <v>0</v>
      </c>
    </row>
    <row r="12" spans="1:21" ht="15" customHeight="1">
      <c r="A12" s="47" t="s">
        <v>90</v>
      </c>
      <c r="B12" s="48"/>
      <c r="C12" s="48">
        <f>COUNTIF(Nocturnes!$E250:$L279,"=Haziz")</f>
        <v>0</v>
      </c>
      <c r="D12" s="48">
        <f>COUNTIF(Nocturnes!$E250:$L279,"=Stéphanie")</f>
        <v>0</v>
      </c>
      <c r="E12" s="48">
        <f>COUNTIF(Nocturnes!$E250:$L279,"=Catherine")</f>
        <v>0</v>
      </c>
      <c r="F12" s="48">
        <f>COUNTIF(Nocturnes!$E250:$L279,"=Denise")</f>
        <v>0</v>
      </c>
      <c r="G12" s="48">
        <f>COUNTIF(Nocturnes!$E250:$L279,"=Camille")</f>
        <v>0</v>
      </c>
      <c r="H12" s="48">
        <f>COUNTIF(Nocturnes!$E250:$L279,"=Moncef")</f>
        <v>0</v>
      </c>
      <c r="I12" s="48">
        <f>COUNTIF(Nocturnes!$E250:$L279,"=Daniele")</f>
        <v>0</v>
      </c>
      <c r="J12" s="48">
        <f>COUNTIF(Nocturnes!$E250:$L279,"=Alain")</f>
        <v>0</v>
      </c>
      <c r="K12" s="48">
        <f>COUNTIF(Nocturnes!$E250:$L279,"=Manuel")</f>
        <v>0</v>
      </c>
      <c r="L12" s="48">
        <f>COUNTIF(Nocturnes!$E250:$L279,"=Driss")</f>
        <v>0</v>
      </c>
      <c r="M12" s="48">
        <f>COUNTIF(Nocturnes!$E250:$L279,"=AAAA")</f>
        <v>0</v>
      </c>
      <c r="N12" s="48">
        <f>COUNTIF(Nocturnes!$E250:$L279,"=BBBB")</f>
        <v>0</v>
      </c>
      <c r="O12" s="48">
        <f>COUNTIF(Nocturnes!$E250:$L279,"=CCCC")</f>
        <v>0</v>
      </c>
      <c r="P12" s="48">
        <f>COUNTIF(Nocturnes!$E250:$L279,"=DDDD")</f>
        <v>0</v>
      </c>
      <c r="Q12" s="48">
        <f>COUNTIF(Nocturnes!$E250:$L279,"=EEEE")</f>
        <v>0</v>
      </c>
      <c r="R12" s="48">
        <f>COUNTIF(Nocturnes!$E250:$L279,"=FFFF")</f>
        <v>0</v>
      </c>
      <c r="S12" s="48">
        <f>COUNTIF(Nocturnes!$E250:$L279,"=GGGG")</f>
        <v>0</v>
      </c>
      <c r="T12" s="48">
        <f>COUNTIF(Nocturnes!$E250:$L279,"=HHHH")</f>
        <v>0</v>
      </c>
      <c r="U12" s="48">
        <f>COUNTIF(Nocturnes!$E250:$L279,"=IIII")</f>
        <v>0</v>
      </c>
    </row>
    <row r="13" spans="1:21" ht="15" customHeight="1">
      <c r="A13" s="47" t="s">
        <v>91</v>
      </c>
      <c r="B13" s="48"/>
      <c r="C13" s="48">
        <f>COUNTIF(Nocturnes!$E280:$L310,"=Haziz")</f>
        <v>0</v>
      </c>
      <c r="D13" s="48">
        <f>COUNTIF(Nocturnes!$E280:$L310,"=Stéphanie")</f>
        <v>0</v>
      </c>
      <c r="E13" s="48">
        <f>COUNTIF(Nocturnes!$E280:$L310,"=Catherine")</f>
        <v>0</v>
      </c>
      <c r="F13" s="48">
        <f>COUNTIF(Nocturnes!$E280:$L310,"=Denise")</f>
        <v>0</v>
      </c>
      <c r="G13" s="48">
        <f>COUNTIF(Nocturnes!$E280:$L310,"=Camille")</f>
        <v>0</v>
      </c>
      <c r="H13" s="48">
        <f>COUNTIF(Nocturnes!$E280:$L310,"=Moncef")</f>
        <v>0</v>
      </c>
      <c r="I13" s="48">
        <f>COUNTIF(Nocturnes!$E280:$L310,"=Daniele")</f>
        <v>0</v>
      </c>
      <c r="J13" s="48">
        <f>COUNTIF(Nocturnes!$E280:$L310,"=Alain")</f>
        <v>0</v>
      </c>
      <c r="K13" s="48">
        <f>COUNTIF(Nocturnes!$E280:$L310,"=Manuel")</f>
        <v>0</v>
      </c>
      <c r="L13" s="48">
        <f>COUNTIF(Nocturnes!$E280:$L310,"=Driss")</f>
        <v>0</v>
      </c>
      <c r="M13" s="48">
        <f>COUNTIF(Nocturnes!$E280:$L310,"=AAAA")</f>
        <v>0</v>
      </c>
      <c r="N13" s="48">
        <f>COUNTIF(Nocturnes!$E280:$L310,"=BBBB")</f>
        <v>0</v>
      </c>
      <c r="O13" s="48">
        <f>COUNTIF(Nocturnes!$E280:$L310,"=CCCC")</f>
        <v>0</v>
      </c>
      <c r="P13" s="48">
        <f>COUNTIF(Nocturnes!$E280:$L310,"=DDDD")</f>
        <v>0</v>
      </c>
      <c r="Q13" s="48">
        <f>COUNTIF(Nocturnes!$E280:$L310,"=EEEE")</f>
        <v>0</v>
      </c>
      <c r="R13" s="48">
        <f>COUNTIF(Nocturnes!$E280:$L310,"=FFFF")</f>
        <v>0</v>
      </c>
      <c r="S13" s="48">
        <f>COUNTIF(Nocturnes!$E280:$L310,"=GGGG")</f>
        <v>0</v>
      </c>
      <c r="T13" s="48">
        <f>COUNTIF(Nocturnes!$E280:$L310,"=HHHH")</f>
        <v>0</v>
      </c>
      <c r="U13" s="48">
        <f>COUNTIF(Nocturnes!$E280:$L310,"=IIII")</f>
        <v>0</v>
      </c>
    </row>
    <row r="14" spans="1:21" ht="15" customHeight="1">
      <c r="A14" s="47" t="s">
        <v>92</v>
      </c>
      <c r="B14" s="48"/>
      <c r="C14" s="48">
        <f>COUNTIF(Nocturnes!$E311:$L340,"=Haziz")</f>
        <v>0</v>
      </c>
      <c r="D14" s="48">
        <f>COUNTIF(Nocturnes!$E311:$L340,"=Stéphanie")</f>
        <v>0</v>
      </c>
      <c r="E14" s="48">
        <f>COUNTIF(Nocturnes!$E311:$L340,"=Catherine")</f>
        <v>0</v>
      </c>
      <c r="F14" s="48">
        <f>COUNTIF(Nocturnes!$E311:$L340,"=Denise")</f>
        <v>0</v>
      </c>
      <c r="G14" s="48">
        <f>COUNTIF(Nocturnes!$E311:$L340,"=Camille")</f>
        <v>0</v>
      </c>
      <c r="H14" s="48">
        <f>COUNTIF(Nocturnes!$E311:$L340,"=Moncef")</f>
        <v>0</v>
      </c>
      <c r="I14" s="48">
        <f>COUNTIF(Nocturnes!$E311:$L340,"=Daniele")</f>
        <v>0</v>
      </c>
      <c r="J14" s="48">
        <f>COUNTIF(Nocturnes!$E311:$L340,"=Alain")</f>
        <v>0</v>
      </c>
      <c r="K14" s="48">
        <f>COUNTIF(Nocturnes!$E311:$L340,"=Manuel")</f>
        <v>0</v>
      </c>
      <c r="L14" s="48">
        <f>COUNTIF(Nocturnes!$E311:$L340,"=Driss")</f>
        <v>0</v>
      </c>
      <c r="M14" s="48">
        <f>COUNTIF(Nocturnes!$E311:$L340,"=AAAA")</f>
        <v>0</v>
      </c>
      <c r="N14" s="48">
        <f>COUNTIF(Nocturnes!$E311:$L340,"=BBBB")</f>
        <v>0</v>
      </c>
      <c r="O14" s="48">
        <f>COUNTIF(Nocturnes!$E311:$L340,"=CCCC")</f>
        <v>0</v>
      </c>
      <c r="P14" s="48">
        <f>COUNTIF(Nocturnes!$E311:$L340,"=DDDD")</f>
        <v>0</v>
      </c>
      <c r="Q14" s="48">
        <f>COUNTIF(Nocturnes!$E311:$L340,"=EEEE")</f>
        <v>0</v>
      </c>
      <c r="R14" s="48">
        <f>COUNTIF(Nocturnes!$E311:$L340,"=FFFF")</f>
        <v>0</v>
      </c>
      <c r="S14" s="48">
        <f>COUNTIF(Nocturnes!$E311:$L340,"=GGGG")</f>
        <v>0</v>
      </c>
      <c r="T14" s="48">
        <f>COUNTIF(Nocturnes!$E311:$L340,"=HHHH")</f>
        <v>0</v>
      </c>
      <c r="U14" s="48">
        <f>COUNTIF(Nocturnes!$E311:$L340,"=IIII")</f>
        <v>0</v>
      </c>
    </row>
    <row r="15" spans="1:21" ht="15" customHeight="1">
      <c r="A15" s="47" t="s">
        <v>93</v>
      </c>
      <c r="B15" s="48"/>
      <c r="C15" s="48">
        <f>COUNTIF(Nocturnes!$E341:$L371,"=Haziz")</f>
        <v>0</v>
      </c>
      <c r="D15" s="48">
        <f>COUNTIF(Nocturnes!$E341:$L371,"=Stéphanie")</f>
        <v>0</v>
      </c>
      <c r="E15" s="48">
        <f>COUNTIF(Nocturnes!$E341:$L371,"=Catherine")</f>
        <v>0</v>
      </c>
      <c r="F15" s="48">
        <f>COUNTIF(Nocturnes!$E341:$L371,"=Denise")</f>
        <v>0</v>
      </c>
      <c r="G15" s="48">
        <f>COUNTIF(Nocturnes!$E341:$L371,"=Camille")</f>
        <v>0</v>
      </c>
      <c r="H15" s="48">
        <f>COUNTIF(Nocturnes!$E341:$L371,"=Moncef")</f>
        <v>0</v>
      </c>
      <c r="I15" s="48">
        <f>COUNTIF(Nocturnes!$E341:$L371,"=Daniele")</f>
        <v>0</v>
      </c>
      <c r="J15" s="48">
        <f>COUNTIF(Nocturnes!$E341:$L371,"=Alain")</f>
        <v>0</v>
      </c>
      <c r="K15" s="48">
        <f>COUNTIF(Nocturnes!$E341:$L371,"=Manuel")</f>
        <v>0</v>
      </c>
      <c r="L15" s="48">
        <f>COUNTIF(Nocturnes!$E341:$L371,"=Driss")</f>
        <v>0</v>
      </c>
      <c r="M15" s="48">
        <f>COUNTIF(Nocturnes!$E341:$L371,"=AAAA")</f>
        <v>0</v>
      </c>
      <c r="N15" s="48">
        <f>COUNTIF(Nocturnes!$E341:$L371,"=BBBB")</f>
        <v>0</v>
      </c>
      <c r="O15" s="48">
        <f>COUNTIF(Nocturnes!$E341:$L371,"=CCCC")</f>
        <v>0</v>
      </c>
      <c r="P15" s="48">
        <f>COUNTIF(Nocturnes!$E341:$L371,"=DDDD")</f>
        <v>0</v>
      </c>
      <c r="Q15" s="48">
        <f>COUNTIF(Nocturnes!$E341:$L371,"=EEEE")</f>
        <v>0</v>
      </c>
      <c r="R15" s="48">
        <f>COUNTIF(Nocturnes!$E341:$L371,"=FFFF")</f>
        <v>0</v>
      </c>
      <c r="S15" s="48">
        <f>COUNTIF(Nocturnes!$E341:$L371,"=GGGG")</f>
        <v>0</v>
      </c>
      <c r="T15" s="48">
        <f>COUNTIF(Nocturnes!$E341:$L371,"=HHHH")</f>
        <v>0</v>
      </c>
      <c r="U15" s="48">
        <f>COUNTIF(Nocturnes!$E341:$L371,"=IIII")</f>
        <v>0</v>
      </c>
    </row>
    <row r="16" spans="1:21" ht="21.75" customHeight="1">
      <c r="A16" s="49" t="s">
        <v>94</v>
      </c>
      <c r="B16" s="50">
        <f t="shared" ref="B16:U16" si="0">SUM(B4:B15)</f>
        <v>0</v>
      </c>
      <c r="C16" s="50">
        <f t="shared" si="0"/>
        <v>0</v>
      </c>
      <c r="D16" s="50">
        <f t="shared" si="0"/>
        <v>0</v>
      </c>
      <c r="E16" s="50">
        <f t="shared" si="0"/>
        <v>0</v>
      </c>
      <c r="F16" s="50">
        <f t="shared" si="0"/>
        <v>0</v>
      </c>
      <c r="G16" s="50">
        <f t="shared" si="0"/>
        <v>0</v>
      </c>
      <c r="H16" s="50">
        <f t="shared" si="0"/>
        <v>0</v>
      </c>
      <c r="I16" s="50">
        <f t="shared" si="0"/>
        <v>0</v>
      </c>
      <c r="J16" s="50">
        <f t="shared" si="0"/>
        <v>0</v>
      </c>
      <c r="K16" s="50">
        <f t="shared" si="0"/>
        <v>0</v>
      </c>
      <c r="L16" s="50">
        <f t="shared" si="0"/>
        <v>0</v>
      </c>
      <c r="M16" s="50">
        <f t="shared" si="0"/>
        <v>0</v>
      </c>
      <c r="N16" s="50">
        <f t="shared" si="0"/>
        <v>0</v>
      </c>
      <c r="O16" s="50">
        <f t="shared" si="0"/>
        <v>0</v>
      </c>
      <c r="P16" s="50">
        <f t="shared" si="0"/>
        <v>0</v>
      </c>
      <c r="Q16" s="50">
        <f t="shared" si="0"/>
        <v>0</v>
      </c>
      <c r="R16" s="50">
        <f t="shared" si="0"/>
        <v>0</v>
      </c>
      <c r="S16" s="50">
        <f t="shared" si="0"/>
        <v>0</v>
      </c>
      <c r="T16" s="50">
        <f t="shared" si="0"/>
        <v>0</v>
      </c>
      <c r="U16" s="50">
        <f t="shared" si="0"/>
        <v>0</v>
      </c>
    </row>
  </sheetData>
  <mergeCells count="1">
    <mergeCell ref="B2:U2"/>
  </mergeCells>
  <conditionalFormatting sqref="C3:J3">
    <cfRule type="cellIs" dxfId="5348" priority="11" stopIfTrue="1" operator="equal">
      <formula>"Divers"</formula>
    </cfRule>
    <cfRule type="cellIs" dxfId="5347" priority="12" stopIfTrue="1" operator="equal">
      <formula>"FORM"</formula>
    </cfRule>
    <cfRule type="cellIs" dxfId="5346" priority="13" stopIfTrue="1" operator="equal">
      <formula>"RTT"</formula>
    </cfRule>
    <cfRule type="cellIs" dxfId="5345" priority="14" stopIfTrue="1" operator="equal">
      <formula>"M"</formula>
    </cfRule>
    <cfRule type="containsText" dxfId="5344" priority="15" stopIfTrue="1" operator="containsText" text="CA">
      <formula>NOT(ISERROR(FIND(UPPER("CA"),UPPER(C3))))</formula>
      <formula>"CA"</formula>
    </cfRule>
    <cfRule type="cellIs" dxfId="5343" priority="16" stopIfTrue="1" operator="equal">
      <formula>"Divers"</formula>
    </cfRule>
    <cfRule type="cellIs" dxfId="5342" priority="17" stopIfTrue="1" operator="equal">
      <formula>"FORM"</formula>
    </cfRule>
    <cfRule type="cellIs" dxfId="5341" priority="18" stopIfTrue="1" operator="equal">
      <formula>"RTT"</formula>
    </cfRule>
    <cfRule type="cellIs" dxfId="5340" priority="19" stopIfTrue="1" operator="equal">
      <formula>"M"</formula>
    </cfRule>
    <cfRule type="containsText" dxfId="5339" priority="20" stopIfTrue="1" operator="containsText" text="CA">
      <formula>NOT(ISERROR(FIND(UPPER("CA"),UPPER(C3))))</formula>
      <formula>"CA"</formula>
    </cfRule>
    <cfRule type="cellIs" dxfId="5338" priority="21" stopIfTrue="1" operator="equal">
      <formula>"Divers"</formula>
    </cfRule>
    <cfRule type="cellIs" dxfId="5337" priority="22" stopIfTrue="1" operator="equal">
      <formula>"FORM"</formula>
    </cfRule>
    <cfRule type="cellIs" dxfId="5336" priority="23" stopIfTrue="1" operator="equal">
      <formula>"RTT"</formula>
    </cfRule>
    <cfRule type="cellIs" dxfId="5335" priority="24" stopIfTrue="1" operator="equal">
      <formula>"M"</formula>
    </cfRule>
    <cfRule type="containsText" dxfId="5334" priority="25" stopIfTrue="1" operator="containsText" text="CA">
      <formula>NOT(ISERROR(FIND(UPPER("CA"),UPPER(C3))))</formula>
      <formula>"CA"</formula>
    </cfRule>
    <cfRule type="cellIs" dxfId="5333" priority="26" stopIfTrue="1" operator="equal">
      <formula>"Divers"</formula>
    </cfRule>
    <cfRule type="cellIs" dxfId="5332" priority="27" stopIfTrue="1" operator="equal">
      <formula>"FORM"</formula>
    </cfRule>
    <cfRule type="cellIs" dxfId="5331" priority="28" stopIfTrue="1" operator="equal">
      <formula>"RTT"</formula>
    </cfRule>
    <cfRule type="cellIs" dxfId="5330" priority="29" stopIfTrue="1" operator="equal">
      <formula>"M"</formula>
    </cfRule>
    <cfRule type="containsText" dxfId="5329" priority="30" stopIfTrue="1" operator="containsText" text="CA">
      <formula>NOT(ISERROR(FIND(UPPER("CA"),UPPER(C3))))</formula>
      <formula>"CA"</formula>
    </cfRule>
  </conditionalFormatting>
  <conditionalFormatting sqref="C3:J3">
    <cfRule type="cellIs" dxfId="5328" priority="1" stopIfTrue="1" operator="equal">
      <formula>"Divers"</formula>
    </cfRule>
    <cfRule type="cellIs" dxfId="5327" priority="2" stopIfTrue="1" operator="equal">
      <formula>"FORM"</formula>
    </cfRule>
    <cfRule type="cellIs" dxfId="5326" priority="3" stopIfTrue="1" operator="equal">
      <formula>"RTT"</formula>
    </cfRule>
    <cfRule type="cellIs" dxfId="5325" priority="4" stopIfTrue="1" operator="equal">
      <formula>"M"</formula>
    </cfRule>
    <cfRule type="containsText" dxfId="5324" priority="5" stopIfTrue="1" operator="containsText" text="CA">
      <formula>NOT(ISERROR(FIND(UPPER("CA"),UPPER(D3))))</formula>
      <formula>"CA"</formula>
    </cfRule>
    <cfRule type="cellIs" dxfId="5323" priority="6" stopIfTrue="1" operator="equal">
      <formula>"Divers"</formula>
    </cfRule>
    <cfRule type="cellIs" dxfId="5322" priority="7" stopIfTrue="1" operator="equal">
      <formula>"FORM"</formula>
    </cfRule>
    <cfRule type="cellIs" dxfId="5321" priority="8" stopIfTrue="1" operator="equal">
      <formula>"RTT"</formula>
    </cfRule>
    <cfRule type="cellIs" dxfId="5320" priority="9" stopIfTrue="1" operator="equal">
      <formula>"M"</formula>
    </cfRule>
    <cfRule type="containsText" dxfId="5319" priority="10" stopIfTrue="1" operator="containsText" text="CA">
      <formula>NOT(ISERROR(FIND(UPPER("CA"),UPPER(D3))))</formula>
      <formula>"CA"</formula>
    </cfRule>
  </conditionalFormatting>
  <pageMargins left="0.70866099999999999" right="0.70866099999999999" top="0.15748000000000001" bottom="0.15748000000000001" header="0.31496099999999999" footer="0.31496099999999999"/>
  <pageSetup orientation="landscape"/>
  <headerFooter>
    <oddFooter>&amp;C&amp;"Helvetica,Regular"&amp;12&amp;K000000&amp;P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A17" sqref="A17:D28"/>
    </sheetView>
  </sheetViews>
  <sheetFormatPr baseColWidth="10" defaultColWidth="9.140625" defaultRowHeight="14.25" customHeight="1"/>
  <cols>
    <col min="1" max="1" width="28.42578125" style="51" customWidth="1"/>
    <col min="2" max="2" width="8.42578125" style="51" customWidth="1"/>
    <col min="3" max="3" width="25.42578125" style="51" customWidth="1"/>
    <col min="4" max="4" width="9.140625" style="51" customWidth="1"/>
    <col min="5" max="5" width="11.28515625" style="51" customWidth="1"/>
    <col min="6" max="256" width="9.140625" style="51" customWidth="1"/>
  </cols>
  <sheetData>
    <row r="1" spans="1:5" ht="14.25" customHeight="1">
      <c r="A1" s="52"/>
      <c r="B1" s="52"/>
      <c r="C1" s="52"/>
      <c r="D1" s="52"/>
      <c r="E1" s="53"/>
    </row>
    <row r="2" spans="1:5" ht="15" customHeight="1">
      <c r="A2" s="54"/>
      <c r="B2" s="54"/>
      <c r="C2" s="54"/>
      <c r="D2" s="55"/>
      <c r="E2" s="56" t="s">
        <v>95</v>
      </c>
    </row>
    <row r="3" spans="1:5" ht="15" customHeight="1">
      <c r="A3" s="57" t="s">
        <v>96</v>
      </c>
      <c r="B3" s="58" t="s">
        <v>97</v>
      </c>
      <c r="C3" s="57" t="s">
        <v>98</v>
      </c>
      <c r="D3" s="59"/>
      <c r="E3" s="60" t="s">
        <v>63</v>
      </c>
    </row>
    <row r="4" spans="1:5" ht="14.25" customHeight="1">
      <c r="A4" s="61">
        <f>DATE('Heures Supplémentaire'!$B$12,1,1)</f>
        <v>42736</v>
      </c>
      <c r="B4" s="62" t="s">
        <v>99</v>
      </c>
      <c r="C4" s="62" t="s">
        <v>100</v>
      </c>
      <c r="D4" s="59"/>
      <c r="E4" s="60" t="s">
        <v>71</v>
      </c>
    </row>
    <row r="5" spans="1:5" ht="14.25" customHeight="1">
      <c r="A5" s="61">
        <f>ROUND(DATE('Heures Supplémentaire'!$B$12,4,1)/7+MOD(19*MOD('Heures Supplémentaire'!$B$12,19)-7,30)*14%,0)*7-6</f>
        <v>42841</v>
      </c>
      <c r="B5" s="62" t="s">
        <v>99</v>
      </c>
      <c r="C5" s="62" t="s">
        <v>101</v>
      </c>
      <c r="D5" s="59"/>
      <c r="E5" s="60" t="s">
        <v>72</v>
      </c>
    </row>
    <row r="6" spans="1:5" ht="14.25" customHeight="1">
      <c r="A6" s="61">
        <f>A5+1</f>
        <v>42842</v>
      </c>
      <c r="B6" s="62" t="s">
        <v>99</v>
      </c>
      <c r="C6" s="62" t="s">
        <v>102</v>
      </c>
      <c r="D6" s="59"/>
      <c r="E6" s="60" t="s">
        <v>73</v>
      </c>
    </row>
    <row r="7" spans="1:5" ht="14.25" customHeight="1">
      <c r="A7" s="61">
        <f>DATE('Heures Supplémentaire'!$B$12,5,1)</f>
        <v>42856</v>
      </c>
      <c r="B7" s="62" t="s">
        <v>99</v>
      </c>
      <c r="C7" s="62" t="s">
        <v>103</v>
      </c>
      <c r="D7" s="59"/>
      <c r="E7" s="60" t="s">
        <v>74</v>
      </c>
    </row>
    <row r="8" spans="1:5" ht="14.25" customHeight="1">
      <c r="A8" s="61">
        <f>A5+39</f>
        <v>42880</v>
      </c>
      <c r="B8" s="62" t="s">
        <v>99</v>
      </c>
      <c r="C8" s="62" t="s">
        <v>104</v>
      </c>
      <c r="D8" s="59"/>
      <c r="E8" s="60" t="s">
        <v>75</v>
      </c>
    </row>
    <row r="9" spans="1:5" ht="14.25" customHeight="1">
      <c r="A9" s="61">
        <f>DATE('Heures Supplémentaire'!$B$12,5,8)</f>
        <v>42863</v>
      </c>
      <c r="B9" s="62" t="s">
        <v>99</v>
      </c>
      <c r="C9" s="62" t="s">
        <v>105</v>
      </c>
      <c r="D9" s="59"/>
      <c r="E9" s="60" t="s">
        <v>76</v>
      </c>
    </row>
    <row r="10" spans="1:5" ht="14.25" customHeight="1">
      <c r="A10" s="61">
        <f>A5+50</f>
        <v>42891</v>
      </c>
      <c r="B10" s="62" t="s">
        <v>99</v>
      </c>
      <c r="C10" s="62" t="s">
        <v>106</v>
      </c>
      <c r="D10" s="63"/>
      <c r="E10" s="60" t="s">
        <v>77</v>
      </c>
    </row>
    <row r="11" spans="1:5" ht="14.25" customHeight="1">
      <c r="A11" s="61">
        <f>DATE('Heures Supplémentaire'!$B$12,7,14)</f>
        <v>42930</v>
      </c>
      <c r="B11" s="62" t="s">
        <v>99</v>
      </c>
      <c r="C11" s="62" t="s">
        <v>107</v>
      </c>
      <c r="D11" s="63"/>
      <c r="E11" s="60" t="s">
        <v>78</v>
      </c>
    </row>
    <row r="12" spans="1:5" ht="14.25" customHeight="1">
      <c r="A12" s="61">
        <f>DATE('Heures Supplémentaire'!$B$12,8,15)</f>
        <v>42962</v>
      </c>
      <c r="B12" s="62" t="s">
        <v>99</v>
      </c>
      <c r="C12" s="62" t="s">
        <v>108</v>
      </c>
      <c r="D12" s="63"/>
      <c r="E12" s="60" t="s">
        <v>79</v>
      </c>
    </row>
    <row r="13" spans="1:5" ht="14.25" customHeight="1">
      <c r="A13" s="61">
        <f>DATE('Heures Supplémentaire'!$B$12,11,1)</f>
        <v>43040</v>
      </c>
      <c r="B13" s="62" t="s">
        <v>99</v>
      </c>
      <c r="C13" s="62" t="s">
        <v>109</v>
      </c>
      <c r="D13" s="63"/>
      <c r="E13" s="60" t="s">
        <v>80</v>
      </c>
    </row>
    <row r="14" spans="1:5" ht="14.25" customHeight="1">
      <c r="A14" s="61">
        <f>DATE('Heures Supplémentaire'!$B$12,11,11)</f>
        <v>43050</v>
      </c>
      <c r="B14" s="62" t="s">
        <v>99</v>
      </c>
      <c r="C14" s="62" t="s">
        <v>110</v>
      </c>
      <c r="D14" s="63"/>
      <c r="E14" s="60" t="s">
        <v>81</v>
      </c>
    </row>
    <row r="15" spans="1:5" ht="14.25" customHeight="1">
      <c r="A15" s="61">
        <f>DATE('Heures Supplémentaire'!$B$12,12,25)</f>
        <v>43094</v>
      </c>
      <c r="B15" s="62" t="s">
        <v>99</v>
      </c>
      <c r="C15" s="62" t="s">
        <v>111</v>
      </c>
      <c r="D15" s="64"/>
      <c r="E15" s="65"/>
    </row>
    <row r="16" spans="1:5" ht="14.25" customHeight="1">
      <c r="A16" s="66"/>
      <c r="B16" s="67"/>
      <c r="C16" s="67"/>
      <c r="D16" s="52"/>
      <c r="E16" s="52"/>
    </row>
    <row r="17" spans="1:5" ht="15" customHeight="1">
      <c r="A17" s="68"/>
      <c r="B17" s="264" t="s">
        <v>112</v>
      </c>
      <c r="C17" s="265"/>
      <c r="D17" s="64"/>
      <c r="E17" s="52"/>
    </row>
    <row r="18" spans="1:5" ht="14.25" customHeight="1">
      <c r="A18" s="68"/>
      <c r="B18" s="69" t="s">
        <v>113</v>
      </c>
      <c r="C18" s="70" t="s">
        <v>113</v>
      </c>
      <c r="D18" s="64"/>
      <c r="E18" s="52"/>
    </row>
    <row r="19" spans="1:5" ht="14.25" customHeight="1">
      <c r="A19" s="68"/>
      <c r="B19" s="71" t="s">
        <v>1</v>
      </c>
      <c r="C19" s="70" t="s">
        <v>114</v>
      </c>
      <c r="D19" s="64"/>
      <c r="E19" s="52"/>
    </row>
    <row r="20" spans="1:5" ht="14.25" customHeight="1">
      <c r="A20" s="68"/>
      <c r="B20" s="72" t="s">
        <v>115</v>
      </c>
      <c r="C20" s="70" t="s">
        <v>116</v>
      </c>
      <c r="D20" s="64"/>
      <c r="E20" s="52"/>
    </row>
    <row r="21" spans="1:5" ht="14.25" customHeight="1">
      <c r="A21" s="68"/>
      <c r="B21" s="73" t="s">
        <v>3</v>
      </c>
      <c r="C21" s="70" t="s">
        <v>117</v>
      </c>
      <c r="D21" s="64"/>
      <c r="E21" s="52"/>
    </row>
    <row r="22" spans="1:5" ht="14.25" customHeight="1">
      <c r="A22" s="68"/>
      <c r="B22" s="74" t="s">
        <v>4</v>
      </c>
      <c r="C22" s="70" t="s">
        <v>118</v>
      </c>
      <c r="D22" s="64"/>
      <c r="E22" s="52"/>
    </row>
    <row r="23" spans="1:5" ht="14.25" customHeight="1">
      <c r="A23" s="68"/>
      <c r="B23" s="75" t="s">
        <v>2</v>
      </c>
      <c r="C23" s="70" t="s">
        <v>119</v>
      </c>
      <c r="D23" s="64"/>
      <c r="E23" s="52"/>
    </row>
    <row r="24" spans="1:5" ht="14.25" customHeight="1">
      <c r="A24" s="68"/>
      <c r="B24" s="76" t="s">
        <v>120</v>
      </c>
      <c r="C24" s="70" t="s">
        <v>121</v>
      </c>
      <c r="D24" s="64"/>
      <c r="E24" s="52"/>
    </row>
    <row r="25" spans="1:5" ht="14.25" customHeight="1">
      <c r="A25" s="68"/>
      <c r="B25" s="77"/>
      <c r="C25" s="78"/>
      <c r="D25" s="64"/>
      <c r="E25" s="52"/>
    </row>
    <row r="26" spans="1:5" ht="14.25" customHeight="1">
      <c r="A26" s="68"/>
      <c r="B26" s="79"/>
      <c r="C26" s="70" t="s">
        <v>7</v>
      </c>
      <c r="D26" s="64"/>
      <c r="E26" s="52"/>
    </row>
    <row r="27" spans="1:5" ht="14.25" customHeight="1">
      <c r="A27" s="68"/>
      <c r="B27" s="4"/>
      <c r="C27" s="70" t="s">
        <v>122</v>
      </c>
      <c r="D27" s="64"/>
      <c r="E27" s="52"/>
    </row>
    <row r="28" spans="1:5" ht="14.25" customHeight="1">
      <c r="A28" s="52"/>
      <c r="B28" s="80"/>
      <c r="C28" s="66"/>
      <c r="D28" s="52"/>
      <c r="E28" s="52"/>
    </row>
    <row r="29" spans="1:5" ht="14.25" customHeight="1">
      <c r="A29" s="52"/>
      <c r="B29" s="81"/>
      <c r="C29" s="52"/>
      <c r="D29" s="52"/>
      <c r="E29" s="52"/>
    </row>
    <row r="30" spans="1:5" ht="14.25" customHeight="1">
      <c r="A30" s="52"/>
      <c r="B30" s="82"/>
      <c r="C30" s="52"/>
      <c r="D30" s="52"/>
      <c r="E30" s="52"/>
    </row>
    <row r="31" spans="1:5" ht="14.25" customHeight="1">
      <c r="A31" s="52"/>
      <c r="B31" s="82"/>
      <c r="C31" s="52"/>
      <c r="D31" s="52"/>
      <c r="E31" s="52"/>
    </row>
  </sheetData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/>
  </sheetViews>
  <sheetFormatPr baseColWidth="10" defaultColWidth="10.85546875" defaultRowHeight="15" customHeight="1"/>
  <cols>
    <col min="1" max="1" width="10.85546875" style="11" hidden="1" customWidth="1"/>
    <col min="2" max="4" width="11.42578125" style="11" customWidth="1"/>
    <col min="5" max="12" width="12.85546875" style="11" customWidth="1"/>
    <col min="13" max="34" width="10.85546875" style="11" hidden="1" customWidth="1"/>
    <col min="35" max="256" width="10.85546875" style="11" customWidth="1"/>
  </cols>
  <sheetData>
    <row r="1" spans="1:34" ht="29.25" customHeight="1">
      <c r="A1" s="12"/>
      <c r="B1" s="271"/>
      <c r="C1" s="271"/>
      <c r="D1" s="271"/>
      <c r="E1" s="267" t="s">
        <v>35</v>
      </c>
      <c r="F1" s="268"/>
      <c r="G1" s="268"/>
      <c r="H1" s="268"/>
      <c r="I1" s="268"/>
      <c r="J1" s="268"/>
      <c r="K1" s="268"/>
      <c r="L1" s="268"/>
      <c r="M1" s="13"/>
      <c r="N1" s="13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5"/>
    </row>
    <row r="2" spans="1:34" ht="9.75" customHeight="1">
      <c r="A2" s="16"/>
      <c r="B2" s="266">
        <f>'Heures Supplémentaire'!B12</f>
        <v>2017</v>
      </c>
      <c r="C2" s="266"/>
      <c r="D2" s="266"/>
      <c r="E2" s="269"/>
      <c r="F2" s="269"/>
      <c r="G2" s="269"/>
      <c r="H2" s="269"/>
      <c r="I2" s="269"/>
      <c r="J2" s="269"/>
      <c r="K2" s="269"/>
      <c r="L2" s="269"/>
      <c r="M2" s="17"/>
      <c r="N2" s="17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9"/>
    </row>
    <row r="3" spans="1:34" ht="9.75" customHeight="1">
      <c r="A3" s="16"/>
      <c r="B3" s="266"/>
      <c r="C3" s="266"/>
      <c r="D3" s="266"/>
      <c r="E3" s="269"/>
      <c r="F3" s="269"/>
      <c r="G3" s="269"/>
      <c r="H3" s="269"/>
      <c r="I3" s="269"/>
      <c r="J3" s="269"/>
      <c r="K3" s="269"/>
      <c r="L3" s="269"/>
      <c r="M3" s="17"/>
      <c r="N3" s="17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9"/>
    </row>
    <row r="4" spans="1:34" ht="15" customHeight="1">
      <c r="A4" s="16"/>
      <c r="B4" s="266"/>
      <c r="C4" s="266"/>
      <c r="D4" s="266"/>
      <c r="E4" s="270"/>
      <c r="F4" s="270"/>
      <c r="G4" s="270"/>
      <c r="H4" s="270"/>
      <c r="I4" s="270"/>
      <c r="J4" s="270"/>
      <c r="K4" s="270"/>
      <c r="L4" s="270"/>
      <c r="M4" s="17"/>
      <c r="N4" s="17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9"/>
    </row>
    <row r="5" spans="1:34" ht="33" customHeight="1">
      <c r="A5" s="16"/>
      <c r="B5" s="20"/>
      <c r="C5" s="20"/>
      <c r="D5" s="21"/>
      <c r="E5" s="22" t="s">
        <v>36</v>
      </c>
      <c r="F5" s="22" t="s">
        <v>37</v>
      </c>
      <c r="G5" s="22" t="s">
        <v>38</v>
      </c>
      <c r="H5" s="22" t="s">
        <v>39</v>
      </c>
      <c r="I5" s="22" t="s">
        <v>40</v>
      </c>
      <c r="J5" s="22" t="s">
        <v>41</v>
      </c>
      <c r="K5" s="22" t="s">
        <v>42</v>
      </c>
      <c r="L5" s="22" t="s">
        <v>43</v>
      </c>
      <c r="M5" s="23"/>
      <c r="N5" s="24"/>
      <c r="O5" s="25" t="s">
        <v>44</v>
      </c>
      <c r="P5" s="25" t="s">
        <v>45</v>
      </c>
      <c r="Q5" s="25" t="s">
        <v>46</v>
      </c>
      <c r="R5" s="25" t="s">
        <v>47</v>
      </c>
      <c r="S5" s="25" t="s">
        <v>48</v>
      </c>
      <c r="T5" s="25" t="s">
        <v>49</v>
      </c>
      <c r="U5" s="25" t="s">
        <v>50</v>
      </c>
      <c r="V5" s="25" t="s">
        <v>51</v>
      </c>
      <c r="W5" s="25" t="s">
        <v>52</v>
      </c>
      <c r="X5" s="25" t="s">
        <v>14</v>
      </c>
      <c r="Y5" s="25" t="s">
        <v>53</v>
      </c>
      <c r="Z5" s="25" t="s">
        <v>54</v>
      </c>
      <c r="AA5" s="25" t="s">
        <v>55</v>
      </c>
      <c r="AB5" s="25" t="s">
        <v>56</v>
      </c>
      <c r="AC5" s="25" t="s">
        <v>57</v>
      </c>
      <c r="AD5" s="25" t="s">
        <v>58</v>
      </c>
      <c r="AE5" s="25" t="s">
        <v>59</v>
      </c>
      <c r="AF5" s="25" t="s">
        <v>60</v>
      </c>
      <c r="AG5" s="25" t="s">
        <v>61</v>
      </c>
      <c r="AH5" s="26" t="s">
        <v>62</v>
      </c>
    </row>
    <row r="6" spans="1:34" ht="15" hidden="1" customHeight="1">
      <c r="A6" s="27" t="s">
        <v>63</v>
      </c>
      <c r="B6" s="28">
        <f>DATE($B$2,1,1)</f>
        <v>42736</v>
      </c>
      <c r="C6" s="29">
        <f t="shared" ref="C6:C69" si="0">WEEKDAY(B6)</f>
        <v>1</v>
      </c>
      <c r="D6" s="30" t="s">
        <v>64</v>
      </c>
      <c r="E6" s="31"/>
      <c r="F6" s="31"/>
      <c r="G6" s="31"/>
      <c r="H6" s="31"/>
      <c r="I6" s="31"/>
      <c r="J6" s="31"/>
      <c r="K6" s="31"/>
      <c r="L6" s="31"/>
      <c r="M6" s="32"/>
      <c r="N6" s="32"/>
      <c r="O6" s="33"/>
      <c r="P6" s="34" t="str">
        <f>IF('Heures Supplémentaire'!D14="",$P$5,"")</f>
        <v>Haziz</v>
      </c>
      <c r="Q6" s="34" t="str">
        <f>IF('Heures Supplémentaire'!F14="",$Q$5,"")</f>
        <v>Stéphanie</v>
      </c>
      <c r="R6" s="34" t="str">
        <f>IF('Heures Supplémentaire'!H14="",$R$5,"")</f>
        <v>Catherine</v>
      </c>
      <c r="S6" s="34" t="str">
        <f>IF('Heures Supplémentaire'!J14="",$S$5,"")</f>
        <v>Denise</v>
      </c>
      <c r="T6" s="34" t="str">
        <f>IF('Heures Supplémentaire'!L14="",$T$5,"")</f>
        <v>Camille</v>
      </c>
      <c r="U6" s="34" t="str">
        <f>IF('Heures Supplémentaire'!N14="",$U$5,"")</f>
        <v>Moncef</v>
      </c>
      <c r="V6" s="34" t="str">
        <f>IF('Heures Supplémentaire'!P14="",$V$5,"")</f>
        <v>Danièle</v>
      </c>
      <c r="W6" s="34" t="str">
        <f>IF('Heures Supplémentaire'!R14="",W$5,"")</f>
        <v>Alain</v>
      </c>
      <c r="X6" s="34" t="str">
        <f>IF('Heures Supplémentaire'!T14="",X$5,"")</f>
        <v>Manuel</v>
      </c>
      <c r="Y6" s="34" t="str">
        <f>IF('Heures Supplémentaire'!V14="",Y$5,"")</f>
        <v>Driss</v>
      </c>
      <c r="Z6" s="34" t="str">
        <f>IF('Heures Supplémentaire'!Z14="",Z$5,"")</f>
        <v>AAAA</v>
      </c>
      <c r="AA6" s="34" t="str">
        <f>IF('Heures Supplémentaire'!AA14="",AA$5,"")</f>
        <v>BBBB</v>
      </c>
      <c r="AB6" s="34" t="str">
        <f>IF('Heures Supplémentaire'!AB14="",AB$5,"")</f>
        <v>CCCC</v>
      </c>
      <c r="AC6" s="34" t="e">
        <f>IF(#REF!="",AC$5,"")</f>
        <v>#REF!</v>
      </c>
      <c r="AD6" s="34" t="e">
        <f>IF(#REF!="",AD$5,"")</f>
        <v>#REF!</v>
      </c>
      <c r="AE6" s="34" t="e">
        <f>IF(#REF!="",AE$5,"")</f>
        <v>#REF!</v>
      </c>
      <c r="AF6" s="34" t="e">
        <f>IF(#REF!="",AF$5,"")</f>
        <v>#REF!</v>
      </c>
      <c r="AG6" s="34" t="e">
        <f>IF(#REF!="",AG$5,"")</f>
        <v>#REF!</v>
      </c>
      <c r="AH6" s="35" t="e">
        <f>IF(#REF!="",AH$5,"")</f>
        <v>#REF!</v>
      </c>
    </row>
    <row r="7" spans="1:34" ht="15" hidden="1" customHeight="1">
      <c r="A7" s="27" t="s">
        <v>63</v>
      </c>
      <c r="B7" s="28">
        <f t="shared" ref="B7:B70" si="1">B6+1</f>
        <v>42737</v>
      </c>
      <c r="C7" s="36">
        <f t="shared" si="0"/>
        <v>2</v>
      </c>
      <c r="D7" s="37" t="s">
        <v>65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3"/>
      <c r="P7" s="34" t="str">
        <f>IF('Heures Supplémentaire'!D17="",$P$5,"")</f>
        <v>Haziz</v>
      </c>
      <c r="Q7" s="34" t="str">
        <f>IF('Heures Supplémentaire'!F17="",$Q$5,"")</f>
        <v>Stéphanie</v>
      </c>
      <c r="R7" s="34" t="str">
        <f>IF('Heures Supplémentaire'!H17="",$R$5,"")</f>
        <v>Catherine</v>
      </c>
      <c r="S7" s="34" t="str">
        <f>IF('Heures Supplémentaire'!J17="",$S$5,"")</f>
        <v>Denise</v>
      </c>
      <c r="T7" s="34" t="str">
        <f>IF('Heures Supplémentaire'!L17="",$T$5,"")</f>
        <v>Camille</v>
      </c>
      <c r="U7" s="34" t="str">
        <f>IF('Heures Supplémentaire'!N17="",$U$5,"")</f>
        <v>Moncef</v>
      </c>
      <c r="V7" s="34" t="str">
        <f>IF('Heures Supplémentaire'!P17="",$V$5,"")</f>
        <v>Danièle</v>
      </c>
      <c r="W7" s="34" t="str">
        <f>IF('Heures Supplémentaire'!R17="",W$5,"")</f>
        <v>Alain</v>
      </c>
      <c r="X7" s="34" t="str">
        <f>IF('Heures Supplémentaire'!T17="",X$5,"")</f>
        <v>Manuel</v>
      </c>
      <c r="Y7" s="34" t="str">
        <f>IF('Heures Supplémentaire'!V17="",Y$5,"")</f>
        <v>Driss</v>
      </c>
      <c r="Z7" s="34" t="str">
        <f>IF('Heures Supplémentaire'!Z17="",Z$5,"")</f>
        <v>AAAA</v>
      </c>
      <c r="AA7" s="34" t="str">
        <f>IF('Heures Supplémentaire'!AA17="",AA$5,"")</f>
        <v>BBBB</v>
      </c>
      <c r="AB7" s="34" t="str">
        <f>IF('Heures Supplémentaire'!AB17="",AB$5,"")</f>
        <v>CCCC</v>
      </c>
      <c r="AC7" s="34" t="e">
        <f>IF(#REF!="",AC$5,"")</f>
        <v>#REF!</v>
      </c>
      <c r="AD7" s="34" t="e">
        <f>IF(#REF!="",AD$5,"")</f>
        <v>#REF!</v>
      </c>
      <c r="AE7" s="34" t="e">
        <f>IF(#REF!="",AE$5,"")</f>
        <v>#REF!</v>
      </c>
      <c r="AF7" s="34" t="e">
        <f>IF(#REF!="",AF$5,"")</f>
        <v>#REF!</v>
      </c>
      <c r="AG7" s="34" t="e">
        <f>IF(#REF!="",AG$5,"")</f>
        <v>#REF!</v>
      </c>
      <c r="AH7" s="35" t="e">
        <f>IF(#REF!="",AH$5,"")</f>
        <v>#REF!</v>
      </c>
    </row>
    <row r="8" spans="1:34" ht="15" hidden="1" customHeight="1">
      <c r="A8" s="27" t="s">
        <v>63</v>
      </c>
      <c r="B8" s="28">
        <f t="shared" si="1"/>
        <v>42738</v>
      </c>
      <c r="C8" s="36">
        <f t="shared" si="0"/>
        <v>3</v>
      </c>
      <c r="D8" s="37" t="s">
        <v>66</v>
      </c>
      <c r="E8" s="31"/>
      <c r="F8" s="31"/>
      <c r="G8" s="31"/>
      <c r="H8" s="31"/>
      <c r="I8" s="31"/>
      <c r="J8" s="31"/>
      <c r="K8" s="31"/>
      <c r="L8" s="31"/>
      <c r="M8" s="31"/>
      <c r="N8" s="31"/>
      <c r="O8" s="33"/>
      <c r="P8" s="34" t="str">
        <f>IF('Heures Supplémentaire'!D18="",$P$5,"")</f>
        <v>Haziz</v>
      </c>
      <c r="Q8" s="34" t="str">
        <f>IF('Heures Supplémentaire'!F18="",$Q$5,"")</f>
        <v>Stéphanie</v>
      </c>
      <c r="R8" s="34" t="str">
        <f>IF('Heures Supplémentaire'!D21="",$R$5,"")</f>
        <v>Catherine</v>
      </c>
      <c r="S8" s="34" t="str">
        <f>IF('Heures Supplémentaire'!J18="",$S$5,"")</f>
        <v>Denise</v>
      </c>
      <c r="T8" s="34" t="str">
        <f>IF('Heures Supplémentaire'!L18="",$T$5,"")</f>
        <v>Camille</v>
      </c>
      <c r="U8" s="34" t="str">
        <f>IF('Heures Supplémentaire'!N18="",$U$5,"")</f>
        <v>Moncef</v>
      </c>
      <c r="V8" s="34" t="str">
        <f>IF('Heures Supplémentaire'!P18="",$V$5,"")</f>
        <v>Danièle</v>
      </c>
      <c r="W8" s="34" t="str">
        <f>IF('Heures Supplémentaire'!R18="",W$5,"")</f>
        <v>Alain</v>
      </c>
      <c r="X8" s="34" t="str">
        <f>IF('Heures Supplémentaire'!T18="",X$5,"")</f>
        <v>Manuel</v>
      </c>
      <c r="Y8" s="34" t="str">
        <f>IF('Heures Supplémentaire'!V18="",Y$5,"")</f>
        <v>Driss</v>
      </c>
      <c r="Z8" s="34" t="str">
        <f>IF('Heures Supplémentaire'!Z18="",Z$5,"")</f>
        <v>AAAA</v>
      </c>
      <c r="AA8" s="34" t="str">
        <f>IF('Heures Supplémentaire'!AA18="",AA$5,"")</f>
        <v>BBBB</v>
      </c>
      <c r="AB8" s="34" t="str">
        <f>IF('Heures Supplémentaire'!AB18="",AB$5,"")</f>
        <v>CCCC</v>
      </c>
      <c r="AC8" s="34" t="e">
        <f>IF(#REF!="",AC$5,"")</f>
        <v>#REF!</v>
      </c>
      <c r="AD8" s="34" t="e">
        <f>IF(#REF!="",AD$5,"")</f>
        <v>#REF!</v>
      </c>
      <c r="AE8" s="34" t="e">
        <f>IF(#REF!="",AE$5,"")</f>
        <v>#REF!</v>
      </c>
      <c r="AF8" s="34" t="e">
        <f>IF(#REF!="",AF$5,"")</f>
        <v>#REF!</v>
      </c>
      <c r="AG8" s="34" t="e">
        <f>IF(#REF!="",AG$5,"")</f>
        <v>#REF!</v>
      </c>
      <c r="AH8" s="35" t="e">
        <f>IF(#REF!="",AH$5,"")</f>
        <v>#REF!</v>
      </c>
    </row>
    <row r="9" spans="1:34" ht="15" hidden="1" customHeight="1">
      <c r="A9" s="27" t="s">
        <v>63</v>
      </c>
      <c r="B9" s="28">
        <f t="shared" si="1"/>
        <v>42739</v>
      </c>
      <c r="C9" s="36">
        <f t="shared" si="0"/>
        <v>4</v>
      </c>
      <c r="D9" s="37" t="s">
        <v>67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3"/>
      <c r="P9" s="34" t="str">
        <f>IF('Heures Supplémentaire'!D19="",$P$5,"")</f>
        <v>Haziz</v>
      </c>
      <c r="Q9" s="34" t="str">
        <f>IF('Heures Supplémentaire'!F19="",$Q$5,"")</f>
        <v>Stéphanie</v>
      </c>
      <c r="R9" s="34" t="str">
        <f>IF('Heures Supplémentaire'!H19="",$R$5,"")</f>
        <v>Catherine</v>
      </c>
      <c r="S9" s="34" t="str">
        <f>IF('Heures Supplémentaire'!J19="",$S$5,"")</f>
        <v>Denise</v>
      </c>
      <c r="T9" s="34" t="str">
        <f>IF('Heures Supplémentaire'!L19="",$T$5,"")</f>
        <v>Camille</v>
      </c>
      <c r="U9" s="34" t="str">
        <f>IF('Heures Supplémentaire'!N19="",$U$5,"")</f>
        <v>Moncef</v>
      </c>
      <c r="V9" s="34" t="str">
        <f>IF('Heures Supplémentaire'!P19="",$V$5,"")</f>
        <v>Danièle</v>
      </c>
      <c r="W9" s="34" t="str">
        <f>IF('Heures Supplémentaire'!R19="",W$5,"")</f>
        <v>Alain</v>
      </c>
      <c r="X9" s="34" t="str">
        <f>IF('Heures Supplémentaire'!T19="",X$5,"")</f>
        <v>Manuel</v>
      </c>
      <c r="Y9" s="34" t="str">
        <f>IF('Heures Supplémentaire'!V19="",Y$5,"")</f>
        <v>Driss</v>
      </c>
      <c r="Z9" s="34" t="str">
        <f>IF('Heures Supplémentaire'!Z19="",Z$5,"")</f>
        <v>AAAA</v>
      </c>
      <c r="AA9" s="34" t="str">
        <f>IF('Heures Supplémentaire'!AA19="",AA$5,"")</f>
        <v>BBBB</v>
      </c>
      <c r="AB9" s="34" t="str">
        <f>IF('Heures Supplémentaire'!AB19="",AB$5,"")</f>
        <v>CCCC</v>
      </c>
      <c r="AC9" s="34" t="e">
        <f>IF(#REF!="",AC$5,"")</f>
        <v>#REF!</v>
      </c>
      <c r="AD9" s="34" t="e">
        <f>IF(#REF!="",AD$5,"")</f>
        <v>#REF!</v>
      </c>
      <c r="AE9" s="34" t="e">
        <f>IF(#REF!="",AE$5,"")</f>
        <v>#REF!</v>
      </c>
      <c r="AF9" s="34" t="e">
        <f>IF(#REF!="",AF$5,"")</f>
        <v>#REF!</v>
      </c>
      <c r="AG9" s="34" t="e">
        <f>IF(#REF!="",AG$5,"")</f>
        <v>#REF!</v>
      </c>
      <c r="AH9" s="35" t="e">
        <f>IF(#REF!="",AH$5,"")</f>
        <v>#REF!</v>
      </c>
    </row>
    <row r="10" spans="1:34" ht="15" customHeight="1">
      <c r="A10" s="27" t="s">
        <v>63</v>
      </c>
      <c r="B10" s="28">
        <f t="shared" si="1"/>
        <v>42740</v>
      </c>
      <c r="C10" s="36">
        <f t="shared" si="0"/>
        <v>5</v>
      </c>
      <c r="D10" s="37" t="s">
        <v>68</v>
      </c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3"/>
      <c r="P10" s="34" t="str">
        <f>IF('Heures Supplémentaire'!D20="",$P$5,"")</f>
        <v>Haziz</v>
      </c>
      <c r="Q10" s="34" t="str">
        <f>IF('Heures Supplémentaire'!F20="",$Q$5,"")</f>
        <v>Stéphanie</v>
      </c>
      <c r="R10" s="34" t="str">
        <f>IF('Heures Supplémentaire'!H20="",$R$5,"")</f>
        <v>Catherine</v>
      </c>
      <c r="S10" s="34" t="str">
        <f>IF('Heures Supplémentaire'!J20="",$S$5,"")</f>
        <v>Denise</v>
      </c>
      <c r="T10" s="34" t="str">
        <f>IF('Heures Supplémentaire'!L20="",$T$5,"")</f>
        <v>Camille</v>
      </c>
      <c r="U10" s="34" t="str">
        <f>IF('Heures Supplémentaire'!N20="",$U$5,"")</f>
        <v>Moncef</v>
      </c>
      <c r="V10" s="34" t="str">
        <f>IF('Heures Supplémentaire'!P20="",$V$5,"")</f>
        <v>Danièle</v>
      </c>
      <c r="W10" s="34" t="str">
        <f>IF('Heures Supplémentaire'!R20="",W$5,"")</f>
        <v>Alain</v>
      </c>
      <c r="X10" s="34" t="str">
        <f>IF('Heures Supplémentaire'!T20="",X$5,"")</f>
        <v>Manuel</v>
      </c>
      <c r="Y10" s="34" t="str">
        <f>IF('Heures Supplémentaire'!V20="",Y$5,"")</f>
        <v>Driss</v>
      </c>
      <c r="Z10" s="34" t="str">
        <f>IF('Heures Supplémentaire'!Z20="",Z$5,"")</f>
        <v>AAAA</v>
      </c>
      <c r="AA10" s="34" t="str">
        <f>IF('Heures Supplémentaire'!AA20="",AA$5,"")</f>
        <v>BBBB</v>
      </c>
      <c r="AB10" s="34" t="str">
        <f>IF('Heures Supplémentaire'!AB20="",AB$5,"")</f>
        <v>CCCC</v>
      </c>
      <c r="AC10" s="34" t="e">
        <f>IF(#REF!="",AC$5,"")</f>
        <v>#REF!</v>
      </c>
      <c r="AD10" s="34" t="e">
        <f>IF(#REF!="",AD$5,"")</f>
        <v>#REF!</v>
      </c>
      <c r="AE10" s="34" t="e">
        <f>IF(#REF!="",AE$5,"")</f>
        <v>#REF!</v>
      </c>
      <c r="AF10" s="34" t="e">
        <f>IF(#REF!="",AF$5,"")</f>
        <v>#REF!</v>
      </c>
      <c r="AG10" s="34" t="e">
        <f>IF(#REF!="",AG$5,"")</f>
        <v>#REF!</v>
      </c>
      <c r="AH10" s="35" t="e">
        <f>IF(#REF!="",AH$5,"")</f>
        <v>#REF!</v>
      </c>
    </row>
    <row r="11" spans="1:34" ht="15" hidden="1" customHeight="1">
      <c r="A11" s="27" t="s">
        <v>63</v>
      </c>
      <c r="B11" s="28">
        <f t="shared" si="1"/>
        <v>42741</v>
      </c>
      <c r="C11" s="36">
        <f t="shared" si="0"/>
        <v>6</v>
      </c>
      <c r="D11" s="37" t="s">
        <v>69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3"/>
      <c r="P11" s="34" t="e">
        <f>IF('Heures Supplémentaire'!#REF!="",$P$5,"")</f>
        <v>#REF!</v>
      </c>
      <c r="Q11" s="34" t="str">
        <f>IF('Heures Supplémentaire'!F21="",$Q$5,"")</f>
        <v>Stéphanie</v>
      </c>
      <c r="R11" s="34" t="str">
        <f>IF('Heures Supplémentaire'!H21="",$R$5,"")</f>
        <v>Catherine</v>
      </c>
      <c r="S11" s="34" t="str">
        <f>IF('Heures Supplémentaire'!J21="",$S$5,"")</f>
        <v>Denise</v>
      </c>
      <c r="T11" s="34" t="str">
        <f>IF('Heures Supplémentaire'!L21="",$T$5,"")</f>
        <v>Camille</v>
      </c>
      <c r="U11" s="34" t="str">
        <f>IF('Heures Supplémentaire'!N21="",$U$5,"")</f>
        <v>Moncef</v>
      </c>
      <c r="V11" s="34" t="str">
        <f>IF('Heures Supplémentaire'!P21="",$V$5,"")</f>
        <v>Danièle</v>
      </c>
      <c r="W11" s="34" t="str">
        <f>IF('Heures Supplémentaire'!R21="",W$5,"")</f>
        <v>Alain</v>
      </c>
      <c r="X11" s="34" t="str">
        <f>IF('Heures Supplémentaire'!T21="",X$5,"")</f>
        <v>Manuel</v>
      </c>
      <c r="Y11" s="34" t="str">
        <f>IF('Heures Supplémentaire'!V21="",Y$5,"")</f>
        <v>Driss</v>
      </c>
      <c r="Z11" s="34" t="str">
        <f>IF('Heures Supplémentaire'!Z21="",Z$5,"")</f>
        <v>AAAA</v>
      </c>
      <c r="AA11" s="34" t="str">
        <f>IF('Heures Supplémentaire'!AA21="",AA$5,"")</f>
        <v>BBBB</v>
      </c>
      <c r="AB11" s="34" t="str">
        <f>IF('Heures Supplémentaire'!AB21="",AB$5,"")</f>
        <v>CCCC</v>
      </c>
      <c r="AC11" s="34" t="e">
        <f>IF(#REF!="",AC$5,"")</f>
        <v>#REF!</v>
      </c>
      <c r="AD11" s="34" t="e">
        <f>IF(#REF!="",AD$5,"")</f>
        <v>#REF!</v>
      </c>
      <c r="AE11" s="34" t="e">
        <f>IF(#REF!="",AE$5,"")</f>
        <v>#REF!</v>
      </c>
      <c r="AF11" s="34" t="e">
        <f>IF(#REF!="",AF$5,"")</f>
        <v>#REF!</v>
      </c>
      <c r="AG11" s="34" t="e">
        <f>IF(#REF!="",AG$5,"")</f>
        <v>#REF!</v>
      </c>
      <c r="AH11" s="35" t="e">
        <f>IF(#REF!="",AH$5,"")</f>
        <v>#REF!</v>
      </c>
    </row>
    <row r="12" spans="1:34" ht="15" hidden="1" customHeight="1">
      <c r="A12" s="27" t="s">
        <v>63</v>
      </c>
      <c r="B12" s="28">
        <f t="shared" si="1"/>
        <v>42742</v>
      </c>
      <c r="C12" s="36">
        <f t="shared" si="0"/>
        <v>7</v>
      </c>
      <c r="D12" s="37" t="s">
        <v>70</v>
      </c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3"/>
      <c r="P12" s="34" t="str">
        <f>IF('Heures Supplémentaire'!D22="",$P$5,"")</f>
        <v>Haziz</v>
      </c>
      <c r="Q12" s="34" t="str">
        <f>IF('Heures Supplémentaire'!F22="",$Q$5,"")</f>
        <v>Stéphanie</v>
      </c>
      <c r="R12" s="34" t="str">
        <f>IF('Heures Supplémentaire'!H22="",$R$5,"")</f>
        <v>Catherine</v>
      </c>
      <c r="S12" s="34" t="str">
        <f>IF('Heures Supplémentaire'!J22="",$S$5,"")</f>
        <v>Denise</v>
      </c>
      <c r="T12" s="34" t="str">
        <f>IF('Heures Supplémentaire'!L22="",$T$5,"")</f>
        <v>Camille</v>
      </c>
      <c r="U12" s="34" t="str">
        <f>IF('Heures Supplémentaire'!N22="",$U$5,"")</f>
        <v>Moncef</v>
      </c>
      <c r="V12" s="34" t="str">
        <f>IF('Heures Supplémentaire'!P22="",$V$5,"")</f>
        <v>Danièle</v>
      </c>
      <c r="W12" s="34" t="str">
        <f>IF('Heures Supplémentaire'!R22="",W$5,"")</f>
        <v>Alain</v>
      </c>
      <c r="X12" s="34" t="str">
        <f>IF('Heures Supplémentaire'!T22="",X$5,"")</f>
        <v>Manuel</v>
      </c>
      <c r="Y12" s="34" t="str">
        <f>IF('Heures Supplémentaire'!V22="",Y$5,"")</f>
        <v>Driss</v>
      </c>
      <c r="Z12" s="34" t="str">
        <f>IF('Heures Supplémentaire'!Z22="",Z$5,"")</f>
        <v>AAAA</v>
      </c>
      <c r="AA12" s="34" t="str">
        <f>IF('Heures Supplémentaire'!AA22="",AA$5,"")</f>
        <v>BBBB</v>
      </c>
      <c r="AB12" s="34" t="str">
        <f>IF('Heures Supplémentaire'!AB22="",AB$5,"")</f>
        <v>CCCC</v>
      </c>
      <c r="AC12" s="34" t="e">
        <f>IF(#REF!="",AC$5,"")</f>
        <v>#REF!</v>
      </c>
      <c r="AD12" s="34" t="e">
        <f>IF(#REF!="",AD$5,"")</f>
        <v>#REF!</v>
      </c>
      <c r="AE12" s="34" t="e">
        <f>IF(#REF!="",AE$5,"")</f>
        <v>#REF!</v>
      </c>
      <c r="AF12" s="34" t="e">
        <f>IF(#REF!="",AF$5,"")</f>
        <v>#REF!</v>
      </c>
      <c r="AG12" s="34" t="e">
        <f>IF(#REF!="",AG$5,"")</f>
        <v>#REF!</v>
      </c>
      <c r="AH12" s="35" t="e">
        <f>IF(#REF!="",AH$5,"")</f>
        <v>#REF!</v>
      </c>
    </row>
    <row r="13" spans="1:34" ht="15" hidden="1" customHeight="1">
      <c r="A13" s="27" t="s">
        <v>63</v>
      </c>
      <c r="B13" s="28">
        <f t="shared" si="1"/>
        <v>42743</v>
      </c>
      <c r="C13" s="36">
        <f t="shared" si="0"/>
        <v>1</v>
      </c>
      <c r="D13" s="37" t="s">
        <v>64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3"/>
      <c r="P13" s="34" t="str">
        <f>IF('Heures Supplémentaire'!D23="",$P$5,"")</f>
        <v>Haziz</v>
      </c>
      <c r="Q13" s="34" t="str">
        <f>IF('Heures Supplémentaire'!F23="",$Q$5,"")</f>
        <v>Stéphanie</v>
      </c>
      <c r="R13" s="34" t="str">
        <f>IF('Heures Supplémentaire'!H23="",$R$5,"")</f>
        <v>Catherine</v>
      </c>
      <c r="S13" s="34" t="str">
        <f>IF('Heures Supplémentaire'!J23="",$S$5,"")</f>
        <v>Denise</v>
      </c>
      <c r="T13" s="34" t="str">
        <f>IF('Heures Supplémentaire'!L23="",$T$5,"")</f>
        <v>Camille</v>
      </c>
      <c r="U13" s="34" t="str">
        <f>IF('Heures Supplémentaire'!N23="",$U$5,"")</f>
        <v>Moncef</v>
      </c>
      <c r="V13" s="34" t="str">
        <f>IF('Heures Supplémentaire'!P23="",$V$5,"")</f>
        <v>Danièle</v>
      </c>
      <c r="W13" s="34" t="str">
        <f>IF('Heures Supplémentaire'!R23="",W$5,"")</f>
        <v>Alain</v>
      </c>
      <c r="X13" s="34" t="str">
        <f>IF('Heures Supplémentaire'!T23="",X$5,"")</f>
        <v>Manuel</v>
      </c>
      <c r="Y13" s="34" t="str">
        <f>IF('Heures Supplémentaire'!V23="",Y$5,"")</f>
        <v>Driss</v>
      </c>
      <c r="Z13" s="34" t="str">
        <f>IF('Heures Supplémentaire'!Z23="",Z$5,"")</f>
        <v>AAAA</v>
      </c>
      <c r="AA13" s="34" t="str">
        <f>IF('Heures Supplémentaire'!AA23="",AA$5,"")</f>
        <v>BBBB</v>
      </c>
      <c r="AB13" s="34" t="str">
        <f>IF('Heures Supplémentaire'!AB23="",AB$5,"")</f>
        <v>CCCC</v>
      </c>
      <c r="AC13" s="34" t="e">
        <f>IF(#REF!="",AC$5,"")</f>
        <v>#REF!</v>
      </c>
      <c r="AD13" s="34" t="e">
        <f>IF(#REF!="",AD$5,"")</f>
        <v>#REF!</v>
      </c>
      <c r="AE13" s="34" t="e">
        <f>IF(#REF!="",AE$5,"")</f>
        <v>#REF!</v>
      </c>
      <c r="AF13" s="34" t="e">
        <f>IF(#REF!="",AF$5,"")</f>
        <v>#REF!</v>
      </c>
      <c r="AG13" s="34" t="e">
        <f>IF(#REF!="",AG$5,"")</f>
        <v>#REF!</v>
      </c>
      <c r="AH13" s="35" t="e">
        <f>IF(#REF!="",AH$5,"")</f>
        <v>#REF!</v>
      </c>
    </row>
    <row r="14" spans="1:34" ht="15" hidden="1" customHeight="1">
      <c r="A14" s="27" t="s">
        <v>63</v>
      </c>
      <c r="B14" s="28">
        <f t="shared" si="1"/>
        <v>42744</v>
      </c>
      <c r="C14" s="36">
        <f t="shared" si="0"/>
        <v>2</v>
      </c>
      <c r="D14" s="37" t="s">
        <v>65</v>
      </c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3"/>
      <c r="P14" s="34" t="str">
        <f>IF('Heures Supplémentaire'!D26="",$P$5,"")</f>
        <v>Haziz</v>
      </c>
      <c r="Q14" s="34" t="str">
        <f>IF('Heures Supplémentaire'!F26="",$Q$5,"")</f>
        <v>Stéphanie</v>
      </c>
      <c r="R14" s="34" t="str">
        <f>IF('Heures Supplémentaire'!H26="",$R$5,"")</f>
        <v>Catherine</v>
      </c>
      <c r="S14" s="34" t="str">
        <f>IF('Heures Supplémentaire'!J26="",$S$5,"")</f>
        <v>Denise</v>
      </c>
      <c r="T14" s="34" t="str">
        <f>IF('Heures Supplémentaire'!L26="",$T$5,"")</f>
        <v>Camille</v>
      </c>
      <c r="U14" s="34" t="str">
        <f>IF('Heures Supplémentaire'!N26="",$U$5,"")</f>
        <v>Moncef</v>
      </c>
      <c r="V14" s="34" t="str">
        <f>IF('Heures Supplémentaire'!P26="",$V$5,"")</f>
        <v>Danièle</v>
      </c>
      <c r="W14" s="34" t="str">
        <f>IF('Heures Supplémentaire'!R26="",W$5,"")</f>
        <v>Alain</v>
      </c>
      <c r="X14" s="34" t="str">
        <f>IF('Heures Supplémentaire'!T26="",X$5,"")</f>
        <v>Manuel</v>
      </c>
      <c r="Y14" s="34" t="str">
        <f>IF('Heures Supplémentaire'!V26="",Y$5,"")</f>
        <v>Driss</v>
      </c>
      <c r="Z14" s="34" t="str">
        <f>IF('Heures Supplémentaire'!Z26="",Z$5,"")</f>
        <v>AAAA</v>
      </c>
      <c r="AA14" s="34" t="str">
        <f>IF('Heures Supplémentaire'!AA26="",AA$5,"")</f>
        <v>BBBB</v>
      </c>
      <c r="AB14" s="34" t="str">
        <f>IF('Heures Supplémentaire'!AB26="",AB$5,"")</f>
        <v>CCCC</v>
      </c>
      <c r="AC14" s="34" t="e">
        <f>IF(#REF!="",AC$5,"")</f>
        <v>#REF!</v>
      </c>
      <c r="AD14" s="34" t="e">
        <f>IF(#REF!="",AD$5,"")</f>
        <v>#REF!</v>
      </c>
      <c r="AE14" s="34" t="e">
        <f>IF(#REF!="",AE$5,"")</f>
        <v>#REF!</v>
      </c>
      <c r="AF14" s="34" t="e">
        <f>IF(#REF!="",AF$5,"")</f>
        <v>#REF!</v>
      </c>
      <c r="AG14" s="34" t="e">
        <f>IF(#REF!="",AG$5,"")</f>
        <v>#REF!</v>
      </c>
      <c r="AH14" s="35" t="e">
        <f>IF(#REF!="",AH$5,"")</f>
        <v>#REF!</v>
      </c>
    </row>
    <row r="15" spans="1:34" ht="15" hidden="1" customHeight="1">
      <c r="A15" s="27" t="s">
        <v>63</v>
      </c>
      <c r="B15" s="28">
        <f t="shared" si="1"/>
        <v>42745</v>
      </c>
      <c r="C15" s="36">
        <f t="shared" si="0"/>
        <v>3</v>
      </c>
      <c r="D15" s="37" t="s">
        <v>66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3"/>
      <c r="P15" s="34" t="str">
        <f>IF('Heures Supplémentaire'!D27="",$P$5,"")</f>
        <v>Haziz</v>
      </c>
      <c r="Q15" s="34" t="str">
        <f>IF('Heures Supplémentaire'!F27="",$Q$5,"")</f>
        <v>Stéphanie</v>
      </c>
      <c r="R15" s="34" t="str">
        <f>IF('Heures Supplémentaire'!H27="",$R$5,"")</f>
        <v>Catherine</v>
      </c>
      <c r="S15" s="34" t="str">
        <f>IF('Heures Supplémentaire'!J27="",$S$5,"")</f>
        <v>Denise</v>
      </c>
      <c r="T15" s="34" t="str">
        <f>IF('Heures Supplémentaire'!L27="",$T$5,"")</f>
        <v>Camille</v>
      </c>
      <c r="U15" s="34" t="str">
        <f>IF('Heures Supplémentaire'!N27="",$U$5,"")</f>
        <v>Moncef</v>
      </c>
      <c r="V15" s="34" t="str">
        <f>IF('Heures Supplémentaire'!P27="",$V$5,"")</f>
        <v>Danièle</v>
      </c>
      <c r="W15" s="34" t="str">
        <f>IF('Heures Supplémentaire'!R27="",W$5,"")</f>
        <v>Alain</v>
      </c>
      <c r="X15" s="34" t="str">
        <f>IF('Heures Supplémentaire'!T27="",X$5,"")</f>
        <v>Manuel</v>
      </c>
      <c r="Y15" s="34" t="str">
        <f>IF('Heures Supplémentaire'!V27="",Y$5,"")</f>
        <v>Driss</v>
      </c>
      <c r="Z15" s="34" t="str">
        <f>IF('Heures Supplémentaire'!Z27="",Z$5,"")</f>
        <v>AAAA</v>
      </c>
      <c r="AA15" s="34" t="str">
        <f>IF('Heures Supplémentaire'!AA27="",AA$5,"")</f>
        <v>BBBB</v>
      </c>
      <c r="AB15" s="34" t="str">
        <f>IF('Heures Supplémentaire'!AB27="",AB$5,"")</f>
        <v>CCCC</v>
      </c>
      <c r="AC15" s="34" t="e">
        <f>IF(#REF!="",AC$5,"")</f>
        <v>#REF!</v>
      </c>
      <c r="AD15" s="34" t="e">
        <f>IF(#REF!="",AD$5,"")</f>
        <v>#REF!</v>
      </c>
      <c r="AE15" s="34" t="e">
        <f>IF(#REF!="",AE$5,"")</f>
        <v>#REF!</v>
      </c>
      <c r="AF15" s="34" t="e">
        <f>IF(#REF!="",AF$5,"")</f>
        <v>#REF!</v>
      </c>
      <c r="AG15" s="34" t="e">
        <f>IF(#REF!="",AG$5,"")</f>
        <v>#REF!</v>
      </c>
      <c r="AH15" s="35" t="e">
        <f>IF(#REF!="",AH$5,"")</f>
        <v>#REF!</v>
      </c>
    </row>
    <row r="16" spans="1:34" ht="15" hidden="1" customHeight="1">
      <c r="A16" s="27" t="s">
        <v>63</v>
      </c>
      <c r="B16" s="28">
        <f t="shared" si="1"/>
        <v>42746</v>
      </c>
      <c r="C16" s="36">
        <f t="shared" si="0"/>
        <v>4</v>
      </c>
      <c r="D16" s="37" t="s">
        <v>67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3"/>
      <c r="P16" s="34" t="str">
        <f>IF('Heures Supplémentaire'!D28="",$P$5,"")</f>
        <v>Haziz</v>
      </c>
      <c r="Q16" s="34" t="str">
        <f>IF('Heures Supplémentaire'!F28="",$Q$5,"")</f>
        <v>Stéphanie</v>
      </c>
      <c r="R16" s="34" t="str">
        <f>IF('Heures Supplémentaire'!H28="",$R$5,"")</f>
        <v>Catherine</v>
      </c>
      <c r="S16" s="34" t="str">
        <f>IF('Heures Supplémentaire'!J28="",$S$5,"")</f>
        <v>Denise</v>
      </c>
      <c r="T16" s="34" t="str">
        <f>IF('Heures Supplémentaire'!L28="",$T$5,"")</f>
        <v>Camille</v>
      </c>
      <c r="U16" s="34" t="str">
        <f>IF('Heures Supplémentaire'!N28="",$U$5,"")</f>
        <v>Moncef</v>
      </c>
      <c r="V16" s="34" t="str">
        <f>IF('Heures Supplémentaire'!P28="",$V$5,"")</f>
        <v>Danièle</v>
      </c>
      <c r="W16" s="34" t="str">
        <f>IF('Heures Supplémentaire'!R28="",W$5,"")</f>
        <v>Alain</v>
      </c>
      <c r="X16" s="34" t="str">
        <f>IF('Heures Supplémentaire'!T28="",X$5,"")</f>
        <v>Manuel</v>
      </c>
      <c r="Y16" s="34" t="str">
        <f>IF('Heures Supplémentaire'!V28="",Y$5,"")</f>
        <v>Driss</v>
      </c>
      <c r="Z16" s="34" t="str">
        <f>IF('Heures Supplémentaire'!Z28="",Z$5,"")</f>
        <v>AAAA</v>
      </c>
      <c r="AA16" s="34" t="str">
        <f>IF('Heures Supplémentaire'!AA28="",AA$5,"")</f>
        <v>BBBB</v>
      </c>
      <c r="AB16" s="34" t="str">
        <f>IF('Heures Supplémentaire'!AB28="",AB$5,"")</f>
        <v>CCCC</v>
      </c>
      <c r="AC16" s="34" t="e">
        <f>IF(#REF!="",AC$5,"")</f>
        <v>#REF!</v>
      </c>
      <c r="AD16" s="34" t="e">
        <f>IF(#REF!="",AD$5,"")</f>
        <v>#REF!</v>
      </c>
      <c r="AE16" s="34" t="e">
        <f>IF(#REF!="",AE$5,"")</f>
        <v>#REF!</v>
      </c>
      <c r="AF16" s="34" t="e">
        <f>IF(#REF!="",AF$5,"")</f>
        <v>#REF!</v>
      </c>
      <c r="AG16" s="34" t="e">
        <f>IF(#REF!="",AG$5,"")</f>
        <v>#REF!</v>
      </c>
      <c r="AH16" s="35" t="e">
        <f>IF(#REF!="",AH$5,"")</f>
        <v>#REF!</v>
      </c>
    </row>
    <row r="17" spans="1:34" ht="15" customHeight="1">
      <c r="A17" s="27" t="s">
        <v>63</v>
      </c>
      <c r="B17" s="28">
        <f t="shared" si="1"/>
        <v>42747</v>
      </c>
      <c r="C17" s="36">
        <f t="shared" si="0"/>
        <v>5</v>
      </c>
      <c r="D17" s="37" t="s">
        <v>68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3"/>
      <c r="P17" s="34" t="str">
        <f>IF('Heures Supplémentaire'!D29="",$P$5,"")</f>
        <v>Haziz</v>
      </c>
      <c r="Q17" s="34" t="str">
        <f>IF('Heures Supplémentaire'!F29="",$Q$5,"")</f>
        <v>Stéphanie</v>
      </c>
      <c r="R17" s="34" t="str">
        <f>IF('Heures Supplémentaire'!H29="",$R$5,"")</f>
        <v>Catherine</v>
      </c>
      <c r="S17" s="34" t="str">
        <f>IF('Heures Supplémentaire'!J29="",$S$5,"")</f>
        <v>Denise</v>
      </c>
      <c r="T17" s="34" t="str">
        <f>IF('Heures Supplémentaire'!L29="",$T$5,"")</f>
        <v>Camille</v>
      </c>
      <c r="U17" s="34" t="str">
        <f>IF('Heures Supplémentaire'!N29="",$U$5,"")</f>
        <v>Moncef</v>
      </c>
      <c r="V17" s="34" t="str">
        <f>IF('Heures Supplémentaire'!P29="",$V$5,"")</f>
        <v>Danièle</v>
      </c>
      <c r="W17" s="34" t="str">
        <f>IF('Heures Supplémentaire'!R29="",W$5,"")</f>
        <v>Alain</v>
      </c>
      <c r="X17" s="34" t="str">
        <f>IF('Heures Supplémentaire'!T29="",X$5,"")</f>
        <v>Manuel</v>
      </c>
      <c r="Y17" s="34" t="str">
        <f>IF('Heures Supplémentaire'!V29="",Y$5,"")</f>
        <v>Driss</v>
      </c>
      <c r="Z17" s="34" t="str">
        <f>IF('Heures Supplémentaire'!Z29="",Z$5,"")</f>
        <v>AAAA</v>
      </c>
      <c r="AA17" s="34" t="str">
        <f>IF('Heures Supplémentaire'!AA29="",AA$5,"")</f>
        <v>BBBB</v>
      </c>
      <c r="AB17" s="34" t="str">
        <f>IF('Heures Supplémentaire'!AB29="",AB$5,"")</f>
        <v>CCCC</v>
      </c>
      <c r="AC17" s="34" t="e">
        <f>IF(#REF!="",AC$5,"")</f>
        <v>#REF!</v>
      </c>
      <c r="AD17" s="34" t="e">
        <f>IF(#REF!="",AD$5,"")</f>
        <v>#REF!</v>
      </c>
      <c r="AE17" s="34" t="e">
        <f>IF(#REF!="",AE$5,"")</f>
        <v>#REF!</v>
      </c>
      <c r="AF17" s="34" t="e">
        <f>IF(#REF!="",AF$5,"")</f>
        <v>#REF!</v>
      </c>
      <c r="AG17" s="34" t="e">
        <f>IF(#REF!="",AG$5,"")</f>
        <v>#REF!</v>
      </c>
      <c r="AH17" s="35" t="e">
        <f>IF(#REF!="",AH$5,"")</f>
        <v>#REF!</v>
      </c>
    </row>
    <row r="18" spans="1:34" ht="15" hidden="1" customHeight="1">
      <c r="A18" s="27" t="s">
        <v>63</v>
      </c>
      <c r="B18" s="28">
        <f t="shared" si="1"/>
        <v>42748</v>
      </c>
      <c r="C18" s="36">
        <f t="shared" si="0"/>
        <v>6</v>
      </c>
      <c r="D18" s="37" t="s">
        <v>69</v>
      </c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3"/>
      <c r="P18" s="34" t="str">
        <f>IF('Heures Supplémentaire'!D30="",$P$5,"")</f>
        <v>Haziz</v>
      </c>
      <c r="Q18" s="34" t="str">
        <f>IF('Heures Supplémentaire'!F30="",$Q$5,"")</f>
        <v>Stéphanie</v>
      </c>
      <c r="R18" s="34" t="str">
        <f>IF('Heures Supplémentaire'!H30="",$R$5,"")</f>
        <v>Catherine</v>
      </c>
      <c r="S18" s="34" t="str">
        <f>IF('Heures Supplémentaire'!J30="",$S$5,"")</f>
        <v>Denise</v>
      </c>
      <c r="T18" s="34" t="str">
        <f>IF('Heures Supplémentaire'!L30="",$T$5,"")</f>
        <v>Camille</v>
      </c>
      <c r="U18" s="34" t="str">
        <f>IF('Heures Supplémentaire'!N30="",$U$5,"")</f>
        <v>Moncef</v>
      </c>
      <c r="V18" s="34" t="str">
        <f>IF('Heures Supplémentaire'!P30="",$V$5,"")</f>
        <v>Danièle</v>
      </c>
      <c r="W18" s="34" t="str">
        <f>IF('Heures Supplémentaire'!R30="",W$5,"")</f>
        <v>Alain</v>
      </c>
      <c r="X18" s="34" t="str">
        <f>IF('Heures Supplémentaire'!T30="",X$5,"")</f>
        <v>Manuel</v>
      </c>
      <c r="Y18" s="34" t="str">
        <f>IF('Heures Supplémentaire'!V30="",Y$5,"")</f>
        <v>Driss</v>
      </c>
      <c r="Z18" s="34" t="str">
        <f>IF('Heures Supplémentaire'!Z30="",Z$5,"")</f>
        <v>AAAA</v>
      </c>
      <c r="AA18" s="34" t="str">
        <f>IF('Heures Supplémentaire'!AA30="",AA$5,"")</f>
        <v>BBBB</v>
      </c>
      <c r="AB18" s="34" t="str">
        <f>IF('Heures Supplémentaire'!AB30="",AB$5,"")</f>
        <v>CCCC</v>
      </c>
      <c r="AC18" s="34" t="e">
        <f>IF(#REF!="",AC$5,"")</f>
        <v>#REF!</v>
      </c>
      <c r="AD18" s="34" t="e">
        <f>IF(#REF!="",AD$5,"")</f>
        <v>#REF!</v>
      </c>
      <c r="AE18" s="34" t="e">
        <f>IF(#REF!="",AE$5,"")</f>
        <v>#REF!</v>
      </c>
      <c r="AF18" s="34" t="e">
        <f>IF(#REF!="",AF$5,"")</f>
        <v>#REF!</v>
      </c>
      <c r="AG18" s="34" t="e">
        <f>IF(#REF!="",AG$5,"")</f>
        <v>#REF!</v>
      </c>
      <c r="AH18" s="35" t="e">
        <f>IF(#REF!="",AH$5,"")</f>
        <v>#REF!</v>
      </c>
    </row>
    <row r="19" spans="1:34" ht="15" hidden="1" customHeight="1">
      <c r="A19" s="27" t="s">
        <v>63</v>
      </c>
      <c r="B19" s="28">
        <f t="shared" si="1"/>
        <v>42749</v>
      </c>
      <c r="C19" s="36">
        <f t="shared" si="0"/>
        <v>7</v>
      </c>
      <c r="D19" s="37" t="s">
        <v>70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3"/>
      <c r="P19" s="34" t="str">
        <f>IF('Heures Supplémentaire'!D31="",$P$5,"")</f>
        <v>Haziz</v>
      </c>
      <c r="Q19" s="34" t="str">
        <f>IF('Heures Supplémentaire'!F31="",$Q$5,"")</f>
        <v>Stéphanie</v>
      </c>
      <c r="R19" s="34" t="str">
        <f>IF('Heures Supplémentaire'!H31="",$R$5,"")</f>
        <v>Catherine</v>
      </c>
      <c r="S19" s="34" t="str">
        <f>IF('Heures Supplémentaire'!J31="",$S$5,"")</f>
        <v>Denise</v>
      </c>
      <c r="T19" s="34" t="str">
        <f>IF('Heures Supplémentaire'!L31="",$T$5,"")</f>
        <v>Camille</v>
      </c>
      <c r="U19" s="34" t="str">
        <f>IF('Heures Supplémentaire'!N31="",$U$5,"")</f>
        <v>Moncef</v>
      </c>
      <c r="V19" s="34" t="str">
        <f>IF('Heures Supplémentaire'!P31="",$V$5,"")</f>
        <v>Danièle</v>
      </c>
      <c r="W19" s="34" t="str">
        <f>IF('Heures Supplémentaire'!R31="",W$5,"")</f>
        <v>Alain</v>
      </c>
      <c r="X19" s="34" t="str">
        <f>IF('Heures Supplémentaire'!T31="",X$5,"")</f>
        <v>Manuel</v>
      </c>
      <c r="Y19" s="34" t="str">
        <f>IF('Heures Supplémentaire'!V31="",Y$5,"")</f>
        <v>Driss</v>
      </c>
      <c r="Z19" s="34" t="str">
        <f>IF('Heures Supplémentaire'!Z31="",Z$5,"")</f>
        <v>AAAA</v>
      </c>
      <c r="AA19" s="34" t="str">
        <f>IF('Heures Supplémentaire'!AA31="",AA$5,"")</f>
        <v>BBBB</v>
      </c>
      <c r="AB19" s="34" t="str">
        <f>IF('Heures Supplémentaire'!AB31="",AB$5,"")</f>
        <v>CCCC</v>
      </c>
      <c r="AC19" s="34" t="e">
        <f>IF(#REF!="",AC$5,"")</f>
        <v>#REF!</v>
      </c>
      <c r="AD19" s="34" t="e">
        <f>IF(#REF!="",AD$5,"")</f>
        <v>#REF!</v>
      </c>
      <c r="AE19" s="34" t="e">
        <f>IF(#REF!="",AE$5,"")</f>
        <v>#REF!</v>
      </c>
      <c r="AF19" s="34" t="e">
        <f>IF(#REF!="",AF$5,"")</f>
        <v>#REF!</v>
      </c>
      <c r="AG19" s="34" t="e">
        <f>IF(#REF!="",AG$5,"")</f>
        <v>#REF!</v>
      </c>
      <c r="AH19" s="35" t="e">
        <f>IF(#REF!="",AH$5,"")</f>
        <v>#REF!</v>
      </c>
    </row>
    <row r="20" spans="1:34" ht="15" hidden="1" customHeight="1">
      <c r="A20" s="27" t="s">
        <v>63</v>
      </c>
      <c r="B20" s="28">
        <f t="shared" si="1"/>
        <v>42750</v>
      </c>
      <c r="C20" s="36">
        <f t="shared" si="0"/>
        <v>1</v>
      </c>
      <c r="D20" s="37" t="s">
        <v>64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3"/>
      <c r="P20" s="34" t="str">
        <f>IF('Heures Supplémentaire'!D32="",$P$5,"")</f>
        <v>Haziz</v>
      </c>
      <c r="Q20" s="34" t="str">
        <f>IF('Heures Supplémentaire'!F32="",$Q$5,"")</f>
        <v>Stéphanie</v>
      </c>
      <c r="R20" s="34" t="str">
        <f>IF('Heures Supplémentaire'!H32="",$R$5,"")</f>
        <v>Catherine</v>
      </c>
      <c r="S20" s="34" t="str">
        <f>IF('Heures Supplémentaire'!J32="",$S$5,"")</f>
        <v>Denise</v>
      </c>
      <c r="T20" s="34" t="str">
        <f>IF('Heures Supplémentaire'!L32="",$T$5,"")</f>
        <v>Camille</v>
      </c>
      <c r="U20" s="34" t="str">
        <f>IF('Heures Supplémentaire'!N32="",$U$5,"")</f>
        <v>Moncef</v>
      </c>
      <c r="V20" s="34" t="str">
        <f>IF('Heures Supplémentaire'!P32="",$V$5,"")</f>
        <v>Danièle</v>
      </c>
      <c r="W20" s="34" t="str">
        <f>IF('Heures Supplémentaire'!R32="",W$5,"")</f>
        <v>Alain</v>
      </c>
      <c r="X20" s="34" t="str">
        <f>IF('Heures Supplémentaire'!T32="",X$5,"")</f>
        <v>Manuel</v>
      </c>
      <c r="Y20" s="34" t="str">
        <f>IF('Heures Supplémentaire'!V32="",Y$5,"")</f>
        <v>Driss</v>
      </c>
      <c r="Z20" s="34" t="str">
        <f>IF('Heures Supplémentaire'!Z32="",Z$5,"")</f>
        <v>AAAA</v>
      </c>
      <c r="AA20" s="34" t="str">
        <f>IF('Heures Supplémentaire'!AA32="",AA$5,"")</f>
        <v>BBBB</v>
      </c>
      <c r="AB20" s="34" t="str">
        <f>IF('Heures Supplémentaire'!AB32="",AB$5,"")</f>
        <v>CCCC</v>
      </c>
      <c r="AC20" s="34" t="e">
        <f>IF(#REF!="",AC$5,"")</f>
        <v>#REF!</v>
      </c>
      <c r="AD20" s="34" t="e">
        <f>IF(#REF!="",AD$5,"")</f>
        <v>#REF!</v>
      </c>
      <c r="AE20" s="34" t="e">
        <f>IF(#REF!="",AE$5,"")</f>
        <v>#REF!</v>
      </c>
      <c r="AF20" s="34" t="e">
        <f>IF(#REF!="",AF$5,"")</f>
        <v>#REF!</v>
      </c>
      <c r="AG20" s="34" t="e">
        <f>IF(#REF!="",AG$5,"")</f>
        <v>#REF!</v>
      </c>
      <c r="AH20" s="35" t="e">
        <f>IF(#REF!="",AH$5,"")</f>
        <v>#REF!</v>
      </c>
    </row>
    <row r="21" spans="1:34" ht="15" hidden="1" customHeight="1">
      <c r="A21" s="27" t="s">
        <v>63</v>
      </c>
      <c r="B21" s="28">
        <f t="shared" si="1"/>
        <v>42751</v>
      </c>
      <c r="C21" s="36">
        <f t="shared" si="0"/>
        <v>2</v>
      </c>
      <c r="D21" s="37" t="s">
        <v>65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3"/>
      <c r="P21" s="34" t="str">
        <f>IF('Heures Supplémentaire'!D35="",$P$5,"")</f>
        <v>Haziz</v>
      </c>
      <c r="Q21" s="34" t="str">
        <f>IF('Heures Supplémentaire'!F35="",$Q$5,"")</f>
        <v>Stéphanie</v>
      </c>
      <c r="R21" s="34" t="str">
        <f>IF('Heures Supplémentaire'!H35="",$R$5,"")</f>
        <v>Catherine</v>
      </c>
      <c r="S21" s="34" t="str">
        <f>IF('Heures Supplémentaire'!J35="",$S$5,"")</f>
        <v>Denise</v>
      </c>
      <c r="T21" s="34" t="str">
        <f>IF('Heures Supplémentaire'!L35="",$T$5,"")</f>
        <v>Camille</v>
      </c>
      <c r="U21" s="34" t="str">
        <f>IF('Heures Supplémentaire'!N35="",$U$5,"")</f>
        <v>Moncef</v>
      </c>
      <c r="V21" s="34" t="str">
        <f>IF('Heures Supplémentaire'!P35="",$V$5,"")</f>
        <v>Danièle</v>
      </c>
      <c r="W21" s="34" t="str">
        <f>IF('Heures Supplémentaire'!R35="",W$5,"")</f>
        <v>Alain</v>
      </c>
      <c r="X21" s="34" t="str">
        <f>IF('Heures Supplémentaire'!T35="",X$5,"")</f>
        <v>Manuel</v>
      </c>
      <c r="Y21" s="34" t="str">
        <f>IF('Heures Supplémentaire'!V35="",Y$5,"")</f>
        <v>Driss</v>
      </c>
      <c r="Z21" s="34" t="str">
        <f>IF('Heures Supplémentaire'!Z35="",Z$5,"")</f>
        <v>AAAA</v>
      </c>
      <c r="AA21" s="34" t="str">
        <f>IF('Heures Supplémentaire'!AA35="",AA$5,"")</f>
        <v>BBBB</v>
      </c>
      <c r="AB21" s="34" t="str">
        <f>IF('Heures Supplémentaire'!AB35="",AB$5,"")</f>
        <v>CCCC</v>
      </c>
      <c r="AC21" s="34" t="e">
        <f>IF(#REF!="",AC$5,"")</f>
        <v>#REF!</v>
      </c>
      <c r="AD21" s="34" t="e">
        <f>IF(#REF!="",AD$5,"")</f>
        <v>#REF!</v>
      </c>
      <c r="AE21" s="34" t="e">
        <f>IF(#REF!="",AE$5,"")</f>
        <v>#REF!</v>
      </c>
      <c r="AF21" s="34" t="e">
        <f>IF(#REF!="",AF$5,"")</f>
        <v>#REF!</v>
      </c>
      <c r="AG21" s="34" t="e">
        <f>IF(#REF!="",AG$5,"")</f>
        <v>#REF!</v>
      </c>
      <c r="AH21" s="35" t="e">
        <f>IF(#REF!="",AH$5,"")</f>
        <v>#REF!</v>
      </c>
    </row>
    <row r="22" spans="1:34" ht="15" hidden="1" customHeight="1">
      <c r="A22" s="27" t="s">
        <v>63</v>
      </c>
      <c r="B22" s="28">
        <f t="shared" si="1"/>
        <v>42752</v>
      </c>
      <c r="C22" s="36">
        <f t="shared" si="0"/>
        <v>3</v>
      </c>
      <c r="D22" s="37" t="s">
        <v>66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3"/>
      <c r="P22" s="34" t="str">
        <f>IF('Heures Supplémentaire'!D36="",$P$5,"")</f>
        <v>Haziz</v>
      </c>
      <c r="Q22" s="34" t="str">
        <f>IF('Heures Supplémentaire'!F36="",$Q$5,"")</f>
        <v>Stéphanie</v>
      </c>
      <c r="R22" s="34" t="str">
        <f>IF('Heures Supplémentaire'!H36="",$R$5,"")</f>
        <v>Catherine</v>
      </c>
      <c r="S22" s="34" t="str">
        <f>IF('Heures Supplémentaire'!J36="",$S$5,"")</f>
        <v>Denise</v>
      </c>
      <c r="T22" s="34" t="str">
        <f>IF('Heures Supplémentaire'!L36="",$T$5,"")</f>
        <v>Camille</v>
      </c>
      <c r="U22" s="34" t="str">
        <f>IF('Heures Supplémentaire'!N36="",$U$5,"")</f>
        <v>Moncef</v>
      </c>
      <c r="V22" s="34" t="str">
        <f>IF('Heures Supplémentaire'!P36="",$V$5,"")</f>
        <v>Danièle</v>
      </c>
      <c r="W22" s="34" t="str">
        <f>IF('Heures Supplémentaire'!R36="",W$5,"")</f>
        <v>Alain</v>
      </c>
      <c r="X22" s="34" t="str">
        <f>IF('Heures Supplémentaire'!T36="",X$5,"")</f>
        <v>Manuel</v>
      </c>
      <c r="Y22" s="34" t="str">
        <f>IF('Heures Supplémentaire'!V36="",Y$5,"")</f>
        <v>Driss</v>
      </c>
      <c r="Z22" s="34" t="str">
        <f>IF('Heures Supplémentaire'!Z36="",Z$5,"")</f>
        <v>AAAA</v>
      </c>
      <c r="AA22" s="34" t="str">
        <f>IF('Heures Supplémentaire'!AA36="",AA$5,"")</f>
        <v>BBBB</v>
      </c>
      <c r="AB22" s="34" t="str">
        <f>IF('Heures Supplémentaire'!AB36="",AB$5,"")</f>
        <v>CCCC</v>
      </c>
      <c r="AC22" s="34" t="e">
        <f>IF(#REF!="",AC$5,"")</f>
        <v>#REF!</v>
      </c>
      <c r="AD22" s="34" t="e">
        <f>IF(#REF!="",AD$5,"")</f>
        <v>#REF!</v>
      </c>
      <c r="AE22" s="34" t="e">
        <f>IF(#REF!="",AE$5,"")</f>
        <v>#REF!</v>
      </c>
      <c r="AF22" s="34" t="e">
        <f>IF(#REF!="",AF$5,"")</f>
        <v>#REF!</v>
      </c>
      <c r="AG22" s="34" t="e">
        <f>IF(#REF!="",AG$5,"")</f>
        <v>#REF!</v>
      </c>
      <c r="AH22" s="35" t="e">
        <f>IF(#REF!="",AH$5,"")</f>
        <v>#REF!</v>
      </c>
    </row>
    <row r="23" spans="1:34" ht="15" hidden="1" customHeight="1">
      <c r="A23" s="27" t="s">
        <v>63</v>
      </c>
      <c r="B23" s="28">
        <f t="shared" si="1"/>
        <v>42753</v>
      </c>
      <c r="C23" s="36">
        <f t="shared" si="0"/>
        <v>4</v>
      </c>
      <c r="D23" s="37" t="s">
        <v>67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3"/>
      <c r="P23" s="34" t="str">
        <f>IF('Heures Supplémentaire'!D37="",$P$5,"")</f>
        <v>Haziz</v>
      </c>
      <c r="Q23" s="34" t="str">
        <f>IF('Heures Supplémentaire'!F37="",$Q$5,"")</f>
        <v>Stéphanie</v>
      </c>
      <c r="R23" s="34" t="str">
        <f>IF('Heures Supplémentaire'!H37="",$R$5,"")</f>
        <v>Catherine</v>
      </c>
      <c r="S23" s="34" t="str">
        <f>IF('Heures Supplémentaire'!J37="",$S$5,"")</f>
        <v>Denise</v>
      </c>
      <c r="T23" s="34" t="str">
        <f>IF('Heures Supplémentaire'!L37="",$T$5,"")</f>
        <v>Camille</v>
      </c>
      <c r="U23" s="34" t="str">
        <f>IF('Heures Supplémentaire'!N37="",$U$5,"")</f>
        <v>Moncef</v>
      </c>
      <c r="V23" s="34" t="str">
        <f>IF('Heures Supplémentaire'!P37="",$V$5,"")</f>
        <v>Danièle</v>
      </c>
      <c r="W23" s="34" t="str">
        <f>IF('Heures Supplémentaire'!R37="",W$5,"")</f>
        <v>Alain</v>
      </c>
      <c r="X23" s="34" t="str">
        <f>IF('Heures Supplémentaire'!T37="",X$5,"")</f>
        <v>Manuel</v>
      </c>
      <c r="Y23" s="34" t="str">
        <f>IF('Heures Supplémentaire'!V37="",Y$5,"")</f>
        <v>Driss</v>
      </c>
      <c r="Z23" s="34" t="str">
        <f>IF('Heures Supplémentaire'!Z37="",Z$5,"")</f>
        <v>AAAA</v>
      </c>
      <c r="AA23" s="34" t="str">
        <f>IF('Heures Supplémentaire'!AA37="",AA$5,"")</f>
        <v>BBBB</v>
      </c>
      <c r="AB23" s="34" t="str">
        <f>IF('Heures Supplémentaire'!AB37="",AB$5,"")</f>
        <v>CCCC</v>
      </c>
      <c r="AC23" s="34" t="e">
        <f>IF(#REF!="",AC$5,"")</f>
        <v>#REF!</v>
      </c>
      <c r="AD23" s="34" t="e">
        <f>IF(#REF!="",AD$5,"")</f>
        <v>#REF!</v>
      </c>
      <c r="AE23" s="34" t="e">
        <f>IF(#REF!="",AE$5,"")</f>
        <v>#REF!</v>
      </c>
      <c r="AF23" s="34" t="e">
        <f>IF(#REF!="",AF$5,"")</f>
        <v>#REF!</v>
      </c>
      <c r="AG23" s="34" t="e">
        <f>IF(#REF!="",AG$5,"")</f>
        <v>#REF!</v>
      </c>
      <c r="AH23" s="35" t="e">
        <f>IF(#REF!="",AH$5,"")</f>
        <v>#REF!</v>
      </c>
    </row>
    <row r="24" spans="1:34" ht="15" customHeight="1">
      <c r="A24" s="27" t="s">
        <v>63</v>
      </c>
      <c r="B24" s="28">
        <f t="shared" si="1"/>
        <v>42754</v>
      </c>
      <c r="C24" s="36">
        <f t="shared" si="0"/>
        <v>5</v>
      </c>
      <c r="D24" s="37" t="s">
        <v>68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3"/>
      <c r="P24" s="34" t="str">
        <f>IF('Heures Supplémentaire'!D38="",$P$5,"")</f>
        <v>Haziz</v>
      </c>
      <c r="Q24" s="34" t="str">
        <f>IF('Heures Supplémentaire'!F38="",$Q$5,"")</f>
        <v>Stéphanie</v>
      </c>
      <c r="R24" s="34" t="str">
        <f>IF('Heures Supplémentaire'!H38="",$R$5,"")</f>
        <v>Catherine</v>
      </c>
      <c r="S24" s="34" t="str">
        <f>IF('Heures Supplémentaire'!J38="",$S$5,"")</f>
        <v>Denise</v>
      </c>
      <c r="T24" s="34" t="str">
        <f>IF('Heures Supplémentaire'!L38="",$T$5,"")</f>
        <v>Camille</v>
      </c>
      <c r="U24" s="34" t="str">
        <f>IF('Heures Supplémentaire'!N38="",$U$5,"")</f>
        <v>Moncef</v>
      </c>
      <c r="V24" s="34" t="str">
        <f>IF('Heures Supplémentaire'!P38="",$V$5,"")</f>
        <v>Danièle</v>
      </c>
      <c r="W24" s="34" t="str">
        <f>IF('Heures Supplémentaire'!R38="",W$5,"")</f>
        <v>Alain</v>
      </c>
      <c r="X24" s="34" t="str">
        <f>IF('Heures Supplémentaire'!T38="",X$5,"")</f>
        <v>Manuel</v>
      </c>
      <c r="Y24" s="34" t="str">
        <f>IF('Heures Supplémentaire'!V38="",Y$5,"")</f>
        <v>Driss</v>
      </c>
      <c r="Z24" s="34" t="str">
        <f>IF('Heures Supplémentaire'!Z38="",Z$5,"")</f>
        <v>AAAA</v>
      </c>
      <c r="AA24" s="34" t="str">
        <f>IF('Heures Supplémentaire'!AA38="",AA$5,"")</f>
        <v>BBBB</v>
      </c>
      <c r="AB24" s="34" t="str">
        <f>IF('Heures Supplémentaire'!AB38="",AB$5,"")</f>
        <v>CCCC</v>
      </c>
      <c r="AC24" s="34" t="e">
        <f>IF(#REF!="",AC$5,"")</f>
        <v>#REF!</v>
      </c>
      <c r="AD24" s="34" t="e">
        <f>IF(#REF!="",AD$5,"")</f>
        <v>#REF!</v>
      </c>
      <c r="AE24" s="34" t="e">
        <f>IF(#REF!="",AE$5,"")</f>
        <v>#REF!</v>
      </c>
      <c r="AF24" s="34" t="e">
        <f>IF(#REF!="",AF$5,"")</f>
        <v>#REF!</v>
      </c>
      <c r="AG24" s="34" t="e">
        <f>IF(#REF!="",AG$5,"")</f>
        <v>#REF!</v>
      </c>
      <c r="AH24" s="35" t="e">
        <f>IF(#REF!="",AH$5,"")</f>
        <v>#REF!</v>
      </c>
    </row>
    <row r="25" spans="1:34" ht="15" hidden="1" customHeight="1">
      <c r="A25" s="27" t="s">
        <v>63</v>
      </c>
      <c r="B25" s="28">
        <f t="shared" si="1"/>
        <v>42755</v>
      </c>
      <c r="C25" s="36">
        <f t="shared" si="0"/>
        <v>6</v>
      </c>
      <c r="D25" s="37" t="s">
        <v>69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3"/>
      <c r="P25" s="34" t="str">
        <f>IF('Heures Supplémentaire'!D39="",$P$5,"")</f>
        <v>Haziz</v>
      </c>
      <c r="Q25" s="34" t="str">
        <f>IF('Heures Supplémentaire'!F39="",$Q$5,"")</f>
        <v>Stéphanie</v>
      </c>
      <c r="R25" s="34" t="str">
        <f>IF('Heures Supplémentaire'!H39="",$R$5,"")</f>
        <v>Catherine</v>
      </c>
      <c r="S25" s="34" t="str">
        <f>IF('Heures Supplémentaire'!J39="",$S$5,"")</f>
        <v>Denise</v>
      </c>
      <c r="T25" s="34" t="str">
        <f>IF('Heures Supplémentaire'!L39="",$T$5,"")</f>
        <v>Camille</v>
      </c>
      <c r="U25" s="34" t="str">
        <f>IF('Heures Supplémentaire'!N39="",$U$5,"")</f>
        <v>Moncef</v>
      </c>
      <c r="V25" s="34" t="str">
        <f>IF('Heures Supplémentaire'!P39="",$V$5,"")</f>
        <v>Danièle</v>
      </c>
      <c r="W25" s="34" t="str">
        <f>IF('Heures Supplémentaire'!R39="",W$5,"")</f>
        <v>Alain</v>
      </c>
      <c r="X25" s="34" t="str">
        <f>IF('Heures Supplémentaire'!T39="",X$5,"")</f>
        <v>Manuel</v>
      </c>
      <c r="Y25" s="34" t="str">
        <f>IF('Heures Supplémentaire'!V39="",Y$5,"")</f>
        <v>Driss</v>
      </c>
      <c r="Z25" s="34" t="str">
        <f>IF('Heures Supplémentaire'!Z39="",Z$5,"")</f>
        <v>AAAA</v>
      </c>
      <c r="AA25" s="34" t="str">
        <f>IF('Heures Supplémentaire'!AA39="",AA$5,"")</f>
        <v>BBBB</v>
      </c>
      <c r="AB25" s="34" t="str">
        <f>IF('Heures Supplémentaire'!AB39="",AB$5,"")</f>
        <v>CCCC</v>
      </c>
      <c r="AC25" s="34" t="e">
        <f>IF(#REF!="",AC$5,"")</f>
        <v>#REF!</v>
      </c>
      <c r="AD25" s="34" t="e">
        <f>IF(#REF!="",AD$5,"")</f>
        <v>#REF!</v>
      </c>
      <c r="AE25" s="34" t="e">
        <f>IF(#REF!="",AE$5,"")</f>
        <v>#REF!</v>
      </c>
      <c r="AF25" s="34" t="e">
        <f>IF(#REF!="",AF$5,"")</f>
        <v>#REF!</v>
      </c>
      <c r="AG25" s="34" t="e">
        <f>IF(#REF!="",AG$5,"")</f>
        <v>#REF!</v>
      </c>
      <c r="AH25" s="35" t="e">
        <f>IF(#REF!="",AH$5,"")</f>
        <v>#REF!</v>
      </c>
    </row>
    <row r="26" spans="1:34" ht="15" hidden="1" customHeight="1">
      <c r="A26" s="27" t="s">
        <v>63</v>
      </c>
      <c r="B26" s="28">
        <f t="shared" si="1"/>
        <v>42756</v>
      </c>
      <c r="C26" s="36">
        <f t="shared" si="0"/>
        <v>7</v>
      </c>
      <c r="D26" s="37" t="s">
        <v>70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3"/>
      <c r="P26" s="34" t="str">
        <f>IF('Heures Supplémentaire'!D40="",$P$5,"")</f>
        <v>Haziz</v>
      </c>
      <c r="Q26" s="34" t="str">
        <f>IF('Heures Supplémentaire'!F40="",$Q$5,"")</f>
        <v>Stéphanie</v>
      </c>
      <c r="R26" s="34" t="str">
        <f>IF('Heures Supplémentaire'!H40="",$R$5,"")</f>
        <v>Catherine</v>
      </c>
      <c r="S26" s="34" t="str">
        <f>IF('Heures Supplémentaire'!J40="",$S$5,"")</f>
        <v>Denise</v>
      </c>
      <c r="T26" s="34" t="str">
        <f>IF('Heures Supplémentaire'!L40="",$T$5,"")</f>
        <v>Camille</v>
      </c>
      <c r="U26" s="34" t="str">
        <f>IF('Heures Supplémentaire'!N40="",$U$5,"")</f>
        <v>Moncef</v>
      </c>
      <c r="V26" s="34" t="str">
        <f>IF('Heures Supplémentaire'!P40="",$V$5,"")</f>
        <v>Danièle</v>
      </c>
      <c r="W26" s="34" t="str">
        <f>IF('Heures Supplémentaire'!R40="",W$5,"")</f>
        <v>Alain</v>
      </c>
      <c r="X26" s="34" t="str">
        <f>IF('Heures Supplémentaire'!T40="",X$5,"")</f>
        <v>Manuel</v>
      </c>
      <c r="Y26" s="34" t="str">
        <f>IF('Heures Supplémentaire'!V40="",Y$5,"")</f>
        <v>Driss</v>
      </c>
      <c r="Z26" s="34" t="str">
        <f>IF('Heures Supplémentaire'!Z40="",Z$5,"")</f>
        <v>AAAA</v>
      </c>
      <c r="AA26" s="34" t="str">
        <f>IF('Heures Supplémentaire'!AA40="",AA$5,"")</f>
        <v>BBBB</v>
      </c>
      <c r="AB26" s="34" t="str">
        <f>IF('Heures Supplémentaire'!AB40="",AB$5,"")</f>
        <v>CCCC</v>
      </c>
      <c r="AC26" s="34" t="e">
        <f>IF(#REF!="",AC$5,"")</f>
        <v>#REF!</v>
      </c>
      <c r="AD26" s="34" t="e">
        <f>IF(#REF!="",AD$5,"")</f>
        <v>#REF!</v>
      </c>
      <c r="AE26" s="34" t="e">
        <f>IF(#REF!="",AE$5,"")</f>
        <v>#REF!</v>
      </c>
      <c r="AF26" s="34" t="e">
        <f>IF(#REF!="",AF$5,"")</f>
        <v>#REF!</v>
      </c>
      <c r="AG26" s="34" t="e">
        <f>IF(#REF!="",AG$5,"")</f>
        <v>#REF!</v>
      </c>
      <c r="AH26" s="35" t="e">
        <f>IF(#REF!="",AH$5,"")</f>
        <v>#REF!</v>
      </c>
    </row>
    <row r="27" spans="1:34" ht="15" hidden="1" customHeight="1">
      <c r="A27" s="27" t="s">
        <v>63</v>
      </c>
      <c r="B27" s="28">
        <f t="shared" si="1"/>
        <v>42757</v>
      </c>
      <c r="C27" s="36">
        <f t="shared" si="0"/>
        <v>1</v>
      </c>
      <c r="D27" s="37" t="s">
        <v>64</v>
      </c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3"/>
      <c r="P27" s="34" t="str">
        <f>IF('Heures Supplémentaire'!D41="",$P$5,"")</f>
        <v>Haziz</v>
      </c>
      <c r="Q27" s="34" t="str">
        <f>IF('Heures Supplémentaire'!F41="",$Q$5,"")</f>
        <v>Stéphanie</v>
      </c>
      <c r="R27" s="34" t="str">
        <f>IF('Heures Supplémentaire'!H41="",$R$5,"")</f>
        <v>Catherine</v>
      </c>
      <c r="S27" s="34" t="str">
        <f>IF('Heures Supplémentaire'!J41="",$S$5,"")</f>
        <v>Denise</v>
      </c>
      <c r="T27" s="34" t="str">
        <f>IF('Heures Supplémentaire'!L41="",$T$5,"")</f>
        <v>Camille</v>
      </c>
      <c r="U27" s="34" t="str">
        <f>IF('Heures Supplémentaire'!N41="",$U$5,"")</f>
        <v>Moncef</v>
      </c>
      <c r="V27" s="34" t="str">
        <f>IF('Heures Supplémentaire'!P41="",$V$5,"")</f>
        <v>Danièle</v>
      </c>
      <c r="W27" s="34" t="str">
        <f>IF('Heures Supplémentaire'!R41="",W$5,"")</f>
        <v>Alain</v>
      </c>
      <c r="X27" s="34" t="str">
        <f>IF('Heures Supplémentaire'!T41="",X$5,"")</f>
        <v>Manuel</v>
      </c>
      <c r="Y27" s="34" t="str">
        <f>IF('Heures Supplémentaire'!V41="",Y$5,"")</f>
        <v>Driss</v>
      </c>
      <c r="Z27" s="34" t="str">
        <f>IF('Heures Supplémentaire'!Z41="",Z$5,"")</f>
        <v>AAAA</v>
      </c>
      <c r="AA27" s="34" t="str">
        <f>IF('Heures Supplémentaire'!AA41="",AA$5,"")</f>
        <v>BBBB</v>
      </c>
      <c r="AB27" s="34" t="str">
        <f>IF('Heures Supplémentaire'!AB41="",AB$5,"")</f>
        <v>CCCC</v>
      </c>
      <c r="AC27" s="34" t="e">
        <f>IF(#REF!="",AC$5,"")</f>
        <v>#REF!</v>
      </c>
      <c r="AD27" s="34" t="e">
        <f>IF(#REF!="",AD$5,"")</f>
        <v>#REF!</v>
      </c>
      <c r="AE27" s="34" t="e">
        <f>IF(#REF!="",AE$5,"")</f>
        <v>#REF!</v>
      </c>
      <c r="AF27" s="34" t="e">
        <f>IF(#REF!="",AF$5,"")</f>
        <v>#REF!</v>
      </c>
      <c r="AG27" s="34" t="e">
        <f>IF(#REF!="",AG$5,"")</f>
        <v>#REF!</v>
      </c>
      <c r="AH27" s="35" t="e">
        <f>IF(#REF!="",AH$5,"")</f>
        <v>#REF!</v>
      </c>
    </row>
    <row r="28" spans="1:34" ht="15" hidden="1" customHeight="1">
      <c r="A28" s="27" t="s">
        <v>63</v>
      </c>
      <c r="B28" s="28">
        <f t="shared" si="1"/>
        <v>42758</v>
      </c>
      <c r="C28" s="36">
        <f t="shared" si="0"/>
        <v>2</v>
      </c>
      <c r="D28" s="37" t="s">
        <v>65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3"/>
      <c r="P28" s="34" t="str">
        <f>IF('Heures Supplémentaire'!D44="",$P$5,"")</f>
        <v>Haziz</v>
      </c>
      <c r="Q28" s="34" t="str">
        <f>IF('Heures Supplémentaire'!F44="",$Q$5,"")</f>
        <v>Stéphanie</v>
      </c>
      <c r="R28" s="34" t="str">
        <f>IF('Heures Supplémentaire'!H44="",$R$5,"")</f>
        <v>Catherine</v>
      </c>
      <c r="S28" s="34" t="str">
        <f>IF('Heures Supplémentaire'!J44="",$S$5,"")</f>
        <v>Denise</v>
      </c>
      <c r="T28" s="34" t="str">
        <f>IF('Heures Supplémentaire'!L44="",$T$5,"")</f>
        <v>Camille</v>
      </c>
      <c r="U28" s="34" t="str">
        <f>IF('Heures Supplémentaire'!N44="",$U$5,"")</f>
        <v>Moncef</v>
      </c>
      <c r="V28" s="34" t="str">
        <f>IF('Heures Supplémentaire'!P44="",$V$5,"")</f>
        <v>Danièle</v>
      </c>
      <c r="W28" s="34" t="str">
        <f>IF('Heures Supplémentaire'!R44="",W$5,"")</f>
        <v>Alain</v>
      </c>
      <c r="X28" s="34" t="str">
        <f>IF('Heures Supplémentaire'!T44="",X$5,"")</f>
        <v>Manuel</v>
      </c>
      <c r="Y28" s="34" t="str">
        <f>IF('Heures Supplémentaire'!V44="",Y$5,"")</f>
        <v>Driss</v>
      </c>
      <c r="Z28" s="34" t="str">
        <f>IF('Heures Supplémentaire'!Z44="",Z$5,"")</f>
        <v>AAAA</v>
      </c>
      <c r="AA28" s="34" t="str">
        <f>IF('Heures Supplémentaire'!AA44="",AA$5,"")</f>
        <v>BBBB</v>
      </c>
      <c r="AB28" s="34" t="str">
        <f>IF('Heures Supplémentaire'!AB44="",AB$5,"")</f>
        <v>CCCC</v>
      </c>
      <c r="AC28" s="34" t="e">
        <f>IF(#REF!="",AC$5,"")</f>
        <v>#REF!</v>
      </c>
      <c r="AD28" s="34" t="e">
        <f>IF(#REF!="",AD$5,"")</f>
        <v>#REF!</v>
      </c>
      <c r="AE28" s="34" t="e">
        <f>IF(#REF!="",AE$5,"")</f>
        <v>#REF!</v>
      </c>
      <c r="AF28" s="34" t="e">
        <f>IF(#REF!="",AF$5,"")</f>
        <v>#REF!</v>
      </c>
      <c r="AG28" s="34" t="e">
        <f>IF(#REF!="",AG$5,"")</f>
        <v>#REF!</v>
      </c>
      <c r="AH28" s="35" t="e">
        <f>IF(#REF!="",AH$5,"")</f>
        <v>#REF!</v>
      </c>
    </row>
    <row r="29" spans="1:34" ht="15" hidden="1" customHeight="1">
      <c r="A29" s="27" t="s">
        <v>63</v>
      </c>
      <c r="B29" s="28">
        <f t="shared" si="1"/>
        <v>42759</v>
      </c>
      <c r="C29" s="36">
        <f t="shared" si="0"/>
        <v>3</v>
      </c>
      <c r="D29" s="37" t="s">
        <v>66</v>
      </c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3"/>
      <c r="P29" s="34" t="str">
        <f>IF('Heures Supplémentaire'!D45="",$P$5,"")</f>
        <v>Haziz</v>
      </c>
      <c r="Q29" s="34" t="str">
        <f>IF('Heures Supplémentaire'!F45="",$Q$5,"")</f>
        <v>Stéphanie</v>
      </c>
      <c r="R29" s="34" t="str">
        <f>IF('Heures Supplémentaire'!H45="",$R$5,"")</f>
        <v>Catherine</v>
      </c>
      <c r="S29" s="34" t="str">
        <f>IF('Heures Supplémentaire'!J45="",$S$5,"")</f>
        <v>Denise</v>
      </c>
      <c r="T29" s="34" t="str">
        <f>IF('Heures Supplémentaire'!L45="",$T$5,"")</f>
        <v>Camille</v>
      </c>
      <c r="U29" s="34" t="str">
        <f>IF('Heures Supplémentaire'!N45="",$U$5,"")</f>
        <v>Moncef</v>
      </c>
      <c r="V29" s="34" t="str">
        <f>IF('Heures Supplémentaire'!P45="",$V$5,"")</f>
        <v>Danièle</v>
      </c>
      <c r="W29" s="34" t="str">
        <f>IF('Heures Supplémentaire'!R45="",W$5,"")</f>
        <v>Alain</v>
      </c>
      <c r="X29" s="34" t="str">
        <f>IF('Heures Supplémentaire'!T45="",X$5,"")</f>
        <v>Manuel</v>
      </c>
      <c r="Y29" s="34" t="str">
        <f>IF('Heures Supplémentaire'!V45="",Y$5,"")</f>
        <v>Driss</v>
      </c>
      <c r="Z29" s="34" t="str">
        <f>IF('Heures Supplémentaire'!Z45="",Z$5,"")</f>
        <v>AAAA</v>
      </c>
      <c r="AA29" s="34" t="str">
        <f>IF('Heures Supplémentaire'!AA45="",AA$5,"")</f>
        <v>BBBB</v>
      </c>
      <c r="AB29" s="34" t="str">
        <f>IF('Heures Supplémentaire'!AB45="",AB$5,"")</f>
        <v>CCCC</v>
      </c>
      <c r="AC29" s="34" t="e">
        <f>IF(#REF!="",AC$5,"")</f>
        <v>#REF!</v>
      </c>
      <c r="AD29" s="34" t="e">
        <f>IF(#REF!="",AD$5,"")</f>
        <v>#REF!</v>
      </c>
      <c r="AE29" s="34" t="e">
        <f>IF(#REF!="",AE$5,"")</f>
        <v>#REF!</v>
      </c>
      <c r="AF29" s="34" t="e">
        <f>IF(#REF!="",AF$5,"")</f>
        <v>#REF!</v>
      </c>
      <c r="AG29" s="34" t="e">
        <f>IF(#REF!="",AG$5,"")</f>
        <v>#REF!</v>
      </c>
      <c r="AH29" s="35" t="e">
        <f>IF(#REF!="",AH$5,"")</f>
        <v>#REF!</v>
      </c>
    </row>
    <row r="30" spans="1:34" ht="15" hidden="1" customHeight="1">
      <c r="A30" s="27" t="s">
        <v>63</v>
      </c>
      <c r="B30" s="28">
        <f t="shared" si="1"/>
        <v>42760</v>
      </c>
      <c r="C30" s="36">
        <f t="shared" si="0"/>
        <v>4</v>
      </c>
      <c r="D30" s="37" t="s">
        <v>67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3"/>
      <c r="P30" s="34" t="str">
        <f>IF('Heures Supplémentaire'!D46="",$P$5,"")</f>
        <v>Haziz</v>
      </c>
      <c r="Q30" s="34" t="str">
        <f>IF('Heures Supplémentaire'!F46="",$Q$5,"")</f>
        <v>Stéphanie</v>
      </c>
      <c r="R30" s="34" t="str">
        <f>IF('Heures Supplémentaire'!H46="",$R$5,"")</f>
        <v>Catherine</v>
      </c>
      <c r="S30" s="34" t="str">
        <f>IF('Heures Supplémentaire'!J46="",$S$5,"")</f>
        <v>Denise</v>
      </c>
      <c r="T30" s="34" t="str">
        <f>IF('Heures Supplémentaire'!L46="",$T$5,"")</f>
        <v>Camille</v>
      </c>
      <c r="U30" s="34" t="str">
        <f>IF('Heures Supplémentaire'!N46="",$U$5,"")</f>
        <v>Moncef</v>
      </c>
      <c r="V30" s="34" t="str">
        <f>IF('Heures Supplémentaire'!P46="",$V$5,"")</f>
        <v>Danièle</v>
      </c>
      <c r="W30" s="34" t="str">
        <f>IF('Heures Supplémentaire'!R46="",W$5,"")</f>
        <v>Alain</v>
      </c>
      <c r="X30" s="34" t="str">
        <f>IF('Heures Supplémentaire'!T46="",X$5,"")</f>
        <v>Manuel</v>
      </c>
      <c r="Y30" s="34" t="str">
        <f>IF('Heures Supplémentaire'!V46="",Y$5,"")</f>
        <v>Driss</v>
      </c>
      <c r="Z30" s="34" t="str">
        <f>IF('Heures Supplémentaire'!Z46="",Z$5,"")</f>
        <v>AAAA</v>
      </c>
      <c r="AA30" s="34" t="str">
        <f>IF('Heures Supplémentaire'!AA46="",AA$5,"")</f>
        <v>BBBB</v>
      </c>
      <c r="AB30" s="34" t="str">
        <f>IF('Heures Supplémentaire'!AB46="",AB$5,"")</f>
        <v>CCCC</v>
      </c>
      <c r="AC30" s="34" t="e">
        <f>IF(#REF!="",AC$5,"")</f>
        <v>#REF!</v>
      </c>
      <c r="AD30" s="34" t="e">
        <f>IF(#REF!="",AD$5,"")</f>
        <v>#REF!</v>
      </c>
      <c r="AE30" s="34" t="e">
        <f>IF(#REF!="",AE$5,"")</f>
        <v>#REF!</v>
      </c>
      <c r="AF30" s="34" t="e">
        <f>IF(#REF!="",AF$5,"")</f>
        <v>#REF!</v>
      </c>
      <c r="AG30" s="34" t="e">
        <f>IF(#REF!="",AG$5,"")</f>
        <v>#REF!</v>
      </c>
      <c r="AH30" s="35" t="e">
        <f>IF(#REF!="",AH$5,"")</f>
        <v>#REF!</v>
      </c>
    </row>
    <row r="31" spans="1:34" ht="15" customHeight="1">
      <c r="A31" s="27" t="s">
        <v>63</v>
      </c>
      <c r="B31" s="28">
        <f t="shared" si="1"/>
        <v>42761</v>
      </c>
      <c r="C31" s="36">
        <f t="shared" si="0"/>
        <v>5</v>
      </c>
      <c r="D31" s="37" t="s">
        <v>68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3"/>
      <c r="P31" s="34" t="str">
        <f>IF('Heures Supplémentaire'!D47="",$P$5,"")</f>
        <v>Haziz</v>
      </c>
      <c r="Q31" s="34" t="str">
        <f>IF('Heures Supplémentaire'!F47="",$Q$5,"")</f>
        <v>Stéphanie</v>
      </c>
      <c r="R31" s="34" t="str">
        <f>IF('Heures Supplémentaire'!H47="",$R$5,"")</f>
        <v>Catherine</v>
      </c>
      <c r="S31" s="34" t="str">
        <f>IF('Heures Supplémentaire'!J47="",$S$5,"")</f>
        <v>Denise</v>
      </c>
      <c r="T31" s="34" t="str">
        <f>IF('Heures Supplémentaire'!L47="",$T$5,"")</f>
        <v>Camille</v>
      </c>
      <c r="U31" s="34" t="str">
        <f>IF('Heures Supplémentaire'!N47="",$U$5,"")</f>
        <v>Moncef</v>
      </c>
      <c r="V31" s="34" t="str">
        <f>IF('Heures Supplémentaire'!P47="",$V$5,"")</f>
        <v>Danièle</v>
      </c>
      <c r="W31" s="34" t="str">
        <f>IF('Heures Supplémentaire'!R47="",W$5,"")</f>
        <v>Alain</v>
      </c>
      <c r="X31" s="34" t="str">
        <f>IF('Heures Supplémentaire'!T47="",X$5,"")</f>
        <v>Manuel</v>
      </c>
      <c r="Y31" s="34" t="str">
        <f>IF('Heures Supplémentaire'!V47="",Y$5,"")</f>
        <v>Driss</v>
      </c>
      <c r="Z31" s="34" t="str">
        <f>IF('Heures Supplémentaire'!Z47="",Z$5,"")</f>
        <v>AAAA</v>
      </c>
      <c r="AA31" s="34" t="str">
        <f>IF('Heures Supplémentaire'!AA47="",AA$5,"")</f>
        <v>BBBB</v>
      </c>
      <c r="AB31" s="34" t="str">
        <f>IF('Heures Supplémentaire'!AB47="",AB$5,"")</f>
        <v>CCCC</v>
      </c>
      <c r="AC31" s="34" t="e">
        <f>IF(#REF!="",AC$5,"")</f>
        <v>#REF!</v>
      </c>
      <c r="AD31" s="34" t="e">
        <f>IF(#REF!="",AD$5,"")</f>
        <v>#REF!</v>
      </c>
      <c r="AE31" s="34" t="e">
        <f>IF(#REF!="",AE$5,"")</f>
        <v>#REF!</v>
      </c>
      <c r="AF31" s="34" t="e">
        <f>IF(#REF!="",AF$5,"")</f>
        <v>#REF!</v>
      </c>
      <c r="AG31" s="34" t="e">
        <f>IF(#REF!="",AG$5,"")</f>
        <v>#REF!</v>
      </c>
      <c r="AH31" s="35" t="e">
        <f>IF(#REF!="",AH$5,"")</f>
        <v>#REF!</v>
      </c>
    </row>
    <row r="32" spans="1:34" ht="15" hidden="1" customHeight="1">
      <c r="A32" s="27" t="s">
        <v>63</v>
      </c>
      <c r="B32" s="28">
        <f t="shared" si="1"/>
        <v>42762</v>
      </c>
      <c r="C32" s="36">
        <f t="shared" si="0"/>
        <v>6</v>
      </c>
      <c r="D32" s="37" t="s">
        <v>69</v>
      </c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3"/>
      <c r="P32" s="34" t="str">
        <f>IF('Heures Supplémentaire'!D48="",$P$5,"")</f>
        <v>Haziz</v>
      </c>
      <c r="Q32" s="34" t="str">
        <f>IF('Heures Supplémentaire'!F48="",$Q$5,"")</f>
        <v>Stéphanie</v>
      </c>
      <c r="R32" s="34" t="str">
        <f>IF('Heures Supplémentaire'!H48="",$R$5,"")</f>
        <v>Catherine</v>
      </c>
      <c r="S32" s="34" t="str">
        <f>IF('Heures Supplémentaire'!J48="",$S$5,"")</f>
        <v>Denise</v>
      </c>
      <c r="T32" s="34" t="str">
        <f>IF('Heures Supplémentaire'!L48="",$T$5,"")</f>
        <v>Camille</v>
      </c>
      <c r="U32" s="34" t="str">
        <f>IF('Heures Supplémentaire'!N48="",$U$5,"")</f>
        <v>Moncef</v>
      </c>
      <c r="V32" s="34" t="str">
        <f>IF('Heures Supplémentaire'!P48="",$V$5,"")</f>
        <v>Danièle</v>
      </c>
      <c r="W32" s="34" t="str">
        <f>IF('Heures Supplémentaire'!R48="",W$5,"")</f>
        <v>Alain</v>
      </c>
      <c r="X32" s="34" t="str">
        <f>IF('Heures Supplémentaire'!T48="",X$5,"")</f>
        <v>Manuel</v>
      </c>
      <c r="Y32" s="34" t="str">
        <f>IF('Heures Supplémentaire'!V48="",Y$5,"")</f>
        <v>Driss</v>
      </c>
      <c r="Z32" s="34" t="str">
        <f>IF('Heures Supplémentaire'!Z48="",Z$5,"")</f>
        <v>AAAA</v>
      </c>
      <c r="AA32" s="34" t="str">
        <f>IF('Heures Supplémentaire'!AA48="",AA$5,"")</f>
        <v>BBBB</v>
      </c>
      <c r="AB32" s="34" t="str">
        <f>IF('Heures Supplémentaire'!AB48="",AB$5,"")</f>
        <v>CCCC</v>
      </c>
      <c r="AC32" s="34" t="e">
        <f>IF(#REF!="",AC$5,"")</f>
        <v>#REF!</v>
      </c>
      <c r="AD32" s="34" t="e">
        <f>IF(#REF!="",AD$5,"")</f>
        <v>#REF!</v>
      </c>
      <c r="AE32" s="34" t="e">
        <f>IF(#REF!="",AE$5,"")</f>
        <v>#REF!</v>
      </c>
      <c r="AF32" s="34" t="e">
        <f>IF(#REF!="",AF$5,"")</f>
        <v>#REF!</v>
      </c>
      <c r="AG32" s="34" t="e">
        <f>IF(#REF!="",AG$5,"")</f>
        <v>#REF!</v>
      </c>
      <c r="AH32" s="35" t="e">
        <f>IF(#REF!="",AH$5,"")</f>
        <v>#REF!</v>
      </c>
    </row>
    <row r="33" spans="1:34" ht="15" hidden="1" customHeight="1">
      <c r="A33" s="27" t="s">
        <v>63</v>
      </c>
      <c r="B33" s="28">
        <f t="shared" si="1"/>
        <v>42763</v>
      </c>
      <c r="C33" s="36">
        <f t="shared" si="0"/>
        <v>7</v>
      </c>
      <c r="D33" s="37" t="s">
        <v>70</v>
      </c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3"/>
      <c r="P33" s="34" t="str">
        <f>IF('Heures Supplémentaire'!D49="",$P$5,"")</f>
        <v>Haziz</v>
      </c>
      <c r="Q33" s="34" t="str">
        <f>IF('Heures Supplémentaire'!F49="",$Q$5,"")</f>
        <v>Stéphanie</v>
      </c>
      <c r="R33" s="34" t="str">
        <f>IF('Heures Supplémentaire'!H49="",$R$5,"")</f>
        <v>Catherine</v>
      </c>
      <c r="S33" s="34" t="str">
        <f>IF('Heures Supplémentaire'!J49="",$S$5,"")</f>
        <v>Denise</v>
      </c>
      <c r="T33" s="34" t="str">
        <f>IF('Heures Supplémentaire'!L49="",$T$5,"")</f>
        <v>Camille</v>
      </c>
      <c r="U33" s="34" t="str">
        <f>IF('Heures Supplémentaire'!N49="",$U$5,"")</f>
        <v>Moncef</v>
      </c>
      <c r="V33" s="34" t="str">
        <f>IF('Heures Supplémentaire'!P49="",$V$5,"")</f>
        <v>Danièle</v>
      </c>
      <c r="W33" s="34" t="str">
        <f>IF('Heures Supplémentaire'!R49="",W$5,"")</f>
        <v>Alain</v>
      </c>
      <c r="X33" s="34" t="str">
        <f>IF('Heures Supplémentaire'!T49="",X$5,"")</f>
        <v>Manuel</v>
      </c>
      <c r="Y33" s="34" t="str">
        <f>IF('Heures Supplémentaire'!V49="",Y$5,"")</f>
        <v>Driss</v>
      </c>
      <c r="Z33" s="34" t="str">
        <f>IF('Heures Supplémentaire'!Z49="",Z$5,"")</f>
        <v>AAAA</v>
      </c>
      <c r="AA33" s="34" t="str">
        <f>IF('Heures Supplémentaire'!AA49="",AA$5,"")</f>
        <v>BBBB</v>
      </c>
      <c r="AB33" s="34" t="str">
        <f>IF('Heures Supplémentaire'!AB49="",AB$5,"")</f>
        <v>CCCC</v>
      </c>
      <c r="AC33" s="34" t="e">
        <f>IF(#REF!="",AC$5,"")</f>
        <v>#REF!</v>
      </c>
      <c r="AD33" s="34" t="e">
        <f>IF(#REF!="",AD$5,"")</f>
        <v>#REF!</v>
      </c>
      <c r="AE33" s="34" t="e">
        <f>IF(#REF!="",AE$5,"")</f>
        <v>#REF!</v>
      </c>
      <c r="AF33" s="34" t="e">
        <f>IF(#REF!="",AF$5,"")</f>
        <v>#REF!</v>
      </c>
      <c r="AG33" s="34" t="e">
        <f>IF(#REF!="",AG$5,"")</f>
        <v>#REF!</v>
      </c>
      <c r="AH33" s="35" t="e">
        <f>IF(#REF!="",AH$5,"")</f>
        <v>#REF!</v>
      </c>
    </row>
    <row r="34" spans="1:34" ht="15" hidden="1" customHeight="1">
      <c r="A34" s="27" t="s">
        <v>63</v>
      </c>
      <c r="B34" s="28">
        <f t="shared" si="1"/>
        <v>42764</v>
      </c>
      <c r="C34" s="36">
        <f t="shared" si="0"/>
        <v>1</v>
      </c>
      <c r="D34" s="37" t="s">
        <v>64</v>
      </c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3"/>
      <c r="P34" s="34" t="str">
        <f>IF('Heures Supplémentaire'!D50="",$P$5,"")</f>
        <v>Haziz</v>
      </c>
      <c r="Q34" s="34" t="str">
        <f>IF('Heures Supplémentaire'!F50="",$Q$5,"")</f>
        <v>Stéphanie</v>
      </c>
      <c r="R34" s="34" t="str">
        <f>IF('Heures Supplémentaire'!H50="",$R$5,"")</f>
        <v>Catherine</v>
      </c>
      <c r="S34" s="34" t="str">
        <f>IF('Heures Supplémentaire'!J50="",$S$5,"")</f>
        <v>Denise</v>
      </c>
      <c r="T34" s="34" t="str">
        <f>IF('Heures Supplémentaire'!L50="",$T$5,"")</f>
        <v>Camille</v>
      </c>
      <c r="U34" s="34" t="str">
        <f>IF('Heures Supplémentaire'!N50="",$U$5,"")</f>
        <v>Moncef</v>
      </c>
      <c r="V34" s="34" t="str">
        <f>IF('Heures Supplémentaire'!P50="",$V$5,"")</f>
        <v>Danièle</v>
      </c>
      <c r="W34" s="34" t="str">
        <f>IF('Heures Supplémentaire'!R50="",W$5,"")</f>
        <v>Alain</v>
      </c>
      <c r="X34" s="34" t="str">
        <f>IF('Heures Supplémentaire'!T50="",X$5,"")</f>
        <v>Manuel</v>
      </c>
      <c r="Y34" s="34" t="str">
        <f>IF('Heures Supplémentaire'!V50="",Y$5,"")</f>
        <v>Driss</v>
      </c>
      <c r="Z34" s="34" t="str">
        <f>IF('Heures Supplémentaire'!Z50="",Z$5,"")</f>
        <v>AAAA</v>
      </c>
      <c r="AA34" s="34" t="str">
        <f>IF('Heures Supplémentaire'!AA50="",AA$5,"")</f>
        <v>BBBB</v>
      </c>
      <c r="AB34" s="34" t="str">
        <f>IF('Heures Supplémentaire'!AB50="",AB$5,"")</f>
        <v>CCCC</v>
      </c>
      <c r="AC34" s="34" t="e">
        <f>IF(#REF!="",AC$5,"")</f>
        <v>#REF!</v>
      </c>
      <c r="AD34" s="34" t="e">
        <f>IF(#REF!="",AD$5,"")</f>
        <v>#REF!</v>
      </c>
      <c r="AE34" s="34" t="e">
        <f>IF(#REF!="",AE$5,"")</f>
        <v>#REF!</v>
      </c>
      <c r="AF34" s="34" t="e">
        <f>IF(#REF!="",AF$5,"")</f>
        <v>#REF!</v>
      </c>
      <c r="AG34" s="34" t="e">
        <f>IF(#REF!="",AG$5,"")</f>
        <v>#REF!</v>
      </c>
      <c r="AH34" s="35" t="e">
        <f>IF(#REF!="",AH$5,"")</f>
        <v>#REF!</v>
      </c>
    </row>
    <row r="35" spans="1:34" ht="15" hidden="1" customHeight="1">
      <c r="A35" s="27" t="s">
        <v>63</v>
      </c>
      <c r="B35" s="28">
        <f t="shared" si="1"/>
        <v>42765</v>
      </c>
      <c r="C35" s="36">
        <f t="shared" si="0"/>
        <v>2</v>
      </c>
      <c r="D35" s="37" t="s">
        <v>65</v>
      </c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3"/>
      <c r="P35" s="34" t="str">
        <f>IF('Heures Supplémentaire'!D53="",$P$5,"")</f>
        <v>Haziz</v>
      </c>
      <c r="Q35" s="34" t="str">
        <f>IF('Heures Supplémentaire'!F53="",$Q$5,"")</f>
        <v>Stéphanie</v>
      </c>
      <c r="R35" s="34" t="str">
        <f>IF('Heures Supplémentaire'!H53="",$R$5,"")</f>
        <v>Catherine</v>
      </c>
      <c r="S35" s="34" t="str">
        <f>IF('Heures Supplémentaire'!J53="",$S$5,"")</f>
        <v>Denise</v>
      </c>
      <c r="T35" s="34" t="str">
        <f>IF('Heures Supplémentaire'!L53="",$T$5,"")</f>
        <v>Camille</v>
      </c>
      <c r="U35" s="34" t="str">
        <f>IF('Heures Supplémentaire'!N53="",$U$5,"")</f>
        <v>Moncef</v>
      </c>
      <c r="V35" s="34" t="str">
        <f>IF('Heures Supplémentaire'!P53="",$V$5,"")</f>
        <v>Danièle</v>
      </c>
      <c r="W35" s="34" t="str">
        <f>IF('Heures Supplémentaire'!R53="",W$5,"")</f>
        <v>Alain</v>
      </c>
      <c r="X35" s="34" t="str">
        <f>IF('Heures Supplémentaire'!T53="",X$5,"")</f>
        <v>Manuel</v>
      </c>
      <c r="Y35" s="34" t="str">
        <f>IF('Heures Supplémentaire'!V53="",Y$5,"")</f>
        <v>Driss</v>
      </c>
      <c r="Z35" s="34" t="str">
        <f>IF('Heures Supplémentaire'!Z53="",Z$5,"")</f>
        <v>AAAA</v>
      </c>
      <c r="AA35" s="34" t="str">
        <f>IF('Heures Supplémentaire'!AA53="",AA$5,"")</f>
        <v>BBBB</v>
      </c>
      <c r="AB35" s="34" t="str">
        <f>IF('Heures Supplémentaire'!AB53="",AB$5,"")</f>
        <v>CCCC</v>
      </c>
      <c r="AC35" s="34" t="e">
        <f>IF(#REF!="",AC$5,"")</f>
        <v>#REF!</v>
      </c>
      <c r="AD35" s="34" t="e">
        <f>IF(#REF!="",AD$5,"")</f>
        <v>#REF!</v>
      </c>
      <c r="AE35" s="34" t="e">
        <f>IF(#REF!="",AE$5,"")</f>
        <v>#REF!</v>
      </c>
      <c r="AF35" s="34" t="e">
        <f>IF(#REF!="",AF$5,"")</f>
        <v>#REF!</v>
      </c>
      <c r="AG35" s="34" t="e">
        <f>IF(#REF!="",AG$5,"")</f>
        <v>#REF!</v>
      </c>
      <c r="AH35" s="35" t="e">
        <f>IF(#REF!="",AH$5,"")</f>
        <v>#REF!</v>
      </c>
    </row>
    <row r="36" spans="1:34" ht="15" hidden="1" customHeight="1">
      <c r="A36" s="27" t="s">
        <v>63</v>
      </c>
      <c r="B36" s="28">
        <f t="shared" si="1"/>
        <v>42766</v>
      </c>
      <c r="C36" s="36">
        <f t="shared" si="0"/>
        <v>3</v>
      </c>
      <c r="D36" s="37" t="s">
        <v>66</v>
      </c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3"/>
      <c r="P36" s="34" t="str">
        <f>IF('Heures Supplémentaire'!D54="",$P$5,"")</f>
        <v>Haziz</v>
      </c>
      <c r="Q36" s="34" t="str">
        <f>IF('Heures Supplémentaire'!F54="",$Q$5,"")</f>
        <v>Stéphanie</v>
      </c>
      <c r="R36" s="34" t="str">
        <f>IF('Heures Supplémentaire'!H54="",$R$5,"")</f>
        <v>Catherine</v>
      </c>
      <c r="S36" s="34" t="str">
        <f>IF('Heures Supplémentaire'!J54="",$S$5,"")</f>
        <v>Denise</v>
      </c>
      <c r="T36" s="34" t="str">
        <f>IF('Heures Supplémentaire'!L54="",$T$5,"")</f>
        <v>Camille</v>
      </c>
      <c r="U36" s="34" t="str">
        <f>IF('Heures Supplémentaire'!N54="",$U$5,"")</f>
        <v>Moncef</v>
      </c>
      <c r="V36" s="34" t="str">
        <f>IF('Heures Supplémentaire'!P54="",$V$5,"")</f>
        <v>Danièle</v>
      </c>
      <c r="W36" s="34" t="str">
        <f>IF('Heures Supplémentaire'!R54="",W$5,"")</f>
        <v>Alain</v>
      </c>
      <c r="X36" s="34" t="str">
        <f>IF('Heures Supplémentaire'!T54="",X$5,"")</f>
        <v>Manuel</v>
      </c>
      <c r="Y36" s="34" t="str">
        <f>IF('Heures Supplémentaire'!V54="",Y$5,"")</f>
        <v>Driss</v>
      </c>
      <c r="Z36" s="34" t="str">
        <f>IF('Heures Supplémentaire'!Z54="",Z$5,"")</f>
        <v>AAAA</v>
      </c>
      <c r="AA36" s="34" t="str">
        <f>IF('Heures Supplémentaire'!AA54="",AA$5,"")</f>
        <v>BBBB</v>
      </c>
      <c r="AB36" s="34" t="str">
        <f>IF('Heures Supplémentaire'!AB54="",AB$5,"")</f>
        <v>CCCC</v>
      </c>
      <c r="AC36" s="34" t="e">
        <f>IF(#REF!="",AC$5,"")</f>
        <v>#REF!</v>
      </c>
      <c r="AD36" s="34" t="e">
        <f>IF(#REF!="",AD$5,"")</f>
        <v>#REF!</v>
      </c>
      <c r="AE36" s="34" t="e">
        <f>IF(#REF!="",AE$5,"")</f>
        <v>#REF!</v>
      </c>
      <c r="AF36" s="34" t="e">
        <f>IF(#REF!="",AF$5,"")</f>
        <v>#REF!</v>
      </c>
      <c r="AG36" s="34" t="e">
        <f>IF(#REF!="",AG$5,"")</f>
        <v>#REF!</v>
      </c>
      <c r="AH36" s="35" t="e">
        <f>IF(#REF!="",AH$5,"")</f>
        <v>#REF!</v>
      </c>
    </row>
    <row r="37" spans="1:34" ht="15" hidden="1" customHeight="1">
      <c r="A37" s="27" t="s">
        <v>71</v>
      </c>
      <c r="B37" s="28">
        <f t="shared" si="1"/>
        <v>42767</v>
      </c>
      <c r="C37" s="36">
        <f t="shared" si="0"/>
        <v>4</v>
      </c>
      <c r="D37" s="37" t="s">
        <v>67</v>
      </c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3"/>
      <c r="P37" s="34" t="str">
        <f>IF('Heures Supplémentaire'!D56="",$P$5,"")</f>
        <v>Haziz</v>
      </c>
      <c r="Q37" s="34" t="str">
        <f>IF('Heures Supplémentaire'!F56="",$Q$5,"")</f>
        <v>Stéphanie</v>
      </c>
      <c r="R37" s="34" t="str">
        <f>IF('Heures Supplémentaire'!H56="",$R$5,"")</f>
        <v>Catherine</v>
      </c>
      <c r="S37" s="34" t="str">
        <f>IF('Heures Supplémentaire'!J56="",$S$5,"")</f>
        <v>Denise</v>
      </c>
      <c r="T37" s="34" t="str">
        <f>IF('Heures Supplémentaire'!L56="",$T$5,"")</f>
        <v>Camille</v>
      </c>
      <c r="U37" s="34" t="str">
        <f>IF('Heures Supplémentaire'!N56="",$U$5,"")</f>
        <v>Moncef</v>
      </c>
      <c r="V37" s="34" t="str">
        <f>IF('Heures Supplémentaire'!P56="",$V$5,"")</f>
        <v>Danièle</v>
      </c>
      <c r="W37" s="34" t="str">
        <f>IF('Heures Supplémentaire'!R56="",W$5,"")</f>
        <v>Alain</v>
      </c>
      <c r="X37" s="34" t="str">
        <f>IF('Heures Supplémentaire'!T56="",X$5,"")</f>
        <v>Manuel</v>
      </c>
      <c r="Y37" s="34" t="str">
        <f>IF('Heures Supplémentaire'!V56="",Y$5,"")</f>
        <v>Driss</v>
      </c>
      <c r="Z37" s="34" t="str">
        <f>IF('Heures Supplémentaire'!Z56="",Z$5,"")</f>
        <v>AAAA</v>
      </c>
      <c r="AA37" s="34" t="str">
        <f>IF('Heures Supplémentaire'!AA56="",AA$5,"")</f>
        <v>BBBB</v>
      </c>
      <c r="AB37" s="34" t="str">
        <f>IF('Heures Supplémentaire'!AB56="",AB$5,"")</f>
        <v>CCCC</v>
      </c>
      <c r="AC37" s="34" t="e">
        <f>IF(#REF!="",AC$5,"")</f>
        <v>#REF!</v>
      </c>
      <c r="AD37" s="34" t="e">
        <f>IF(#REF!="",AD$5,"")</f>
        <v>#REF!</v>
      </c>
      <c r="AE37" s="34" t="e">
        <f>IF(#REF!="",AE$5,"")</f>
        <v>#REF!</v>
      </c>
      <c r="AF37" s="34" t="e">
        <f>IF(#REF!="",AF$5,"")</f>
        <v>#REF!</v>
      </c>
      <c r="AG37" s="34" t="e">
        <f>IF(#REF!="",AG$5,"")</f>
        <v>#REF!</v>
      </c>
      <c r="AH37" s="35" t="e">
        <f>IF(#REF!="",AH$5,"")</f>
        <v>#REF!</v>
      </c>
    </row>
    <row r="38" spans="1:34" ht="15" customHeight="1">
      <c r="A38" s="27" t="s">
        <v>71</v>
      </c>
      <c r="B38" s="28">
        <f t="shared" si="1"/>
        <v>42768</v>
      </c>
      <c r="C38" s="36">
        <f t="shared" si="0"/>
        <v>5</v>
      </c>
      <c r="D38" s="37" t="s">
        <v>68</v>
      </c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3"/>
      <c r="P38" s="34" t="str">
        <f>IF('Heures Supplémentaire'!D57="",$P$5,"")</f>
        <v>Haziz</v>
      </c>
      <c r="Q38" s="34" t="str">
        <f>IF('Heures Supplémentaire'!F57="",$Q$5,"")</f>
        <v>Stéphanie</v>
      </c>
      <c r="R38" s="34" t="str">
        <f>IF('Heures Supplémentaire'!H57="",$R$5,"")</f>
        <v>Catherine</v>
      </c>
      <c r="S38" s="34" t="str">
        <f>IF('Heures Supplémentaire'!J57="",$S$5,"")</f>
        <v>Denise</v>
      </c>
      <c r="T38" s="34" t="str">
        <f>IF('Heures Supplémentaire'!L57="",$T$5,"")</f>
        <v>Camille</v>
      </c>
      <c r="U38" s="34" t="str">
        <f>IF('Heures Supplémentaire'!N57="",$U$5,"")</f>
        <v>Moncef</v>
      </c>
      <c r="V38" s="34" t="str">
        <f>IF('Heures Supplémentaire'!P57="",$V$5,"")</f>
        <v>Danièle</v>
      </c>
      <c r="W38" s="34" t="str">
        <f>IF('Heures Supplémentaire'!R57="",W$5,"")</f>
        <v>Alain</v>
      </c>
      <c r="X38" s="34" t="str">
        <f>IF('Heures Supplémentaire'!T57="",X$5,"")</f>
        <v>Manuel</v>
      </c>
      <c r="Y38" s="34" t="str">
        <f>IF('Heures Supplémentaire'!V57="",Y$5,"")</f>
        <v>Driss</v>
      </c>
      <c r="Z38" s="34" t="str">
        <f>IF('Heures Supplémentaire'!Z57="",Z$5,"")</f>
        <v>AAAA</v>
      </c>
      <c r="AA38" s="34" t="str">
        <f>IF('Heures Supplémentaire'!AA57="",AA$5,"")</f>
        <v>BBBB</v>
      </c>
      <c r="AB38" s="34" t="str">
        <f>IF('Heures Supplémentaire'!AB57="",AB$5,"")</f>
        <v>CCCC</v>
      </c>
      <c r="AC38" s="34" t="e">
        <f>IF(#REF!="",AC$5,"")</f>
        <v>#REF!</v>
      </c>
      <c r="AD38" s="34" t="e">
        <f>IF(#REF!="",AD$5,"")</f>
        <v>#REF!</v>
      </c>
      <c r="AE38" s="34" t="e">
        <f>IF(#REF!="",AE$5,"")</f>
        <v>#REF!</v>
      </c>
      <c r="AF38" s="34" t="e">
        <f>IF(#REF!="",AF$5,"")</f>
        <v>#REF!</v>
      </c>
      <c r="AG38" s="34" t="e">
        <f>IF(#REF!="",AG$5,"")</f>
        <v>#REF!</v>
      </c>
      <c r="AH38" s="35" t="e">
        <f>IF(#REF!="",AH$5,"")</f>
        <v>#REF!</v>
      </c>
    </row>
    <row r="39" spans="1:34" ht="15" hidden="1" customHeight="1">
      <c r="A39" s="27" t="s">
        <v>71</v>
      </c>
      <c r="B39" s="28">
        <f t="shared" si="1"/>
        <v>42769</v>
      </c>
      <c r="C39" s="36">
        <f t="shared" si="0"/>
        <v>6</v>
      </c>
      <c r="D39" s="37" t="s">
        <v>69</v>
      </c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3"/>
      <c r="P39" s="34" t="str">
        <f>IF('Heures Supplémentaire'!D58="",$P$5,"")</f>
        <v>Haziz</v>
      </c>
      <c r="Q39" s="34" t="str">
        <f>IF('Heures Supplémentaire'!F58="",$Q$5,"")</f>
        <v>Stéphanie</v>
      </c>
      <c r="R39" s="34" t="str">
        <f>IF('Heures Supplémentaire'!H58="",$R$5,"")</f>
        <v>Catherine</v>
      </c>
      <c r="S39" s="34" t="str">
        <f>IF('Heures Supplémentaire'!J58="",$S$5,"")</f>
        <v>Denise</v>
      </c>
      <c r="T39" s="34" t="str">
        <f>IF('Heures Supplémentaire'!L58="",$T$5,"")</f>
        <v>Camille</v>
      </c>
      <c r="U39" s="34" t="str">
        <f>IF('Heures Supplémentaire'!N58="",$U$5,"")</f>
        <v>Moncef</v>
      </c>
      <c r="V39" s="34" t="str">
        <f>IF('Heures Supplémentaire'!P58="",$V$5,"")</f>
        <v>Danièle</v>
      </c>
      <c r="W39" s="34" t="str">
        <f>IF('Heures Supplémentaire'!R58="",W$5,"")</f>
        <v>Alain</v>
      </c>
      <c r="X39" s="34" t="str">
        <f>IF('Heures Supplémentaire'!T58="",X$5,"")</f>
        <v>Manuel</v>
      </c>
      <c r="Y39" s="34" t="str">
        <f>IF('Heures Supplémentaire'!V58="",Y$5,"")</f>
        <v>Driss</v>
      </c>
      <c r="Z39" s="34" t="str">
        <f>IF('Heures Supplémentaire'!Z58="",Z$5,"")</f>
        <v>AAAA</v>
      </c>
      <c r="AA39" s="34" t="str">
        <f>IF('Heures Supplémentaire'!AA58="",AA$5,"")</f>
        <v>BBBB</v>
      </c>
      <c r="AB39" s="34" t="str">
        <f>IF('Heures Supplémentaire'!AB58="",AB$5,"")</f>
        <v>CCCC</v>
      </c>
      <c r="AC39" s="34" t="e">
        <f>IF(#REF!="",AC$5,"")</f>
        <v>#REF!</v>
      </c>
      <c r="AD39" s="34" t="e">
        <f>IF(#REF!="",AD$5,"")</f>
        <v>#REF!</v>
      </c>
      <c r="AE39" s="34" t="e">
        <f>IF(#REF!="",AE$5,"")</f>
        <v>#REF!</v>
      </c>
      <c r="AF39" s="34" t="e">
        <f>IF(#REF!="",AF$5,"")</f>
        <v>#REF!</v>
      </c>
      <c r="AG39" s="34" t="e">
        <f>IF(#REF!="",AG$5,"")</f>
        <v>#REF!</v>
      </c>
      <c r="AH39" s="35" t="e">
        <f>IF(#REF!="",AH$5,"")</f>
        <v>#REF!</v>
      </c>
    </row>
    <row r="40" spans="1:34" ht="15" hidden="1" customHeight="1">
      <c r="A40" s="27" t="s">
        <v>71</v>
      </c>
      <c r="B40" s="28">
        <f t="shared" si="1"/>
        <v>42770</v>
      </c>
      <c r="C40" s="36">
        <f t="shared" si="0"/>
        <v>7</v>
      </c>
      <c r="D40" s="37" t="s">
        <v>70</v>
      </c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3"/>
      <c r="P40" s="34" t="str">
        <f>IF('Heures Supplémentaire'!D59="",$P$5,"")</f>
        <v>Haziz</v>
      </c>
      <c r="Q40" s="34" t="str">
        <f>IF('Heures Supplémentaire'!F59="",$Q$5,"")</f>
        <v>Stéphanie</v>
      </c>
      <c r="R40" s="34" t="str">
        <f>IF('Heures Supplémentaire'!H59="",$R$5,"")</f>
        <v>Catherine</v>
      </c>
      <c r="S40" s="34" t="str">
        <f>IF('Heures Supplémentaire'!J59="",$S$5,"")</f>
        <v>Denise</v>
      </c>
      <c r="T40" s="34" t="str">
        <f>IF('Heures Supplémentaire'!L59="",$T$5,"")</f>
        <v>Camille</v>
      </c>
      <c r="U40" s="34" t="str">
        <f>IF('Heures Supplémentaire'!N59="",$U$5,"")</f>
        <v>Moncef</v>
      </c>
      <c r="V40" s="34" t="str">
        <f>IF('Heures Supplémentaire'!P59="",$V$5,"")</f>
        <v>Danièle</v>
      </c>
      <c r="W40" s="34" t="str">
        <f>IF('Heures Supplémentaire'!R59="",W$5,"")</f>
        <v>Alain</v>
      </c>
      <c r="X40" s="34" t="str">
        <f>IF('Heures Supplémentaire'!T59="",X$5,"")</f>
        <v>Manuel</v>
      </c>
      <c r="Y40" s="34" t="str">
        <f>IF('Heures Supplémentaire'!V59="",Y$5,"")</f>
        <v>Driss</v>
      </c>
      <c r="Z40" s="34" t="str">
        <f>IF('Heures Supplémentaire'!Z59="",Z$5,"")</f>
        <v>AAAA</v>
      </c>
      <c r="AA40" s="34" t="str">
        <f>IF('Heures Supplémentaire'!AA59="",AA$5,"")</f>
        <v>BBBB</v>
      </c>
      <c r="AB40" s="34" t="str">
        <f>IF('Heures Supplémentaire'!AB59="",AB$5,"")</f>
        <v>CCCC</v>
      </c>
      <c r="AC40" s="34" t="e">
        <f>IF(#REF!="",AC$5,"")</f>
        <v>#REF!</v>
      </c>
      <c r="AD40" s="34" t="e">
        <f>IF(#REF!="",AD$5,"")</f>
        <v>#REF!</v>
      </c>
      <c r="AE40" s="34" t="e">
        <f>IF(#REF!="",AE$5,"")</f>
        <v>#REF!</v>
      </c>
      <c r="AF40" s="34" t="e">
        <f>IF(#REF!="",AF$5,"")</f>
        <v>#REF!</v>
      </c>
      <c r="AG40" s="34" t="e">
        <f>IF(#REF!="",AG$5,"")</f>
        <v>#REF!</v>
      </c>
      <c r="AH40" s="35" t="e">
        <f>IF(#REF!="",AH$5,"")</f>
        <v>#REF!</v>
      </c>
    </row>
    <row r="41" spans="1:34" ht="15" hidden="1" customHeight="1">
      <c r="A41" s="27" t="s">
        <v>71</v>
      </c>
      <c r="B41" s="28">
        <f t="shared" si="1"/>
        <v>42771</v>
      </c>
      <c r="C41" s="36">
        <f t="shared" si="0"/>
        <v>1</v>
      </c>
      <c r="D41" s="37" t="s">
        <v>64</v>
      </c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3"/>
      <c r="P41" s="34" t="str">
        <f>IF('Heures Supplémentaire'!D60="",$P$5,"")</f>
        <v>Haziz</v>
      </c>
      <c r="Q41" s="34" t="str">
        <f>IF('Heures Supplémentaire'!F60="",$Q$5,"")</f>
        <v>Stéphanie</v>
      </c>
      <c r="R41" s="34" t="str">
        <f>IF('Heures Supplémentaire'!H60="",$R$5,"")</f>
        <v>Catherine</v>
      </c>
      <c r="S41" s="34" t="str">
        <f>IF('Heures Supplémentaire'!J60="",$S$5,"")</f>
        <v>Denise</v>
      </c>
      <c r="T41" s="34" t="str">
        <f>IF('Heures Supplémentaire'!L60="",$T$5,"")</f>
        <v>Camille</v>
      </c>
      <c r="U41" s="34" t="str">
        <f>IF('Heures Supplémentaire'!N60="",$U$5,"")</f>
        <v>Moncef</v>
      </c>
      <c r="V41" s="34" t="str">
        <f>IF('Heures Supplémentaire'!P60="",$V$5,"")</f>
        <v>Danièle</v>
      </c>
      <c r="W41" s="34" t="str">
        <f>IF('Heures Supplémentaire'!R60="",W$5,"")</f>
        <v>Alain</v>
      </c>
      <c r="X41" s="34" t="str">
        <f>IF('Heures Supplémentaire'!T60="",X$5,"")</f>
        <v>Manuel</v>
      </c>
      <c r="Y41" s="34" t="str">
        <f>IF('Heures Supplémentaire'!V60="",Y$5,"")</f>
        <v>Driss</v>
      </c>
      <c r="Z41" s="34" t="str">
        <f>IF('Heures Supplémentaire'!Z60="",Z$5,"")</f>
        <v>AAAA</v>
      </c>
      <c r="AA41" s="34" t="str">
        <f>IF('Heures Supplémentaire'!AA60="",AA$5,"")</f>
        <v>BBBB</v>
      </c>
      <c r="AB41" s="34" t="str">
        <f>IF('Heures Supplémentaire'!AB60="",AB$5,"")</f>
        <v>CCCC</v>
      </c>
      <c r="AC41" s="34" t="e">
        <f>IF(#REF!="",AC$5,"")</f>
        <v>#REF!</v>
      </c>
      <c r="AD41" s="34" t="e">
        <f>IF(#REF!="",AD$5,"")</f>
        <v>#REF!</v>
      </c>
      <c r="AE41" s="34" t="e">
        <f>IF(#REF!="",AE$5,"")</f>
        <v>#REF!</v>
      </c>
      <c r="AF41" s="34" t="e">
        <f>IF(#REF!="",AF$5,"")</f>
        <v>#REF!</v>
      </c>
      <c r="AG41" s="34" t="e">
        <f>IF(#REF!="",AG$5,"")</f>
        <v>#REF!</v>
      </c>
      <c r="AH41" s="35" t="e">
        <f>IF(#REF!="",AH$5,"")</f>
        <v>#REF!</v>
      </c>
    </row>
    <row r="42" spans="1:34" ht="15" hidden="1" customHeight="1">
      <c r="A42" s="27" t="s">
        <v>71</v>
      </c>
      <c r="B42" s="28">
        <f t="shared" si="1"/>
        <v>42772</v>
      </c>
      <c r="C42" s="36">
        <f t="shared" si="0"/>
        <v>2</v>
      </c>
      <c r="D42" s="37" t="s">
        <v>65</v>
      </c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3"/>
      <c r="P42" s="38"/>
      <c r="Q42" s="38"/>
      <c r="R42" s="34" t="str">
        <f>IF('Heures Supplémentaire'!D63="",$R$5,"")</f>
        <v>Catherine</v>
      </c>
      <c r="S42" s="34" t="str">
        <f>IF('Heures Supplémentaire'!F63="",$S$5,"")</f>
        <v>Denise</v>
      </c>
      <c r="T42" s="34" t="str">
        <f>IF('Heures Supplémentaire'!H63="",$T$5,"")</f>
        <v>Camille</v>
      </c>
      <c r="U42" s="34" t="str">
        <f>IF('Heures Supplémentaire'!J63="",$U$5,"")</f>
        <v>Moncef</v>
      </c>
      <c r="V42" s="34" t="str">
        <f>IF('Heures Supplémentaire'!L63="",$V$5,"")</f>
        <v>Danièle</v>
      </c>
      <c r="W42" s="34" t="str">
        <f>IF('Heures Supplémentaire'!N63="",W$5,"")</f>
        <v>Alain</v>
      </c>
      <c r="X42" s="34" t="str">
        <f>IF('Heures Supplémentaire'!P63="",X$5,"")</f>
        <v>Manuel</v>
      </c>
      <c r="Y42" s="34" t="str">
        <f>IF('Heures Supplémentaire'!R63="",Y$5,"")</f>
        <v>Driss</v>
      </c>
      <c r="Z42" s="34" t="str">
        <f>IF('Heures Supplémentaire'!T63="",Z$5,"")</f>
        <v>AAAA</v>
      </c>
      <c r="AA42" s="34" t="str">
        <f>IF('Heures Supplémentaire'!V63="",AA$5,"")</f>
        <v>BBBB</v>
      </c>
      <c r="AB42" s="34" t="str">
        <f>IF('Heures Supplémentaire'!Z63="",AB$5,"")</f>
        <v>CCCC</v>
      </c>
      <c r="AC42" s="34" t="str">
        <f>IF('Heures Supplémentaire'!AA63="",AC$5,"")</f>
        <v>DDDD</v>
      </c>
      <c r="AD42" s="34" t="str">
        <f>IF('Heures Supplémentaire'!AB63="",AD$5,"")</f>
        <v>EEEE</v>
      </c>
      <c r="AE42" s="34" t="e">
        <f>IF(#REF!="",AE$5,"")</f>
        <v>#REF!</v>
      </c>
      <c r="AF42" s="34" t="e">
        <f>IF(#REF!="",AF$5,"")</f>
        <v>#REF!</v>
      </c>
      <c r="AG42" s="34" t="e">
        <f>IF(#REF!="",AG$5,"")</f>
        <v>#REF!</v>
      </c>
      <c r="AH42" s="35" t="e">
        <f>IF(#REF!="",AH$5,"")</f>
        <v>#REF!</v>
      </c>
    </row>
    <row r="43" spans="1:34" ht="15" hidden="1" customHeight="1">
      <c r="A43" s="27" t="s">
        <v>71</v>
      </c>
      <c r="B43" s="28">
        <f t="shared" si="1"/>
        <v>42773</v>
      </c>
      <c r="C43" s="36">
        <f t="shared" si="0"/>
        <v>3</v>
      </c>
      <c r="D43" s="37" t="s">
        <v>66</v>
      </c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3"/>
      <c r="P43" s="38"/>
      <c r="Q43" s="38"/>
      <c r="R43" s="34" t="str">
        <f>IF('Heures Supplémentaire'!D64="",$R$5,"")</f>
        <v>Catherine</v>
      </c>
      <c r="S43" s="34" t="str">
        <f>IF('Heures Supplémentaire'!F64="",$S$5,"")</f>
        <v>Denise</v>
      </c>
      <c r="T43" s="34" t="str">
        <f>IF('Heures Supplémentaire'!H64="",$T$5,"")</f>
        <v>Camille</v>
      </c>
      <c r="U43" s="34" t="str">
        <f>IF('Heures Supplémentaire'!J64="",$U$5,"")</f>
        <v>Moncef</v>
      </c>
      <c r="V43" s="34" t="str">
        <f>IF('Heures Supplémentaire'!L64="",$V$5,"")</f>
        <v>Danièle</v>
      </c>
      <c r="W43" s="34" t="str">
        <f>IF('Heures Supplémentaire'!N64="",W$5,"")</f>
        <v>Alain</v>
      </c>
      <c r="X43" s="34" t="str">
        <f>IF('Heures Supplémentaire'!P64="",X$5,"")</f>
        <v>Manuel</v>
      </c>
      <c r="Y43" s="34" t="str">
        <f>IF('Heures Supplémentaire'!R64="",Y$5,"")</f>
        <v>Driss</v>
      </c>
      <c r="Z43" s="34" t="str">
        <f>IF('Heures Supplémentaire'!T64="",Z$5,"")</f>
        <v>AAAA</v>
      </c>
      <c r="AA43" s="34" t="str">
        <f>IF('Heures Supplémentaire'!V64="",AA$5,"")</f>
        <v>BBBB</v>
      </c>
      <c r="AB43" s="34" t="str">
        <f>IF('Heures Supplémentaire'!Z64="",AB$5,"")</f>
        <v>CCCC</v>
      </c>
      <c r="AC43" s="34" t="str">
        <f>IF('Heures Supplémentaire'!AA64="",AC$5,"")</f>
        <v>DDDD</v>
      </c>
      <c r="AD43" s="34" t="str">
        <f>IF('Heures Supplémentaire'!AB64="",AD$5,"")</f>
        <v>EEEE</v>
      </c>
      <c r="AE43" s="34" t="e">
        <f>IF(#REF!="",AE$5,"")</f>
        <v>#REF!</v>
      </c>
      <c r="AF43" s="34" t="e">
        <f>IF(#REF!="",AF$5,"")</f>
        <v>#REF!</v>
      </c>
      <c r="AG43" s="34" t="e">
        <f>IF(#REF!="",AG$5,"")</f>
        <v>#REF!</v>
      </c>
      <c r="AH43" s="35" t="e">
        <f>IF(#REF!="",AH$5,"")</f>
        <v>#REF!</v>
      </c>
    </row>
    <row r="44" spans="1:34" ht="15" hidden="1" customHeight="1">
      <c r="A44" s="27" t="s">
        <v>71</v>
      </c>
      <c r="B44" s="28">
        <f t="shared" si="1"/>
        <v>42774</v>
      </c>
      <c r="C44" s="36">
        <f t="shared" si="0"/>
        <v>4</v>
      </c>
      <c r="D44" s="37" t="s">
        <v>67</v>
      </c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3"/>
      <c r="P44" s="38"/>
      <c r="Q44" s="38"/>
      <c r="R44" s="34" t="str">
        <f>IF('Heures Supplémentaire'!D65="",$R$5,"")</f>
        <v>Catherine</v>
      </c>
      <c r="S44" s="34" t="str">
        <f>IF('Heures Supplémentaire'!F65="",$S$5,"")</f>
        <v>Denise</v>
      </c>
      <c r="T44" s="34" t="str">
        <f>IF('Heures Supplémentaire'!H65="",$T$5,"")</f>
        <v>Camille</v>
      </c>
      <c r="U44" s="34" t="str">
        <f>IF('Heures Supplémentaire'!J65="",$U$5,"")</f>
        <v>Moncef</v>
      </c>
      <c r="V44" s="34" t="str">
        <f>IF('Heures Supplémentaire'!L65="",$V$5,"")</f>
        <v>Danièle</v>
      </c>
      <c r="W44" s="34" t="str">
        <f>IF('Heures Supplémentaire'!N65="",W$5,"")</f>
        <v>Alain</v>
      </c>
      <c r="X44" s="34" t="str">
        <f>IF('Heures Supplémentaire'!P65="",X$5,"")</f>
        <v>Manuel</v>
      </c>
      <c r="Y44" s="34" t="str">
        <f>IF('Heures Supplémentaire'!R65="",Y$5,"")</f>
        <v>Driss</v>
      </c>
      <c r="Z44" s="34" t="str">
        <f>IF('Heures Supplémentaire'!T65="",Z$5,"")</f>
        <v>AAAA</v>
      </c>
      <c r="AA44" s="34" t="str">
        <f>IF('Heures Supplémentaire'!V65="",AA$5,"")</f>
        <v>BBBB</v>
      </c>
      <c r="AB44" s="34" t="str">
        <f>IF('Heures Supplémentaire'!Z65="",AB$5,"")</f>
        <v>CCCC</v>
      </c>
      <c r="AC44" s="34" t="str">
        <f>IF('Heures Supplémentaire'!AA65="",AC$5,"")</f>
        <v>DDDD</v>
      </c>
      <c r="AD44" s="34" t="str">
        <f>IF('Heures Supplémentaire'!AB65="",AD$5,"")</f>
        <v>EEEE</v>
      </c>
      <c r="AE44" s="34" t="e">
        <f>IF(#REF!="",AE$5,"")</f>
        <v>#REF!</v>
      </c>
      <c r="AF44" s="34" t="e">
        <f>IF(#REF!="",AF$5,"")</f>
        <v>#REF!</v>
      </c>
      <c r="AG44" s="34" t="e">
        <f>IF(#REF!="",AG$5,"")</f>
        <v>#REF!</v>
      </c>
      <c r="AH44" s="35" t="e">
        <f>IF(#REF!="",AH$5,"")</f>
        <v>#REF!</v>
      </c>
    </row>
    <row r="45" spans="1:34" ht="15" customHeight="1">
      <c r="A45" s="27" t="s">
        <v>71</v>
      </c>
      <c r="B45" s="28">
        <f t="shared" si="1"/>
        <v>42775</v>
      </c>
      <c r="C45" s="36">
        <f t="shared" si="0"/>
        <v>5</v>
      </c>
      <c r="D45" s="37" t="s">
        <v>68</v>
      </c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3"/>
      <c r="P45" s="38"/>
      <c r="Q45" s="38"/>
      <c r="R45" s="34" t="str">
        <f>IF('Heures Supplémentaire'!D66="",$R$5,"")</f>
        <v>Catherine</v>
      </c>
      <c r="S45" s="34" t="str">
        <f>IF('Heures Supplémentaire'!F66="",$S$5,"")</f>
        <v>Denise</v>
      </c>
      <c r="T45" s="34" t="str">
        <f>IF('Heures Supplémentaire'!H66="",$T$5,"")</f>
        <v>Camille</v>
      </c>
      <c r="U45" s="34" t="str">
        <f>IF('Heures Supplémentaire'!J66="",$U$5,"")</f>
        <v>Moncef</v>
      </c>
      <c r="V45" s="34" t="str">
        <f>IF('Heures Supplémentaire'!L66="",$V$5,"")</f>
        <v>Danièle</v>
      </c>
      <c r="W45" s="34" t="str">
        <f>IF('Heures Supplémentaire'!N66="",W$5,"")</f>
        <v>Alain</v>
      </c>
      <c r="X45" s="34" t="str">
        <f>IF('Heures Supplémentaire'!P66="",X$5,"")</f>
        <v>Manuel</v>
      </c>
      <c r="Y45" s="34" t="str">
        <f>IF('Heures Supplémentaire'!R66="",Y$5,"")</f>
        <v>Driss</v>
      </c>
      <c r="Z45" s="34" t="str">
        <f>IF('Heures Supplémentaire'!T66="",Z$5,"")</f>
        <v>AAAA</v>
      </c>
      <c r="AA45" s="34" t="str">
        <f>IF('Heures Supplémentaire'!V66="",AA$5,"")</f>
        <v>BBBB</v>
      </c>
      <c r="AB45" s="34" t="str">
        <f>IF('Heures Supplémentaire'!Z66="",AB$5,"")</f>
        <v>CCCC</v>
      </c>
      <c r="AC45" s="34" t="str">
        <f>IF('Heures Supplémentaire'!AA66="",AC$5,"")</f>
        <v>DDDD</v>
      </c>
      <c r="AD45" s="34" t="str">
        <f>IF('Heures Supplémentaire'!AB66="",AD$5,"")</f>
        <v>EEEE</v>
      </c>
      <c r="AE45" s="34" t="e">
        <f>IF(#REF!="",AE$5,"")</f>
        <v>#REF!</v>
      </c>
      <c r="AF45" s="34" t="e">
        <f>IF(#REF!="",AF$5,"")</f>
        <v>#REF!</v>
      </c>
      <c r="AG45" s="34" t="e">
        <f>IF(#REF!="",AG$5,"")</f>
        <v>#REF!</v>
      </c>
      <c r="AH45" s="35" t="e">
        <f>IF(#REF!="",AH$5,"")</f>
        <v>#REF!</v>
      </c>
    </row>
    <row r="46" spans="1:34" ht="15" hidden="1" customHeight="1">
      <c r="A46" s="27" t="s">
        <v>71</v>
      </c>
      <c r="B46" s="28">
        <f t="shared" si="1"/>
        <v>42776</v>
      </c>
      <c r="C46" s="36">
        <f t="shared" si="0"/>
        <v>6</v>
      </c>
      <c r="D46" s="37" t="s">
        <v>69</v>
      </c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3"/>
      <c r="P46" s="38"/>
      <c r="Q46" s="38"/>
      <c r="R46" s="34" t="str">
        <f>IF('Heures Supplémentaire'!D67="",$R$5,"")</f>
        <v>Catherine</v>
      </c>
      <c r="S46" s="34" t="str">
        <f>IF('Heures Supplémentaire'!F67="",$S$5,"")</f>
        <v>Denise</v>
      </c>
      <c r="T46" s="34" t="str">
        <f>IF('Heures Supplémentaire'!H67="",$T$5,"")</f>
        <v>Camille</v>
      </c>
      <c r="U46" s="34" t="str">
        <f>IF('Heures Supplémentaire'!J67="",$U$5,"")</f>
        <v>Moncef</v>
      </c>
      <c r="V46" s="34" t="str">
        <f>IF('Heures Supplémentaire'!L67="",$V$5,"")</f>
        <v>Danièle</v>
      </c>
      <c r="W46" s="34" t="str">
        <f>IF('Heures Supplémentaire'!N67="",W$5,"")</f>
        <v>Alain</v>
      </c>
      <c r="X46" s="34" t="str">
        <f>IF('Heures Supplémentaire'!P67="",X$5,"")</f>
        <v>Manuel</v>
      </c>
      <c r="Y46" s="34" t="str">
        <f>IF('Heures Supplémentaire'!R67="",Y$5,"")</f>
        <v>Driss</v>
      </c>
      <c r="Z46" s="34" t="str">
        <f>IF('Heures Supplémentaire'!T67="",Z$5,"")</f>
        <v>AAAA</v>
      </c>
      <c r="AA46" s="34" t="str">
        <f>IF('Heures Supplémentaire'!V67="",AA$5,"")</f>
        <v>BBBB</v>
      </c>
      <c r="AB46" s="34" t="str">
        <f>IF('Heures Supplémentaire'!Z67="",AB$5,"")</f>
        <v>CCCC</v>
      </c>
      <c r="AC46" s="34" t="str">
        <f>IF('Heures Supplémentaire'!AA67="",AC$5,"")</f>
        <v>DDDD</v>
      </c>
      <c r="AD46" s="34" t="str">
        <f>IF('Heures Supplémentaire'!AB67="",AD$5,"")</f>
        <v>EEEE</v>
      </c>
      <c r="AE46" s="34" t="e">
        <f>IF(#REF!="",AE$5,"")</f>
        <v>#REF!</v>
      </c>
      <c r="AF46" s="34" t="e">
        <f>IF(#REF!="",AF$5,"")</f>
        <v>#REF!</v>
      </c>
      <c r="AG46" s="34" t="e">
        <f>IF(#REF!="",AG$5,"")</f>
        <v>#REF!</v>
      </c>
      <c r="AH46" s="35" t="e">
        <f>IF(#REF!="",AH$5,"")</f>
        <v>#REF!</v>
      </c>
    </row>
    <row r="47" spans="1:34" ht="15" hidden="1" customHeight="1">
      <c r="A47" s="27" t="s">
        <v>71</v>
      </c>
      <c r="B47" s="28">
        <f t="shared" si="1"/>
        <v>42777</v>
      </c>
      <c r="C47" s="36">
        <f t="shared" si="0"/>
        <v>7</v>
      </c>
      <c r="D47" s="37" t="s">
        <v>70</v>
      </c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3"/>
      <c r="P47" s="38"/>
      <c r="Q47" s="38"/>
      <c r="R47" s="34" t="str">
        <f>IF('Heures Supplémentaire'!D68="",$R$5,"")</f>
        <v>Catherine</v>
      </c>
      <c r="S47" s="34" t="str">
        <f>IF('Heures Supplémentaire'!F68="",$S$5,"")</f>
        <v>Denise</v>
      </c>
      <c r="T47" s="34" t="str">
        <f>IF('Heures Supplémentaire'!H68="",$T$5,"")</f>
        <v>Camille</v>
      </c>
      <c r="U47" s="34" t="str">
        <f>IF('Heures Supplémentaire'!J68="",$U$5,"")</f>
        <v>Moncef</v>
      </c>
      <c r="V47" s="34" t="str">
        <f>IF('Heures Supplémentaire'!L68="",$V$5,"")</f>
        <v>Danièle</v>
      </c>
      <c r="W47" s="34" t="str">
        <f>IF('Heures Supplémentaire'!N68="",W$5,"")</f>
        <v>Alain</v>
      </c>
      <c r="X47" s="34" t="str">
        <f>IF('Heures Supplémentaire'!P68="",X$5,"")</f>
        <v>Manuel</v>
      </c>
      <c r="Y47" s="34" t="str">
        <f>IF('Heures Supplémentaire'!R68="",Y$5,"")</f>
        <v>Driss</v>
      </c>
      <c r="Z47" s="34" t="str">
        <f>IF('Heures Supplémentaire'!T68="",Z$5,"")</f>
        <v>AAAA</v>
      </c>
      <c r="AA47" s="34" t="str">
        <f>IF('Heures Supplémentaire'!V68="",AA$5,"")</f>
        <v>BBBB</v>
      </c>
      <c r="AB47" s="34" t="str">
        <f>IF('Heures Supplémentaire'!Z68="",AB$5,"")</f>
        <v>CCCC</v>
      </c>
      <c r="AC47" s="34" t="str">
        <f>IF('Heures Supplémentaire'!AA68="",AC$5,"")</f>
        <v>DDDD</v>
      </c>
      <c r="AD47" s="34" t="str">
        <f>IF('Heures Supplémentaire'!AB68="",AD$5,"")</f>
        <v>EEEE</v>
      </c>
      <c r="AE47" s="34" t="e">
        <f>IF(#REF!="",AE$5,"")</f>
        <v>#REF!</v>
      </c>
      <c r="AF47" s="34" t="e">
        <f>IF(#REF!="",AF$5,"")</f>
        <v>#REF!</v>
      </c>
      <c r="AG47" s="34" t="e">
        <f>IF(#REF!="",AG$5,"")</f>
        <v>#REF!</v>
      </c>
      <c r="AH47" s="35" t="e">
        <f>IF(#REF!="",AH$5,"")</f>
        <v>#REF!</v>
      </c>
    </row>
    <row r="48" spans="1:34" ht="15" hidden="1" customHeight="1">
      <c r="A48" s="27" t="s">
        <v>71</v>
      </c>
      <c r="B48" s="28">
        <f t="shared" si="1"/>
        <v>42778</v>
      </c>
      <c r="C48" s="36">
        <f t="shared" si="0"/>
        <v>1</v>
      </c>
      <c r="D48" s="37" t="s">
        <v>64</v>
      </c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3"/>
      <c r="P48" s="34" t="str">
        <f>IF('Heures Supplémentaire'!D69="",$P$5,"")</f>
        <v>Haziz</v>
      </c>
      <c r="Q48" s="34" t="str">
        <f>IF('Heures Supplémentaire'!F69="",$Q$5,"")</f>
        <v>Stéphanie</v>
      </c>
      <c r="R48" s="34" t="str">
        <f>IF('Heures Supplémentaire'!H69="",$R$5,"")</f>
        <v>Catherine</v>
      </c>
      <c r="S48" s="34" t="str">
        <f>IF('Heures Supplémentaire'!J69="",$S$5,"")</f>
        <v>Denise</v>
      </c>
      <c r="T48" s="34" t="str">
        <f>IF('Heures Supplémentaire'!L69="",$T$5,"")</f>
        <v>Camille</v>
      </c>
      <c r="U48" s="34" t="str">
        <f>IF('Heures Supplémentaire'!N69="",$U$5,"")</f>
        <v>Moncef</v>
      </c>
      <c r="V48" s="34" t="str">
        <f>IF('Heures Supplémentaire'!P69="",$V$5,"")</f>
        <v>Danièle</v>
      </c>
      <c r="W48" s="34" t="str">
        <f>IF('Heures Supplémentaire'!R69="",W$5,"")</f>
        <v>Alain</v>
      </c>
      <c r="X48" s="34" t="str">
        <f>IF('Heures Supplémentaire'!T69="",X$5,"")</f>
        <v>Manuel</v>
      </c>
      <c r="Y48" s="34" t="str">
        <f>IF('Heures Supplémentaire'!V69="",Y$5,"")</f>
        <v>Driss</v>
      </c>
      <c r="Z48" s="34" t="str">
        <f>IF('Heures Supplémentaire'!Z69="",Z$5,"")</f>
        <v>AAAA</v>
      </c>
      <c r="AA48" s="34" t="str">
        <f>IF('Heures Supplémentaire'!AA69="",AA$5,"")</f>
        <v>BBBB</v>
      </c>
      <c r="AB48" s="34" t="str">
        <f>IF('Heures Supplémentaire'!AB69="",AB$5,"")</f>
        <v>CCCC</v>
      </c>
      <c r="AC48" s="34" t="e">
        <f>IF(#REF!="",AC$5,"")</f>
        <v>#REF!</v>
      </c>
      <c r="AD48" s="34" t="e">
        <f>IF(#REF!="",AD$5,"")</f>
        <v>#REF!</v>
      </c>
      <c r="AE48" s="34" t="e">
        <f>IF(#REF!="",AE$5,"")</f>
        <v>#REF!</v>
      </c>
      <c r="AF48" s="34" t="e">
        <f>IF(#REF!="",AF$5,"")</f>
        <v>#REF!</v>
      </c>
      <c r="AG48" s="34" t="e">
        <f>IF(#REF!="",AG$5,"")</f>
        <v>#REF!</v>
      </c>
      <c r="AH48" s="35" t="e">
        <f>IF(#REF!="",AH$5,"")</f>
        <v>#REF!</v>
      </c>
    </row>
    <row r="49" spans="1:34" ht="15" hidden="1" customHeight="1">
      <c r="A49" s="27" t="s">
        <v>71</v>
      </c>
      <c r="B49" s="28">
        <f t="shared" si="1"/>
        <v>42779</v>
      </c>
      <c r="C49" s="36">
        <f t="shared" si="0"/>
        <v>2</v>
      </c>
      <c r="D49" s="37" t="s">
        <v>65</v>
      </c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3"/>
      <c r="P49" s="34" t="str">
        <f>IF('Heures Supplémentaire'!D72="",$P$5,"")</f>
        <v>Haziz</v>
      </c>
      <c r="Q49" s="34" t="str">
        <f>IF('Heures Supplémentaire'!F72="",$Q$5,"")</f>
        <v>Stéphanie</v>
      </c>
      <c r="R49" s="34" t="str">
        <f>IF('Heures Supplémentaire'!H72="",$R$5,"")</f>
        <v>Catherine</v>
      </c>
      <c r="S49" s="34" t="str">
        <f>IF('Heures Supplémentaire'!J72="",$S$5,"")</f>
        <v>Denise</v>
      </c>
      <c r="T49" s="34" t="str">
        <f>IF('Heures Supplémentaire'!L72="",$T$5,"")</f>
        <v>Camille</v>
      </c>
      <c r="U49" s="34" t="str">
        <f>IF('Heures Supplémentaire'!N72="",$U$5,"")</f>
        <v>Moncef</v>
      </c>
      <c r="V49" s="34" t="str">
        <f>IF('Heures Supplémentaire'!P72="",$V$5,"")</f>
        <v>Danièle</v>
      </c>
      <c r="W49" s="34" t="str">
        <f>IF('Heures Supplémentaire'!R72="",W$5,"")</f>
        <v>Alain</v>
      </c>
      <c r="X49" s="34" t="str">
        <f>IF('Heures Supplémentaire'!T72="",X$5,"")</f>
        <v>Manuel</v>
      </c>
      <c r="Y49" s="34" t="str">
        <f>IF('Heures Supplémentaire'!V72="",Y$5,"")</f>
        <v>Driss</v>
      </c>
      <c r="Z49" s="34" t="str">
        <f>IF('Heures Supplémentaire'!Z72="",Z$5,"")</f>
        <v>AAAA</v>
      </c>
      <c r="AA49" s="34" t="str">
        <f>IF('Heures Supplémentaire'!AA72="",AA$5,"")</f>
        <v>BBBB</v>
      </c>
      <c r="AB49" s="34" t="str">
        <f>IF('Heures Supplémentaire'!AB72="",AB$5,"")</f>
        <v>CCCC</v>
      </c>
      <c r="AC49" s="34" t="e">
        <f>IF(#REF!="",AC$5,"")</f>
        <v>#REF!</v>
      </c>
      <c r="AD49" s="34" t="e">
        <f>IF(#REF!="",AD$5,"")</f>
        <v>#REF!</v>
      </c>
      <c r="AE49" s="34" t="e">
        <f>IF(#REF!="",AE$5,"")</f>
        <v>#REF!</v>
      </c>
      <c r="AF49" s="34" t="e">
        <f>IF(#REF!="",AF$5,"")</f>
        <v>#REF!</v>
      </c>
      <c r="AG49" s="34" t="e">
        <f>IF(#REF!="",AG$5,"")</f>
        <v>#REF!</v>
      </c>
      <c r="AH49" s="35" t="e">
        <f>IF(#REF!="",AH$5,"")</f>
        <v>#REF!</v>
      </c>
    </row>
    <row r="50" spans="1:34" ht="15" hidden="1" customHeight="1">
      <c r="A50" s="27" t="s">
        <v>71</v>
      </c>
      <c r="B50" s="28">
        <f t="shared" si="1"/>
        <v>42780</v>
      </c>
      <c r="C50" s="36">
        <f t="shared" si="0"/>
        <v>3</v>
      </c>
      <c r="D50" s="37" t="s">
        <v>66</v>
      </c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3"/>
      <c r="P50" s="34" t="str">
        <f>IF('Heures Supplémentaire'!D73="",$P$5,"")</f>
        <v>Haziz</v>
      </c>
      <c r="Q50" s="34" t="str">
        <f>IF('Heures Supplémentaire'!F73="",$Q$5,"")</f>
        <v>Stéphanie</v>
      </c>
      <c r="R50" s="34" t="str">
        <f>IF('Heures Supplémentaire'!H73="",$R$5,"")</f>
        <v>Catherine</v>
      </c>
      <c r="S50" s="34" t="str">
        <f>IF('Heures Supplémentaire'!J73="",$S$5,"")</f>
        <v>Denise</v>
      </c>
      <c r="T50" s="34" t="str">
        <f>IF('Heures Supplémentaire'!L73="",$T$5,"")</f>
        <v>Camille</v>
      </c>
      <c r="U50" s="34" t="str">
        <f>IF('Heures Supplémentaire'!N73="",$U$5,"")</f>
        <v>Moncef</v>
      </c>
      <c r="V50" s="34" t="str">
        <f>IF('Heures Supplémentaire'!P73="",$V$5,"")</f>
        <v>Danièle</v>
      </c>
      <c r="W50" s="34" t="str">
        <f>IF('Heures Supplémentaire'!R73="",W$5,"")</f>
        <v>Alain</v>
      </c>
      <c r="X50" s="34" t="str">
        <f>IF('Heures Supplémentaire'!T73="",X$5,"")</f>
        <v>Manuel</v>
      </c>
      <c r="Y50" s="34" t="str">
        <f>IF('Heures Supplémentaire'!V73="",Y$5,"")</f>
        <v>Driss</v>
      </c>
      <c r="Z50" s="34" t="str">
        <f>IF('Heures Supplémentaire'!Z73="",Z$5,"")</f>
        <v>AAAA</v>
      </c>
      <c r="AA50" s="34" t="str">
        <f>IF('Heures Supplémentaire'!AA73="",AA$5,"")</f>
        <v>BBBB</v>
      </c>
      <c r="AB50" s="34" t="str">
        <f>IF('Heures Supplémentaire'!AB73="",AB$5,"")</f>
        <v>CCCC</v>
      </c>
      <c r="AC50" s="34" t="e">
        <f>IF(#REF!="",AC$5,"")</f>
        <v>#REF!</v>
      </c>
      <c r="AD50" s="34" t="e">
        <f>IF(#REF!="",AD$5,"")</f>
        <v>#REF!</v>
      </c>
      <c r="AE50" s="34" t="e">
        <f>IF(#REF!="",AE$5,"")</f>
        <v>#REF!</v>
      </c>
      <c r="AF50" s="34" t="e">
        <f>IF(#REF!="",AF$5,"")</f>
        <v>#REF!</v>
      </c>
      <c r="AG50" s="34" t="e">
        <f>IF(#REF!="",AG$5,"")</f>
        <v>#REF!</v>
      </c>
      <c r="AH50" s="35" t="e">
        <f>IF(#REF!="",AH$5,"")</f>
        <v>#REF!</v>
      </c>
    </row>
    <row r="51" spans="1:34" ht="15" hidden="1" customHeight="1">
      <c r="A51" s="27" t="s">
        <v>71</v>
      </c>
      <c r="B51" s="28">
        <f t="shared" si="1"/>
        <v>42781</v>
      </c>
      <c r="C51" s="36">
        <f t="shared" si="0"/>
        <v>4</v>
      </c>
      <c r="D51" s="37" t="s">
        <v>67</v>
      </c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3"/>
      <c r="P51" s="34" t="str">
        <f>IF('Heures Supplémentaire'!D74="",$P$5,"")</f>
        <v>Haziz</v>
      </c>
      <c r="Q51" s="34" t="str">
        <f>IF('Heures Supplémentaire'!F74="",$Q$5,"")</f>
        <v>Stéphanie</v>
      </c>
      <c r="R51" s="34" t="str">
        <f>IF('Heures Supplémentaire'!H74="",$R$5,"")</f>
        <v>Catherine</v>
      </c>
      <c r="S51" s="34" t="str">
        <f>IF('Heures Supplémentaire'!J74="",$S$5,"")</f>
        <v>Denise</v>
      </c>
      <c r="T51" s="34" t="str">
        <f>IF('Heures Supplémentaire'!L74="",$T$5,"")</f>
        <v>Camille</v>
      </c>
      <c r="U51" s="34" t="str">
        <f>IF('Heures Supplémentaire'!N74="",$U$5,"")</f>
        <v>Moncef</v>
      </c>
      <c r="V51" s="34" t="str">
        <f>IF('Heures Supplémentaire'!P74="",$V$5,"")</f>
        <v>Danièle</v>
      </c>
      <c r="W51" s="34" t="str">
        <f>IF('Heures Supplémentaire'!R74="",W$5,"")</f>
        <v>Alain</v>
      </c>
      <c r="X51" s="34" t="str">
        <f>IF('Heures Supplémentaire'!T74="",X$5,"")</f>
        <v>Manuel</v>
      </c>
      <c r="Y51" s="34" t="str">
        <f>IF('Heures Supplémentaire'!V74="",Y$5,"")</f>
        <v>Driss</v>
      </c>
      <c r="Z51" s="34" t="str">
        <f>IF('Heures Supplémentaire'!Z74="",Z$5,"")</f>
        <v>AAAA</v>
      </c>
      <c r="AA51" s="34" t="str">
        <f>IF('Heures Supplémentaire'!AA74="",AA$5,"")</f>
        <v>BBBB</v>
      </c>
      <c r="AB51" s="34" t="str">
        <f>IF('Heures Supplémentaire'!AB74="",AB$5,"")</f>
        <v>CCCC</v>
      </c>
      <c r="AC51" s="34" t="e">
        <f>IF(#REF!="",AC$5,"")</f>
        <v>#REF!</v>
      </c>
      <c r="AD51" s="34" t="e">
        <f>IF(#REF!="",AD$5,"")</f>
        <v>#REF!</v>
      </c>
      <c r="AE51" s="34" t="e">
        <f>IF(#REF!="",AE$5,"")</f>
        <v>#REF!</v>
      </c>
      <c r="AF51" s="34" t="e">
        <f>IF(#REF!="",AF$5,"")</f>
        <v>#REF!</v>
      </c>
      <c r="AG51" s="34" t="e">
        <f>IF(#REF!="",AG$5,"")</f>
        <v>#REF!</v>
      </c>
      <c r="AH51" s="35" t="e">
        <f>IF(#REF!="",AH$5,"")</f>
        <v>#REF!</v>
      </c>
    </row>
    <row r="52" spans="1:34" ht="15" customHeight="1">
      <c r="A52" s="27" t="s">
        <v>71</v>
      </c>
      <c r="B52" s="28">
        <f t="shared" si="1"/>
        <v>42782</v>
      </c>
      <c r="C52" s="36">
        <f t="shared" si="0"/>
        <v>5</v>
      </c>
      <c r="D52" s="37" t="s">
        <v>68</v>
      </c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3"/>
      <c r="P52" s="34" t="str">
        <f>IF('Heures Supplémentaire'!D75="",$P$5,"")</f>
        <v>Haziz</v>
      </c>
      <c r="Q52" s="34" t="str">
        <f>IF('Heures Supplémentaire'!F75="",$Q$5,"")</f>
        <v>Stéphanie</v>
      </c>
      <c r="R52" s="34" t="str">
        <f>IF('Heures Supplémentaire'!H75="",$R$5,"")</f>
        <v>Catherine</v>
      </c>
      <c r="S52" s="34" t="str">
        <f>IF('Heures Supplémentaire'!J75="",$S$5,"")</f>
        <v>Denise</v>
      </c>
      <c r="T52" s="34" t="str">
        <f>IF('Heures Supplémentaire'!L75="",$T$5,"")</f>
        <v>Camille</v>
      </c>
      <c r="U52" s="34" t="str">
        <f>IF('Heures Supplémentaire'!N75="",$U$5,"")</f>
        <v>Moncef</v>
      </c>
      <c r="V52" s="34" t="str">
        <f>IF('Heures Supplémentaire'!P75="",$V$5,"")</f>
        <v>Danièle</v>
      </c>
      <c r="W52" s="34" t="str">
        <f>IF('Heures Supplémentaire'!R75="",W$5,"")</f>
        <v>Alain</v>
      </c>
      <c r="X52" s="34" t="str">
        <f>IF('Heures Supplémentaire'!T75="",X$5,"")</f>
        <v>Manuel</v>
      </c>
      <c r="Y52" s="34" t="str">
        <f>IF('Heures Supplémentaire'!V75="",Y$5,"")</f>
        <v>Driss</v>
      </c>
      <c r="Z52" s="34" t="str">
        <f>IF('Heures Supplémentaire'!Z75="",Z$5,"")</f>
        <v>AAAA</v>
      </c>
      <c r="AA52" s="34" t="str">
        <f>IF('Heures Supplémentaire'!AA75="",AA$5,"")</f>
        <v>BBBB</v>
      </c>
      <c r="AB52" s="34" t="str">
        <f>IF('Heures Supplémentaire'!AB75="",AB$5,"")</f>
        <v>CCCC</v>
      </c>
      <c r="AC52" s="34" t="e">
        <f>IF(#REF!="",AC$5,"")</f>
        <v>#REF!</v>
      </c>
      <c r="AD52" s="34" t="e">
        <f>IF(#REF!="",AD$5,"")</f>
        <v>#REF!</v>
      </c>
      <c r="AE52" s="34" t="e">
        <f>IF(#REF!="",AE$5,"")</f>
        <v>#REF!</v>
      </c>
      <c r="AF52" s="34" t="e">
        <f>IF(#REF!="",AF$5,"")</f>
        <v>#REF!</v>
      </c>
      <c r="AG52" s="34" t="e">
        <f>IF(#REF!="",AG$5,"")</f>
        <v>#REF!</v>
      </c>
      <c r="AH52" s="35" t="e">
        <f>IF(#REF!="",AH$5,"")</f>
        <v>#REF!</v>
      </c>
    </row>
    <row r="53" spans="1:34" ht="15" hidden="1" customHeight="1">
      <c r="A53" s="27" t="s">
        <v>71</v>
      </c>
      <c r="B53" s="28">
        <f t="shared" si="1"/>
        <v>42783</v>
      </c>
      <c r="C53" s="36">
        <f t="shared" si="0"/>
        <v>6</v>
      </c>
      <c r="D53" s="37" t="s">
        <v>69</v>
      </c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3"/>
      <c r="P53" s="34" t="str">
        <f>IF('Heures Supplémentaire'!D76="",$P$5,"")</f>
        <v>Haziz</v>
      </c>
      <c r="Q53" s="34" t="str">
        <f>IF('Heures Supplémentaire'!F76="",$Q$5,"")</f>
        <v>Stéphanie</v>
      </c>
      <c r="R53" s="34" t="str">
        <f>IF('Heures Supplémentaire'!H76="",$R$5,"")</f>
        <v>Catherine</v>
      </c>
      <c r="S53" s="34" t="str">
        <f>IF('Heures Supplémentaire'!J76="",$S$5,"")</f>
        <v>Denise</v>
      </c>
      <c r="T53" s="34" t="str">
        <f>IF('Heures Supplémentaire'!L76="",$T$5,"")</f>
        <v>Camille</v>
      </c>
      <c r="U53" s="34" t="str">
        <f>IF('Heures Supplémentaire'!N76="",$U$5,"")</f>
        <v>Moncef</v>
      </c>
      <c r="V53" s="34" t="str">
        <f>IF('Heures Supplémentaire'!P76="",$V$5,"")</f>
        <v>Danièle</v>
      </c>
      <c r="W53" s="34" t="str">
        <f>IF('Heures Supplémentaire'!R76="",W$5,"")</f>
        <v>Alain</v>
      </c>
      <c r="X53" s="34" t="str">
        <f>IF('Heures Supplémentaire'!T76="",X$5,"")</f>
        <v>Manuel</v>
      </c>
      <c r="Y53" s="34" t="str">
        <f>IF('Heures Supplémentaire'!V76="",Y$5,"")</f>
        <v>Driss</v>
      </c>
      <c r="Z53" s="34" t="str">
        <f>IF('Heures Supplémentaire'!Z76="",Z$5,"")</f>
        <v>AAAA</v>
      </c>
      <c r="AA53" s="34" t="str">
        <f>IF('Heures Supplémentaire'!AA76="",AA$5,"")</f>
        <v>BBBB</v>
      </c>
      <c r="AB53" s="34" t="str">
        <f>IF('Heures Supplémentaire'!AB76="",AB$5,"")</f>
        <v>CCCC</v>
      </c>
      <c r="AC53" s="34" t="e">
        <f>IF(#REF!="",AC$5,"")</f>
        <v>#REF!</v>
      </c>
      <c r="AD53" s="34" t="e">
        <f>IF(#REF!="",AD$5,"")</f>
        <v>#REF!</v>
      </c>
      <c r="AE53" s="34" t="e">
        <f>IF(#REF!="",AE$5,"")</f>
        <v>#REF!</v>
      </c>
      <c r="AF53" s="34" t="e">
        <f>IF(#REF!="",AF$5,"")</f>
        <v>#REF!</v>
      </c>
      <c r="AG53" s="34" t="e">
        <f>IF(#REF!="",AG$5,"")</f>
        <v>#REF!</v>
      </c>
      <c r="AH53" s="35" t="e">
        <f>IF(#REF!="",AH$5,"")</f>
        <v>#REF!</v>
      </c>
    </row>
    <row r="54" spans="1:34" ht="15" hidden="1" customHeight="1">
      <c r="A54" s="27" t="s">
        <v>71</v>
      </c>
      <c r="B54" s="28">
        <f t="shared" si="1"/>
        <v>42784</v>
      </c>
      <c r="C54" s="36">
        <f t="shared" si="0"/>
        <v>7</v>
      </c>
      <c r="D54" s="37" t="s">
        <v>70</v>
      </c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3"/>
      <c r="P54" s="34" t="str">
        <f>IF('Heures Supplémentaire'!D77="",$P$5,"")</f>
        <v>Haziz</v>
      </c>
      <c r="Q54" s="34" t="str">
        <f>IF('Heures Supplémentaire'!F77="",$Q$5,"")</f>
        <v>Stéphanie</v>
      </c>
      <c r="R54" s="34" t="str">
        <f>IF('Heures Supplémentaire'!H77="",$R$5,"")</f>
        <v>Catherine</v>
      </c>
      <c r="S54" s="34" t="str">
        <f>IF('Heures Supplémentaire'!J77="",$S$5,"")</f>
        <v>Denise</v>
      </c>
      <c r="T54" s="34" t="str">
        <f>IF('Heures Supplémentaire'!L77="",$T$5,"")</f>
        <v>Camille</v>
      </c>
      <c r="U54" s="34" t="str">
        <f>IF('Heures Supplémentaire'!N77="",$U$5,"")</f>
        <v>Moncef</v>
      </c>
      <c r="V54" s="34" t="str">
        <f>IF('Heures Supplémentaire'!P77="",$V$5,"")</f>
        <v>Danièle</v>
      </c>
      <c r="W54" s="34" t="str">
        <f>IF('Heures Supplémentaire'!R77="",W$5,"")</f>
        <v>Alain</v>
      </c>
      <c r="X54" s="34" t="str">
        <f>IF('Heures Supplémentaire'!T77="",X$5,"")</f>
        <v>Manuel</v>
      </c>
      <c r="Y54" s="34" t="str">
        <f>IF('Heures Supplémentaire'!V77="",Y$5,"")</f>
        <v>Driss</v>
      </c>
      <c r="Z54" s="34" t="str">
        <f>IF('Heures Supplémentaire'!Z77="",Z$5,"")</f>
        <v>AAAA</v>
      </c>
      <c r="AA54" s="34" t="str">
        <f>IF('Heures Supplémentaire'!AA77="",AA$5,"")</f>
        <v>BBBB</v>
      </c>
      <c r="AB54" s="34" t="str">
        <f>IF('Heures Supplémentaire'!AB77="",AB$5,"")</f>
        <v>CCCC</v>
      </c>
      <c r="AC54" s="34" t="e">
        <f>IF(#REF!="",AC$5,"")</f>
        <v>#REF!</v>
      </c>
      <c r="AD54" s="34" t="e">
        <f>IF(#REF!="",AD$5,"")</f>
        <v>#REF!</v>
      </c>
      <c r="AE54" s="34" t="e">
        <f>IF(#REF!="",AE$5,"")</f>
        <v>#REF!</v>
      </c>
      <c r="AF54" s="34" t="e">
        <f>IF(#REF!="",AF$5,"")</f>
        <v>#REF!</v>
      </c>
      <c r="AG54" s="34" t="e">
        <f>IF(#REF!="",AG$5,"")</f>
        <v>#REF!</v>
      </c>
      <c r="AH54" s="35" t="e">
        <f>IF(#REF!="",AH$5,"")</f>
        <v>#REF!</v>
      </c>
    </row>
    <row r="55" spans="1:34" ht="15" hidden="1" customHeight="1">
      <c r="A55" s="27" t="s">
        <v>71</v>
      </c>
      <c r="B55" s="28">
        <f t="shared" si="1"/>
        <v>42785</v>
      </c>
      <c r="C55" s="36">
        <f t="shared" si="0"/>
        <v>1</v>
      </c>
      <c r="D55" s="37" t="s">
        <v>64</v>
      </c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3"/>
      <c r="P55" s="34" t="str">
        <f>IF('Heures Supplémentaire'!D78="",$P$5,"")</f>
        <v>Haziz</v>
      </c>
      <c r="Q55" s="34" t="str">
        <f>IF('Heures Supplémentaire'!F78="",$Q$5,"")</f>
        <v>Stéphanie</v>
      </c>
      <c r="R55" s="34" t="str">
        <f>IF('Heures Supplémentaire'!H78="",$R$5,"")</f>
        <v>Catherine</v>
      </c>
      <c r="S55" s="34" t="str">
        <f>IF('Heures Supplémentaire'!J78="",$S$5,"")</f>
        <v>Denise</v>
      </c>
      <c r="T55" s="34" t="str">
        <f>IF('Heures Supplémentaire'!L78="",$T$5,"")</f>
        <v>Camille</v>
      </c>
      <c r="U55" s="34" t="str">
        <f>IF('Heures Supplémentaire'!N78="",$U$5,"")</f>
        <v>Moncef</v>
      </c>
      <c r="V55" s="34" t="str">
        <f>IF('Heures Supplémentaire'!P78="",$V$5,"")</f>
        <v>Danièle</v>
      </c>
      <c r="W55" s="34" t="str">
        <f>IF('Heures Supplémentaire'!R78="",W$5,"")</f>
        <v>Alain</v>
      </c>
      <c r="X55" s="34" t="str">
        <f>IF('Heures Supplémentaire'!T78="",X$5,"")</f>
        <v>Manuel</v>
      </c>
      <c r="Y55" s="34" t="str">
        <f>IF('Heures Supplémentaire'!V78="",Y$5,"")</f>
        <v>Driss</v>
      </c>
      <c r="Z55" s="34" t="str">
        <f>IF('Heures Supplémentaire'!Z78="",Z$5,"")</f>
        <v>AAAA</v>
      </c>
      <c r="AA55" s="34" t="str">
        <f>IF('Heures Supplémentaire'!AA78="",AA$5,"")</f>
        <v>BBBB</v>
      </c>
      <c r="AB55" s="34" t="str">
        <f>IF('Heures Supplémentaire'!AB78="",AB$5,"")</f>
        <v>CCCC</v>
      </c>
      <c r="AC55" s="34" t="e">
        <f>IF(#REF!="",AC$5,"")</f>
        <v>#REF!</v>
      </c>
      <c r="AD55" s="34" t="e">
        <f>IF(#REF!="",AD$5,"")</f>
        <v>#REF!</v>
      </c>
      <c r="AE55" s="34" t="e">
        <f>IF(#REF!="",AE$5,"")</f>
        <v>#REF!</v>
      </c>
      <c r="AF55" s="34" t="e">
        <f>IF(#REF!="",AF$5,"")</f>
        <v>#REF!</v>
      </c>
      <c r="AG55" s="34" t="e">
        <f>IF(#REF!="",AG$5,"")</f>
        <v>#REF!</v>
      </c>
      <c r="AH55" s="35" t="e">
        <f>IF(#REF!="",AH$5,"")</f>
        <v>#REF!</v>
      </c>
    </row>
    <row r="56" spans="1:34" ht="15" hidden="1" customHeight="1">
      <c r="A56" s="27" t="s">
        <v>71</v>
      </c>
      <c r="B56" s="28">
        <f t="shared" si="1"/>
        <v>42786</v>
      </c>
      <c r="C56" s="36">
        <f t="shared" si="0"/>
        <v>2</v>
      </c>
      <c r="D56" s="37" t="s">
        <v>65</v>
      </c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3"/>
      <c r="P56" s="34" t="str">
        <f>IF('Heures Supplémentaire'!D81="",$P$5,"")</f>
        <v>Haziz</v>
      </c>
      <c r="Q56" s="34" t="str">
        <f>IF('Heures Supplémentaire'!F81="",$Q$5,"")</f>
        <v>Stéphanie</v>
      </c>
      <c r="R56" s="34" t="str">
        <f>IF('Heures Supplémentaire'!H81="",$R$5,"")</f>
        <v>Catherine</v>
      </c>
      <c r="S56" s="34" t="str">
        <f>IF('Heures Supplémentaire'!J81="",$S$5,"")</f>
        <v>Denise</v>
      </c>
      <c r="T56" s="34" t="str">
        <f>IF('Heures Supplémentaire'!L81="",$T$5,"")</f>
        <v>Camille</v>
      </c>
      <c r="U56" s="34" t="str">
        <f>IF('Heures Supplémentaire'!N81="",$U$5,"")</f>
        <v>Moncef</v>
      </c>
      <c r="V56" s="34" t="str">
        <f>IF('Heures Supplémentaire'!P81="",$V$5,"")</f>
        <v>Danièle</v>
      </c>
      <c r="W56" s="34" t="str">
        <f>IF('Heures Supplémentaire'!R81="",W$5,"")</f>
        <v>Alain</v>
      </c>
      <c r="X56" s="34" t="str">
        <f>IF('Heures Supplémentaire'!T81="",X$5,"")</f>
        <v>Manuel</v>
      </c>
      <c r="Y56" s="34" t="str">
        <f>IF('Heures Supplémentaire'!V81="",Y$5,"")</f>
        <v>Driss</v>
      </c>
      <c r="Z56" s="34" t="str">
        <f>IF('Heures Supplémentaire'!Z81="",Z$5,"")</f>
        <v>AAAA</v>
      </c>
      <c r="AA56" s="34" t="str">
        <f>IF('Heures Supplémentaire'!AA81="",AA$5,"")</f>
        <v>BBBB</v>
      </c>
      <c r="AB56" s="34" t="str">
        <f>IF('Heures Supplémentaire'!AB81="",AB$5,"")</f>
        <v>CCCC</v>
      </c>
      <c r="AC56" s="34" t="e">
        <f>IF(#REF!="",AC$5,"")</f>
        <v>#REF!</v>
      </c>
      <c r="AD56" s="34" t="e">
        <f>IF(#REF!="",AD$5,"")</f>
        <v>#REF!</v>
      </c>
      <c r="AE56" s="34" t="e">
        <f>IF(#REF!="",AE$5,"")</f>
        <v>#REF!</v>
      </c>
      <c r="AF56" s="34" t="e">
        <f>IF(#REF!="",AF$5,"")</f>
        <v>#REF!</v>
      </c>
      <c r="AG56" s="34" t="e">
        <f>IF(#REF!="",AG$5,"")</f>
        <v>#REF!</v>
      </c>
      <c r="AH56" s="35" t="e">
        <f>IF(#REF!="",AH$5,"")</f>
        <v>#REF!</v>
      </c>
    </row>
    <row r="57" spans="1:34" ht="15" hidden="1" customHeight="1">
      <c r="A57" s="27" t="s">
        <v>71</v>
      </c>
      <c r="B57" s="28">
        <f t="shared" si="1"/>
        <v>42787</v>
      </c>
      <c r="C57" s="36">
        <f t="shared" si="0"/>
        <v>3</v>
      </c>
      <c r="D57" s="37" t="s">
        <v>66</v>
      </c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3"/>
      <c r="P57" s="34" t="str">
        <f>IF('Heures Supplémentaire'!D82="",$P$5,"")</f>
        <v>Haziz</v>
      </c>
      <c r="Q57" s="34" t="str">
        <f>IF('Heures Supplémentaire'!F82="",$Q$5,"")</f>
        <v>Stéphanie</v>
      </c>
      <c r="R57" s="34" t="str">
        <f>IF('Heures Supplémentaire'!H82="",$R$5,"")</f>
        <v>Catherine</v>
      </c>
      <c r="S57" s="34" t="str">
        <f>IF('Heures Supplémentaire'!J82="",$S$5,"")</f>
        <v>Denise</v>
      </c>
      <c r="T57" s="34" t="str">
        <f>IF('Heures Supplémentaire'!L82="",$T$5,"")</f>
        <v>Camille</v>
      </c>
      <c r="U57" s="34" t="str">
        <f>IF('Heures Supplémentaire'!N82="",$U$5,"")</f>
        <v>Moncef</v>
      </c>
      <c r="V57" s="34" t="str">
        <f>IF('Heures Supplémentaire'!P82="",$V$5,"")</f>
        <v>Danièle</v>
      </c>
      <c r="W57" s="34" t="str">
        <f>IF('Heures Supplémentaire'!R82="",W$5,"")</f>
        <v>Alain</v>
      </c>
      <c r="X57" s="34" t="str">
        <f>IF('Heures Supplémentaire'!T82="",X$5,"")</f>
        <v>Manuel</v>
      </c>
      <c r="Y57" s="34" t="str">
        <f>IF('Heures Supplémentaire'!V82="",Y$5,"")</f>
        <v>Driss</v>
      </c>
      <c r="Z57" s="34" t="str">
        <f>IF('Heures Supplémentaire'!Z82="",Z$5,"")</f>
        <v>AAAA</v>
      </c>
      <c r="AA57" s="34" t="str">
        <f>IF('Heures Supplémentaire'!AA82="",AA$5,"")</f>
        <v>BBBB</v>
      </c>
      <c r="AB57" s="34" t="str">
        <f>IF('Heures Supplémentaire'!AB82="",AB$5,"")</f>
        <v>CCCC</v>
      </c>
      <c r="AC57" s="34" t="e">
        <f>IF(#REF!="",AC$5,"")</f>
        <v>#REF!</v>
      </c>
      <c r="AD57" s="34" t="e">
        <f>IF(#REF!="",AD$5,"")</f>
        <v>#REF!</v>
      </c>
      <c r="AE57" s="34" t="e">
        <f>IF(#REF!="",AE$5,"")</f>
        <v>#REF!</v>
      </c>
      <c r="AF57" s="34" t="e">
        <f>IF(#REF!="",AF$5,"")</f>
        <v>#REF!</v>
      </c>
      <c r="AG57" s="34" t="e">
        <f>IF(#REF!="",AG$5,"")</f>
        <v>#REF!</v>
      </c>
      <c r="AH57" s="35" t="e">
        <f>IF(#REF!="",AH$5,"")</f>
        <v>#REF!</v>
      </c>
    </row>
    <row r="58" spans="1:34" ht="15" hidden="1" customHeight="1">
      <c r="A58" s="27" t="s">
        <v>71</v>
      </c>
      <c r="B58" s="28">
        <f t="shared" si="1"/>
        <v>42788</v>
      </c>
      <c r="C58" s="36">
        <f t="shared" si="0"/>
        <v>4</v>
      </c>
      <c r="D58" s="37" t="s">
        <v>67</v>
      </c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3"/>
      <c r="P58" s="34" t="str">
        <f>IF('Heures Supplémentaire'!D83="",$P$5,"")</f>
        <v>Haziz</v>
      </c>
      <c r="Q58" s="34" t="str">
        <f>IF('Heures Supplémentaire'!F83="",$Q$5,"")</f>
        <v>Stéphanie</v>
      </c>
      <c r="R58" s="34" t="str">
        <f>IF('Heures Supplémentaire'!H83="",$R$5,"")</f>
        <v>Catherine</v>
      </c>
      <c r="S58" s="34" t="str">
        <f>IF('Heures Supplémentaire'!J83="",$S$5,"")</f>
        <v>Denise</v>
      </c>
      <c r="T58" s="34" t="str">
        <f>IF('Heures Supplémentaire'!L83="",$T$5,"")</f>
        <v>Camille</v>
      </c>
      <c r="U58" s="34" t="str">
        <f>IF('Heures Supplémentaire'!N83="",$U$5,"")</f>
        <v>Moncef</v>
      </c>
      <c r="V58" s="34" t="str">
        <f>IF('Heures Supplémentaire'!P83="",$V$5,"")</f>
        <v>Danièle</v>
      </c>
      <c r="W58" s="34" t="str">
        <f>IF('Heures Supplémentaire'!R83="",W$5,"")</f>
        <v>Alain</v>
      </c>
      <c r="X58" s="34" t="str">
        <f>IF('Heures Supplémentaire'!T83="",X$5,"")</f>
        <v>Manuel</v>
      </c>
      <c r="Y58" s="34" t="str">
        <f>IF('Heures Supplémentaire'!V83="",Y$5,"")</f>
        <v>Driss</v>
      </c>
      <c r="Z58" s="34" t="str">
        <f>IF('Heures Supplémentaire'!Z83="",Z$5,"")</f>
        <v>AAAA</v>
      </c>
      <c r="AA58" s="34" t="str">
        <f>IF('Heures Supplémentaire'!AA83="",AA$5,"")</f>
        <v>BBBB</v>
      </c>
      <c r="AB58" s="34" t="str">
        <f>IF('Heures Supplémentaire'!AB83="",AB$5,"")</f>
        <v>CCCC</v>
      </c>
      <c r="AC58" s="34" t="e">
        <f>IF(#REF!="",AC$5,"")</f>
        <v>#REF!</v>
      </c>
      <c r="AD58" s="34" t="e">
        <f>IF(#REF!="",AD$5,"")</f>
        <v>#REF!</v>
      </c>
      <c r="AE58" s="34" t="e">
        <f>IF(#REF!="",AE$5,"")</f>
        <v>#REF!</v>
      </c>
      <c r="AF58" s="34" t="e">
        <f>IF(#REF!="",AF$5,"")</f>
        <v>#REF!</v>
      </c>
      <c r="AG58" s="34" t="e">
        <f>IF(#REF!="",AG$5,"")</f>
        <v>#REF!</v>
      </c>
      <c r="AH58" s="35" t="e">
        <f>IF(#REF!="",AH$5,"")</f>
        <v>#REF!</v>
      </c>
    </row>
    <row r="59" spans="1:34" ht="15" customHeight="1">
      <c r="A59" s="27" t="s">
        <v>71</v>
      </c>
      <c r="B59" s="28">
        <f t="shared" si="1"/>
        <v>42789</v>
      </c>
      <c r="C59" s="36">
        <f t="shared" si="0"/>
        <v>5</v>
      </c>
      <c r="D59" s="37" t="s">
        <v>68</v>
      </c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3"/>
      <c r="P59" s="34" t="str">
        <f>IF('Heures Supplémentaire'!D84="",$P$5,"")</f>
        <v>Haziz</v>
      </c>
      <c r="Q59" s="34" t="str">
        <f>IF('Heures Supplémentaire'!F84="",$Q$5,"")</f>
        <v>Stéphanie</v>
      </c>
      <c r="R59" s="34" t="str">
        <f>IF('Heures Supplémentaire'!H84="",$R$5,"")</f>
        <v>Catherine</v>
      </c>
      <c r="S59" s="34" t="str">
        <f>IF('Heures Supplémentaire'!J84="",$S$5,"")</f>
        <v>Denise</v>
      </c>
      <c r="T59" s="34" t="str">
        <f>IF('Heures Supplémentaire'!L84="",$T$5,"")</f>
        <v>Camille</v>
      </c>
      <c r="U59" s="34" t="str">
        <f>IF('Heures Supplémentaire'!N84="",$U$5,"")</f>
        <v>Moncef</v>
      </c>
      <c r="V59" s="34" t="str">
        <f>IF('Heures Supplémentaire'!P84="",$V$5,"")</f>
        <v>Danièle</v>
      </c>
      <c r="W59" s="34" t="str">
        <f>IF('Heures Supplémentaire'!R84="",W$5,"")</f>
        <v>Alain</v>
      </c>
      <c r="X59" s="34" t="str">
        <f>IF('Heures Supplémentaire'!T84="",X$5,"")</f>
        <v>Manuel</v>
      </c>
      <c r="Y59" s="34" t="str">
        <f>IF('Heures Supplémentaire'!V84="",Y$5,"")</f>
        <v>Driss</v>
      </c>
      <c r="Z59" s="34" t="str">
        <f>IF('Heures Supplémentaire'!Z84="",Z$5,"")</f>
        <v>AAAA</v>
      </c>
      <c r="AA59" s="34" t="str">
        <f>IF('Heures Supplémentaire'!AA84="",AA$5,"")</f>
        <v>BBBB</v>
      </c>
      <c r="AB59" s="34" t="str">
        <f>IF('Heures Supplémentaire'!AB84="",AB$5,"")</f>
        <v>CCCC</v>
      </c>
      <c r="AC59" s="34" t="e">
        <f>IF(#REF!="",AC$5,"")</f>
        <v>#REF!</v>
      </c>
      <c r="AD59" s="34" t="e">
        <f>IF(#REF!="",AD$5,"")</f>
        <v>#REF!</v>
      </c>
      <c r="AE59" s="34" t="e">
        <f>IF(#REF!="",AE$5,"")</f>
        <v>#REF!</v>
      </c>
      <c r="AF59" s="34" t="e">
        <f>IF(#REF!="",AF$5,"")</f>
        <v>#REF!</v>
      </c>
      <c r="AG59" s="34" t="e">
        <f>IF(#REF!="",AG$5,"")</f>
        <v>#REF!</v>
      </c>
      <c r="AH59" s="35" t="e">
        <f>IF(#REF!="",AH$5,"")</f>
        <v>#REF!</v>
      </c>
    </row>
    <row r="60" spans="1:34" ht="15" hidden="1" customHeight="1">
      <c r="A60" s="27" t="s">
        <v>71</v>
      </c>
      <c r="B60" s="28">
        <f t="shared" si="1"/>
        <v>42790</v>
      </c>
      <c r="C60" s="36">
        <f t="shared" si="0"/>
        <v>6</v>
      </c>
      <c r="D60" s="37" t="s">
        <v>69</v>
      </c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3"/>
      <c r="P60" s="34" t="str">
        <f>IF('Heures Supplémentaire'!D85="",$P$5,"")</f>
        <v>Haziz</v>
      </c>
      <c r="Q60" s="34" t="str">
        <f>IF('Heures Supplémentaire'!F85="",$Q$5,"")</f>
        <v>Stéphanie</v>
      </c>
      <c r="R60" s="34" t="str">
        <f>IF('Heures Supplémentaire'!H85="",$R$5,"")</f>
        <v>Catherine</v>
      </c>
      <c r="S60" s="34" t="str">
        <f>IF('Heures Supplémentaire'!J85="",$S$5,"")</f>
        <v>Denise</v>
      </c>
      <c r="T60" s="34" t="str">
        <f>IF('Heures Supplémentaire'!L85="",$T$5,"")</f>
        <v>Camille</v>
      </c>
      <c r="U60" s="34" t="str">
        <f>IF('Heures Supplémentaire'!N85="",$U$5,"")</f>
        <v>Moncef</v>
      </c>
      <c r="V60" s="34" t="str">
        <f>IF('Heures Supplémentaire'!P85="",$V$5,"")</f>
        <v>Danièle</v>
      </c>
      <c r="W60" s="34" t="str">
        <f>IF('Heures Supplémentaire'!R85="",W$5,"")</f>
        <v>Alain</v>
      </c>
      <c r="X60" s="34" t="str">
        <f>IF('Heures Supplémentaire'!T85="",X$5,"")</f>
        <v>Manuel</v>
      </c>
      <c r="Y60" s="34" t="str">
        <f>IF('Heures Supplémentaire'!V85="",Y$5,"")</f>
        <v>Driss</v>
      </c>
      <c r="Z60" s="34" t="str">
        <f>IF('Heures Supplémentaire'!Z85="",Z$5,"")</f>
        <v>AAAA</v>
      </c>
      <c r="AA60" s="34" t="str">
        <f>IF('Heures Supplémentaire'!AA85="",AA$5,"")</f>
        <v>BBBB</v>
      </c>
      <c r="AB60" s="34" t="str">
        <f>IF('Heures Supplémentaire'!AB85="",AB$5,"")</f>
        <v>CCCC</v>
      </c>
      <c r="AC60" s="34" t="e">
        <f>IF(#REF!="",AC$5,"")</f>
        <v>#REF!</v>
      </c>
      <c r="AD60" s="34" t="e">
        <f>IF(#REF!="",AD$5,"")</f>
        <v>#REF!</v>
      </c>
      <c r="AE60" s="34" t="e">
        <f>IF(#REF!="",AE$5,"")</f>
        <v>#REF!</v>
      </c>
      <c r="AF60" s="34" t="e">
        <f>IF(#REF!="",AF$5,"")</f>
        <v>#REF!</v>
      </c>
      <c r="AG60" s="34" t="e">
        <f>IF(#REF!="",AG$5,"")</f>
        <v>#REF!</v>
      </c>
      <c r="AH60" s="35" t="e">
        <f>IF(#REF!="",AH$5,"")</f>
        <v>#REF!</v>
      </c>
    </row>
    <row r="61" spans="1:34" ht="15" hidden="1" customHeight="1">
      <c r="A61" s="27" t="s">
        <v>71</v>
      </c>
      <c r="B61" s="28">
        <f t="shared" si="1"/>
        <v>42791</v>
      </c>
      <c r="C61" s="36">
        <f t="shared" si="0"/>
        <v>7</v>
      </c>
      <c r="D61" s="37" t="s">
        <v>70</v>
      </c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3"/>
      <c r="P61" s="34" t="str">
        <f>IF('Heures Supplémentaire'!D86="",$P$5,"")</f>
        <v>Haziz</v>
      </c>
      <c r="Q61" s="34" t="str">
        <f>IF('Heures Supplémentaire'!F86="",$Q$5,"")</f>
        <v>Stéphanie</v>
      </c>
      <c r="R61" s="34" t="str">
        <f>IF('Heures Supplémentaire'!H86="",$R$5,"")</f>
        <v>Catherine</v>
      </c>
      <c r="S61" s="34" t="str">
        <f>IF('Heures Supplémentaire'!J86="",$S$5,"")</f>
        <v>Denise</v>
      </c>
      <c r="T61" s="34" t="str">
        <f>IF('Heures Supplémentaire'!L86="",$T$5,"")</f>
        <v>Camille</v>
      </c>
      <c r="U61" s="34" t="str">
        <f>IF('Heures Supplémentaire'!N86="",$U$5,"")</f>
        <v>Moncef</v>
      </c>
      <c r="V61" s="34" t="str">
        <f>IF('Heures Supplémentaire'!P86="",$V$5,"")</f>
        <v>Danièle</v>
      </c>
      <c r="W61" s="34" t="str">
        <f>IF('Heures Supplémentaire'!R86="",W$5,"")</f>
        <v>Alain</v>
      </c>
      <c r="X61" s="34" t="str">
        <f>IF('Heures Supplémentaire'!T86="",X$5,"")</f>
        <v>Manuel</v>
      </c>
      <c r="Y61" s="34" t="str">
        <f>IF('Heures Supplémentaire'!V86="",Y$5,"")</f>
        <v>Driss</v>
      </c>
      <c r="Z61" s="34" t="str">
        <f>IF('Heures Supplémentaire'!Z86="",Z$5,"")</f>
        <v>AAAA</v>
      </c>
      <c r="AA61" s="34" t="str">
        <f>IF('Heures Supplémentaire'!AA86="",AA$5,"")</f>
        <v>BBBB</v>
      </c>
      <c r="AB61" s="34" t="str">
        <f>IF('Heures Supplémentaire'!AB86="",AB$5,"")</f>
        <v>CCCC</v>
      </c>
      <c r="AC61" s="34" t="e">
        <f>IF(#REF!="",AC$5,"")</f>
        <v>#REF!</v>
      </c>
      <c r="AD61" s="34" t="e">
        <f>IF(#REF!="",AD$5,"")</f>
        <v>#REF!</v>
      </c>
      <c r="AE61" s="34" t="e">
        <f>IF(#REF!="",AE$5,"")</f>
        <v>#REF!</v>
      </c>
      <c r="AF61" s="34" t="e">
        <f>IF(#REF!="",AF$5,"")</f>
        <v>#REF!</v>
      </c>
      <c r="AG61" s="34" t="e">
        <f>IF(#REF!="",AG$5,"")</f>
        <v>#REF!</v>
      </c>
      <c r="AH61" s="35" t="e">
        <f>IF(#REF!="",AH$5,"")</f>
        <v>#REF!</v>
      </c>
    </row>
    <row r="62" spans="1:34" ht="15" hidden="1" customHeight="1">
      <c r="A62" s="27" t="s">
        <v>71</v>
      </c>
      <c r="B62" s="28">
        <f t="shared" si="1"/>
        <v>42792</v>
      </c>
      <c r="C62" s="36">
        <f t="shared" si="0"/>
        <v>1</v>
      </c>
      <c r="D62" s="37" t="s">
        <v>64</v>
      </c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3"/>
      <c r="P62" s="34" t="str">
        <f>IF('Heures Supplémentaire'!D87="",$P$5,"")</f>
        <v>Haziz</v>
      </c>
      <c r="Q62" s="34" t="str">
        <f>IF('Heures Supplémentaire'!F87="",$Q$5,"")</f>
        <v>Stéphanie</v>
      </c>
      <c r="R62" s="34" t="str">
        <f>IF('Heures Supplémentaire'!H87="",$R$5,"")</f>
        <v>Catherine</v>
      </c>
      <c r="S62" s="34" t="str">
        <f>IF('Heures Supplémentaire'!J87="",$S$5,"")</f>
        <v>Denise</v>
      </c>
      <c r="T62" s="34" t="str">
        <f>IF('Heures Supplémentaire'!L87="",$T$5,"")</f>
        <v>Camille</v>
      </c>
      <c r="U62" s="34" t="str">
        <f>IF('Heures Supplémentaire'!N87="",$U$5,"")</f>
        <v>Moncef</v>
      </c>
      <c r="V62" s="34" t="str">
        <f>IF('Heures Supplémentaire'!P87="",$V$5,"")</f>
        <v>Danièle</v>
      </c>
      <c r="W62" s="34" t="str">
        <f>IF('Heures Supplémentaire'!R87="",W$5,"")</f>
        <v>Alain</v>
      </c>
      <c r="X62" s="34" t="str">
        <f>IF('Heures Supplémentaire'!T87="",X$5,"")</f>
        <v>Manuel</v>
      </c>
      <c r="Y62" s="34" t="str">
        <f>IF('Heures Supplémentaire'!V87="",Y$5,"")</f>
        <v>Driss</v>
      </c>
      <c r="Z62" s="34" t="str">
        <f>IF('Heures Supplémentaire'!Z87="",Z$5,"")</f>
        <v>AAAA</v>
      </c>
      <c r="AA62" s="34" t="str">
        <f>IF('Heures Supplémentaire'!AA87="",AA$5,"")</f>
        <v>BBBB</v>
      </c>
      <c r="AB62" s="34" t="str">
        <f>IF('Heures Supplémentaire'!AB87="",AB$5,"")</f>
        <v>CCCC</v>
      </c>
      <c r="AC62" s="34" t="e">
        <f>IF(#REF!="",AC$5,"")</f>
        <v>#REF!</v>
      </c>
      <c r="AD62" s="34" t="e">
        <f>IF(#REF!="",AD$5,"")</f>
        <v>#REF!</v>
      </c>
      <c r="AE62" s="34" t="e">
        <f>IF(#REF!="",AE$5,"")</f>
        <v>#REF!</v>
      </c>
      <c r="AF62" s="34" t="e">
        <f>IF(#REF!="",AF$5,"")</f>
        <v>#REF!</v>
      </c>
      <c r="AG62" s="34" t="e">
        <f>IF(#REF!="",AG$5,"")</f>
        <v>#REF!</v>
      </c>
      <c r="AH62" s="35" t="e">
        <f>IF(#REF!="",AH$5,"")</f>
        <v>#REF!</v>
      </c>
    </row>
    <row r="63" spans="1:34" ht="15" hidden="1" customHeight="1">
      <c r="A63" s="27" t="s">
        <v>71</v>
      </c>
      <c r="B63" s="28">
        <f t="shared" si="1"/>
        <v>42793</v>
      </c>
      <c r="C63" s="36">
        <f t="shared" si="0"/>
        <v>2</v>
      </c>
      <c r="D63" s="37" t="s">
        <v>65</v>
      </c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3"/>
      <c r="P63" s="34" t="str">
        <f>IF('Heures Supplémentaire'!D90="",$P$5,"")</f>
        <v/>
      </c>
      <c r="Q63" s="34" t="str">
        <f>IF('Heures Supplémentaire'!F90="",$Q$5,"")</f>
        <v>Stéphanie</v>
      </c>
      <c r="R63" s="34" t="str">
        <f>IF('Heures Supplémentaire'!H90="",$R$5,"")</f>
        <v>Catherine</v>
      </c>
      <c r="S63" s="34" t="str">
        <f>IF('Heures Supplémentaire'!J90="",$S$5,"")</f>
        <v>Denise</v>
      </c>
      <c r="T63" s="34" t="str">
        <f>IF('Heures Supplémentaire'!L90="",$T$5,"")</f>
        <v>Camille</v>
      </c>
      <c r="U63" s="34" t="str">
        <f>IF('Heures Supplémentaire'!N90="",$U$5,"")</f>
        <v>Moncef</v>
      </c>
      <c r="V63" s="34" t="str">
        <f>IF('Heures Supplémentaire'!P90="",$V$5,"")</f>
        <v>Danièle</v>
      </c>
      <c r="W63" s="34" t="str">
        <f>IF('Heures Supplémentaire'!R90="",W$5,"")</f>
        <v>Alain</v>
      </c>
      <c r="X63" s="34" t="str">
        <f>IF('Heures Supplémentaire'!T90="",X$5,"")</f>
        <v>Manuel</v>
      </c>
      <c r="Y63" s="34" t="str">
        <f>IF('Heures Supplémentaire'!V90="",Y$5,"")</f>
        <v>Driss</v>
      </c>
      <c r="Z63" s="34" t="str">
        <f>IF('Heures Supplémentaire'!Z90="",Z$5,"")</f>
        <v>AAAA</v>
      </c>
      <c r="AA63" s="34" t="str">
        <f>IF('Heures Supplémentaire'!AA90="",AA$5,"")</f>
        <v/>
      </c>
      <c r="AB63" s="34" t="str">
        <f>IF('Heures Supplémentaire'!AB90="",AB$5,"")</f>
        <v/>
      </c>
      <c r="AC63" s="34" t="e">
        <f>IF(#REF!="",AC$5,"")</f>
        <v>#REF!</v>
      </c>
      <c r="AD63" s="34" t="e">
        <f>IF(#REF!="",AD$5,"")</f>
        <v>#REF!</v>
      </c>
      <c r="AE63" s="34" t="e">
        <f>IF(#REF!="",AE$5,"")</f>
        <v>#REF!</v>
      </c>
      <c r="AF63" s="34" t="e">
        <f>IF(#REF!="",AF$5,"")</f>
        <v>#REF!</v>
      </c>
      <c r="AG63" s="34" t="e">
        <f>IF(#REF!="",AG$5,"")</f>
        <v>#REF!</v>
      </c>
      <c r="AH63" s="35" t="e">
        <f>IF(#REF!="",AH$5,"")</f>
        <v>#REF!</v>
      </c>
    </row>
    <row r="64" spans="1:34" ht="15" hidden="1" customHeight="1">
      <c r="A64" s="27" t="s">
        <v>71</v>
      </c>
      <c r="B64" s="28">
        <f t="shared" si="1"/>
        <v>42794</v>
      </c>
      <c r="C64" s="36">
        <f t="shared" si="0"/>
        <v>3</v>
      </c>
      <c r="D64" s="37" t="s">
        <v>66</v>
      </c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3"/>
      <c r="P64" s="34" t="str">
        <f>IF('Heures Supplémentaire'!D91="",$P$5,"")</f>
        <v/>
      </c>
      <c r="Q64" s="34" t="str">
        <f>IF('Heures Supplémentaire'!F94="",$Q$5,"")</f>
        <v>Stéphanie</v>
      </c>
      <c r="R64" s="34" t="str">
        <f>IF('Heures Supplémentaire'!H91="",$R$5,"")</f>
        <v>Catherine</v>
      </c>
      <c r="S64" s="34" t="str">
        <f>IF('Heures Supplémentaire'!J91="",$S$5,"")</f>
        <v>Denise</v>
      </c>
      <c r="T64" s="34" t="str">
        <f>IF('Heures Supplémentaire'!L91="",$T$5,"")</f>
        <v>Camille</v>
      </c>
      <c r="U64" s="34" t="str">
        <f>IF('Heures Supplémentaire'!N91="",$U$5,"")</f>
        <v>Moncef</v>
      </c>
      <c r="V64" s="34" t="str">
        <f>IF('Heures Supplémentaire'!P91="",$V$5,"")</f>
        <v>Danièle</v>
      </c>
      <c r="W64" s="34" t="str">
        <f>IF('Heures Supplémentaire'!R91="",W$5,"")</f>
        <v>Alain</v>
      </c>
      <c r="X64" s="34" t="str">
        <f>IF('Heures Supplémentaire'!T91="",X$5,"")</f>
        <v>Manuel</v>
      </c>
      <c r="Y64" s="34" t="str">
        <f>IF('Heures Supplémentaire'!V91="",Y$5,"")</f>
        <v>Driss</v>
      </c>
      <c r="Z64" s="34" t="str">
        <f>IF('Heures Supplémentaire'!Z91="",Z$5,"")</f>
        <v>AAAA</v>
      </c>
      <c r="AA64" s="34" t="str">
        <f>IF('Heures Supplémentaire'!AA91="",AA$5,"")</f>
        <v/>
      </c>
      <c r="AB64" s="34" t="str">
        <f>IF('Heures Supplémentaire'!AB91="",AB$5,"")</f>
        <v/>
      </c>
      <c r="AC64" s="34" t="e">
        <f>IF(#REF!="",AC$5,"")</f>
        <v>#REF!</v>
      </c>
      <c r="AD64" s="34" t="e">
        <f>IF(#REF!="",AD$5,"")</f>
        <v>#REF!</v>
      </c>
      <c r="AE64" s="34" t="e">
        <f>IF(#REF!="",AE$5,"")</f>
        <v>#REF!</v>
      </c>
      <c r="AF64" s="34" t="e">
        <f>IF(#REF!="",AF$5,"")</f>
        <v>#REF!</v>
      </c>
      <c r="AG64" s="34" t="e">
        <f>IF(#REF!="",AG$5,"")</f>
        <v>#REF!</v>
      </c>
      <c r="AH64" s="35" t="e">
        <f>IF(#REF!="",AH$5,"")</f>
        <v>#REF!</v>
      </c>
    </row>
    <row r="65" spans="1:34" ht="15" hidden="1" customHeight="1">
      <c r="A65" s="27" t="s">
        <v>72</v>
      </c>
      <c r="B65" s="28">
        <f t="shared" si="1"/>
        <v>42795</v>
      </c>
      <c r="C65" s="36">
        <f t="shared" si="0"/>
        <v>4</v>
      </c>
      <c r="D65" s="37" t="s">
        <v>67</v>
      </c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3"/>
      <c r="P65" s="34" t="str">
        <f>IF('Heures Supplémentaire'!D94="",$P$5,"")</f>
        <v/>
      </c>
      <c r="Q65" s="34" t="e">
        <f>IF('Heures Supplémentaire'!#REF!="",$Q$5,"")</f>
        <v>#REF!</v>
      </c>
      <c r="R65" s="34" t="str">
        <f>IF('Heures Supplémentaire'!H94="",$R$5,"")</f>
        <v>Catherine</v>
      </c>
      <c r="S65" s="34" t="str">
        <f>IF('Heures Supplémentaire'!J94="",$S$5,"")</f>
        <v>Denise</v>
      </c>
      <c r="T65" s="34" t="str">
        <f>IF('Heures Supplémentaire'!L94="",$T$5,"")</f>
        <v>Camille</v>
      </c>
      <c r="U65" s="34" t="str">
        <f>IF('Heures Supplémentaire'!N94="",$U$5,"")</f>
        <v>Moncef</v>
      </c>
      <c r="V65" s="34" t="str">
        <f>IF('Heures Supplémentaire'!P94="",$V$5,"")</f>
        <v>Danièle</v>
      </c>
      <c r="W65" s="34" t="str">
        <f>IF('Heures Supplémentaire'!R94="",W$5,"")</f>
        <v>Alain</v>
      </c>
      <c r="X65" s="34" t="str">
        <f>IF('Heures Supplémentaire'!T94="",X$5,"")</f>
        <v>Manuel</v>
      </c>
      <c r="Y65" s="34" t="str">
        <f>IF('Heures Supplémentaire'!V94="",Y$5,"")</f>
        <v>Driss</v>
      </c>
      <c r="Z65" s="34" t="str">
        <f>IF('Heures Supplémentaire'!Z94="",Z$5,"")</f>
        <v>AAAA</v>
      </c>
      <c r="AA65" s="34" t="str">
        <f>IF('Heures Supplémentaire'!AA94="",AA$5,"")</f>
        <v/>
      </c>
      <c r="AB65" s="34" t="str">
        <f>IF('Heures Supplémentaire'!AB94="",AB$5,"")</f>
        <v/>
      </c>
      <c r="AC65" s="34" t="e">
        <f>IF(#REF!="",AC$5,"")</f>
        <v>#REF!</v>
      </c>
      <c r="AD65" s="34" t="e">
        <f>IF(#REF!="",AD$5,"")</f>
        <v>#REF!</v>
      </c>
      <c r="AE65" s="34" t="e">
        <f>IF(#REF!="",AE$5,"")</f>
        <v>#REF!</v>
      </c>
      <c r="AF65" s="34" t="e">
        <f>IF(#REF!="",AF$5,"")</f>
        <v>#REF!</v>
      </c>
      <c r="AG65" s="34" t="e">
        <f>IF(#REF!="",AG$5,"")</f>
        <v>#REF!</v>
      </c>
      <c r="AH65" s="35" t="e">
        <f>IF(#REF!="",AH$5,"")</f>
        <v>#REF!</v>
      </c>
    </row>
    <row r="66" spans="1:34" ht="15" customHeight="1">
      <c r="A66" s="27" t="s">
        <v>72</v>
      </c>
      <c r="B66" s="28">
        <f t="shared" si="1"/>
        <v>42796</v>
      </c>
      <c r="C66" s="36">
        <f t="shared" si="0"/>
        <v>5</v>
      </c>
      <c r="D66" s="37" t="s">
        <v>68</v>
      </c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3"/>
      <c r="P66" s="34" t="str">
        <f>IF('Heures Supplémentaire'!D95="",$P$5,"")</f>
        <v/>
      </c>
      <c r="Q66" s="34" t="str">
        <f>IF('Heures Supplémentaire'!F95="",$Q$5,"")</f>
        <v>Stéphanie</v>
      </c>
      <c r="R66" s="34" t="str">
        <f>IF('Heures Supplémentaire'!H95="",$R$5,"")</f>
        <v>Catherine</v>
      </c>
      <c r="S66" s="34" t="str">
        <f>IF('Heures Supplémentaire'!J95="",$S$5,"")</f>
        <v>Denise</v>
      </c>
      <c r="T66" s="34" t="str">
        <f>IF('Heures Supplémentaire'!L95="",$T$5,"")</f>
        <v>Camille</v>
      </c>
      <c r="U66" s="34" t="str">
        <f>IF('Heures Supplémentaire'!N95="",$U$5,"")</f>
        <v>Moncef</v>
      </c>
      <c r="V66" s="34" t="str">
        <f>IF('Heures Supplémentaire'!P95="",$V$5,"")</f>
        <v>Danièle</v>
      </c>
      <c r="W66" s="34" t="str">
        <f>IF('Heures Supplémentaire'!R95="",W$5,"")</f>
        <v>Alain</v>
      </c>
      <c r="X66" s="34" t="str">
        <f>IF('Heures Supplémentaire'!T95="",X$5,"")</f>
        <v>Manuel</v>
      </c>
      <c r="Y66" s="34" t="str">
        <f>IF('Heures Supplémentaire'!V95="",Y$5,"")</f>
        <v>Driss</v>
      </c>
      <c r="Z66" s="34" t="str">
        <f>IF('Heures Supplémentaire'!Z95="",Z$5,"")</f>
        <v>AAAA</v>
      </c>
      <c r="AA66" s="34" t="str">
        <f>IF('Heures Supplémentaire'!AA95="",AA$5,"")</f>
        <v/>
      </c>
      <c r="AB66" s="34" t="str">
        <f>IF('Heures Supplémentaire'!AB95="",AB$5,"")</f>
        <v/>
      </c>
      <c r="AC66" s="34" t="e">
        <f>IF(#REF!="",AC$5,"")</f>
        <v>#REF!</v>
      </c>
      <c r="AD66" s="34" t="e">
        <f>IF(#REF!="",AD$5,"")</f>
        <v>#REF!</v>
      </c>
      <c r="AE66" s="34" t="e">
        <f>IF(#REF!="",AE$5,"")</f>
        <v>#REF!</v>
      </c>
      <c r="AF66" s="34" t="e">
        <f>IF(#REF!="",AF$5,"")</f>
        <v>#REF!</v>
      </c>
      <c r="AG66" s="34" t="e">
        <f>IF(#REF!="",AG$5,"")</f>
        <v>#REF!</v>
      </c>
      <c r="AH66" s="35" t="e">
        <f>IF(#REF!="",AH$5,"")</f>
        <v>#REF!</v>
      </c>
    </row>
    <row r="67" spans="1:34" ht="15" hidden="1" customHeight="1">
      <c r="A67" s="27" t="s">
        <v>72</v>
      </c>
      <c r="B67" s="28">
        <f t="shared" si="1"/>
        <v>42797</v>
      </c>
      <c r="C67" s="36">
        <f t="shared" si="0"/>
        <v>6</v>
      </c>
      <c r="D67" s="37" t="s">
        <v>69</v>
      </c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3"/>
      <c r="P67" s="34" t="str">
        <f>IF('Heures Supplémentaire'!D96="",$P$5,"")</f>
        <v>Haziz</v>
      </c>
      <c r="Q67" s="34" t="str">
        <f>IF('Heures Supplémentaire'!F96="",$Q$5,"")</f>
        <v>Stéphanie</v>
      </c>
      <c r="R67" s="34" t="str">
        <f>IF('Heures Supplémentaire'!H96="",$R$5,"")</f>
        <v>Catherine</v>
      </c>
      <c r="S67" s="34" t="str">
        <f>IF('Heures Supplémentaire'!J96="",$S$5,"")</f>
        <v>Denise</v>
      </c>
      <c r="T67" s="34" t="str">
        <f>IF('Heures Supplémentaire'!L96="",$T$5,"")</f>
        <v>Camille</v>
      </c>
      <c r="U67" s="34" t="str">
        <f>IF('Heures Supplémentaire'!N96="",$U$5,"")</f>
        <v>Moncef</v>
      </c>
      <c r="V67" s="34" t="str">
        <f>IF('Heures Supplémentaire'!P96="",$V$5,"")</f>
        <v>Danièle</v>
      </c>
      <c r="W67" s="34" t="str">
        <f>IF('Heures Supplémentaire'!R96="",W$5,"")</f>
        <v>Alain</v>
      </c>
      <c r="X67" s="34" t="str">
        <f>IF('Heures Supplémentaire'!T96="",X$5,"")</f>
        <v>Manuel</v>
      </c>
      <c r="Y67" s="34" t="str">
        <f>IF('Heures Supplémentaire'!V96="",Y$5,"")</f>
        <v>Driss</v>
      </c>
      <c r="Z67" s="34" t="str">
        <f>IF('Heures Supplémentaire'!Z96="",Z$5,"")</f>
        <v>AAAA</v>
      </c>
      <c r="AA67" s="34" t="str">
        <f>IF('Heures Supplémentaire'!AA96="",AA$5,"")</f>
        <v>BBBB</v>
      </c>
      <c r="AB67" s="34" t="str">
        <f>IF('Heures Supplémentaire'!AB96="",AB$5,"")</f>
        <v>CCCC</v>
      </c>
      <c r="AC67" s="34" t="e">
        <f>IF(#REF!="",AC$5,"")</f>
        <v>#REF!</v>
      </c>
      <c r="AD67" s="34" t="e">
        <f>IF(#REF!="",AD$5,"")</f>
        <v>#REF!</v>
      </c>
      <c r="AE67" s="34" t="e">
        <f>IF(#REF!="",AE$5,"")</f>
        <v>#REF!</v>
      </c>
      <c r="AF67" s="34" t="e">
        <f>IF(#REF!="",AF$5,"")</f>
        <v>#REF!</v>
      </c>
      <c r="AG67" s="34" t="e">
        <f>IF(#REF!="",AG$5,"")</f>
        <v>#REF!</v>
      </c>
      <c r="AH67" s="35" t="e">
        <f>IF(#REF!="",AH$5,"")</f>
        <v>#REF!</v>
      </c>
    </row>
    <row r="68" spans="1:34" ht="15" hidden="1" customHeight="1">
      <c r="A68" s="27" t="s">
        <v>72</v>
      </c>
      <c r="B68" s="28">
        <f t="shared" si="1"/>
        <v>42798</v>
      </c>
      <c r="C68" s="36">
        <f t="shared" si="0"/>
        <v>7</v>
      </c>
      <c r="D68" s="37" t="s">
        <v>70</v>
      </c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3"/>
      <c r="P68" s="34" t="str">
        <f>IF('Heures Supplémentaire'!D97="",$P$5,"")</f>
        <v/>
      </c>
      <c r="Q68" s="34" t="str">
        <f>IF('Heures Supplémentaire'!F97="",$Q$5,"")</f>
        <v>Stéphanie</v>
      </c>
      <c r="R68" s="34" t="str">
        <f>IF('Heures Supplémentaire'!H97="",$R$5,"")</f>
        <v>Catherine</v>
      </c>
      <c r="S68" s="34" t="str">
        <f>IF('Heures Supplémentaire'!J97="",$S$5,"")</f>
        <v>Denise</v>
      </c>
      <c r="T68" s="34" t="str">
        <f>IF('Heures Supplémentaire'!L97="",$T$5,"")</f>
        <v>Camille</v>
      </c>
      <c r="U68" s="34" t="str">
        <f>IF('Heures Supplémentaire'!N97="",$U$5,"")</f>
        <v>Moncef</v>
      </c>
      <c r="V68" s="34" t="str">
        <f>IF('Heures Supplémentaire'!P97="",$V$5,"")</f>
        <v>Danièle</v>
      </c>
      <c r="W68" s="34" t="str">
        <f>IF('Heures Supplémentaire'!R97="",W$5,"")</f>
        <v>Alain</v>
      </c>
      <c r="X68" s="34" t="str">
        <f>IF('Heures Supplémentaire'!T97="",X$5,"")</f>
        <v>Manuel</v>
      </c>
      <c r="Y68" s="34" t="str">
        <f>IF('Heures Supplémentaire'!V97="",Y$5,"")</f>
        <v>Driss</v>
      </c>
      <c r="Z68" s="34" t="str">
        <f>IF('Heures Supplémentaire'!Z97="",Z$5,"")</f>
        <v>AAAA</v>
      </c>
      <c r="AA68" s="34" t="str">
        <f>IF('Heures Supplémentaire'!AA97="",AA$5,"")</f>
        <v/>
      </c>
      <c r="AB68" s="34" t="str">
        <f>IF('Heures Supplémentaire'!AB97="",AB$5,"")</f>
        <v/>
      </c>
      <c r="AC68" s="34" t="e">
        <f>IF(#REF!="",AC$5,"")</f>
        <v>#REF!</v>
      </c>
      <c r="AD68" s="34" t="e">
        <f>IF(#REF!="",AD$5,"")</f>
        <v>#REF!</v>
      </c>
      <c r="AE68" s="34" t="e">
        <f>IF(#REF!="",AE$5,"")</f>
        <v>#REF!</v>
      </c>
      <c r="AF68" s="34" t="e">
        <f>IF(#REF!="",AF$5,"")</f>
        <v>#REF!</v>
      </c>
      <c r="AG68" s="34" t="e">
        <f>IF(#REF!="",AG$5,"")</f>
        <v>#REF!</v>
      </c>
      <c r="AH68" s="35" t="e">
        <f>IF(#REF!="",AH$5,"")</f>
        <v>#REF!</v>
      </c>
    </row>
    <row r="69" spans="1:34" ht="15" hidden="1" customHeight="1">
      <c r="A69" s="27" t="s">
        <v>72</v>
      </c>
      <c r="B69" s="28">
        <f t="shared" si="1"/>
        <v>42799</v>
      </c>
      <c r="C69" s="36">
        <f t="shared" si="0"/>
        <v>1</v>
      </c>
      <c r="D69" s="37" t="s">
        <v>64</v>
      </c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3"/>
      <c r="P69" s="34" t="str">
        <f>IF('Heures Supplémentaire'!D98="",$P$5,"")</f>
        <v/>
      </c>
      <c r="Q69" s="34" t="str">
        <f>IF('Heures Supplémentaire'!F98="",$Q$5,"")</f>
        <v>Stéphanie</v>
      </c>
      <c r="R69" s="34" t="str">
        <f>IF('Heures Supplémentaire'!H98="",$R$5,"")</f>
        <v>Catherine</v>
      </c>
      <c r="S69" s="34" t="str">
        <f>IF('Heures Supplémentaire'!J98="",$S$5,"")</f>
        <v>Denise</v>
      </c>
      <c r="T69" s="34" t="str">
        <f>IF('Heures Supplémentaire'!L98="",$T$5,"")</f>
        <v>Camille</v>
      </c>
      <c r="U69" s="34" t="str">
        <f>IF('Heures Supplémentaire'!N98="",$U$5,"")</f>
        <v>Moncef</v>
      </c>
      <c r="V69" s="34" t="str">
        <f>IF('Heures Supplémentaire'!P98="",$V$5,"")</f>
        <v>Danièle</v>
      </c>
      <c r="W69" s="34" t="str">
        <f>IF('Heures Supplémentaire'!R98="",W$5,"")</f>
        <v>Alain</v>
      </c>
      <c r="X69" s="34" t="str">
        <f>IF('Heures Supplémentaire'!T98="",X$5,"")</f>
        <v>Manuel</v>
      </c>
      <c r="Y69" s="34" t="str">
        <f>IF('Heures Supplémentaire'!V98="",Y$5,"")</f>
        <v>Driss</v>
      </c>
      <c r="Z69" s="34" t="str">
        <f>IF('Heures Supplémentaire'!Z98="",Z$5,"")</f>
        <v>AAAA</v>
      </c>
      <c r="AA69" s="34" t="str">
        <f>IF('Heures Supplémentaire'!AA98="",AA$5,"")</f>
        <v/>
      </c>
      <c r="AB69" s="34" t="str">
        <f>IF('Heures Supplémentaire'!AB98="",AB$5,"")</f>
        <v/>
      </c>
      <c r="AC69" s="34" t="e">
        <f>IF(#REF!="",AC$5,"")</f>
        <v>#REF!</v>
      </c>
      <c r="AD69" s="34" t="e">
        <f>IF(#REF!="",AD$5,"")</f>
        <v>#REF!</v>
      </c>
      <c r="AE69" s="34" t="e">
        <f>IF(#REF!="",AE$5,"")</f>
        <v>#REF!</v>
      </c>
      <c r="AF69" s="34" t="e">
        <f>IF(#REF!="",AF$5,"")</f>
        <v>#REF!</v>
      </c>
      <c r="AG69" s="34" t="e">
        <f>IF(#REF!="",AG$5,"")</f>
        <v>#REF!</v>
      </c>
      <c r="AH69" s="35" t="e">
        <f>IF(#REF!="",AH$5,"")</f>
        <v>#REF!</v>
      </c>
    </row>
    <row r="70" spans="1:34" ht="15" hidden="1" customHeight="1">
      <c r="A70" s="27" t="s">
        <v>72</v>
      </c>
      <c r="B70" s="28">
        <f t="shared" si="1"/>
        <v>42800</v>
      </c>
      <c r="C70" s="36">
        <f t="shared" ref="C70:C133" si="2">WEEKDAY(B70)</f>
        <v>2</v>
      </c>
      <c r="D70" s="37" t="s">
        <v>65</v>
      </c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3"/>
      <c r="P70" s="34" t="str">
        <f>IF('Heures Supplémentaire'!D101="",$P$5,"")</f>
        <v>Haziz</v>
      </c>
      <c r="Q70" s="34" t="str">
        <f>IF('Heures Supplémentaire'!F101="",$Q$5,"")</f>
        <v>Stéphanie</v>
      </c>
      <c r="R70" s="34" t="str">
        <f>IF('Heures Supplémentaire'!H101="",$R$5,"")</f>
        <v>Catherine</v>
      </c>
      <c r="S70" s="34" t="str">
        <f>IF('Heures Supplémentaire'!J101="",$S$5,"")</f>
        <v>Denise</v>
      </c>
      <c r="T70" s="34" t="str">
        <f>IF('Heures Supplémentaire'!L101="",$T$5,"")</f>
        <v>Camille</v>
      </c>
      <c r="U70" s="34" t="str">
        <f>IF('Heures Supplémentaire'!N101="",$U$5,"")</f>
        <v>Moncef</v>
      </c>
      <c r="V70" s="34" t="str">
        <f>IF('Heures Supplémentaire'!P101="",$V$5,"")</f>
        <v>Danièle</v>
      </c>
      <c r="W70" s="34" t="str">
        <f>IF('Heures Supplémentaire'!R101="",W$5,"")</f>
        <v>Alain</v>
      </c>
      <c r="X70" s="34" t="str">
        <f>IF('Heures Supplémentaire'!T101="",X$5,"")</f>
        <v>Manuel</v>
      </c>
      <c r="Y70" s="34" t="str">
        <f>IF('Heures Supplémentaire'!V101="",Y$5,"")</f>
        <v>Driss</v>
      </c>
      <c r="Z70" s="34" t="str">
        <f>IF('Heures Supplémentaire'!Z101="",Z$5,"")</f>
        <v>AAAA</v>
      </c>
      <c r="AA70" s="34" t="str">
        <f>IF('Heures Supplémentaire'!AA101="",AA$5,"")</f>
        <v>BBBB</v>
      </c>
      <c r="AB70" s="34" t="str">
        <f>IF('Heures Supplémentaire'!AB101="",AB$5,"")</f>
        <v>CCCC</v>
      </c>
      <c r="AC70" s="34" t="e">
        <f>IF(#REF!="",AC$5,"")</f>
        <v>#REF!</v>
      </c>
      <c r="AD70" s="34" t="e">
        <f>IF(#REF!="",AD$5,"")</f>
        <v>#REF!</v>
      </c>
      <c r="AE70" s="34" t="e">
        <f>IF(#REF!="",AE$5,"")</f>
        <v>#REF!</v>
      </c>
      <c r="AF70" s="34" t="e">
        <f>IF(#REF!="",AF$5,"")</f>
        <v>#REF!</v>
      </c>
      <c r="AG70" s="34" t="e">
        <f>IF(#REF!="",AG$5,"")</f>
        <v>#REF!</v>
      </c>
      <c r="AH70" s="35" t="e">
        <f>IF(#REF!="",AH$5,"")</f>
        <v>#REF!</v>
      </c>
    </row>
    <row r="71" spans="1:34" ht="15" hidden="1" customHeight="1">
      <c r="A71" s="27" t="s">
        <v>72</v>
      </c>
      <c r="B71" s="28">
        <f t="shared" ref="B71:B134" si="3">B70+1</f>
        <v>42801</v>
      </c>
      <c r="C71" s="36">
        <f t="shared" si="2"/>
        <v>3</v>
      </c>
      <c r="D71" s="37" t="s">
        <v>66</v>
      </c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3"/>
      <c r="P71" s="34" t="str">
        <f>IF('Heures Supplémentaire'!D102="",$P$5,"")</f>
        <v>Haziz</v>
      </c>
      <c r="Q71" s="34" t="str">
        <f>IF('Heures Supplémentaire'!F102="",$Q$5,"")</f>
        <v>Stéphanie</v>
      </c>
      <c r="R71" s="34" t="str">
        <f>IF('Heures Supplémentaire'!H102="",$R$5,"")</f>
        <v>Catherine</v>
      </c>
      <c r="S71" s="34" t="str">
        <f>IF('Heures Supplémentaire'!J102="",$S$5,"")</f>
        <v>Denise</v>
      </c>
      <c r="T71" s="34" t="str">
        <f>IF('Heures Supplémentaire'!L102="",$T$5,"")</f>
        <v>Camille</v>
      </c>
      <c r="U71" s="34" t="str">
        <f>IF('Heures Supplémentaire'!N102="",$U$5,"")</f>
        <v>Moncef</v>
      </c>
      <c r="V71" s="34" t="str">
        <f>IF('Heures Supplémentaire'!P102="",$V$5,"")</f>
        <v>Danièle</v>
      </c>
      <c r="W71" s="34" t="str">
        <f>IF('Heures Supplémentaire'!R102="",W$5,"")</f>
        <v>Alain</v>
      </c>
      <c r="X71" s="34" t="str">
        <f>IF('Heures Supplémentaire'!T102="",X$5,"")</f>
        <v>Manuel</v>
      </c>
      <c r="Y71" s="34" t="str">
        <f>IF('Heures Supplémentaire'!V102="",Y$5,"")</f>
        <v>Driss</v>
      </c>
      <c r="Z71" s="34" t="str">
        <f>IF('Heures Supplémentaire'!Z102="",Z$5,"")</f>
        <v>AAAA</v>
      </c>
      <c r="AA71" s="34" t="str">
        <f>IF('Heures Supplémentaire'!AA102="",AA$5,"")</f>
        <v>BBBB</v>
      </c>
      <c r="AB71" s="34" t="str">
        <f>IF('Heures Supplémentaire'!AB102="",AB$5,"")</f>
        <v>CCCC</v>
      </c>
      <c r="AC71" s="34" t="e">
        <f>IF(#REF!="",AC$5,"")</f>
        <v>#REF!</v>
      </c>
      <c r="AD71" s="34" t="e">
        <f>IF(#REF!="",AD$5,"")</f>
        <v>#REF!</v>
      </c>
      <c r="AE71" s="34" t="e">
        <f>IF(#REF!="",AE$5,"")</f>
        <v>#REF!</v>
      </c>
      <c r="AF71" s="34" t="e">
        <f>IF(#REF!="",AF$5,"")</f>
        <v>#REF!</v>
      </c>
      <c r="AG71" s="34" t="e">
        <f>IF(#REF!="",AG$5,"")</f>
        <v>#REF!</v>
      </c>
      <c r="AH71" s="35" t="e">
        <f>IF(#REF!="",AH$5,"")</f>
        <v>#REF!</v>
      </c>
    </row>
    <row r="72" spans="1:34" ht="15" hidden="1" customHeight="1">
      <c r="A72" s="27" t="s">
        <v>72</v>
      </c>
      <c r="B72" s="28">
        <f t="shared" si="3"/>
        <v>42802</v>
      </c>
      <c r="C72" s="36">
        <f t="shared" si="2"/>
        <v>4</v>
      </c>
      <c r="D72" s="37" t="s">
        <v>67</v>
      </c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3"/>
      <c r="P72" s="34" t="str">
        <f>IF('Heures Supplémentaire'!D103="",$P$5,"")</f>
        <v>Haziz</v>
      </c>
      <c r="Q72" s="34" t="str">
        <f>IF('Heures Supplémentaire'!F103="",$Q$5,"")</f>
        <v>Stéphanie</v>
      </c>
      <c r="R72" s="34" t="str">
        <f>IF('Heures Supplémentaire'!H103="",$R$5,"")</f>
        <v>Catherine</v>
      </c>
      <c r="S72" s="34" t="str">
        <f>IF('Heures Supplémentaire'!J103="",$S$5,"")</f>
        <v>Denise</v>
      </c>
      <c r="T72" s="34" t="str">
        <f>IF('Heures Supplémentaire'!L103="",$T$5,"")</f>
        <v>Camille</v>
      </c>
      <c r="U72" s="34" t="str">
        <f>IF('Heures Supplémentaire'!N103="",$U$5,"")</f>
        <v>Moncef</v>
      </c>
      <c r="V72" s="34" t="str">
        <f>IF('Heures Supplémentaire'!P103="",$V$5,"")</f>
        <v>Danièle</v>
      </c>
      <c r="W72" s="34" t="str">
        <f>IF('Heures Supplémentaire'!R103="",W$5,"")</f>
        <v>Alain</v>
      </c>
      <c r="X72" s="34" t="str">
        <f>IF('Heures Supplémentaire'!T103="",X$5,"")</f>
        <v>Manuel</v>
      </c>
      <c r="Y72" s="34" t="str">
        <f>IF('Heures Supplémentaire'!V103="",Y$5,"")</f>
        <v>Driss</v>
      </c>
      <c r="Z72" s="34" t="str">
        <f>IF('Heures Supplémentaire'!Z103="",Z$5,"")</f>
        <v>AAAA</v>
      </c>
      <c r="AA72" s="34" t="str">
        <f>IF('Heures Supplémentaire'!AA103="",AA$5,"")</f>
        <v>BBBB</v>
      </c>
      <c r="AB72" s="34" t="str">
        <f>IF('Heures Supplémentaire'!AB103="",AB$5,"")</f>
        <v>CCCC</v>
      </c>
      <c r="AC72" s="34" t="e">
        <f>IF(#REF!="",AC$5,"")</f>
        <v>#REF!</v>
      </c>
      <c r="AD72" s="34" t="e">
        <f>IF(#REF!="",AD$5,"")</f>
        <v>#REF!</v>
      </c>
      <c r="AE72" s="34" t="e">
        <f>IF(#REF!="",AE$5,"")</f>
        <v>#REF!</v>
      </c>
      <c r="AF72" s="34" t="e">
        <f>IF(#REF!="",AF$5,"")</f>
        <v>#REF!</v>
      </c>
      <c r="AG72" s="34" t="e">
        <f>IF(#REF!="",AG$5,"")</f>
        <v>#REF!</v>
      </c>
      <c r="AH72" s="35" t="e">
        <f>IF(#REF!="",AH$5,"")</f>
        <v>#REF!</v>
      </c>
    </row>
    <row r="73" spans="1:34" ht="15" customHeight="1">
      <c r="A73" s="27" t="s">
        <v>72</v>
      </c>
      <c r="B73" s="28">
        <f t="shared" si="3"/>
        <v>42803</v>
      </c>
      <c r="C73" s="36">
        <f t="shared" si="2"/>
        <v>5</v>
      </c>
      <c r="D73" s="37" t="s">
        <v>68</v>
      </c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3"/>
      <c r="P73" s="34" t="str">
        <f>IF('Heures Supplémentaire'!D104="",$P$5,"")</f>
        <v>Haziz</v>
      </c>
      <c r="Q73" s="34" t="str">
        <f>IF('Heures Supplémentaire'!F104="",$Q$5,"")</f>
        <v>Stéphanie</v>
      </c>
      <c r="R73" s="34" t="str">
        <f>IF('Heures Supplémentaire'!H104="",$R$5,"")</f>
        <v>Catherine</v>
      </c>
      <c r="S73" s="34" t="str">
        <f>IF('Heures Supplémentaire'!J104="",$S$5,"")</f>
        <v>Denise</v>
      </c>
      <c r="T73" s="34" t="str">
        <f>IF('Heures Supplémentaire'!L104="",$T$5,"")</f>
        <v>Camille</v>
      </c>
      <c r="U73" s="34" t="str">
        <f>IF('Heures Supplémentaire'!N104="",$U$5,"")</f>
        <v>Moncef</v>
      </c>
      <c r="V73" s="34" t="str">
        <f>IF('Heures Supplémentaire'!P104="",$V$5,"")</f>
        <v>Danièle</v>
      </c>
      <c r="W73" s="34" t="str">
        <f>IF('Heures Supplémentaire'!R104="",W$5,"")</f>
        <v>Alain</v>
      </c>
      <c r="X73" s="34" t="str">
        <f>IF('Heures Supplémentaire'!T104="",X$5,"")</f>
        <v>Manuel</v>
      </c>
      <c r="Y73" s="34" t="str">
        <f>IF('Heures Supplémentaire'!V104="",Y$5,"")</f>
        <v>Driss</v>
      </c>
      <c r="Z73" s="34" t="str">
        <f>IF('Heures Supplémentaire'!Z104="",Z$5,"")</f>
        <v>AAAA</v>
      </c>
      <c r="AA73" s="34" t="str">
        <f>IF('Heures Supplémentaire'!AA104="",AA$5,"")</f>
        <v>BBBB</v>
      </c>
      <c r="AB73" s="34" t="str">
        <f>IF('Heures Supplémentaire'!AB104="",AB$5,"")</f>
        <v>CCCC</v>
      </c>
      <c r="AC73" s="34" t="e">
        <f>IF(#REF!="",AC$5,"")</f>
        <v>#REF!</v>
      </c>
      <c r="AD73" s="34" t="e">
        <f>IF(#REF!="",AD$5,"")</f>
        <v>#REF!</v>
      </c>
      <c r="AE73" s="34" t="e">
        <f>IF(#REF!="",AE$5,"")</f>
        <v>#REF!</v>
      </c>
      <c r="AF73" s="34" t="e">
        <f>IF(#REF!="",AF$5,"")</f>
        <v>#REF!</v>
      </c>
      <c r="AG73" s="34" t="e">
        <f>IF(#REF!="",AG$5,"")</f>
        <v>#REF!</v>
      </c>
      <c r="AH73" s="35" t="e">
        <f>IF(#REF!="",AH$5,"")</f>
        <v>#REF!</v>
      </c>
    </row>
    <row r="74" spans="1:34" ht="15" hidden="1" customHeight="1">
      <c r="A74" s="27" t="s">
        <v>72</v>
      </c>
      <c r="B74" s="28">
        <f t="shared" si="3"/>
        <v>42804</v>
      </c>
      <c r="C74" s="36">
        <f t="shared" si="2"/>
        <v>6</v>
      </c>
      <c r="D74" s="37" t="s">
        <v>69</v>
      </c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3"/>
      <c r="P74" s="34" t="str">
        <f>IF('Heures Supplémentaire'!D105="",$P$5,"")</f>
        <v>Haziz</v>
      </c>
      <c r="Q74" s="34" t="str">
        <f>IF('Heures Supplémentaire'!F105="",$Q$5,"")</f>
        <v>Stéphanie</v>
      </c>
      <c r="R74" s="34" t="str">
        <f>IF('Heures Supplémentaire'!H105="",$R$5,"")</f>
        <v>Catherine</v>
      </c>
      <c r="S74" s="34" t="str">
        <f>IF('Heures Supplémentaire'!J105="",$S$5,"")</f>
        <v>Denise</v>
      </c>
      <c r="T74" s="34" t="str">
        <f>IF('Heures Supplémentaire'!L105="",$T$5,"")</f>
        <v>Camille</v>
      </c>
      <c r="U74" s="34" t="str">
        <f>IF('Heures Supplémentaire'!N105="",$U$5,"")</f>
        <v>Moncef</v>
      </c>
      <c r="V74" s="34" t="str">
        <f>IF('Heures Supplémentaire'!P105="",$V$5,"")</f>
        <v>Danièle</v>
      </c>
      <c r="W74" s="34" t="str">
        <f>IF('Heures Supplémentaire'!R105="",W$5,"")</f>
        <v>Alain</v>
      </c>
      <c r="X74" s="34" t="str">
        <f>IF('Heures Supplémentaire'!T105="",X$5,"")</f>
        <v>Manuel</v>
      </c>
      <c r="Y74" s="34" t="str">
        <f>IF('Heures Supplémentaire'!V105="",Y$5,"")</f>
        <v>Driss</v>
      </c>
      <c r="Z74" s="34" t="str">
        <f>IF('Heures Supplémentaire'!Z105="",Z$5,"")</f>
        <v>AAAA</v>
      </c>
      <c r="AA74" s="34" t="str">
        <f>IF('Heures Supplémentaire'!AA105="",AA$5,"")</f>
        <v>BBBB</v>
      </c>
      <c r="AB74" s="34" t="str">
        <f>IF('Heures Supplémentaire'!AB105="",AB$5,"")</f>
        <v>CCCC</v>
      </c>
      <c r="AC74" s="34" t="e">
        <f>IF(#REF!="",AC$5,"")</f>
        <v>#REF!</v>
      </c>
      <c r="AD74" s="34" t="e">
        <f>IF(#REF!="",AD$5,"")</f>
        <v>#REF!</v>
      </c>
      <c r="AE74" s="34" t="e">
        <f>IF(#REF!="",AE$5,"")</f>
        <v>#REF!</v>
      </c>
      <c r="AF74" s="34" t="e">
        <f>IF(#REF!="",AF$5,"")</f>
        <v>#REF!</v>
      </c>
      <c r="AG74" s="34" t="e">
        <f>IF(#REF!="",AG$5,"")</f>
        <v>#REF!</v>
      </c>
      <c r="AH74" s="35" t="e">
        <f>IF(#REF!="",AH$5,"")</f>
        <v>#REF!</v>
      </c>
    </row>
    <row r="75" spans="1:34" ht="15" hidden="1" customHeight="1">
      <c r="A75" s="27" t="s">
        <v>72</v>
      </c>
      <c r="B75" s="28">
        <f t="shared" si="3"/>
        <v>42805</v>
      </c>
      <c r="C75" s="36">
        <f t="shared" si="2"/>
        <v>7</v>
      </c>
      <c r="D75" s="37" t="s">
        <v>70</v>
      </c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3"/>
      <c r="P75" s="34" t="str">
        <f>IF('Heures Supplémentaire'!D106="",$P$5,"")</f>
        <v>Haziz</v>
      </c>
      <c r="Q75" s="34" t="str">
        <f>IF('Heures Supplémentaire'!F106="",$Q$5,"")</f>
        <v>Stéphanie</v>
      </c>
      <c r="R75" s="34" t="str">
        <f>IF('Heures Supplémentaire'!H106="",$R$5,"")</f>
        <v>Catherine</v>
      </c>
      <c r="S75" s="34" t="str">
        <f>IF('Heures Supplémentaire'!J106="",$S$5,"")</f>
        <v>Denise</v>
      </c>
      <c r="T75" s="34" t="str">
        <f>IF('Heures Supplémentaire'!L106="",$T$5,"")</f>
        <v>Camille</v>
      </c>
      <c r="U75" s="34" t="str">
        <f>IF('Heures Supplémentaire'!N106="",$U$5,"")</f>
        <v>Moncef</v>
      </c>
      <c r="V75" s="34" t="str">
        <f>IF('Heures Supplémentaire'!P106="",$V$5,"")</f>
        <v>Danièle</v>
      </c>
      <c r="W75" s="34" t="str">
        <f>IF('Heures Supplémentaire'!R106="",W$5,"")</f>
        <v>Alain</v>
      </c>
      <c r="X75" s="34" t="str">
        <f>IF('Heures Supplémentaire'!T106="",X$5,"")</f>
        <v>Manuel</v>
      </c>
      <c r="Y75" s="34" t="str">
        <f>IF('Heures Supplémentaire'!V106="",Y$5,"")</f>
        <v>Driss</v>
      </c>
      <c r="Z75" s="34" t="str">
        <f>IF('Heures Supplémentaire'!Z106="",Z$5,"")</f>
        <v>AAAA</v>
      </c>
      <c r="AA75" s="34" t="str">
        <f>IF('Heures Supplémentaire'!AA106="",AA$5,"")</f>
        <v>BBBB</v>
      </c>
      <c r="AB75" s="34" t="str">
        <f>IF('Heures Supplémentaire'!AB106="",AB$5,"")</f>
        <v>CCCC</v>
      </c>
      <c r="AC75" s="34" t="e">
        <f>IF(#REF!="",AC$5,"")</f>
        <v>#REF!</v>
      </c>
      <c r="AD75" s="34" t="e">
        <f>IF(#REF!="",AD$5,"")</f>
        <v>#REF!</v>
      </c>
      <c r="AE75" s="34" t="e">
        <f>IF(#REF!="",AE$5,"")</f>
        <v>#REF!</v>
      </c>
      <c r="AF75" s="34" t="e">
        <f>IF(#REF!="",AF$5,"")</f>
        <v>#REF!</v>
      </c>
      <c r="AG75" s="34" t="e">
        <f>IF(#REF!="",AG$5,"")</f>
        <v>#REF!</v>
      </c>
      <c r="AH75" s="35" t="e">
        <f>IF(#REF!="",AH$5,"")</f>
        <v>#REF!</v>
      </c>
    </row>
    <row r="76" spans="1:34" ht="15" hidden="1" customHeight="1">
      <c r="A76" s="27" t="s">
        <v>72</v>
      </c>
      <c r="B76" s="28">
        <f t="shared" si="3"/>
        <v>42806</v>
      </c>
      <c r="C76" s="36">
        <f t="shared" si="2"/>
        <v>1</v>
      </c>
      <c r="D76" s="37" t="s">
        <v>64</v>
      </c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3"/>
      <c r="P76" s="34" t="str">
        <f>IF('Heures Supplémentaire'!D107="",$P$5,"")</f>
        <v>Haziz</v>
      </c>
      <c r="Q76" s="34" t="str">
        <f>IF('Heures Supplémentaire'!F107="",$Q$5,"")</f>
        <v>Stéphanie</v>
      </c>
      <c r="R76" s="34" t="str">
        <f>IF('Heures Supplémentaire'!H107="",$R$5,"")</f>
        <v>Catherine</v>
      </c>
      <c r="S76" s="34" t="str">
        <f>IF('Heures Supplémentaire'!J107="",$S$5,"")</f>
        <v>Denise</v>
      </c>
      <c r="T76" s="34" t="str">
        <f>IF('Heures Supplémentaire'!L107="",$T$5,"")</f>
        <v>Camille</v>
      </c>
      <c r="U76" s="34" t="str">
        <f>IF('Heures Supplémentaire'!N107="",$U$5,"")</f>
        <v>Moncef</v>
      </c>
      <c r="V76" s="34" t="str">
        <f>IF('Heures Supplémentaire'!P107="",$V$5,"")</f>
        <v>Danièle</v>
      </c>
      <c r="W76" s="34" t="str">
        <f>IF('Heures Supplémentaire'!R107="",W$5,"")</f>
        <v>Alain</v>
      </c>
      <c r="X76" s="34" t="str">
        <f>IF('Heures Supplémentaire'!T107="",X$5,"")</f>
        <v>Manuel</v>
      </c>
      <c r="Y76" s="34" t="str">
        <f>IF('Heures Supplémentaire'!V107="",Y$5,"")</f>
        <v>Driss</v>
      </c>
      <c r="Z76" s="34" t="str">
        <f>IF('Heures Supplémentaire'!Z107="",Z$5,"")</f>
        <v>AAAA</v>
      </c>
      <c r="AA76" s="34" t="str">
        <f>IF('Heures Supplémentaire'!AA107="",AA$5,"")</f>
        <v>BBBB</v>
      </c>
      <c r="AB76" s="34" t="str">
        <f>IF('Heures Supplémentaire'!AB107="",AB$5,"")</f>
        <v>CCCC</v>
      </c>
      <c r="AC76" s="34" t="e">
        <f>IF(#REF!="",AC$5,"")</f>
        <v>#REF!</v>
      </c>
      <c r="AD76" s="34" t="e">
        <f>IF(#REF!="",AD$5,"")</f>
        <v>#REF!</v>
      </c>
      <c r="AE76" s="34" t="e">
        <f>IF(#REF!="",AE$5,"")</f>
        <v>#REF!</v>
      </c>
      <c r="AF76" s="34" t="e">
        <f>IF(#REF!="",AF$5,"")</f>
        <v>#REF!</v>
      </c>
      <c r="AG76" s="34" t="e">
        <f>IF(#REF!="",AG$5,"")</f>
        <v>#REF!</v>
      </c>
      <c r="AH76" s="35" t="e">
        <f>IF(#REF!="",AH$5,"")</f>
        <v>#REF!</v>
      </c>
    </row>
    <row r="77" spans="1:34" ht="15" hidden="1" customHeight="1">
      <c r="A77" s="27" t="s">
        <v>72</v>
      </c>
      <c r="B77" s="28">
        <f t="shared" si="3"/>
        <v>42807</v>
      </c>
      <c r="C77" s="36">
        <f t="shared" si="2"/>
        <v>2</v>
      </c>
      <c r="D77" s="37" t="s">
        <v>65</v>
      </c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3"/>
      <c r="P77" s="34" t="str">
        <f>IF('Heures Supplémentaire'!D110="",$P$5,"")</f>
        <v>Haziz</v>
      </c>
      <c r="Q77" s="34" t="str">
        <f>IF('Heures Supplémentaire'!F110="",$Q$5,"")</f>
        <v>Stéphanie</v>
      </c>
      <c r="R77" s="34" t="str">
        <f>IF('Heures Supplémentaire'!H110="",$R$5,"")</f>
        <v>Catherine</v>
      </c>
      <c r="S77" s="34" t="str">
        <f>IF('Heures Supplémentaire'!J110="",$S$5,"")</f>
        <v>Denise</v>
      </c>
      <c r="T77" s="34" t="str">
        <f>IF('Heures Supplémentaire'!L110="",$T$5,"")</f>
        <v>Camille</v>
      </c>
      <c r="U77" s="34" t="str">
        <f>IF('Heures Supplémentaire'!N110="",$U$5,"")</f>
        <v>Moncef</v>
      </c>
      <c r="V77" s="34" t="str">
        <f>IF('Heures Supplémentaire'!P110="",$V$5,"")</f>
        <v>Danièle</v>
      </c>
      <c r="W77" s="34" t="str">
        <f>IF('Heures Supplémentaire'!R110="",W$5,"")</f>
        <v>Alain</v>
      </c>
      <c r="X77" s="34" t="str">
        <f>IF('Heures Supplémentaire'!T110="",X$5,"")</f>
        <v>Manuel</v>
      </c>
      <c r="Y77" s="34" t="str">
        <f>IF('Heures Supplémentaire'!V110="",Y$5,"")</f>
        <v>Driss</v>
      </c>
      <c r="Z77" s="34" t="str">
        <f>IF('Heures Supplémentaire'!Z110="",Z$5,"")</f>
        <v>AAAA</v>
      </c>
      <c r="AA77" s="34" t="str">
        <f>IF('Heures Supplémentaire'!AA110="",AA$5,"")</f>
        <v>BBBB</v>
      </c>
      <c r="AB77" s="34" t="str">
        <f>IF('Heures Supplémentaire'!AB110="",AB$5,"")</f>
        <v>CCCC</v>
      </c>
      <c r="AC77" s="34" t="e">
        <f>IF(#REF!="",AC$5,"")</f>
        <v>#REF!</v>
      </c>
      <c r="AD77" s="34" t="e">
        <f>IF(#REF!="",AD$5,"")</f>
        <v>#REF!</v>
      </c>
      <c r="AE77" s="34" t="e">
        <f>IF(#REF!="",AE$5,"")</f>
        <v>#REF!</v>
      </c>
      <c r="AF77" s="34" t="e">
        <f>IF(#REF!="",AF$5,"")</f>
        <v>#REF!</v>
      </c>
      <c r="AG77" s="34" t="e">
        <f>IF(#REF!="",AG$5,"")</f>
        <v>#REF!</v>
      </c>
      <c r="AH77" s="35" t="e">
        <f>IF(#REF!="",AH$5,"")</f>
        <v>#REF!</v>
      </c>
    </row>
    <row r="78" spans="1:34" ht="15" hidden="1" customHeight="1">
      <c r="A78" s="27" t="s">
        <v>72</v>
      </c>
      <c r="B78" s="28">
        <f t="shared" si="3"/>
        <v>42808</v>
      </c>
      <c r="C78" s="36">
        <f t="shared" si="2"/>
        <v>3</v>
      </c>
      <c r="D78" s="37" t="s">
        <v>66</v>
      </c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3"/>
      <c r="P78" s="34" t="str">
        <f>IF('Heures Supplémentaire'!D111="",$P$5,"")</f>
        <v>Haziz</v>
      </c>
      <c r="Q78" s="34" t="str">
        <f>IF('Heures Supplémentaire'!F111="",$Q$5,"")</f>
        <v>Stéphanie</v>
      </c>
      <c r="R78" s="34" t="str">
        <f>IF('Heures Supplémentaire'!H111="",$R$5,"")</f>
        <v>Catherine</v>
      </c>
      <c r="S78" s="34" t="str">
        <f>IF('Heures Supplémentaire'!J111="",$S$5,"")</f>
        <v>Denise</v>
      </c>
      <c r="T78" s="34" t="str">
        <f>IF('Heures Supplémentaire'!L111="",$T$5,"")</f>
        <v>Camille</v>
      </c>
      <c r="U78" s="34" t="str">
        <f>IF('Heures Supplémentaire'!N111="",$U$5,"")</f>
        <v>Moncef</v>
      </c>
      <c r="V78" s="34" t="str">
        <f>IF('Heures Supplémentaire'!P111="",$V$5,"")</f>
        <v>Danièle</v>
      </c>
      <c r="W78" s="34" t="str">
        <f>IF('Heures Supplémentaire'!R111="",W$5,"")</f>
        <v>Alain</v>
      </c>
      <c r="X78" s="34" t="str">
        <f>IF('Heures Supplémentaire'!T111="",X$5,"")</f>
        <v>Manuel</v>
      </c>
      <c r="Y78" s="34" t="str">
        <f>IF('Heures Supplémentaire'!V111="",Y$5,"")</f>
        <v>Driss</v>
      </c>
      <c r="Z78" s="34" t="str">
        <f>IF('Heures Supplémentaire'!Z111="",Z$5,"")</f>
        <v>AAAA</v>
      </c>
      <c r="AA78" s="34" t="str">
        <f>IF('Heures Supplémentaire'!AA111="",AA$5,"")</f>
        <v>BBBB</v>
      </c>
      <c r="AB78" s="34" t="str">
        <f>IF('Heures Supplémentaire'!AB111="",AB$5,"")</f>
        <v>CCCC</v>
      </c>
      <c r="AC78" s="34" t="e">
        <f>IF(#REF!="",AC$5,"")</f>
        <v>#REF!</v>
      </c>
      <c r="AD78" s="34" t="e">
        <f>IF(#REF!="",AD$5,"")</f>
        <v>#REF!</v>
      </c>
      <c r="AE78" s="34" t="e">
        <f>IF(#REF!="",AE$5,"")</f>
        <v>#REF!</v>
      </c>
      <c r="AF78" s="34" t="e">
        <f>IF(#REF!="",AF$5,"")</f>
        <v>#REF!</v>
      </c>
      <c r="AG78" s="34" t="e">
        <f>IF(#REF!="",AG$5,"")</f>
        <v>#REF!</v>
      </c>
      <c r="AH78" s="35" t="e">
        <f>IF(#REF!="",AH$5,"")</f>
        <v>#REF!</v>
      </c>
    </row>
    <row r="79" spans="1:34" ht="15" hidden="1" customHeight="1">
      <c r="A79" s="27" t="s">
        <v>72</v>
      </c>
      <c r="B79" s="28">
        <f t="shared" si="3"/>
        <v>42809</v>
      </c>
      <c r="C79" s="36">
        <f t="shared" si="2"/>
        <v>4</v>
      </c>
      <c r="D79" s="37" t="s">
        <v>67</v>
      </c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3"/>
      <c r="P79" s="34" t="str">
        <f>IF('Heures Supplémentaire'!D112="",$P$5,"")</f>
        <v>Haziz</v>
      </c>
      <c r="Q79" s="34" t="str">
        <f>IF('Heures Supplémentaire'!F112="",$Q$5,"")</f>
        <v>Stéphanie</v>
      </c>
      <c r="R79" s="34" t="str">
        <f>IF('Heures Supplémentaire'!H112="",$R$5,"")</f>
        <v>Catherine</v>
      </c>
      <c r="S79" s="34" t="str">
        <f>IF('Heures Supplémentaire'!J112="",$S$5,"")</f>
        <v>Denise</v>
      </c>
      <c r="T79" s="34" t="str">
        <f>IF('Heures Supplémentaire'!L112="",$T$5,"")</f>
        <v>Camille</v>
      </c>
      <c r="U79" s="34" t="str">
        <f>IF('Heures Supplémentaire'!N112="",$U$5,"")</f>
        <v>Moncef</v>
      </c>
      <c r="V79" s="34" t="str">
        <f>IF('Heures Supplémentaire'!P112="",$V$5,"")</f>
        <v>Danièle</v>
      </c>
      <c r="W79" s="34" t="str">
        <f>IF('Heures Supplémentaire'!R112="",W$5,"")</f>
        <v>Alain</v>
      </c>
      <c r="X79" s="34" t="str">
        <f>IF('Heures Supplémentaire'!T112="",X$5,"")</f>
        <v>Manuel</v>
      </c>
      <c r="Y79" s="34" t="str">
        <f>IF('Heures Supplémentaire'!V112="",Y$5,"")</f>
        <v>Driss</v>
      </c>
      <c r="Z79" s="34" t="str">
        <f>IF('Heures Supplémentaire'!Z112="",Z$5,"")</f>
        <v>AAAA</v>
      </c>
      <c r="AA79" s="34" t="str">
        <f>IF('Heures Supplémentaire'!AA112="",AA$5,"")</f>
        <v>BBBB</v>
      </c>
      <c r="AB79" s="34" t="str">
        <f>IF('Heures Supplémentaire'!AB112="",AB$5,"")</f>
        <v>CCCC</v>
      </c>
      <c r="AC79" s="34" t="e">
        <f>IF(#REF!="",AC$5,"")</f>
        <v>#REF!</v>
      </c>
      <c r="AD79" s="34" t="e">
        <f>IF(#REF!="",AD$5,"")</f>
        <v>#REF!</v>
      </c>
      <c r="AE79" s="34" t="e">
        <f>IF(#REF!="",AE$5,"")</f>
        <v>#REF!</v>
      </c>
      <c r="AF79" s="34" t="e">
        <f>IF(#REF!="",AF$5,"")</f>
        <v>#REF!</v>
      </c>
      <c r="AG79" s="34" t="e">
        <f>IF(#REF!="",AG$5,"")</f>
        <v>#REF!</v>
      </c>
      <c r="AH79" s="35" t="e">
        <f>IF(#REF!="",AH$5,"")</f>
        <v>#REF!</v>
      </c>
    </row>
    <row r="80" spans="1:34" ht="15" customHeight="1">
      <c r="A80" s="27" t="s">
        <v>72</v>
      </c>
      <c r="B80" s="28">
        <f t="shared" si="3"/>
        <v>42810</v>
      </c>
      <c r="C80" s="36">
        <f t="shared" si="2"/>
        <v>5</v>
      </c>
      <c r="D80" s="37" t="s">
        <v>68</v>
      </c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3"/>
      <c r="P80" s="34" t="str">
        <f>IF('Heures Supplémentaire'!D113="",$P$5,"")</f>
        <v>Haziz</v>
      </c>
      <c r="Q80" s="34" t="str">
        <f>IF('Heures Supplémentaire'!F113="",$Q$5,"")</f>
        <v>Stéphanie</v>
      </c>
      <c r="R80" s="34" t="str">
        <f>IF('Heures Supplémentaire'!H113="",$R$5,"")</f>
        <v>Catherine</v>
      </c>
      <c r="S80" s="34" t="str">
        <f>IF('Heures Supplémentaire'!J113="",$S$5,"")</f>
        <v>Denise</v>
      </c>
      <c r="T80" s="34" t="str">
        <f>IF('Heures Supplémentaire'!L113="",$T$5,"")</f>
        <v>Camille</v>
      </c>
      <c r="U80" s="34" t="str">
        <f>IF('Heures Supplémentaire'!N113="",$U$5,"")</f>
        <v>Moncef</v>
      </c>
      <c r="V80" s="34" t="str">
        <f>IF('Heures Supplémentaire'!P113="",$V$5,"")</f>
        <v>Danièle</v>
      </c>
      <c r="W80" s="34" t="str">
        <f>IF('Heures Supplémentaire'!R113="",W$5,"")</f>
        <v>Alain</v>
      </c>
      <c r="X80" s="34" t="str">
        <f>IF('Heures Supplémentaire'!T113="",X$5,"")</f>
        <v>Manuel</v>
      </c>
      <c r="Y80" s="34" t="str">
        <f>IF('Heures Supplémentaire'!V113="",Y$5,"")</f>
        <v>Driss</v>
      </c>
      <c r="Z80" s="34" t="str">
        <f>IF('Heures Supplémentaire'!Z113="",Z$5,"")</f>
        <v>AAAA</v>
      </c>
      <c r="AA80" s="34" t="str">
        <f>IF('Heures Supplémentaire'!AA113="",AA$5,"")</f>
        <v>BBBB</v>
      </c>
      <c r="AB80" s="34" t="str">
        <f>IF('Heures Supplémentaire'!AB113="",AB$5,"")</f>
        <v>CCCC</v>
      </c>
      <c r="AC80" s="34" t="e">
        <f>IF(#REF!="",AC$5,"")</f>
        <v>#REF!</v>
      </c>
      <c r="AD80" s="34" t="e">
        <f>IF(#REF!="",AD$5,"")</f>
        <v>#REF!</v>
      </c>
      <c r="AE80" s="34" t="e">
        <f>IF(#REF!="",AE$5,"")</f>
        <v>#REF!</v>
      </c>
      <c r="AF80" s="34" t="e">
        <f>IF(#REF!="",AF$5,"")</f>
        <v>#REF!</v>
      </c>
      <c r="AG80" s="34" t="e">
        <f>IF(#REF!="",AG$5,"")</f>
        <v>#REF!</v>
      </c>
      <c r="AH80" s="35" t="e">
        <f>IF(#REF!="",AH$5,"")</f>
        <v>#REF!</v>
      </c>
    </row>
    <row r="81" spans="1:34" ht="15" hidden="1" customHeight="1">
      <c r="A81" s="27" t="s">
        <v>72</v>
      </c>
      <c r="B81" s="28">
        <f t="shared" si="3"/>
        <v>42811</v>
      </c>
      <c r="C81" s="36">
        <f t="shared" si="2"/>
        <v>6</v>
      </c>
      <c r="D81" s="37" t="s">
        <v>69</v>
      </c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3"/>
      <c r="P81" s="34" t="str">
        <f>IF('Heures Supplémentaire'!D114="",$P$5,"")</f>
        <v>Haziz</v>
      </c>
      <c r="Q81" s="34" t="str">
        <f>IF('Heures Supplémentaire'!F114="",$Q$5,"")</f>
        <v>Stéphanie</v>
      </c>
      <c r="R81" s="34" t="str">
        <f>IF('Heures Supplémentaire'!H114="",$R$5,"")</f>
        <v>Catherine</v>
      </c>
      <c r="S81" s="34" t="str">
        <f>IF('Heures Supplémentaire'!J114="",$S$5,"")</f>
        <v>Denise</v>
      </c>
      <c r="T81" s="34" t="str">
        <f>IF('Heures Supplémentaire'!L114="",$T$5,"")</f>
        <v>Camille</v>
      </c>
      <c r="U81" s="34" t="str">
        <f>IF('Heures Supplémentaire'!N114="",$U$5,"")</f>
        <v>Moncef</v>
      </c>
      <c r="V81" s="34" t="str">
        <f>IF('Heures Supplémentaire'!P114="",$V$5,"")</f>
        <v>Danièle</v>
      </c>
      <c r="W81" s="34" t="str">
        <f>IF('Heures Supplémentaire'!R114="",W$5,"")</f>
        <v>Alain</v>
      </c>
      <c r="X81" s="34" t="str">
        <f>IF('Heures Supplémentaire'!T114="",X$5,"")</f>
        <v>Manuel</v>
      </c>
      <c r="Y81" s="34" t="str">
        <f>IF('Heures Supplémentaire'!V114="",Y$5,"")</f>
        <v>Driss</v>
      </c>
      <c r="Z81" s="34" t="str">
        <f>IF('Heures Supplémentaire'!Z114="",Z$5,"")</f>
        <v>AAAA</v>
      </c>
      <c r="AA81" s="34" t="str">
        <f>IF('Heures Supplémentaire'!AA114="",AA$5,"")</f>
        <v>BBBB</v>
      </c>
      <c r="AB81" s="34" t="str">
        <f>IF('Heures Supplémentaire'!AB114="",AB$5,"")</f>
        <v>CCCC</v>
      </c>
      <c r="AC81" s="34" t="e">
        <f>IF(#REF!="",AC$5,"")</f>
        <v>#REF!</v>
      </c>
      <c r="AD81" s="34" t="e">
        <f>IF(#REF!="",AD$5,"")</f>
        <v>#REF!</v>
      </c>
      <c r="AE81" s="34" t="e">
        <f>IF(#REF!="",AE$5,"")</f>
        <v>#REF!</v>
      </c>
      <c r="AF81" s="34" t="e">
        <f>IF(#REF!="",AF$5,"")</f>
        <v>#REF!</v>
      </c>
      <c r="AG81" s="34" t="e">
        <f>IF(#REF!="",AG$5,"")</f>
        <v>#REF!</v>
      </c>
      <c r="AH81" s="35" t="e">
        <f>IF(#REF!="",AH$5,"")</f>
        <v>#REF!</v>
      </c>
    </row>
    <row r="82" spans="1:34" ht="15" hidden="1" customHeight="1">
      <c r="A82" s="27" t="s">
        <v>72</v>
      </c>
      <c r="B82" s="28">
        <f t="shared" si="3"/>
        <v>42812</v>
      </c>
      <c r="C82" s="36">
        <f t="shared" si="2"/>
        <v>7</v>
      </c>
      <c r="D82" s="37" t="s">
        <v>70</v>
      </c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3"/>
      <c r="P82" s="34" t="str">
        <f>IF('Heures Supplémentaire'!D115="",$P$5,"")</f>
        <v>Haziz</v>
      </c>
      <c r="Q82" s="34" t="str">
        <f>IF('Heures Supplémentaire'!F115="",$Q$5,"")</f>
        <v>Stéphanie</v>
      </c>
      <c r="R82" s="34" t="str">
        <f>IF('Heures Supplémentaire'!H115="",$R$5,"")</f>
        <v>Catherine</v>
      </c>
      <c r="S82" s="34" t="str">
        <f>IF('Heures Supplémentaire'!J115="",$S$5,"")</f>
        <v>Denise</v>
      </c>
      <c r="T82" s="34" t="str">
        <f>IF('Heures Supplémentaire'!L115="",$T$5,"")</f>
        <v>Camille</v>
      </c>
      <c r="U82" s="34" t="str">
        <f>IF('Heures Supplémentaire'!N115="",$U$5,"")</f>
        <v>Moncef</v>
      </c>
      <c r="V82" s="34" t="str">
        <f>IF('Heures Supplémentaire'!P115="",$V$5,"")</f>
        <v>Danièle</v>
      </c>
      <c r="W82" s="34" t="str">
        <f>IF('Heures Supplémentaire'!R115="",W$5,"")</f>
        <v>Alain</v>
      </c>
      <c r="X82" s="34" t="str">
        <f>IF('Heures Supplémentaire'!T115="",X$5,"")</f>
        <v>Manuel</v>
      </c>
      <c r="Y82" s="34" t="str">
        <f>IF('Heures Supplémentaire'!V115="",Y$5,"")</f>
        <v>Driss</v>
      </c>
      <c r="Z82" s="34" t="str">
        <f>IF('Heures Supplémentaire'!Z115="",Z$5,"")</f>
        <v>AAAA</v>
      </c>
      <c r="AA82" s="34" t="str">
        <f>IF('Heures Supplémentaire'!AA115="",AA$5,"")</f>
        <v>BBBB</v>
      </c>
      <c r="AB82" s="34" t="str">
        <f>IF('Heures Supplémentaire'!AB115="",AB$5,"")</f>
        <v>CCCC</v>
      </c>
      <c r="AC82" s="34" t="e">
        <f>IF(#REF!="",AC$5,"")</f>
        <v>#REF!</v>
      </c>
      <c r="AD82" s="34" t="e">
        <f>IF(#REF!="",AD$5,"")</f>
        <v>#REF!</v>
      </c>
      <c r="AE82" s="34" t="e">
        <f>IF(#REF!="",AE$5,"")</f>
        <v>#REF!</v>
      </c>
      <c r="AF82" s="34" t="e">
        <f>IF(#REF!="",AF$5,"")</f>
        <v>#REF!</v>
      </c>
      <c r="AG82" s="34" t="e">
        <f>IF(#REF!="",AG$5,"")</f>
        <v>#REF!</v>
      </c>
      <c r="AH82" s="35" t="e">
        <f>IF(#REF!="",AH$5,"")</f>
        <v>#REF!</v>
      </c>
    </row>
    <row r="83" spans="1:34" ht="15" hidden="1" customHeight="1">
      <c r="A83" s="27" t="s">
        <v>72</v>
      </c>
      <c r="B83" s="28">
        <f t="shared" si="3"/>
        <v>42813</v>
      </c>
      <c r="C83" s="36">
        <f t="shared" si="2"/>
        <v>1</v>
      </c>
      <c r="D83" s="37" t="s">
        <v>64</v>
      </c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3"/>
      <c r="P83" s="34" t="str">
        <f>IF('Heures Supplémentaire'!D116="",$P$5,"")</f>
        <v>Haziz</v>
      </c>
      <c r="Q83" s="34" t="str">
        <f>IF('Heures Supplémentaire'!F116="",$Q$5,"")</f>
        <v>Stéphanie</v>
      </c>
      <c r="R83" s="34" t="str">
        <f>IF('Heures Supplémentaire'!H116="",$R$5,"")</f>
        <v>Catherine</v>
      </c>
      <c r="S83" s="34" t="str">
        <f>IF('Heures Supplémentaire'!J116="",$S$5,"")</f>
        <v>Denise</v>
      </c>
      <c r="T83" s="34" t="str">
        <f>IF('Heures Supplémentaire'!L116="",$T$5,"")</f>
        <v>Camille</v>
      </c>
      <c r="U83" s="34" t="str">
        <f>IF('Heures Supplémentaire'!N116="",$U$5,"")</f>
        <v>Moncef</v>
      </c>
      <c r="V83" s="34" t="str">
        <f>IF('Heures Supplémentaire'!P116="",$V$5,"")</f>
        <v>Danièle</v>
      </c>
      <c r="W83" s="34" t="str">
        <f>IF('Heures Supplémentaire'!R116="",W$5,"")</f>
        <v>Alain</v>
      </c>
      <c r="X83" s="34" t="str">
        <f>IF('Heures Supplémentaire'!T116="",X$5,"")</f>
        <v>Manuel</v>
      </c>
      <c r="Y83" s="34" t="str">
        <f>IF('Heures Supplémentaire'!V116="",Y$5,"")</f>
        <v>Driss</v>
      </c>
      <c r="Z83" s="34" t="str">
        <f>IF('Heures Supplémentaire'!Z116="",Z$5,"")</f>
        <v>AAAA</v>
      </c>
      <c r="AA83" s="34" t="str">
        <f>IF('Heures Supplémentaire'!AA116="",AA$5,"")</f>
        <v>BBBB</v>
      </c>
      <c r="AB83" s="34" t="str">
        <f>IF('Heures Supplémentaire'!AB116="",AB$5,"")</f>
        <v>CCCC</v>
      </c>
      <c r="AC83" s="34" t="e">
        <f>IF(#REF!="",AC$5,"")</f>
        <v>#REF!</v>
      </c>
      <c r="AD83" s="34" t="e">
        <f>IF(#REF!="",AD$5,"")</f>
        <v>#REF!</v>
      </c>
      <c r="AE83" s="34" t="e">
        <f>IF(#REF!="",AE$5,"")</f>
        <v>#REF!</v>
      </c>
      <c r="AF83" s="34" t="e">
        <f>IF(#REF!="",AF$5,"")</f>
        <v>#REF!</v>
      </c>
      <c r="AG83" s="34" t="e">
        <f>IF(#REF!="",AG$5,"")</f>
        <v>#REF!</v>
      </c>
      <c r="AH83" s="35" t="e">
        <f>IF(#REF!="",AH$5,"")</f>
        <v>#REF!</v>
      </c>
    </row>
    <row r="84" spans="1:34" ht="15" hidden="1" customHeight="1">
      <c r="A84" s="27" t="s">
        <v>72</v>
      </c>
      <c r="B84" s="28">
        <f t="shared" si="3"/>
        <v>42814</v>
      </c>
      <c r="C84" s="36">
        <f t="shared" si="2"/>
        <v>2</v>
      </c>
      <c r="D84" s="37" t="s">
        <v>65</v>
      </c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3"/>
      <c r="P84" s="34" t="str">
        <f>IF('Heures Supplémentaire'!D119="",$P$5,"")</f>
        <v>Haziz</v>
      </c>
      <c r="Q84" s="34" t="str">
        <f>IF('Heures Supplémentaire'!F119="",$Q$5,"")</f>
        <v>Stéphanie</v>
      </c>
      <c r="R84" s="34" t="str">
        <f>IF('Heures Supplémentaire'!H119="",$R$5,"")</f>
        <v>Catherine</v>
      </c>
      <c r="S84" s="34" t="str">
        <f>IF('Heures Supplémentaire'!J119="",$S$5,"")</f>
        <v>Denise</v>
      </c>
      <c r="T84" s="34" t="str">
        <f>IF('Heures Supplémentaire'!L119="",$T$5,"")</f>
        <v>Camille</v>
      </c>
      <c r="U84" s="34" t="str">
        <f>IF('Heures Supplémentaire'!N119="",$U$5,"")</f>
        <v>Moncef</v>
      </c>
      <c r="V84" s="34" t="str">
        <f>IF('Heures Supplémentaire'!P119="",$V$5,"")</f>
        <v>Danièle</v>
      </c>
      <c r="W84" s="34" t="str">
        <f>IF('Heures Supplémentaire'!R119="",W$5,"")</f>
        <v>Alain</v>
      </c>
      <c r="X84" s="34" t="str">
        <f>IF('Heures Supplémentaire'!T119="",X$5,"")</f>
        <v>Manuel</v>
      </c>
      <c r="Y84" s="34" t="str">
        <f>IF('Heures Supplémentaire'!V119="",Y$5,"")</f>
        <v>Driss</v>
      </c>
      <c r="Z84" s="34" t="str">
        <f>IF('Heures Supplémentaire'!Z119="",Z$5,"")</f>
        <v>AAAA</v>
      </c>
      <c r="AA84" s="34" t="str">
        <f>IF('Heures Supplémentaire'!AA119="",AA$5,"")</f>
        <v>BBBB</v>
      </c>
      <c r="AB84" s="34" t="str">
        <f>IF('Heures Supplémentaire'!AB119="",AB$5,"")</f>
        <v>CCCC</v>
      </c>
      <c r="AC84" s="34" t="e">
        <f>IF(#REF!="",AC$5,"")</f>
        <v>#REF!</v>
      </c>
      <c r="AD84" s="34" t="e">
        <f>IF(#REF!="",AD$5,"")</f>
        <v>#REF!</v>
      </c>
      <c r="AE84" s="34" t="e">
        <f>IF(#REF!="",AE$5,"")</f>
        <v>#REF!</v>
      </c>
      <c r="AF84" s="34" t="e">
        <f>IF(#REF!="",AF$5,"")</f>
        <v>#REF!</v>
      </c>
      <c r="AG84" s="34" t="e">
        <f>IF(#REF!="",AG$5,"")</f>
        <v>#REF!</v>
      </c>
      <c r="AH84" s="35" t="e">
        <f>IF(#REF!="",AH$5,"")</f>
        <v>#REF!</v>
      </c>
    </row>
    <row r="85" spans="1:34" ht="15" hidden="1" customHeight="1">
      <c r="A85" s="27" t="s">
        <v>72</v>
      </c>
      <c r="B85" s="28">
        <f t="shared" si="3"/>
        <v>42815</v>
      </c>
      <c r="C85" s="36">
        <f t="shared" si="2"/>
        <v>3</v>
      </c>
      <c r="D85" s="37" t="s">
        <v>66</v>
      </c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3"/>
      <c r="P85" s="34" t="str">
        <f>IF('Heures Supplémentaire'!D120="",$P$5,"")</f>
        <v>Haziz</v>
      </c>
      <c r="Q85" s="34" t="str">
        <f>IF('Heures Supplémentaire'!F120="",$Q$5,"")</f>
        <v>Stéphanie</v>
      </c>
      <c r="R85" s="34" t="str">
        <f>IF('Heures Supplémentaire'!H120="",$R$5,"")</f>
        <v>Catherine</v>
      </c>
      <c r="S85" s="34" t="str">
        <f>IF('Heures Supplémentaire'!J120="",$S$5,"")</f>
        <v>Denise</v>
      </c>
      <c r="T85" s="34" t="str">
        <f>IF('Heures Supplémentaire'!L120="",$T$5,"")</f>
        <v>Camille</v>
      </c>
      <c r="U85" s="34" t="str">
        <f>IF('Heures Supplémentaire'!N120="",$U$5,"")</f>
        <v>Moncef</v>
      </c>
      <c r="V85" s="34" t="str">
        <f>IF('Heures Supplémentaire'!P120="",$V$5,"")</f>
        <v>Danièle</v>
      </c>
      <c r="W85" s="34" t="str">
        <f>IF('Heures Supplémentaire'!R120="",W$5,"")</f>
        <v>Alain</v>
      </c>
      <c r="X85" s="34" t="str">
        <f>IF('Heures Supplémentaire'!T120="",X$5,"")</f>
        <v>Manuel</v>
      </c>
      <c r="Y85" s="34" t="str">
        <f>IF('Heures Supplémentaire'!V120="",Y$5,"")</f>
        <v>Driss</v>
      </c>
      <c r="Z85" s="34" t="str">
        <f>IF('Heures Supplémentaire'!Z120="",Z$5,"")</f>
        <v>AAAA</v>
      </c>
      <c r="AA85" s="34" t="str">
        <f>IF('Heures Supplémentaire'!AA120="",AA$5,"")</f>
        <v>BBBB</v>
      </c>
      <c r="AB85" s="34" t="str">
        <f>IF('Heures Supplémentaire'!AB120="",AB$5,"")</f>
        <v>CCCC</v>
      </c>
      <c r="AC85" s="34" t="e">
        <f>IF(#REF!="",AC$5,"")</f>
        <v>#REF!</v>
      </c>
      <c r="AD85" s="34" t="e">
        <f>IF(#REF!="",AD$5,"")</f>
        <v>#REF!</v>
      </c>
      <c r="AE85" s="34" t="e">
        <f>IF(#REF!="",AE$5,"")</f>
        <v>#REF!</v>
      </c>
      <c r="AF85" s="34" t="e">
        <f>IF(#REF!="",AF$5,"")</f>
        <v>#REF!</v>
      </c>
      <c r="AG85" s="34" t="e">
        <f>IF(#REF!="",AG$5,"")</f>
        <v>#REF!</v>
      </c>
      <c r="AH85" s="35" t="e">
        <f>IF(#REF!="",AH$5,"")</f>
        <v>#REF!</v>
      </c>
    </row>
    <row r="86" spans="1:34" ht="15" hidden="1" customHeight="1">
      <c r="A86" s="27" t="s">
        <v>72</v>
      </c>
      <c r="B86" s="28">
        <f t="shared" si="3"/>
        <v>42816</v>
      </c>
      <c r="C86" s="36">
        <f t="shared" si="2"/>
        <v>4</v>
      </c>
      <c r="D86" s="37" t="s">
        <v>67</v>
      </c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3"/>
      <c r="P86" s="34" t="str">
        <f>IF('Heures Supplémentaire'!D121="",$P$5,"")</f>
        <v>Haziz</v>
      </c>
      <c r="Q86" s="34" t="str">
        <f>IF('Heures Supplémentaire'!F121="",$Q$5,"")</f>
        <v>Stéphanie</v>
      </c>
      <c r="R86" s="34" t="str">
        <f>IF('Heures Supplémentaire'!H121="",$R$5,"")</f>
        <v>Catherine</v>
      </c>
      <c r="S86" s="34" t="str">
        <f>IF('Heures Supplémentaire'!J121="",$S$5,"")</f>
        <v>Denise</v>
      </c>
      <c r="T86" s="34" t="str">
        <f>IF('Heures Supplémentaire'!L121="",$T$5,"")</f>
        <v>Camille</v>
      </c>
      <c r="U86" s="34" t="str">
        <f>IF('Heures Supplémentaire'!N121="",$U$5,"")</f>
        <v>Moncef</v>
      </c>
      <c r="V86" s="34" t="str">
        <f>IF('Heures Supplémentaire'!P121="",$V$5,"")</f>
        <v>Danièle</v>
      </c>
      <c r="W86" s="34" t="str">
        <f>IF('Heures Supplémentaire'!R121="",W$5,"")</f>
        <v>Alain</v>
      </c>
      <c r="X86" s="34" t="str">
        <f>IF('Heures Supplémentaire'!T121="",X$5,"")</f>
        <v>Manuel</v>
      </c>
      <c r="Y86" s="34" t="str">
        <f>IF('Heures Supplémentaire'!V121="",Y$5,"")</f>
        <v>Driss</v>
      </c>
      <c r="Z86" s="34" t="str">
        <f>IF('Heures Supplémentaire'!Z121="",Z$5,"")</f>
        <v>AAAA</v>
      </c>
      <c r="AA86" s="34" t="str">
        <f>IF('Heures Supplémentaire'!AA121="",AA$5,"")</f>
        <v>BBBB</v>
      </c>
      <c r="AB86" s="34" t="str">
        <f>IF('Heures Supplémentaire'!AB121="",AB$5,"")</f>
        <v>CCCC</v>
      </c>
      <c r="AC86" s="34" t="e">
        <f>IF(#REF!="",AC$5,"")</f>
        <v>#REF!</v>
      </c>
      <c r="AD86" s="34" t="e">
        <f>IF(#REF!="",AD$5,"")</f>
        <v>#REF!</v>
      </c>
      <c r="AE86" s="34" t="e">
        <f>IF(#REF!="",AE$5,"")</f>
        <v>#REF!</v>
      </c>
      <c r="AF86" s="34" t="e">
        <f>IF(#REF!="",AF$5,"")</f>
        <v>#REF!</v>
      </c>
      <c r="AG86" s="34" t="e">
        <f>IF(#REF!="",AG$5,"")</f>
        <v>#REF!</v>
      </c>
      <c r="AH86" s="35" t="e">
        <f>IF(#REF!="",AH$5,"")</f>
        <v>#REF!</v>
      </c>
    </row>
    <row r="87" spans="1:34" ht="15" customHeight="1">
      <c r="A87" s="27" t="s">
        <v>72</v>
      </c>
      <c r="B87" s="28">
        <f t="shared" si="3"/>
        <v>42817</v>
      </c>
      <c r="C87" s="36">
        <f t="shared" si="2"/>
        <v>5</v>
      </c>
      <c r="D87" s="37" t="s">
        <v>68</v>
      </c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3"/>
      <c r="P87" s="34" t="str">
        <f>IF('Heures Supplémentaire'!D122="",$P$5,"")</f>
        <v>Haziz</v>
      </c>
      <c r="Q87" s="34" t="str">
        <f>IF('Heures Supplémentaire'!F122="",$Q$5,"")</f>
        <v>Stéphanie</v>
      </c>
      <c r="R87" s="34" t="str">
        <f>IF('Heures Supplémentaire'!H122="",$R$5,"")</f>
        <v>Catherine</v>
      </c>
      <c r="S87" s="34" t="str">
        <f>IF('Heures Supplémentaire'!J122="",$S$5,"")</f>
        <v>Denise</v>
      </c>
      <c r="T87" s="34" t="str">
        <f>IF('Heures Supplémentaire'!L122="",$T$5,"")</f>
        <v>Camille</v>
      </c>
      <c r="U87" s="34" t="str">
        <f>IF('Heures Supplémentaire'!N122="",$U$5,"")</f>
        <v>Moncef</v>
      </c>
      <c r="V87" s="34" t="str">
        <f>IF('Heures Supplémentaire'!P122="",$V$5,"")</f>
        <v>Danièle</v>
      </c>
      <c r="W87" s="34" t="str">
        <f>IF('Heures Supplémentaire'!R122="",W$5,"")</f>
        <v>Alain</v>
      </c>
      <c r="X87" s="34" t="str">
        <f>IF('Heures Supplémentaire'!T122="",X$5,"")</f>
        <v>Manuel</v>
      </c>
      <c r="Y87" s="34" t="str">
        <f>IF('Heures Supplémentaire'!V122="",Y$5,"")</f>
        <v>Driss</v>
      </c>
      <c r="Z87" s="34" t="str">
        <f>IF('Heures Supplémentaire'!Z122="",Z$5,"")</f>
        <v>AAAA</v>
      </c>
      <c r="AA87" s="34" t="str">
        <f>IF('Heures Supplémentaire'!AA122="",AA$5,"")</f>
        <v>BBBB</v>
      </c>
      <c r="AB87" s="34" t="str">
        <f>IF('Heures Supplémentaire'!AB122="",AB$5,"")</f>
        <v>CCCC</v>
      </c>
      <c r="AC87" s="34" t="e">
        <f>IF(#REF!="",AC$5,"")</f>
        <v>#REF!</v>
      </c>
      <c r="AD87" s="34" t="e">
        <f>IF(#REF!="",AD$5,"")</f>
        <v>#REF!</v>
      </c>
      <c r="AE87" s="34" t="e">
        <f>IF(#REF!="",AE$5,"")</f>
        <v>#REF!</v>
      </c>
      <c r="AF87" s="34" t="e">
        <f>IF(#REF!="",AF$5,"")</f>
        <v>#REF!</v>
      </c>
      <c r="AG87" s="34" t="e">
        <f>IF(#REF!="",AG$5,"")</f>
        <v>#REF!</v>
      </c>
      <c r="AH87" s="35" t="e">
        <f>IF(#REF!="",AH$5,"")</f>
        <v>#REF!</v>
      </c>
    </row>
    <row r="88" spans="1:34" ht="15" hidden="1" customHeight="1">
      <c r="A88" s="27" t="s">
        <v>72</v>
      </c>
      <c r="B88" s="28">
        <f t="shared" si="3"/>
        <v>42818</v>
      </c>
      <c r="C88" s="36">
        <f t="shared" si="2"/>
        <v>6</v>
      </c>
      <c r="D88" s="37" t="s">
        <v>69</v>
      </c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3"/>
      <c r="P88" s="34" t="str">
        <f>IF('Heures Supplémentaire'!D123="",$P$5,"")</f>
        <v>Haziz</v>
      </c>
      <c r="Q88" s="34" t="str">
        <f>IF('Heures Supplémentaire'!F123="",$Q$5,"")</f>
        <v>Stéphanie</v>
      </c>
      <c r="R88" s="34" t="str">
        <f>IF('Heures Supplémentaire'!H123="",$R$5,"")</f>
        <v>Catherine</v>
      </c>
      <c r="S88" s="34" t="str">
        <f>IF('Heures Supplémentaire'!J123="",$S$5,"")</f>
        <v>Denise</v>
      </c>
      <c r="T88" s="34" t="str">
        <f>IF('Heures Supplémentaire'!L123="",$T$5,"")</f>
        <v>Camille</v>
      </c>
      <c r="U88" s="34" t="str">
        <f>IF('Heures Supplémentaire'!N123="",$U$5,"")</f>
        <v>Moncef</v>
      </c>
      <c r="V88" s="34" t="str">
        <f>IF('Heures Supplémentaire'!P123="",$V$5,"")</f>
        <v>Danièle</v>
      </c>
      <c r="W88" s="34" t="str">
        <f>IF('Heures Supplémentaire'!R123="",W$5,"")</f>
        <v>Alain</v>
      </c>
      <c r="X88" s="34" t="str">
        <f>IF('Heures Supplémentaire'!T123="",X$5,"")</f>
        <v>Manuel</v>
      </c>
      <c r="Y88" s="34" t="str">
        <f>IF('Heures Supplémentaire'!V123="",Y$5,"")</f>
        <v>Driss</v>
      </c>
      <c r="Z88" s="34" t="str">
        <f>IF('Heures Supplémentaire'!Z123="",Z$5,"")</f>
        <v>AAAA</v>
      </c>
      <c r="AA88" s="34" t="str">
        <f>IF('Heures Supplémentaire'!AA123="",AA$5,"")</f>
        <v>BBBB</v>
      </c>
      <c r="AB88" s="34" t="str">
        <f>IF('Heures Supplémentaire'!AB123="",AB$5,"")</f>
        <v>CCCC</v>
      </c>
      <c r="AC88" s="34" t="e">
        <f>IF(#REF!="",AC$5,"")</f>
        <v>#REF!</v>
      </c>
      <c r="AD88" s="34" t="e">
        <f>IF(#REF!="",AD$5,"")</f>
        <v>#REF!</v>
      </c>
      <c r="AE88" s="34" t="e">
        <f>IF(#REF!="",AE$5,"")</f>
        <v>#REF!</v>
      </c>
      <c r="AF88" s="34" t="e">
        <f>IF(#REF!="",AF$5,"")</f>
        <v>#REF!</v>
      </c>
      <c r="AG88" s="34" t="e">
        <f>IF(#REF!="",AG$5,"")</f>
        <v>#REF!</v>
      </c>
      <c r="AH88" s="35" t="e">
        <f>IF(#REF!="",AH$5,"")</f>
        <v>#REF!</v>
      </c>
    </row>
    <row r="89" spans="1:34" ht="15" hidden="1" customHeight="1">
      <c r="A89" s="27" t="s">
        <v>72</v>
      </c>
      <c r="B89" s="28">
        <f t="shared" si="3"/>
        <v>42819</v>
      </c>
      <c r="C89" s="36">
        <f t="shared" si="2"/>
        <v>7</v>
      </c>
      <c r="D89" s="37" t="s">
        <v>70</v>
      </c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3"/>
      <c r="P89" s="34" t="str">
        <f>IF('Heures Supplémentaire'!D124="",$P$5,"")</f>
        <v>Haziz</v>
      </c>
      <c r="Q89" s="34" t="str">
        <f>IF('Heures Supplémentaire'!F124="",$Q$5,"")</f>
        <v>Stéphanie</v>
      </c>
      <c r="R89" s="34" t="str">
        <f>IF('Heures Supplémentaire'!H124="",$R$5,"")</f>
        <v>Catherine</v>
      </c>
      <c r="S89" s="34" t="str">
        <f>IF('Heures Supplémentaire'!J124="",$S$5,"")</f>
        <v>Denise</v>
      </c>
      <c r="T89" s="34" t="str">
        <f>IF('Heures Supplémentaire'!L124="",$T$5,"")</f>
        <v>Camille</v>
      </c>
      <c r="U89" s="34" t="str">
        <f>IF('Heures Supplémentaire'!N124="",$U$5,"")</f>
        <v>Moncef</v>
      </c>
      <c r="V89" s="34" t="str">
        <f>IF('Heures Supplémentaire'!P124="",$V$5,"")</f>
        <v>Danièle</v>
      </c>
      <c r="W89" s="34" t="str">
        <f>IF('Heures Supplémentaire'!R124="",W$5,"")</f>
        <v>Alain</v>
      </c>
      <c r="X89" s="34" t="str">
        <f>IF('Heures Supplémentaire'!T124="",X$5,"")</f>
        <v>Manuel</v>
      </c>
      <c r="Y89" s="34" t="str">
        <f>IF('Heures Supplémentaire'!V124="",Y$5,"")</f>
        <v>Driss</v>
      </c>
      <c r="Z89" s="34" t="str">
        <f>IF('Heures Supplémentaire'!Z124="",Z$5,"")</f>
        <v>AAAA</v>
      </c>
      <c r="AA89" s="34" t="str">
        <f>IF('Heures Supplémentaire'!AA124="",AA$5,"")</f>
        <v>BBBB</v>
      </c>
      <c r="AB89" s="34" t="str">
        <f>IF('Heures Supplémentaire'!AB124="",AB$5,"")</f>
        <v>CCCC</v>
      </c>
      <c r="AC89" s="34" t="e">
        <f>IF(#REF!="",AC$5,"")</f>
        <v>#REF!</v>
      </c>
      <c r="AD89" s="34" t="e">
        <f>IF(#REF!="",AD$5,"")</f>
        <v>#REF!</v>
      </c>
      <c r="AE89" s="34" t="e">
        <f>IF(#REF!="",AE$5,"")</f>
        <v>#REF!</v>
      </c>
      <c r="AF89" s="34" t="e">
        <f>IF(#REF!="",AF$5,"")</f>
        <v>#REF!</v>
      </c>
      <c r="AG89" s="34" t="e">
        <f>IF(#REF!="",AG$5,"")</f>
        <v>#REF!</v>
      </c>
      <c r="AH89" s="35" t="e">
        <f>IF(#REF!="",AH$5,"")</f>
        <v>#REF!</v>
      </c>
    </row>
    <row r="90" spans="1:34" ht="15" hidden="1" customHeight="1">
      <c r="A90" s="27" t="s">
        <v>72</v>
      </c>
      <c r="B90" s="28">
        <f t="shared" si="3"/>
        <v>42820</v>
      </c>
      <c r="C90" s="36">
        <f t="shared" si="2"/>
        <v>1</v>
      </c>
      <c r="D90" s="37" t="s">
        <v>64</v>
      </c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3"/>
      <c r="P90" s="34" t="str">
        <f>IF('Heures Supplémentaire'!D125="",$P$5,"")</f>
        <v>Haziz</v>
      </c>
      <c r="Q90" s="34" t="str">
        <f>IF('Heures Supplémentaire'!F125="",$Q$5,"")</f>
        <v>Stéphanie</v>
      </c>
      <c r="R90" s="34" t="str">
        <f>IF('Heures Supplémentaire'!H125="",$R$5,"")</f>
        <v>Catherine</v>
      </c>
      <c r="S90" s="34" t="str">
        <f>IF('Heures Supplémentaire'!J125="",$S$5,"")</f>
        <v>Denise</v>
      </c>
      <c r="T90" s="34" t="str">
        <f>IF('Heures Supplémentaire'!L125="",$T$5,"")</f>
        <v>Camille</v>
      </c>
      <c r="U90" s="34" t="str">
        <f>IF('Heures Supplémentaire'!N125="",$U$5,"")</f>
        <v>Moncef</v>
      </c>
      <c r="V90" s="34" t="str">
        <f>IF('Heures Supplémentaire'!P125="",$V$5,"")</f>
        <v>Danièle</v>
      </c>
      <c r="W90" s="34" t="str">
        <f>IF('Heures Supplémentaire'!R125="",W$5,"")</f>
        <v>Alain</v>
      </c>
      <c r="X90" s="34" t="str">
        <f>IF('Heures Supplémentaire'!T125="",X$5,"")</f>
        <v>Manuel</v>
      </c>
      <c r="Y90" s="34" t="str">
        <f>IF('Heures Supplémentaire'!V125="",Y$5,"")</f>
        <v>Driss</v>
      </c>
      <c r="Z90" s="34" t="str">
        <f>IF('Heures Supplémentaire'!Z125="",Z$5,"")</f>
        <v>AAAA</v>
      </c>
      <c r="AA90" s="34" t="str">
        <f>IF('Heures Supplémentaire'!AA125="",AA$5,"")</f>
        <v>BBBB</v>
      </c>
      <c r="AB90" s="34" t="str">
        <f>IF('Heures Supplémentaire'!AB125="",AB$5,"")</f>
        <v>CCCC</v>
      </c>
      <c r="AC90" s="34" t="e">
        <f>IF(#REF!="",AC$5,"")</f>
        <v>#REF!</v>
      </c>
      <c r="AD90" s="34" t="e">
        <f>IF(#REF!="",AD$5,"")</f>
        <v>#REF!</v>
      </c>
      <c r="AE90" s="34" t="e">
        <f>IF(#REF!="",AE$5,"")</f>
        <v>#REF!</v>
      </c>
      <c r="AF90" s="34" t="e">
        <f>IF(#REF!="",AF$5,"")</f>
        <v>#REF!</v>
      </c>
      <c r="AG90" s="34" t="e">
        <f>IF(#REF!="",AG$5,"")</f>
        <v>#REF!</v>
      </c>
      <c r="AH90" s="35" t="e">
        <f>IF(#REF!="",AH$5,"")</f>
        <v>#REF!</v>
      </c>
    </row>
    <row r="91" spans="1:34" ht="15" hidden="1" customHeight="1">
      <c r="A91" s="27" t="s">
        <v>72</v>
      </c>
      <c r="B91" s="28">
        <f t="shared" si="3"/>
        <v>42821</v>
      </c>
      <c r="C91" s="36">
        <f t="shared" si="2"/>
        <v>2</v>
      </c>
      <c r="D91" s="37" t="s">
        <v>65</v>
      </c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3"/>
      <c r="P91" s="34" t="str">
        <f>IF('Heures Supplémentaire'!D128="",$P$5,"")</f>
        <v>Haziz</v>
      </c>
      <c r="Q91" s="34" t="str">
        <f>IF('Heures Supplémentaire'!F128="",$Q$5,"")</f>
        <v>Stéphanie</v>
      </c>
      <c r="R91" s="34" t="str">
        <f>IF('Heures Supplémentaire'!H128="",$R$5,"")</f>
        <v>Catherine</v>
      </c>
      <c r="S91" s="34" t="str">
        <f>IF('Heures Supplémentaire'!J128="",$S$5,"")</f>
        <v>Denise</v>
      </c>
      <c r="T91" s="34" t="str">
        <f>IF('Heures Supplémentaire'!L128="",$T$5,"")</f>
        <v>Camille</v>
      </c>
      <c r="U91" s="34" t="str">
        <f>IF('Heures Supplémentaire'!N128="",$U$5,"")</f>
        <v>Moncef</v>
      </c>
      <c r="V91" s="34" t="str">
        <f>IF('Heures Supplémentaire'!P128="",$V$5,"")</f>
        <v>Danièle</v>
      </c>
      <c r="W91" s="34" t="str">
        <f>IF('Heures Supplémentaire'!R128="",W$5,"")</f>
        <v>Alain</v>
      </c>
      <c r="X91" s="34" t="str">
        <f>IF('Heures Supplémentaire'!T128="",X$5,"")</f>
        <v>Manuel</v>
      </c>
      <c r="Y91" s="34" t="str">
        <f>IF('Heures Supplémentaire'!V128="",Y$5,"")</f>
        <v>Driss</v>
      </c>
      <c r="Z91" s="34" t="str">
        <f>IF('Heures Supplémentaire'!Z128="",Z$5,"")</f>
        <v>AAAA</v>
      </c>
      <c r="AA91" s="34" t="str">
        <f>IF('Heures Supplémentaire'!AA128="",AA$5,"")</f>
        <v>BBBB</v>
      </c>
      <c r="AB91" s="34" t="str">
        <f>IF('Heures Supplémentaire'!AB128="",AB$5,"")</f>
        <v>CCCC</v>
      </c>
      <c r="AC91" s="34" t="e">
        <f>IF(#REF!="",AC$5,"")</f>
        <v>#REF!</v>
      </c>
      <c r="AD91" s="34" t="e">
        <f>IF(#REF!="",AD$5,"")</f>
        <v>#REF!</v>
      </c>
      <c r="AE91" s="34" t="e">
        <f>IF(#REF!="",AE$5,"")</f>
        <v>#REF!</v>
      </c>
      <c r="AF91" s="34" t="e">
        <f>IF(#REF!="",AF$5,"")</f>
        <v>#REF!</v>
      </c>
      <c r="AG91" s="34" t="e">
        <f>IF(#REF!="",AG$5,"")</f>
        <v>#REF!</v>
      </c>
      <c r="AH91" s="35" t="e">
        <f>IF(#REF!="",AH$5,"")</f>
        <v>#REF!</v>
      </c>
    </row>
    <row r="92" spans="1:34" ht="15" hidden="1" customHeight="1">
      <c r="A92" s="27" t="s">
        <v>72</v>
      </c>
      <c r="B92" s="28">
        <f t="shared" si="3"/>
        <v>42822</v>
      </c>
      <c r="C92" s="36">
        <f t="shared" si="2"/>
        <v>3</v>
      </c>
      <c r="D92" s="37" t="s">
        <v>66</v>
      </c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3"/>
      <c r="P92" s="34" t="str">
        <f>IF('Heures Supplémentaire'!D129="",$P$5,"")</f>
        <v>Haziz</v>
      </c>
      <c r="Q92" s="34" t="str">
        <f>IF('Heures Supplémentaire'!F129="",$Q$5,"")</f>
        <v>Stéphanie</v>
      </c>
      <c r="R92" s="34" t="str">
        <f>IF('Heures Supplémentaire'!H129="",$R$5,"")</f>
        <v>Catherine</v>
      </c>
      <c r="S92" s="34" t="str">
        <f>IF('Heures Supplémentaire'!J129="",$S$5,"")</f>
        <v>Denise</v>
      </c>
      <c r="T92" s="34" t="str">
        <f>IF('Heures Supplémentaire'!L129="",$T$5,"")</f>
        <v>Camille</v>
      </c>
      <c r="U92" s="34" t="str">
        <f>IF('Heures Supplémentaire'!N129="",$U$5,"")</f>
        <v>Moncef</v>
      </c>
      <c r="V92" s="34" t="str">
        <f>IF('Heures Supplémentaire'!P129="",$V$5,"")</f>
        <v>Danièle</v>
      </c>
      <c r="W92" s="34" t="str">
        <f>IF('Heures Supplémentaire'!R129="",W$5,"")</f>
        <v>Alain</v>
      </c>
      <c r="X92" s="34" t="str">
        <f>IF('Heures Supplémentaire'!T129="",X$5,"")</f>
        <v>Manuel</v>
      </c>
      <c r="Y92" s="34" t="str">
        <f>IF('Heures Supplémentaire'!V129="",Y$5,"")</f>
        <v>Driss</v>
      </c>
      <c r="Z92" s="34" t="str">
        <f>IF('Heures Supplémentaire'!Z129="",Z$5,"")</f>
        <v>AAAA</v>
      </c>
      <c r="AA92" s="34" t="str">
        <f>IF('Heures Supplémentaire'!AA129="",AA$5,"")</f>
        <v>BBBB</v>
      </c>
      <c r="AB92" s="34" t="str">
        <f>IF('Heures Supplémentaire'!AB129="",AB$5,"")</f>
        <v>CCCC</v>
      </c>
      <c r="AC92" s="34" t="e">
        <f>IF(#REF!="",AC$5,"")</f>
        <v>#REF!</v>
      </c>
      <c r="AD92" s="34" t="e">
        <f>IF(#REF!="",AD$5,"")</f>
        <v>#REF!</v>
      </c>
      <c r="AE92" s="34" t="e">
        <f>IF(#REF!="",AE$5,"")</f>
        <v>#REF!</v>
      </c>
      <c r="AF92" s="34" t="e">
        <f>IF(#REF!="",AF$5,"")</f>
        <v>#REF!</v>
      </c>
      <c r="AG92" s="34" t="e">
        <f>IF(#REF!="",AG$5,"")</f>
        <v>#REF!</v>
      </c>
      <c r="AH92" s="35" t="e">
        <f>IF(#REF!="",AH$5,"")</f>
        <v>#REF!</v>
      </c>
    </row>
    <row r="93" spans="1:34" ht="15" hidden="1" customHeight="1">
      <c r="A93" s="27" t="s">
        <v>72</v>
      </c>
      <c r="B93" s="28">
        <f t="shared" si="3"/>
        <v>42823</v>
      </c>
      <c r="C93" s="36">
        <f t="shared" si="2"/>
        <v>4</v>
      </c>
      <c r="D93" s="37" t="s">
        <v>67</v>
      </c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3"/>
      <c r="P93" s="34" t="str">
        <f>IF('Heures Supplémentaire'!D130="",$P$5,"")</f>
        <v>Haziz</v>
      </c>
      <c r="Q93" s="34" t="str">
        <f>IF('Heures Supplémentaire'!F130="",$Q$5,"")</f>
        <v>Stéphanie</v>
      </c>
      <c r="R93" s="34" t="str">
        <f>IF('Heures Supplémentaire'!H130="",$R$5,"")</f>
        <v>Catherine</v>
      </c>
      <c r="S93" s="34" t="str">
        <f>IF('Heures Supplémentaire'!J130="",$S$5,"")</f>
        <v>Denise</v>
      </c>
      <c r="T93" s="34" t="str">
        <f>IF('Heures Supplémentaire'!L130="",$T$5,"")</f>
        <v>Camille</v>
      </c>
      <c r="U93" s="34" t="str">
        <f>IF('Heures Supplémentaire'!N130="",$U$5,"")</f>
        <v>Moncef</v>
      </c>
      <c r="V93" s="34" t="str">
        <f>IF('Heures Supplémentaire'!P130="",$V$5,"")</f>
        <v>Danièle</v>
      </c>
      <c r="W93" s="34" t="str">
        <f>IF('Heures Supplémentaire'!R130="",W$5,"")</f>
        <v>Alain</v>
      </c>
      <c r="X93" s="34" t="str">
        <f>IF('Heures Supplémentaire'!T130="",X$5,"")</f>
        <v>Manuel</v>
      </c>
      <c r="Y93" s="34" t="str">
        <f>IF('Heures Supplémentaire'!V130="",Y$5,"")</f>
        <v>Driss</v>
      </c>
      <c r="Z93" s="34" t="str">
        <f>IF('Heures Supplémentaire'!Z130="",Z$5,"")</f>
        <v>AAAA</v>
      </c>
      <c r="AA93" s="34" t="str">
        <f>IF('Heures Supplémentaire'!AA130="",AA$5,"")</f>
        <v>BBBB</v>
      </c>
      <c r="AB93" s="34" t="str">
        <f>IF('Heures Supplémentaire'!AB130="",AB$5,"")</f>
        <v>CCCC</v>
      </c>
      <c r="AC93" s="34" t="e">
        <f>IF(#REF!="",AC$5,"")</f>
        <v>#REF!</v>
      </c>
      <c r="AD93" s="34" t="e">
        <f>IF(#REF!="",AD$5,"")</f>
        <v>#REF!</v>
      </c>
      <c r="AE93" s="34" t="e">
        <f>IF(#REF!="",AE$5,"")</f>
        <v>#REF!</v>
      </c>
      <c r="AF93" s="34" t="e">
        <f>IF(#REF!="",AF$5,"")</f>
        <v>#REF!</v>
      </c>
      <c r="AG93" s="34" t="e">
        <f>IF(#REF!="",AG$5,"")</f>
        <v>#REF!</v>
      </c>
      <c r="AH93" s="35" t="e">
        <f>IF(#REF!="",AH$5,"")</f>
        <v>#REF!</v>
      </c>
    </row>
    <row r="94" spans="1:34" ht="15" customHeight="1">
      <c r="A94" s="27" t="s">
        <v>72</v>
      </c>
      <c r="B94" s="28">
        <f t="shared" si="3"/>
        <v>42824</v>
      </c>
      <c r="C94" s="36">
        <f t="shared" si="2"/>
        <v>5</v>
      </c>
      <c r="D94" s="37" t="s">
        <v>68</v>
      </c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3"/>
      <c r="P94" s="34" t="str">
        <f>IF('Heures Supplémentaire'!D131="",$P$5,"")</f>
        <v>Haziz</v>
      </c>
      <c r="Q94" s="34" t="str">
        <f>IF('Heures Supplémentaire'!F131="",$Q$5,"")</f>
        <v>Stéphanie</v>
      </c>
      <c r="R94" s="34" t="str">
        <f>IF('Heures Supplémentaire'!H131="",$R$5,"")</f>
        <v>Catherine</v>
      </c>
      <c r="S94" s="34" t="str">
        <f>IF('Heures Supplémentaire'!J131="",$S$5,"")</f>
        <v>Denise</v>
      </c>
      <c r="T94" s="34" t="str">
        <f>IF('Heures Supplémentaire'!L131="",$T$5,"")</f>
        <v>Camille</v>
      </c>
      <c r="U94" s="34" t="str">
        <f>IF('Heures Supplémentaire'!N131="",$U$5,"")</f>
        <v>Moncef</v>
      </c>
      <c r="V94" s="34" t="str">
        <f>IF('Heures Supplémentaire'!P131="",$V$5,"")</f>
        <v>Danièle</v>
      </c>
      <c r="W94" s="34" t="str">
        <f>IF('Heures Supplémentaire'!R131="",W$5,"")</f>
        <v>Alain</v>
      </c>
      <c r="X94" s="34" t="str">
        <f>IF('Heures Supplémentaire'!T131="",X$5,"")</f>
        <v>Manuel</v>
      </c>
      <c r="Y94" s="34" t="str">
        <f>IF('Heures Supplémentaire'!V131="",Y$5,"")</f>
        <v>Driss</v>
      </c>
      <c r="Z94" s="34" t="str">
        <f>IF('Heures Supplémentaire'!Z131="",Z$5,"")</f>
        <v>AAAA</v>
      </c>
      <c r="AA94" s="34" t="str">
        <f>IF('Heures Supplémentaire'!AA131="",AA$5,"")</f>
        <v>BBBB</v>
      </c>
      <c r="AB94" s="34" t="str">
        <f>IF('Heures Supplémentaire'!AB131="",AB$5,"")</f>
        <v>CCCC</v>
      </c>
      <c r="AC94" s="34" t="e">
        <f>IF(#REF!="",AC$5,"")</f>
        <v>#REF!</v>
      </c>
      <c r="AD94" s="34" t="e">
        <f>IF(#REF!="",AD$5,"")</f>
        <v>#REF!</v>
      </c>
      <c r="AE94" s="34" t="e">
        <f>IF(#REF!="",AE$5,"")</f>
        <v>#REF!</v>
      </c>
      <c r="AF94" s="34" t="e">
        <f>IF(#REF!="",AF$5,"")</f>
        <v>#REF!</v>
      </c>
      <c r="AG94" s="34" t="e">
        <f>IF(#REF!="",AG$5,"")</f>
        <v>#REF!</v>
      </c>
      <c r="AH94" s="35" t="e">
        <f>IF(#REF!="",AH$5,"")</f>
        <v>#REF!</v>
      </c>
    </row>
    <row r="95" spans="1:34" ht="15" hidden="1" customHeight="1">
      <c r="A95" s="27" t="s">
        <v>72</v>
      </c>
      <c r="B95" s="28">
        <f t="shared" si="3"/>
        <v>42825</v>
      </c>
      <c r="C95" s="36">
        <f t="shared" si="2"/>
        <v>6</v>
      </c>
      <c r="D95" s="37" t="s">
        <v>69</v>
      </c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3"/>
      <c r="P95" s="34" t="str">
        <f>IF('Heures Supplémentaire'!D132="",$P$5,"")</f>
        <v>Haziz</v>
      </c>
      <c r="Q95" s="34" t="str">
        <f>IF('Heures Supplémentaire'!F132="",$Q$5,"")</f>
        <v>Stéphanie</v>
      </c>
      <c r="R95" s="34" t="str">
        <f>IF('Heures Supplémentaire'!H132="",$R$5,"")</f>
        <v>Catherine</v>
      </c>
      <c r="S95" s="34" t="str">
        <f>IF('Heures Supplémentaire'!J132="",$S$5,"")</f>
        <v>Denise</v>
      </c>
      <c r="T95" s="34" t="str">
        <f>IF('Heures Supplémentaire'!L132="",$T$5,"")</f>
        <v>Camille</v>
      </c>
      <c r="U95" s="34" t="str">
        <f>IF('Heures Supplémentaire'!N132="",$U$5,"")</f>
        <v>Moncef</v>
      </c>
      <c r="V95" s="34" t="str">
        <f>IF('Heures Supplémentaire'!P132="",$V$5,"")</f>
        <v>Danièle</v>
      </c>
      <c r="W95" s="34" t="str">
        <f>IF('Heures Supplémentaire'!R132="",W$5,"")</f>
        <v>Alain</v>
      </c>
      <c r="X95" s="34" t="str">
        <f>IF('Heures Supplémentaire'!T132="",X$5,"")</f>
        <v>Manuel</v>
      </c>
      <c r="Y95" s="34" t="str">
        <f>IF('Heures Supplémentaire'!V132="",Y$5,"")</f>
        <v>Driss</v>
      </c>
      <c r="Z95" s="34" t="str">
        <f>IF('Heures Supplémentaire'!Z132="",Z$5,"")</f>
        <v>AAAA</v>
      </c>
      <c r="AA95" s="34" t="str">
        <f>IF('Heures Supplémentaire'!AA132="",AA$5,"")</f>
        <v>BBBB</v>
      </c>
      <c r="AB95" s="34" t="str">
        <f>IF('Heures Supplémentaire'!AB132="",AB$5,"")</f>
        <v>CCCC</v>
      </c>
      <c r="AC95" s="34" t="e">
        <f>IF(#REF!="",AC$5,"")</f>
        <v>#REF!</v>
      </c>
      <c r="AD95" s="34" t="e">
        <f>IF(#REF!="",AD$5,"")</f>
        <v>#REF!</v>
      </c>
      <c r="AE95" s="34" t="e">
        <f>IF(#REF!="",AE$5,"")</f>
        <v>#REF!</v>
      </c>
      <c r="AF95" s="34" t="e">
        <f>IF(#REF!="",AF$5,"")</f>
        <v>#REF!</v>
      </c>
      <c r="AG95" s="34" t="e">
        <f>IF(#REF!="",AG$5,"")</f>
        <v>#REF!</v>
      </c>
      <c r="AH95" s="35" t="e">
        <f>IF(#REF!="",AH$5,"")</f>
        <v>#REF!</v>
      </c>
    </row>
    <row r="96" spans="1:34" ht="15" hidden="1" customHeight="1">
      <c r="A96" s="27" t="s">
        <v>73</v>
      </c>
      <c r="B96" s="28">
        <f t="shared" si="3"/>
        <v>42826</v>
      </c>
      <c r="C96" s="36">
        <f t="shared" si="2"/>
        <v>7</v>
      </c>
      <c r="D96" s="37" t="s">
        <v>70</v>
      </c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3"/>
      <c r="P96" s="34" t="str">
        <f>IF('Heures Supplémentaire'!D134="",$P$5,"")</f>
        <v>Haziz</v>
      </c>
      <c r="Q96" s="34" t="str">
        <f>IF('Heures Supplémentaire'!F134="",$Q$5,"")</f>
        <v>Stéphanie</v>
      </c>
      <c r="R96" s="34" t="str">
        <f>IF('Heures Supplémentaire'!H134="",$R$5,"")</f>
        <v>Catherine</v>
      </c>
      <c r="S96" s="34" t="str">
        <f>IF('Heures Supplémentaire'!J134="",$S$5,"")</f>
        <v>Denise</v>
      </c>
      <c r="T96" s="34" t="str">
        <f>IF('Heures Supplémentaire'!L134="",$T$5,"")</f>
        <v>Camille</v>
      </c>
      <c r="U96" s="34" t="str">
        <f>IF('Heures Supplémentaire'!N134="",$U$5,"")</f>
        <v>Moncef</v>
      </c>
      <c r="V96" s="34" t="str">
        <f>IF('Heures Supplémentaire'!P134="",$V$5,"")</f>
        <v>Danièle</v>
      </c>
      <c r="W96" s="34" t="str">
        <f>IF('Heures Supplémentaire'!R134="",W$5,"")</f>
        <v>Alain</v>
      </c>
      <c r="X96" s="34" t="str">
        <f>IF('Heures Supplémentaire'!T134="",X$5,"")</f>
        <v>Manuel</v>
      </c>
      <c r="Y96" s="34" t="str">
        <f>IF('Heures Supplémentaire'!V134="",Y$5,"")</f>
        <v>Driss</v>
      </c>
      <c r="Z96" s="34" t="str">
        <f>IF('Heures Supplémentaire'!Z134="",Z$5,"")</f>
        <v>AAAA</v>
      </c>
      <c r="AA96" s="34" t="str">
        <f>IF('Heures Supplémentaire'!AA134="",AA$5,"")</f>
        <v>BBBB</v>
      </c>
      <c r="AB96" s="34" t="str">
        <f>IF('Heures Supplémentaire'!AB134="",AB$5,"")</f>
        <v>CCCC</v>
      </c>
      <c r="AC96" s="34" t="e">
        <f>IF(#REF!="",AC$5,"")</f>
        <v>#REF!</v>
      </c>
      <c r="AD96" s="34" t="e">
        <f>IF(#REF!="",AD$5,"")</f>
        <v>#REF!</v>
      </c>
      <c r="AE96" s="34" t="e">
        <f>IF(#REF!="",AE$5,"")</f>
        <v>#REF!</v>
      </c>
      <c r="AF96" s="34" t="e">
        <f>IF(#REF!="",AF$5,"")</f>
        <v>#REF!</v>
      </c>
      <c r="AG96" s="34" t="e">
        <f>IF(#REF!="",AG$5,"")</f>
        <v>#REF!</v>
      </c>
      <c r="AH96" s="35" t="e">
        <f>IF(#REF!="",AH$5,"")</f>
        <v>#REF!</v>
      </c>
    </row>
    <row r="97" spans="1:34" ht="15" hidden="1" customHeight="1">
      <c r="A97" s="27" t="s">
        <v>73</v>
      </c>
      <c r="B97" s="28">
        <f t="shared" si="3"/>
        <v>42827</v>
      </c>
      <c r="C97" s="36">
        <f t="shared" si="2"/>
        <v>1</v>
      </c>
      <c r="D97" s="37" t="s">
        <v>64</v>
      </c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3"/>
      <c r="P97" s="34" t="str">
        <f>IF('Heures Supplémentaire'!D135="",$P$5,"")</f>
        <v>Haziz</v>
      </c>
      <c r="Q97" s="34" t="str">
        <f>IF('Heures Supplémentaire'!F135="",$Q$5,"")</f>
        <v>Stéphanie</v>
      </c>
      <c r="R97" s="34" t="str">
        <f>IF('Heures Supplémentaire'!H135="",$R$5,"")</f>
        <v>Catherine</v>
      </c>
      <c r="S97" s="34" t="str">
        <f>IF('Heures Supplémentaire'!J135="",$S$5,"")</f>
        <v>Denise</v>
      </c>
      <c r="T97" s="34" t="str">
        <f>IF('Heures Supplémentaire'!L135="",$T$5,"")</f>
        <v>Camille</v>
      </c>
      <c r="U97" s="34" t="str">
        <f>IF('Heures Supplémentaire'!N135="",$U$5,"")</f>
        <v>Moncef</v>
      </c>
      <c r="V97" s="34" t="str">
        <f>IF('Heures Supplémentaire'!P135="",$V$5,"")</f>
        <v>Danièle</v>
      </c>
      <c r="W97" s="34" t="str">
        <f>IF('Heures Supplémentaire'!R135="",W$5,"")</f>
        <v>Alain</v>
      </c>
      <c r="X97" s="34" t="str">
        <f>IF('Heures Supplémentaire'!T135="",X$5,"")</f>
        <v>Manuel</v>
      </c>
      <c r="Y97" s="34" t="str">
        <f>IF('Heures Supplémentaire'!V135="",Y$5,"")</f>
        <v>Driss</v>
      </c>
      <c r="Z97" s="34" t="str">
        <f>IF('Heures Supplémentaire'!Z135="",Z$5,"")</f>
        <v>AAAA</v>
      </c>
      <c r="AA97" s="34" t="str">
        <f>IF('Heures Supplémentaire'!AA135="",AA$5,"")</f>
        <v>BBBB</v>
      </c>
      <c r="AB97" s="34" t="str">
        <f>IF('Heures Supplémentaire'!AB135="",AB$5,"")</f>
        <v>CCCC</v>
      </c>
      <c r="AC97" s="34" t="e">
        <f>IF(#REF!="",AC$5,"")</f>
        <v>#REF!</v>
      </c>
      <c r="AD97" s="34" t="e">
        <f>IF(#REF!="",AD$5,"")</f>
        <v>#REF!</v>
      </c>
      <c r="AE97" s="34" t="e">
        <f>IF(#REF!="",AE$5,"")</f>
        <v>#REF!</v>
      </c>
      <c r="AF97" s="34" t="e">
        <f>IF(#REF!="",AF$5,"")</f>
        <v>#REF!</v>
      </c>
      <c r="AG97" s="34" t="e">
        <f>IF(#REF!="",AG$5,"")</f>
        <v>#REF!</v>
      </c>
      <c r="AH97" s="35" t="e">
        <f>IF(#REF!="",AH$5,"")</f>
        <v>#REF!</v>
      </c>
    </row>
    <row r="98" spans="1:34" ht="15" hidden="1" customHeight="1">
      <c r="A98" s="27" t="s">
        <v>73</v>
      </c>
      <c r="B98" s="28">
        <f t="shared" si="3"/>
        <v>42828</v>
      </c>
      <c r="C98" s="36">
        <f t="shared" si="2"/>
        <v>2</v>
      </c>
      <c r="D98" s="37" t="s">
        <v>65</v>
      </c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3"/>
      <c r="P98" s="34" t="str">
        <f>IF('Heures Supplémentaire'!D138="",$P$5,"")</f>
        <v>Haziz</v>
      </c>
      <c r="Q98" s="34" t="str">
        <f>IF('Heures Supplémentaire'!F138="",$Q$5,"")</f>
        <v>Stéphanie</v>
      </c>
      <c r="R98" s="34" t="str">
        <f>IF('Heures Supplémentaire'!H138="",$R$5,"")</f>
        <v>Catherine</v>
      </c>
      <c r="S98" s="34" t="str">
        <f>IF('Heures Supplémentaire'!J138="",$S$5,"")</f>
        <v>Denise</v>
      </c>
      <c r="T98" s="34" t="str">
        <f>IF('Heures Supplémentaire'!L138="",$T$5,"")</f>
        <v>Camille</v>
      </c>
      <c r="U98" s="34" t="str">
        <f>IF('Heures Supplémentaire'!N138="",$U$5,"")</f>
        <v>Moncef</v>
      </c>
      <c r="V98" s="34" t="str">
        <f>IF('Heures Supplémentaire'!P138="",$V$5,"")</f>
        <v>Danièle</v>
      </c>
      <c r="W98" s="34" t="str">
        <f>IF('Heures Supplémentaire'!R138="",W$5,"")</f>
        <v>Alain</v>
      </c>
      <c r="X98" s="34" t="str">
        <f>IF('Heures Supplémentaire'!T138="",X$5,"")</f>
        <v>Manuel</v>
      </c>
      <c r="Y98" s="34" t="str">
        <f>IF('Heures Supplémentaire'!V138="",Y$5,"")</f>
        <v>Driss</v>
      </c>
      <c r="Z98" s="34" t="str">
        <f>IF('Heures Supplémentaire'!Z138="",Z$5,"")</f>
        <v>AAAA</v>
      </c>
      <c r="AA98" s="34" t="str">
        <f>IF('Heures Supplémentaire'!AA138="",AA$5,"")</f>
        <v>BBBB</v>
      </c>
      <c r="AB98" s="34" t="str">
        <f>IF('Heures Supplémentaire'!AB138="",AB$5,"")</f>
        <v>CCCC</v>
      </c>
      <c r="AC98" s="34" t="e">
        <f>IF(#REF!="",AC$5,"")</f>
        <v>#REF!</v>
      </c>
      <c r="AD98" s="34" t="e">
        <f>IF(#REF!="",AD$5,"")</f>
        <v>#REF!</v>
      </c>
      <c r="AE98" s="34" t="e">
        <f>IF(#REF!="",AE$5,"")</f>
        <v>#REF!</v>
      </c>
      <c r="AF98" s="34" t="e">
        <f>IF(#REF!="",AF$5,"")</f>
        <v>#REF!</v>
      </c>
      <c r="AG98" s="34" t="e">
        <f>IF(#REF!="",AG$5,"")</f>
        <v>#REF!</v>
      </c>
      <c r="AH98" s="35" t="e">
        <f>IF(#REF!="",AH$5,"")</f>
        <v>#REF!</v>
      </c>
    </row>
    <row r="99" spans="1:34" ht="15" hidden="1" customHeight="1">
      <c r="A99" s="27" t="s">
        <v>73</v>
      </c>
      <c r="B99" s="28">
        <f t="shared" si="3"/>
        <v>42829</v>
      </c>
      <c r="C99" s="36">
        <f t="shared" si="2"/>
        <v>3</v>
      </c>
      <c r="D99" s="37" t="s">
        <v>66</v>
      </c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3"/>
      <c r="P99" s="34" t="str">
        <f>IF('Heures Supplémentaire'!D139="",$P$5,"")</f>
        <v>Haziz</v>
      </c>
      <c r="Q99" s="34" t="str">
        <f>IF('Heures Supplémentaire'!F139="",$Q$5,"")</f>
        <v>Stéphanie</v>
      </c>
      <c r="R99" s="34" t="str">
        <f>IF('Heures Supplémentaire'!H139="",$R$5,"")</f>
        <v>Catherine</v>
      </c>
      <c r="S99" s="34" t="str">
        <f>IF('Heures Supplémentaire'!J139="",$S$5,"")</f>
        <v>Denise</v>
      </c>
      <c r="T99" s="34" t="str">
        <f>IF('Heures Supplémentaire'!L139="",$T$5,"")</f>
        <v>Camille</v>
      </c>
      <c r="U99" s="34" t="str">
        <f>IF('Heures Supplémentaire'!N139="",$U$5,"")</f>
        <v>Moncef</v>
      </c>
      <c r="V99" s="34" t="str">
        <f>IF('Heures Supplémentaire'!P139="",$V$5,"")</f>
        <v>Danièle</v>
      </c>
      <c r="W99" s="34" t="str">
        <f>IF('Heures Supplémentaire'!R139="",W$5,"")</f>
        <v>Alain</v>
      </c>
      <c r="X99" s="34" t="str">
        <f>IF('Heures Supplémentaire'!T139="",X$5,"")</f>
        <v>Manuel</v>
      </c>
      <c r="Y99" s="34" t="str">
        <f>IF('Heures Supplémentaire'!V139="",Y$5,"")</f>
        <v>Driss</v>
      </c>
      <c r="Z99" s="34" t="str">
        <f>IF('Heures Supplémentaire'!Z139="",Z$5,"")</f>
        <v>AAAA</v>
      </c>
      <c r="AA99" s="34" t="str">
        <f>IF('Heures Supplémentaire'!AA139="",AA$5,"")</f>
        <v>BBBB</v>
      </c>
      <c r="AB99" s="34" t="str">
        <f>IF('Heures Supplémentaire'!AB139="",AB$5,"")</f>
        <v>CCCC</v>
      </c>
      <c r="AC99" s="34" t="e">
        <f>IF(#REF!="",AC$5,"")</f>
        <v>#REF!</v>
      </c>
      <c r="AD99" s="34" t="e">
        <f>IF(#REF!="",AD$5,"")</f>
        <v>#REF!</v>
      </c>
      <c r="AE99" s="34" t="e">
        <f>IF(#REF!="",AE$5,"")</f>
        <v>#REF!</v>
      </c>
      <c r="AF99" s="34" t="e">
        <f>IF(#REF!="",AF$5,"")</f>
        <v>#REF!</v>
      </c>
      <c r="AG99" s="34" t="e">
        <f>IF(#REF!="",AG$5,"")</f>
        <v>#REF!</v>
      </c>
      <c r="AH99" s="35" t="e">
        <f>IF(#REF!="",AH$5,"")</f>
        <v>#REF!</v>
      </c>
    </row>
    <row r="100" spans="1:34" ht="15" hidden="1" customHeight="1">
      <c r="A100" s="27" t="s">
        <v>73</v>
      </c>
      <c r="B100" s="28">
        <f t="shared" si="3"/>
        <v>42830</v>
      </c>
      <c r="C100" s="36">
        <f t="shared" si="2"/>
        <v>4</v>
      </c>
      <c r="D100" s="37" t="s">
        <v>67</v>
      </c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3"/>
      <c r="P100" s="34" t="str">
        <f>IF('Heures Supplémentaire'!D140="",$P$5,"")</f>
        <v>Haziz</v>
      </c>
      <c r="Q100" s="34" t="str">
        <f>IF('Heures Supplémentaire'!F140="",$Q$5,"")</f>
        <v>Stéphanie</v>
      </c>
      <c r="R100" s="34" t="str">
        <f>IF('Heures Supplémentaire'!H140="",$R$5,"")</f>
        <v>Catherine</v>
      </c>
      <c r="S100" s="34" t="str">
        <f>IF('Heures Supplémentaire'!J140="",$S$5,"")</f>
        <v>Denise</v>
      </c>
      <c r="T100" s="34" t="str">
        <f>IF('Heures Supplémentaire'!L140="",$T$5,"")</f>
        <v>Camille</v>
      </c>
      <c r="U100" s="34" t="str">
        <f>IF('Heures Supplémentaire'!N140="",$U$5,"")</f>
        <v>Moncef</v>
      </c>
      <c r="V100" s="34" t="str">
        <f>IF('Heures Supplémentaire'!P140="",$V$5,"")</f>
        <v>Danièle</v>
      </c>
      <c r="W100" s="34" t="str">
        <f>IF('Heures Supplémentaire'!R140="",W$5,"")</f>
        <v>Alain</v>
      </c>
      <c r="X100" s="34" t="str">
        <f>IF('Heures Supplémentaire'!T140="",X$5,"")</f>
        <v>Manuel</v>
      </c>
      <c r="Y100" s="34" t="str">
        <f>IF('Heures Supplémentaire'!V140="",Y$5,"")</f>
        <v>Driss</v>
      </c>
      <c r="Z100" s="34" t="str">
        <f>IF('Heures Supplémentaire'!Z140="",Z$5,"")</f>
        <v>AAAA</v>
      </c>
      <c r="AA100" s="34" t="str">
        <f>IF('Heures Supplémentaire'!AA140="",AA$5,"")</f>
        <v>BBBB</v>
      </c>
      <c r="AB100" s="34" t="str">
        <f>IF('Heures Supplémentaire'!AB140="",AB$5,"")</f>
        <v>CCCC</v>
      </c>
      <c r="AC100" s="34" t="e">
        <f>IF(#REF!="",AC$5,"")</f>
        <v>#REF!</v>
      </c>
      <c r="AD100" s="34" t="e">
        <f>IF(#REF!="",AD$5,"")</f>
        <v>#REF!</v>
      </c>
      <c r="AE100" s="34" t="e">
        <f>IF(#REF!="",AE$5,"")</f>
        <v>#REF!</v>
      </c>
      <c r="AF100" s="34" t="e">
        <f>IF(#REF!="",AF$5,"")</f>
        <v>#REF!</v>
      </c>
      <c r="AG100" s="34" t="e">
        <f>IF(#REF!="",AG$5,"")</f>
        <v>#REF!</v>
      </c>
      <c r="AH100" s="35" t="e">
        <f>IF(#REF!="",AH$5,"")</f>
        <v>#REF!</v>
      </c>
    </row>
    <row r="101" spans="1:34" ht="15" customHeight="1">
      <c r="A101" s="27" t="s">
        <v>73</v>
      </c>
      <c r="B101" s="28">
        <f t="shared" si="3"/>
        <v>42831</v>
      </c>
      <c r="C101" s="36">
        <f t="shared" si="2"/>
        <v>5</v>
      </c>
      <c r="D101" s="37" t="s">
        <v>68</v>
      </c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3"/>
      <c r="P101" s="34" t="str">
        <f>IF('Heures Supplémentaire'!D141="",$P$5,"")</f>
        <v>Haziz</v>
      </c>
      <c r="Q101" s="34" t="str">
        <f>IF('Heures Supplémentaire'!F141="",$Q$5,"")</f>
        <v>Stéphanie</v>
      </c>
      <c r="R101" s="34" t="str">
        <f>IF('Heures Supplémentaire'!H141="",$R$5,"")</f>
        <v>Catherine</v>
      </c>
      <c r="S101" s="34" t="str">
        <f>IF('Heures Supplémentaire'!J141="",$S$5,"")</f>
        <v>Denise</v>
      </c>
      <c r="T101" s="34" t="str">
        <f>IF('Heures Supplémentaire'!L141="",$T$5,"")</f>
        <v>Camille</v>
      </c>
      <c r="U101" s="34" t="str">
        <f>IF('Heures Supplémentaire'!N141="",$U$5,"")</f>
        <v>Moncef</v>
      </c>
      <c r="V101" s="34" t="str">
        <f>IF('Heures Supplémentaire'!P141="",$V$5,"")</f>
        <v>Danièle</v>
      </c>
      <c r="W101" s="34" t="str">
        <f>IF('Heures Supplémentaire'!R141="",W$5,"")</f>
        <v>Alain</v>
      </c>
      <c r="X101" s="34" t="str">
        <f>IF('Heures Supplémentaire'!T141="",X$5,"")</f>
        <v>Manuel</v>
      </c>
      <c r="Y101" s="34" t="str">
        <f>IF('Heures Supplémentaire'!V141="",Y$5,"")</f>
        <v>Driss</v>
      </c>
      <c r="Z101" s="34" t="str">
        <f>IF('Heures Supplémentaire'!Z141="",Z$5,"")</f>
        <v>AAAA</v>
      </c>
      <c r="AA101" s="34" t="str">
        <f>IF('Heures Supplémentaire'!AA141="",AA$5,"")</f>
        <v>BBBB</v>
      </c>
      <c r="AB101" s="34" t="str">
        <f>IF('Heures Supplémentaire'!AB141="",AB$5,"")</f>
        <v>CCCC</v>
      </c>
      <c r="AC101" s="34" t="e">
        <f>IF(#REF!="",AC$5,"")</f>
        <v>#REF!</v>
      </c>
      <c r="AD101" s="34" t="e">
        <f>IF(#REF!="",AD$5,"")</f>
        <v>#REF!</v>
      </c>
      <c r="AE101" s="34" t="e">
        <f>IF(#REF!="",AE$5,"")</f>
        <v>#REF!</v>
      </c>
      <c r="AF101" s="34" t="e">
        <f>IF(#REF!="",AF$5,"")</f>
        <v>#REF!</v>
      </c>
      <c r="AG101" s="34" t="e">
        <f>IF(#REF!="",AG$5,"")</f>
        <v>#REF!</v>
      </c>
      <c r="AH101" s="35" t="e">
        <f>IF(#REF!="",AH$5,"")</f>
        <v>#REF!</v>
      </c>
    </row>
    <row r="102" spans="1:34" ht="15" hidden="1" customHeight="1">
      <c r="A102" s="27" t="s">
        <v>73</v>
      </c>
      <c r="B102" s="28">
        <f t="shared" si="3"/>
        <v>42832</v>
      </c>
      <c r="C102" s="36">
        <f t="shared" si="2"/>
        <v>6</v>
      </c>
      <c r="D102" s="37" t="s">
        <v>69</v>
      </c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3"/>
      <c r="P102" s="34" t="str">
        <f>IF('Heures Supplémentaire'!D142="",$P$5,"")</f>
        <v>Haziz</v>
      </c>
      <c r="Q102" s="34" t="str">
        <f>IF('Heures Supplémentaire'!F142="",$Q$5,"")</f>
        <v>Stéphanie</v>
      </c>
      <c r="R102" s="34" t="str">
        <f>IF('Heures Supplémentaire'!H142="",$R$5,"")</f>
        <v>Catherine</v>
      </c>
      <c r="S102" s="34" t="str">
        <f>IF('Heures Supplémentaire'!J142="",$S$5,"")</f>
        <v>Denise</v>
      </c>
      <c r="T102" s="34" t="str">
        <f>IF('Heures Supplémentaire'!L142="",$T$5,"")</f>
        <v>Camille</v>
      </c>
      <c r="U102" s="34" t="str">
        <f>IF('Heures Supplémentaire'!N142="",$U$5,"")</f>
        <v>Moncef</v>
      </c>
      <c r="V102" s="34" t="str">
        <f>IF('Heures Supplémentaire'!P142="",$V$5,"")</f>
        <v>Danièle</v>
      </c>
      <c r="W102" s="34" t="str">
        <f>IF('Heures Supplémentaire'!R142="",W$5,"")</f>
        <v>Alain</v>
      </c>
      <c r="X102" s="34" t="str">
        <f>IF('Heures Supplémentaire'!T142="",X$5,"")</f>
        <v>Manuel</v>
      </c>
      <c r="Y102" s="34" t="str">
        <f>IF('Heures Supplémentaire'!V142="",Y$5,"")</f>
        <v>Driss</v>
      </c>
      <c r="Z102" s="34" t="str">
        <f>IF('Heures Supplémentaire'!Z142="",Z$5,"")</f>
        <v>AAAA</v>
      </c>
      <c r="AA102" s="34" t="str">
        <f>IF('Heures Supplémentaire'!AA142="",AA$5,"")</f>
        <v>BBBB</v>
      </c>
      <c r="AB102" s="34" t="str">
        <f>IF('Heures Supplémentaire'!AB142="",AB$5,"")</f>
        <v>CCCC</v>
      </c>
      <c r="AC102" s="34" t="e">
        <f>IF(#REF!="",AC$5,"")</f>
        <v>#REF!</v>
      </c>
      <c r="AD102" s="34" t="e">
        <f>IF(#REF!="",AD$5,"")</f>
        <v>#REF!</v>
      </c>
      <c r="AE102" s="34" t="e">
        <f>IF(#REF!="",AE$5,"")</f>
        <v>#REF!</v>
      </c>
      <c r="AF102" s="34" t="e">
        <f>IF(#REF!="",AF$5,"")</f>
        <v>#REF!</v>
      </c>
      <c r="AG102" s="34" t="e">
        <f>IF(#REF!="",AG$5,"")</f>
        <v>#REF!</v>
      </c>
      <c r="AH102" s="35" t="e">
        <f>IF(#REF!="",AH$5,"")</f>
        <v>#REF!</v>
      </c>
    </row>
    <row r="103" spans="1:34" ht="15" hidden="1" customHeight="1">
      <c r="A103" s="27" t="s">
        <v>73</v>
      </c>
      <c r="B103" s="28">
        <f t="shared" si="3"/>
        <v>42833</v>
      </c>
      <c r="C103" s="36">
        <f t="shared" si="2"/>
        <v>7</v>
      </c>
      <c r="D103" s="37" t="s">
        <v>70</v>
      </c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3"/>
      <c r="P103" s="34" t="str">
        <f>IF('Heures Supplémentaire'!D143="",$P$5,"")</f>
        <v>Haziz</v>
      </c>
      <c r="Q103" s="34" t="str">
        <f>IF('Heures Supplémentaire'!F143="",$Q$5,"")</f>
        <v>Stéphanie</v>
      </c>
      <c r="R103" s="34" t="str">
        <f>IF('Heures Supplémentaire'!H143="",$R$5,"")</f>
        <v>Catherine</v>
      </c>
      <c r="S103" s="34" t="str">
        <f>IF('Heures Supplémentaire'!J143="",$S$5,"")</f>
        <v>Denise</v>
      </c>
      <c r="T103" s="34" t="str">
        <f>IF('Heures Supplémentaire'!L143="",$T$5,"")</f>
        <v>Camille</v>
      </c>
      <c r="U103" s="34" t="str">
        <f>IF('Heures Supplémentaire'!N143="",$U$5,"")</f>
        <v>Moncef</v>
      </c>
      <c r="V103" s="34" t="str">
        <f>IF('Heures Supplémentaire'!P143="",$V$5,"")</f>
        <v>Danièle</v>
      </c>
      <c r="W103" s="34" t="str">
        <f>IF('Heures Supplémentaire'!R143="",W$5,"")</f>
        <v>Alain</v>
      </c>
      <c r="X103" s="34" t="str">
        <f>IF('Heures Supplémentaire'!T143="",X$5,"")</f>
        <v>Manuel</v>
      </c>
      <c r="Y103" s="34" t="str">
        <f>IF('Heures Supplémentaire'!V143="",Y$5,"")</f>
        <v>Driss</v>
      </c>
      <c r="Z103" s="34" t="str">
        <f>IF('Heures Supplémentaire'!Z143="",Z$5,"")</f>
        <v>AAAA</v>
      </c>
      <c r="AA103" s="34" t="str">
        <f>IF('Heures Supplémentaire'!AA143="",AA$5,"")</f>
        <v>BBBB</v>
      </c>
      <c r="AB103" s="34" t="str">
        <f>IF('Heures Supplémentaire'!AB143="",AB$5,"")</f>
        <v>CCCC</v>
      </c>
      <c r="AC103" s="34" t="e">
        <f>IF(#REF!="",AC$5,"")</f>
        <v>#REF!</v>
      </c>
      <c r="AD103" s="34" t="e">
        <f>IF(#REF!="",AD$5,"")</f>
        <v>#REF!</v>
      </c>
      <c r="AE103" s="34" t="e">
        <f>IF(#REF!="",AE$5,"")</f>
        <v>#REF!</v>
      </c>
      <c r="AF103" s="34" t="e">
        <f>IF(#REF!="",AF$5,"")</f>
        <v>#REF!</v>
      </c>
      <c r="AG103" s="34" t="e">
        <f>IF(#REF!="",AG$5,"")</f>
        <v>#REF!</v>
      </c>
      <c r="AH103" s="35" t="e">
        <f>IF(#REF!="",AH$5,"")</f>
        <v>#REF!</v>
      </c>
    </row>
    <row r="104" spans="1:34" ht="15" hidden="1" customHeight="1">
      <c r="A104" s="27" t="s">
        <v>73</v>
      </c>
      <c r="B104" s="28">
        <f t="shared" si="3"/>
        <v>42834</v>
      </c>
      <c r="C104" s="36">
        <f t="shared" si="2"/>
        <v>1</v>
      </c>
      <c r="D104" s="37" t="s">
        <v>64</v>
      </c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3"/>
      <c r="P104" s="34" t="str">
        <f>IF('Heures Supplémentaire'!D144="",$P$5,"")</f>
        <v>Haziz</v>
      </c>
      <c r="Q104" s="34" t="str">
        <f>IF('Heures Supplémentaire'!F144="",$Q$5,"")</f>
        <v>Stéphanie</v>
      </c>
      <c r="R104" s="34" t="str">
        <f>IF('Heures Supplémentaire'!H144="",$R$5,"")</f>
        <v>Catherine</v>
      </c>
      <c r="S104" s="34" t="str">
        <f>IF('Heures Supplémentaire'!J144="",$S$5,"")</f>
        <v>Denise</v>
      </c>
      <c r="T104" s="34" t="str">
        <f>IF('Heures Supplémentaire'!L144="",$T$5,"")</f>
        <v>Camille</v>
      </c>
      <c r="U104" s="34" t="str">
        <f>IF('Heures Supplémentaire'!N144="",$U$5,"")</f>
        <v>Moncef</v>
      </c>
      <c r="V104" s="34" t="str">
        <f>IF('Heures Supplémentaire'!P144="",$V$5,"")</f>
        <v>Danièle</v>
      </c>
      <c r="W104" s="34" t="str">
        <f>IF('Heures Supplémentaire'!R144="",W$5,"")</f>
        <v>Alain</v>
      </c>
      <c r="X104" s="34" t="str">
        <f>IF('Heures Supplémentaire'!T144="",X$5,"")</f>
        <v>Manuel</v>
      </c>
      <c r="Y104" s="34" t="str">
        <f>IF('Heures Supplémentaire'!V144="",Y$5,"")</f>
        <v>Driss</v>
      </c>
      <c r="Z104" s="34" t="str">
        <f>IF('Heures Supplémentaire'!Z144="",Z$5,"")</f>
        <v>AAAA</v>
      </c>
      <c r="AA104" s="34" t="str">
        <f>IF('Heures Supplémentaire'!AA144="",AA$5,"")</f>
        <v>BBBB</v>
      </c>
      <c r="AB104" s="34" t="str">
        <f>IF('Heures Supplémentaire'!AB144="",AB$5,"")</f>
        <v>CCCC</v>
      </c>
      <c r="AC104" s="34" t="e">
        <f>IF(#REF!="",AC$5,"")</f>
        <v>#REF!</v>
      </c>
      <c r="AD104" s="34" t="e">
        <f>IF(#REF!="",AD$5,"")</f>
        <v>#REF!</v>
      </c>
      <c r="AE104" s="34" t="e">
        <f>IF(#REF!="",AE$5,"")</f>
        <v>#REF!</v>
      </c>
      <c r="AF104" s="34" t="e">
        <f>IF(#REF!="",AF$5,"")</f>
        <v>#REF!</v>
      </c>
      <c r="AG104" s="34" t="e">
        <f>IF(#REF!="",AG$5,"")</f>
        <v>#REF!</v>
      </c>
      <c r="AH104" s="35" t="e">
        <f>IF(#REF!="",AH$5,"")</f>
        <v>#REF!</v>
      </c>
    </row>
    <row r="105" spans="1:34" ht="15" hidden="1" customHeight="1">
      <c r="A105" s="27" t="s">
        <v>73</v>
      </c>
      <c r="B105" s="28">
        <f t="shared" si="3"/>
        <v>42835</v>
      </c>
      <c r="C105" s="36">
        <f t="shared" si="2"/>
        <v>2</v>
      </c>
      <c r="D105" s="37" t="s">
        <v>65</v>
      </c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3"/>
      <c r="P105" s="34" t="str">
        <f>IF('Heures Supplémentaire'!D147="",$P$5,"")</f>
        <v>Haziz</v>
      </c>
      <c r="Q105" s="34" t="str">
        <f>IF('Heures Supplémentaire'!F147="",$Q$5,"")</f>
        <v>Stéphanie</v>
      </c>
      <c r="R105" s="34" t="str">
        <f>IF('Heures Supplémentaire'!H147="",$R$5,"")</f>
        <v>Catherine</v>
      </c>
      <c r="S105" s="34" t="str">
        <f>IF('Heures Supplémentaire'!J147="",$S$5,"")</f>
        <v>Denise</v>
      </c>
      <c r="T105" s="34" t="str">
        <f>IF('Heures Supplémentaire'!L147="",$T$5,"")</f>
        <v>Camille</v>
      </c>
      <c r="U105" s="34" t="str">
        <f>IF('Heures Supplémentaire'!N147="",$U$5,"")</f>
        <v>Moncef</v>
      </c>
      <c r="V105" s="34" t="str">
        <f>IF('Heures Supplémentaire'!P147="",$V$5,"")</f>
        <v>Danièle</v>
      </c>
      <c r="W105" s="34" t="str">
        <f>IF('Heures Supplémentaire'!R147="",W$5,"")</f>
        <v>Alain</v>
      </c>
      <c r="X105" s="34" t="str">
        <f>IF('Heures Supplémentaire'!T147="",X$5,"")</f>
        <v>Manuel</v>
      </c>
      <c r="Y105" s="34" t="str">
        <f>IF('Heures Supplémentaire'!V147="",Y$5,"")</f>
        <v>Driss</v>
      </c>
      <c r="Z105" s="34" t="str">
        <f>IF('Heures Supplémentaire'!Z147="",Z$5,"")</f>
        <v>AAAA</v>
      </c>
      <c r="AA105" s="34" t="str">
        <f>IF('Heures Supplémentaire'!AA147="",AA$5,"")</f>
        <v>BBBB</v>
      </c>
      <c r="AB105" s="34" t="str">
        <f>IF('Heures Supplémentaire'!AB147="",AB$5,"")</f>
        <v>CCCC</v>
      </c>
      <c r="AC105" s="34" t="e">
        <f>IF(#REF!="",AC$5,"")</f>
        <v>#REF!</v>
      </c>
      <c r="AD105" s="34" t="e">
        <f>IF(#REF!="",AD$5,"")</f>
        <v>#REF!</v>
      </c>
      <c r="AE105" s="34" t="e">
        <f>IF(#REF!="",AE$5,"")</f>
        <v>#REF!</v>
      </c>
      <c r="AF105" s="34" t="e">
        <f>IF(#REF!="",AF$5,"")</f>
        <v>#REF!</v>
      </c>
      <c r="AG105" s="34" t="e">
        <f>IF(#REF!="",AG$5,"")</f>
        <v>#REF!</v>
      </c>
      <c r="AH105" s="35" t="e">
        <f>IF(#REF!="",AH$5,"")</f>
        <v>#REF!</v>
      </c>
    </row>
    <row r="106" spans="1:34" ht="15" hidden="1" customHeight="1">
      <c r="A106" s="27" t="s">
        <v>73</v>
      </c>
      <c r="B106" s="28">
        <f t="shared" si="3"/>
        <v>42836</v>
      </c>
      <c r="C106" s="36">
        <f t="shared" si="2"/>
        <v>3</v>
      </c>
      <c r="D106" s="37" t="s">
        <v>66</v>
      </c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3"/>
      <c r="P106" s="34" t="str">
        <f>IF('Heures Supplémentaire'!D148="",$P$5,"")</f>
        <v>Haziz</v>
      </c>
      <c r="Q106" s="34" t="str">
        <f>IF('Heures Supplémentaire'!F148="",$Q$5,"")</f>
        <v>Stéphanie</v>
      </c>
      <c r="R106" s="34" t="str">
        <f>IF('Heures Supplémentaire'!H148="",$R$5,"")</f>
        <v>Catherine</v>
      </c>
      <c r="S106" s="34" t="str">
        <f>IF('Heures Supplémentaire'!J148="",$S$5,"")</f>
        <v>Denise</v>
      </c>
      <c r="T106" s="34" t="str">
        <f>IF('Heures Supplémentaire'!L148="",$T$5,"")</f>
        <v>Camille</v>
      </c>
      <c r="U106" s="34" t="str">
        <f>IF('Heures Supplémentaire'!N148="",$U$5,"")</f>
        <v>Moncef</v>
      </c>
      <c r="V106" s="34" t="str">
        <f>IF('Heures Supplémentaire'!P148="",$V$5,"")</f>
        <v>Danièle</v>
      </c>
      <c r="W106" s="34" t="str">
        <f>IF('Heures Supplémentaire'!R148="",W$5,"")</f>
        <v>Alain</v>
      </c>
      <c r="X106" s="34" t="str">
        <f>IF('Heures Supplémentaire'!T148="",X$5,"")</f>
        <v>Manuel</v>
      </c>
      <c r="Y106" s="34" t="str">
        <f>IF('Heures Supplémentaire'!V148="",Y$5,"")</f>
        <v>Driss</v>
      </c>
      <c r="Z106" s="34" t="str">
        <f>IF('Heures Supplémentaire'!Z148="",Z$5,"")</f>
        <v>AAAA</v>
      </c>
      <c r="AA106" s="34" t="str">
        <f>IF('Heures Supplémentaire'!AA148="",AA$5,"")</f>
        <v>BBBB</v>
      </c>
      <c r="AB106" s="34" t="str">
        <f>IF('Heures Supplémentaire'!AB148="",AB$5,"")</f>
        <v>CCCC</v>
      </c>
      <c r="AC106" s="34" t="e">
        <f>IF(#REF!="",AC$5,"")</f>
        <v>#REF!</v>
      </c>
      <c r="AD106" s="34" t="e">
        <f>IF(#REF!="",AD$5,"")</f>
        <v>#REF!</v>
      </c>
      <c r="AE106" s="34" t="e">
        <f>IF(#REF!="",AE$5,"")</f>
        <v>#REF!</v>
      </c>
      <c r="AF106" s="34" t="e">
        <f>IF(#REF!="",AF$5,"")</f>
        <v>#REF!</v>
      </c>
      <c r="AG106" s="34" t="e">
        <f>IF(#REF!="",AG$5,"")</f>
        <v>#REF!</v>
      </c>
      <c r="AH106" s="35" t="e">
        <f>IF(#REF!="",AH$5,"")</f>
        <v>#REF!</v>
      </c>
    </row>
    <row r="107" spans="1:34" ht="15" hidden="1" customHeight="1">
      <c r="A107" s="27" t="s">
        <v>73</v>
      </c>
      <c r="B107" s="28">
        <f t="shared" si="3"/>
        <v>42837</v>
      </c>
      <c r="C107" s="36">
        <f t="shared" si="2"/>
        <v>4</v>
      </c>
      <c r="D107" s="37" t="s">
        <v>67</v>
      </c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3"/>
      <c r="P107" s="34" t="str">
        <f>IF('Heures Supplémentaire'!D149="",$P$5,"")</f>
        <v>Haziz</v>
      </c>
      <c r="Q107" s="34" t="str">
        <f>IF('Heures Supplémentaire'!F149="",$Q$5,"")</f>
        <v>Stéphanie</v>
      </c>
      <c r="R107" s="34" t="str">
        <f>IF('Heures Supplémentaire'!H149="",$R$5,"")</f>
        <v>Catherine</v>
      </c>
      <c r="S107" s="34" t="str">
        <f>IF('Heures Supplémentaire'!J149="",$S$5,"")</f>
        <v>Denise</v>
      </c>
      <c r="T107" s="34" t="str">
        <f>IF('Heures Supplémentaire'!L149="",$T$5,"")</f>
        <v>Camille</v>
      </c>
      <c r="U107" s="34" t="str">
        <f>IF('Heures Supplémentaire'!N149="",$U$5,"")</f>
        <v>Moncef</v>
      </c>
      <c r="V107" s="34" t="str">
        <f>IF('Heures Supplémentaire'!P149="",$V$5,"")</f>
        <v>Danièle</v>
      </c>
      <c r="W107" s="34" t="str">
        <f>IF('Heures Supplémentaire'!R149="",W$5,"")</f>
        <v>Alain</v>
      </c>
      <c r="X107" s="34" t="str">
        <f>IF('Heures Supplémentaire'!T149="",X$5,"")</f>
        <v>Manuel</v>
      </c>
      <c r="Y107" s="34" t="str">
        <f>IF('Heures Supplémentaire'!V149="",Y$5,"")</f>
        <v>Driss</v>
      </c>
      <c r="Z107" s="34" t="str">
        <f>IF('Heures Supplémentaire'!Z149="",Z$5,"")</f>
        <v>AAAA</v>
      </c>
      <c r="AA107" s="34" t="str">
        <f>IF('Heures Supplémentaire'!AA149="",AA$5,"")</f>
        <v>BBBB</v>
      </c>
      <c r="AB107" s="34" t="str">
        <f>IF('Heures Supplémentaire'!AB149="",AB$5,"")</f>
        <v>CCCC</v>
      </c>
      <c r="AC107" s="34" t="e">
        <f>IF(#REF!="",AC$5,"")</f>
        <v>#REF!</v>
      </c>
      <c r="AD107" s="34" t="e">
        <f>IF(#REF!="",AD$5,"")</f>
        <v>#REF!</v>
      </c>
      <c r="AE107" s="34" t="e">
        <f>IF(#REF!="",AE$5,"")</f>
        <v>#REF!</v>
      </c>
      <c r="AF107" s="34" t="e">
        <f>IF(#REF!="",AF$5,"")</f>
        <v>#REF!</v>
      </c>
      <c r="AG107" s="34" t="e">
        <f>IF(#REF!="",AG$5,"")</f>
        <v>#REF!</v>
      </c>
      <c r="AH107" s="35" t="e">
        <f>IF(#REF!="",AH$5,"")</f>
        <v>#REF!</v>
      </c>
    </row>
    <row r="108" spans="1:34" ht="15" customHeight="1">
      <c r="A108" s="27" t="s">
        <v>73</v>
      </c>
      <c r="B108" s="28">
        <f t="shared" si="3"/>
        <v>42838</v>
      </c>
      <c r="C108" s="36">
        <f t="shared" si="2"/>
        <v>5</v>
      </c>
      <c r="D108" s="37" t="s">
        <v>68</v>
      </c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3"/>
      <c r="P108" s="34" t="str">
        <f>IF('Heures Supplémentaire'!D150="",$P$5,"")</f>
        <v>Haziz</v>
      </c>
      <c r="Q108" s="34" t="str">
        <f>IF('Heures Supplémentaire'!F150="",$Q$5,"")</f>
        <v>Stéphanie</v>
      </c>
      <c r="R108" s="34" t="str">
        <f>IF('Heures Supplémentaire'!H150="",$R$5,"")</f>
        <v>Catherine</v>
      </c>
      <c r="S108" s="34" t="str">
        <f>IF('Heures Supplémentaire'!J150="",$S$5,"")</f>
        <v>Denise</v>
      </c>
      <c r="T108" s="34" t="str">
        <f>IF('Heures Supplémentaire'!L150="",$T$5,"")</f>
        <v>Camille</v>
      </c>
      <c r="U108" s="34" t="str">
        <f>IF('Heures Supplémentaire'!N150="",$U$5,"")</f>
        <v>Moncef</v>
      </c>
      <c r="V108" s="34" t="str">
        <f>IF('Heures Supplémentaire'!P150="",$V$5,"")</f>
        <v>Danièle</v>
      </c>
      <c r="W108" s="34" t="str">
        <f>IF('Heures Supplémentaire'!R150="",W$5,"")</f>
        <v>Alain</v>
      </c>
      <c r="X108" s="34" t="str">
        <f>IF('Heures Supplémentaire'!T150="",X$5,"")</f>
        <v>Manuel</v>
      </c>
      <c r="Y108" s="34" t="str">
        <f>IF('Heures Supplémentaire'!V150="",Y$5,"")</f>
        <v>Driss</v>
      </c>
      <c r="Z108" s="34" t="str">
        <f>IF('Heures Supplémentaire'!Z150="",Z$5,"")</f>
        <v>AAAA</v>
      </c>
      <c r="AA108" s="34" t="str">
        <f>IF('Heures Supplémentaire'!AA150="",AA$5,"")</f>
        <v>BBBB</v>
      </c>
      <c r="AB108" s="34" t="str">
        <f>IF('Heures Supplémentaire'!AB150="",AB$5,"")</f>
        <v>CCCC</v>
      </c>
      <c r="AC108" s="34" t="e">
        <f>IF(#REF!="",AC$5,"")</f>
        <v>#REF!</v>
      </c>
      <c r="AD108" s="34" t="e">
        <f>IF(#REF!="",AD$5,"")</f>
        <v>#REF!</v>
      </c>
      <c r="AE108" s="34" t="e">
        <f>IF(#REF!="",AE$5,"")</f>
        <v>#REF!</v>
      </c>
      <c r="AF108" s="34" t="e">
        <f>IF(#REF!="",AF$5,"")</f>
        <v>#REF!</v>
      </c>
      <c r="AG108" s="34" t="e">
        <f>IF(#REF!="",AG$5,"")</f>
        <v>#REF!</v>
      </c>
      <c r="AH108" s="35" t="e">
        <f>IF(#REF!="",AH$5,"")</f>
        <v>#REF!</v>
      </c>
    </row>
    <row r="109" spans="1:34" ht="15" hidden="1" customHeight="1">
      <c r="A109" s="27" t="s">
        <v>73</v>
      </c>
      <c r="B109" s="28">
        <f t="shared" si="3"/>
        <v>42839</v>
      </c>
      <c r="C109" s="36">
        <f t="shared" si="2"/>
        <v>6</v>
      </c>
      <c r="D109" s="37" t="s">
        <v>69</v>
      </c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3"/>
      <c r="P109" s="34" t="str">
        <f>IF('Heures Supplémentaire'!D151="",$P$5,"")</f>
        <v>Haziz</v>
      </c>
      <c r="Q109" s="34" t="str">
        <f>IF('Heures Supplémentaire'!F151="",$Q$5,"")</f>
        <v>Stéphanie</v>
      </c>
      <c r="R109" s="34" t="str">
        <f>IF('Heures Supplémentaire'!H151="",$R$5,"")</f>
        <v>Catherine</v>
      </c>
      <c r="S109" s="34" t="str">
        <f>IF('Heures Supplémentaire'!J151="",$S$5,"")</f>
        <v>Denise</v>
      </c>
      <c r="T109" s="34" t="str">
        <f>IF('Heures Supplémentaire'!L151="",$T$5,"")</f>
        <v>Camille</v>
      </c>
      <c r="U109" s="34" t="str">
        <f>IF('Heures Supplémentaire'!N151="",$U$5,"")</f>
        <v>Moncef</v>
      </c>
      <c r="V109" s="34" t="str">
        <f>IF('Heures Supplémentaire'!P151="",$V$5,"")</f>
        <v>Danièle</v>
      </c>
      <c r="W109" s="34" t="str">
        <f>IF('Heures Supplémentaire'!R151="",W$5,"")</f>
        <v>Alain</v>
      </c>
      <c r="X109" s="34" t="str">
        <f>IF('Heures Supplémentaire'!T151="",X$5,"")</f>
        <v>Manuel</v>
      </c>
      <c r="Y109" s="34" t="str">
        <f>IF('Heures Supplémentaire'!V151="",Y$5,"")</f>
        <v>Driss</v>
      </c>
      <c r="Z109" s="34" t="str">
        <f>IF('Heures Supplémentaire'!Z151="",Z$5,"")</f>
        <v>AAAA</v>
      </c>
      <c r="AA109" s="34" t="str">
        <f>IF('Heures Supplémentaire'!AA151="",AA$5,"")</f>
        <v>BBBB</v>
      </c>
      <c r="AB109" s="34" t="str">
        <f>IF('Heures Supplémentaire'!AB151="",AB$5,"")</f>
        <v>CCCC</v>
      </c>
      <c r="AC109" s="34" t="e">
        <f>IF(#REF!="",AC$5,"")</f>
        <v>#REF!</v>
      </c>
      <c r="AD109" s="34" t="e">
        <f>IF(#REF!="",AD$5,"")</f>
        <v>#REF!</v>
      </c>
      <c r="AE109" s="34" t="e">
        <f>IF(#REF!="",AE$5,"")</f>
        <v>#REF!</v>
      </c>
      <c r="AF109" s="34" t="e">
        <f>IF(#REF!="",AF$5,"")</f>
        <v>#REF!</v>
      </c>
      <c r="AG109" s="34" t="e">
        <f>IF(#REF!="",AG$5,"")</f>
        <v>#REF!</v>
      </c>
      <c r="AH109" s="35" t="e">
        <f>IF(#REF!="",AH$5,"")</f>
        <v>#REF!</v>
      </c>
    </row>
    <row r="110" spans="1:34" ht="15" hidden="1" customHeight="1">
      <c r="A110" s="27" t="s">
        <v>73</v>
      </c>
      <c r="B110" s="28">
        <f t="shared" si="3"/>
        <v>42840</v>
      </c>
      <c r="C110" s="36">
        <f t="shared" si="2"/>
        <v>7</v>
      </c>
      <c r="D110" s="37" t="s">
        <v>70</v>
      </c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3"/>
      <c r="P110" s="34" t="str">
        <f>IF('Heures Supplémentaire'!D152="",$P$5,"")</f>
        <v>Haziz</v>
      </c>
      <c r="Q110" s="34" t="str">
        <f>IF('Heures Supplémentaire'!F152="",$Q$5,"")</f>
        <v>Stéphanie</v>
      </c>
      <c r="R110" s="34" t="str">
        <f>IF('Heures Supplémentaire'!H152="",$R$5,"")</f>
        <v>Catherine</v>
      </c>
      <c r="S110" s="34" t="str">
        <f>IF('Heures Supplémentaire'!J152="",$S$5,"")</f>
        <v>Denise</v>
      </c>
      <c r="T110" s="34" t="str">
        <f>IF('Heures Supplémentaire'!L152="",$T$5,"")</f>
        <v>Camille</v>
      </c>
      <c r="U110" s="34" t="str">
        <f>IF('Heures Supplémentaire'!N152="",$U$5,"")</f>
        <v>Moncef</v>
      </c>
      <c r="V110" s="34" t="str">
        <f>IF('Heures Supplémentaire'!P152="",$V$5,"")</f>
        <v>Danièle</v>
      </c>
      <c r="W110" s="34" t="str">
        <f>IF('Heures Supplémentaire'!R152="",W$5,"")</f>
        <v>Alain</v>
      </c>
      <c r="X110" s="34" t="str">
        <f>IF('Heures Supplémentaire'!T152="",X$5,"")</f>
        <v>Manuel</v>
      </c>
      <c r="Y110" s="34" t="str">
        <f>IF('Heures Supplémentaire'!V152="",Y$5,"")</f>
        <v>Driss</v>
      </c>
      <c r="Z110" s="34" t="str">
        <f>IF('Heures Supplémentaire'!Z152="",Z$5,"")</f>
        <v>AAAA</v>
      </c>
      <c r="AA110" s="34" t="str">
        <f>IF('Heures Supplémentaire'!AA152="",AA$5,"")</f>
        <v>BBBB</v>
      </c>
      <c r="AB110" s="34" t="str">
        <f>IF('Heures Supplémentaire'!AB152="",AB$5,"")</f>
        <v>CCCC</v>
      </c>
      <c r="AC110" s="34" t="e">
        <f>IF(#REF!="",AC$5,"")</f>
        <v>#REF!</v>
      </c>
      <c r="AD110" s="34" t="e">
        <f>IF(#REF!="",AD$5,"")</f>
        <v>#REF!</v>
      </c>
      <c r="AE110" s="34" t="e">
        <f>IF(#REF!="",AE$5,"")</f>
        <v>#REF!</v>
      </c>
      <c r="AF110" s="34" t="e">
        <f>IF(#REF!="",AF$5,"")</f>
        <v>#REF!</v>
      </c>
      <c r="AG110" s="34" t="e">
        <f>IF(#REF!="",AG$5,"")</f>
        <v>#REF!</v>
      </c>
      <c r="AH110" s="35" t="e">
        <f>IF(#REF!="",AH$5,"")</f>
        <v>#REF!</v>
      </c>
    </row>
    <row r="111" spans="1:34" ht="15" hidden="1" customHeight="1">
      <c r="A111" s="27" t="s">
        <v>73</v>
      </c>
      <c r="B111" s="28">
        <f t="shared" si="3"/>
        <v>42841</v>
      </c>
      <c r="C111" s="36">
        <f t="shared" si="2"/>
        <v>1</v>
      </c>
      <c r="D111" s="37" t="s">
        <v>64</v>
      </c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3"/>
      <c r="P111" s="34" t="str">
        <f>IF('Heures Supplémentaire'!D153="",$P$5,"")</f>
        <v>Haziz</v>
      </c>
      <c r="Q111" s="34" t="str">
        <f>IF('Heures Supplémentaire'!F153="",$Q$5,"")</f>
        <v>Stéphanie</v>
      </c>
      <c r="R111" s="34" t="str">
        <f>IF('Heures Supplémentaire'!H153="",$R$5,"")</f>
        <v>Catherine</v>
      </c>
      <c r="S111" s="34" t="str">
        <f>IF('Heures Supplémentaire'!J153="",$S$5,"")</f>
        <v>Denise</v>
      </c>
      <c r="T111" s="34" t="str">
        <f>IF('Heures Supplémentaire'!L153="",$T$5,"")</f>
        <v>Camille</v>
      </c>
      <c r="U111" s="34" t="str">
        <f>IF('Heures Supplémentaire'!N153="",$U$5,"")</f>
        <v>Moncef</v>
      </c>
      <c r="V111" s="34" t="str">
        <f>IF('Heures Supplémentaire'!P153="",$V$5,"")</f>
        <v>Danièle</v>
      </c>
      <c r="W111" s="34" t="str">
        <f>IF('Heures Supplémentaire'!R153="",W$5,"")</f>
        <v>Alain</v>
      </c>
      <c r="X111" s="34" t="str">
        <f>IF('Heures Supplémentaire'!T153="",X$5,"")</f>
        <v>Manuel</v>
      </c>
      <c r="Y111" s="34" t="str">
        <f>IF('Heures Supplémentaire'!V153="",Y$5,"")</f>
        <v>Driss</v>
      </c>
      <c r="Z111" s="34" t="str">
        <f>IF('Heures Supplémentaire'!Z153="",Z$5,"")</f>
        <v>AAAA</v>
      </c>
      <c r="AA111" s="34" t="str">
        <f>IF('Heures Supplémentaire'!AA153="",AA$5,"")</f>
        <v>BBBB</v>
      </c>
      <c r="AB111" s="34" t="str">
        <f>IF('Heures Supplémentaire'!AB153="",AB$5,"")</f>
        <v>CCCC</v>
      </c>
      <c r="AC111" s="34" t="e">
        <f>IF(#REF!="",AC$5,"")</f>
        <v>#REF!</v>
      </c>
      <c r="AD111" s="34" t="e">
        <f>IF(#REF!="",AD$5,"")</f>
        <v>#REF!</v>
      </c>
      <c r="AE111" s="34" t="e">
        <f>IF(#REF!="",AE$5,"")</f>
        <v>#REF!</v>
      </c>
      <c r="AF111" s="34" t="e">
        <f>IF(#REF!="",AF$5,"")</f>
        <v>#REF!</v>
      </c>
      <c r="AG111" s="34" t="e">
        <f>IF(#REF!="",AG$5,"")</f>
        <v>#REF!</v>
      </c>
      <c r="AH111" s="35" t="e">
        <f>IF(#REF!="",AH$5,"")</f>
        <v>#REF!</v>
      </c>
    </row>
    <row r="112" spans="1:34" ht="15" hidden="1" customHeight="1">
      <c r="A112" s="27" t="s">
        <v>73</v>
      </c>
      <c r="B112" s="28">
        <f t="shared" si="3"/>
        <v>42842</v>
      </c>
      <c r="C112" s="36">
        <f t="shared" si="2"/>
        <v>2</v>
      </c>
      <c r="D112" s="37" t="s">
        <v>65</v>
      </c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3"/>
      <c r="P112" s="34" t="str">
        <f>IF('Heures Supplémentaire'!D156="",$P$5,"")</f>
        <v>Haziz</v>
      </c>
      <c r="Q112" s="34" t="str">
        <f>IF('Heures Supplémentaire'!F156="",$Q$5,"")</f>
        <v>Stéphanie</v>
      </c>
      <c r="R112" s="34" t="str">
        <f>IF('Heures Supplémentaire'!H156="",$R$5,"")</f>
        <v>Catherine</v>
      </c>
      <c r="S112" s="34" t="str">
        <f>IF('Heures Supplémentaire'!J156="",$S$5,"")</f>
        <v>Denise</v>
      </c>
      <c r="T112" s="34" t="str">
        <f>IF('Heures Supplémentaire'!L156="",$T$5,"")</f>
        <v>Camille</v>
      </c>
      <c r="U112" s="34" t="str">
        <f>IF('Heures Supplémentaire'!N156="",$U$5,"")</f>
        <v>Moncef</v>
      </c>
      <c r="V112" s="34" t="str">
        <f>IF('Heures Supplémentaire'!P156="",$V$5,"")</f>
        <v>Danièle</v>
      </c>
      <c r="W112" s="34" t="str">
        <f>IF('Heures Supplémentaire'!R156="",W$5,"")</f>
        <v>Alain</v>
      </c>
      <c r="X112" s="34" t="str">
        <f>IF('Heures Supplémentaire'!T156="",X$5,"")</f>
        <v>Manuel</v>
      </c>
      <c r="Y112" s="34" t="str">
        <f>IF('Heures Supplémentaire'!V156="",Y$5,"")</f>
        <v>Driss</v>
      </c>
      <c r="Z112" s="34" t="str">
        <f>IF('Heures Supplémentaire'!Z156="",Z$5,"")</f>
        <v>AAAA</v>
      </c>
      <c r="AA112" s="34" t="str">
        <f>IF('Heures Supplémentaire'!AA156="",AA$5,"")</f>
        <v>BBBB</v>
      </c>
      <c r="AB112" s="34" t="str">
        <f>IF('Heures Supplémentaire'!AB156="",AB$5,"")</f>
        <v>CCCC</v>
      </c>
      <c r="AC112" s="34" t="e">
        <f>IF(#REF!="",AC$5,"")</f>
        <v>#REF!</v>
      </c>
      <c r="AD112" s="34" t="e">
        <f>IF(#REF!="",AD$5,"")</f>
        <v>#REF!</v>
      </c>
      <c r="AE112" s="34" t="e">
        <f>IF(#REF!="",AE$5,"")</f>
        <v>#REF!</v>
      </c>
      <c r="AF112" s="34" t="e">
        <f>IF(#REF!="",AF$5,"")</f>
        <v>#REF!</v>
      </c>
      <c r="AG112" s="34" t="e">
        <f>IF(#REF!="",AG$5,"")</f>
        <v>#REF!</v>
      </c>
      <c r="AH112" s="35" t="e">
        <f>IF(#REF!="",AH$5,"")</f>
        <v>#REF!</v>
      </c>
    </row>
    <row r="113" spans="1:34" ht="15" hidden="1" customHeight="1">
      <c r="A113" s="27" t="s">
        <v>73</v>
      </c>
      <c r="B113" s="28">
        <f t="shared" si="3"/>
        <v>42843</v>
      </c>
      <c r="C113" s="36">
        <f t="shared" si="2"/>
        <v>3</v>
      </c>
      <c r="D113" s="37" t="s">
        <v>66</v>
      </c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3"/>
      <c r="P113" s="34" t="str">
        <f>IF('Heures Supplémentaire'!D157="",$P$5,"")</f>
        <v>Haziz</v>
      </c>
      <c r="Q113" s="34" t="str">
        <f>IF('Heures Supplémentaire'!F157="",$Q$5,"")</f>
        <v>Stéphanie</v>
      </c>
      <c r="R113" s="34" t="str">
        <f>IF('Heures Supplémentaire'!H157="",$R$5,"")</f>
        <v>Catherine</v>
      </c>
      <c r="S113" s="34" t="str">
        <f>IF('Heures Supplémentaire'!J157="",$S$5,"")</f>
        <v>Denise</v>
      </c>
      <c r="T113" s="34" t="str">
        <f>IF('Heures Supplémentaire'!L157="",$T$5,"")</f>
        <v>Camille</v>
      </c>
      <c r="U113" s="34" t="str">
        <f>IF('Heures Supplémentaire'!N157="",$U$5,"")</f>
        <v>Moncef</v>
      </c>
      <c r="V113" s="34" t="str">
        <f>IF('Heures Supplémentaire'!P157="",$V$5,"")</f>
        <v>Danièle</v>
      </c>
      <c r="W113" s="34" t="str">
        <f>IF('Heures Supplémentaire'!R157="",W$5,"")</f>
        <v>Alain</v>
      </c>
      <c r="X113" s="34" t="str">
        <f>IF('Heures Supplémentaire'!T157="",X$5,"")</f>
        <v>Manuel</v>
      </c>
      <c r="Y113" s="34" t="str">
        <f>IF('Heures Supplémentaire'!V157="",Y$5,"")</f>
        <v>Driss</v>
      </c>
      <c r="Z113" s="34" t="str">
        <f>IF('Heures Supplémentaire'!Z157="",Z$5,"")</f>
        <v>AAAA</v>
      </c>
      <c r="AA113" s="34" t="str">
        <f>IF('Heures Supplémentaire'!AA157="",AA$5,"")</f>
        <v>BBBB</v>
      </c>
      <c r="AB113" s="34" t="str">
        <f>IF('Heures Supplémentaire'!AB157="",AB$5,"")</f>
        <v>CCCC</v>
      </c>
      <c r="AC113" s="34" t="e">
        <f>IF(#REF!="",AC$5,"")</f>
        <v>#REF!</v>
      </c>
      <c r="AD113" s="34" t="e">
        <f>IF(#REF!="",AD$5,"")</f>
        <v>#REF!</v>
      </c>
      <c r="AE113" s="34" t="e">
        <f>IF(#REF!="",AE$5,"")</f>
        <v>#REF!</v>
      </c>
      <c r="AF113" s="34" t="e">
        <f>IF(#REF!="",AF$5,"")</f>
        <v>#REF!</v>
      </c>
      <c r="AG113" s="34" t="e">
        <f>IF(#REF!="",AG$5,"")</f>
        <v>#REF!</v>
      </c>
      <c r="AH113" s="35" t="e">
        <f>IF(#REF!="",AH$5,"")</f>
        <v>#REF!</v>
      </c>
    </row>
    <row r="114" spans="1:34" ht="15" hidden="1" customHeight="1">
      <c r="A114" s="27" t="s">
        <v>73</v>
      </c>
      <c r="B114" s="28">
        <f t="shared" si="3"/>
        <v>42844</v>
      </c>
      <c r="C114" s="36">
        <f t="shared" si="2"/>
        <v>4</v>
      </c>
      <c r="D114" s="37" t="s">
        <v>67</v>
      </c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3"/>
      <c r="P114" s="34" t="str">
        <f>IF('Heures Supplémentaire'!D158="",$P$5,"")</f>
        <v>Haziz</v>
      </c>
      <c r="Q114" s="34" t="str">
        <f>IF('Heures Supplémentaire'!F158="",$Q$5,"")</f>
        <v>Stéphanie</v>
      </c>
      <c r="R114" s="34" t="str">
        <f>IF('Heures Supplémentaire'!H158="",$R$5,"")</f>
        <v>Catherine</v>
      </c>
      <c r="S114" s="34" t="str">
        <f>IF('Heures Supplémentaire'!J158="",$S$5,"")</f>
        <v>Denise</v>
      </c>
      <c r="T114" s="34" t="str">
        <f>IF('Heures Supplémentaire'!L158="",$T$5,"")</f>
        <v>Camille</v>
      </c>
      <c r="U114" s="34" t="str">
        <f>IF('Heures Supplémentaire'!N158="",$U$5,"")</f>
        <v>Moncef</v>
      </c>
      <c r="V114" s="34" t="str">
        <f>IF('Heures Supplémentaire'!P158="",$V$5,"")</f>
        <v>Danièle</v>
      </c>
      <c r="W114" s="34" t="str">
        <f>IF('Heures Supplémentaire'!R158="",W$5,"")</f>
        <v>Alain</v>
      </c>
      <c r="X114" s="34" t="str">
        <f>IF('Heures Supplémentaire'!T158="",X$5,"")</f>
        <v>Manuel</v>
      </c>
      <c r="Y114" s="34" t="str">
        <f>IF('Heures Supplémentaire'!V158="",Y$5,"")</f>
        <v>Driss</v>
      </c>
      <c r="Z114" s="34" t="str">
        <f>IF('Heures Supplémentaire'!Z158="",Z$5,"")</f>
        <v>AAAA</v>
      </c>
      <c r="AA114" s="34" t="str">
        <f>IF('Heures Supplémentaire'!AA158="",AA$5,"")</f>
        <v>BBBB</v>
      </c>
      <c r="AB114" s="34" t="str">
        <f>IF('Heures Supplémentaire'!AB158="",AB$5,"")</f>
        <v>CCCC</v>
      </c>
      <c r="AC114" s="34" t="e">
        <f>IF(#REF!="",AC$5,"")</f>
        <v>#REF!</v>
      </c>
      <c r="AD114" s="34" t="e">
        <f>IF(#REF!="",AD$5,"")</f>
        <v>#REF!</v>
      </c>
      <c r="AE114" s="34" t="e">
        <f>IF(#REF!="",AE$5,"")</f>
        <v>#REF!</v>
      </c>
      <c r="AF114" s="34" t="e">
        <f>IF(#REF!="",AF$5,"")</f>
        <v>#REF!</v>
      </c>
      <c r="AG114" s="34" t="e">
        <f>IF(#REF!="",AG$5,"")</f>
        <v>#REF!</v>
      </c>
      <c r="AH114" s="35" t="e">
        <f>IF(#REF!="",AH$5,"")</f>
        <v>#REF!</v>
      </c>
    </row>
    <row r="115" spans="1:34" ht="15" customHeight="1">
      <c r="A115" s="27" t="s">
        <v>73</v>
      </c>
      <c r="B115" s="28">
        <f t="shared" si="3"/>
        <v>42845</v>
      </c>
      <c r="C115" s="36">
        <f t="shared" si="2"/>
        <v>5</v>
      </c>
      <c r="D115" s="37" t="s">
        <v>68</v>
      </c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3"/>
      <c r="P115" s="34" t="str">
        <f>IF('Heures Supplémentaire'!D159="",$P$5,"")</f>
        <v>Haziz</v>
      </c>
      <c r="Q115" s="34" t="str">
        <f>IF('Heures Supplémentaire'!F159="",$Q$5,"")</f>
        <v>Stéphanie</v>
      </c>
      <c r="R115" s="34" t="str">
        <f>IF('Heures Supplémentaire'!H159="",$R$5,"")</f>
        <v>Catherine</v>
      </c>
      <c r="S115" s="34" t="str">
        <f>IF('Heures Supplémentaire'!J159="",$S$5,"")</f>
        <v>Denise</v>
      </c>
      <c r="T115" s="34" t="str">
        <f>IF('Heures Supplémentaire'!L159="",$T$5,"")</f>
        <v>Camille</v>
      </c>
      <c r="U115" s="34" t="str">
        <f>IF('Heures Supplémentaire'!N159="",$U$5,"")</f>
        <v>Moncef</v>
      </c>
      <c r="V115" s="34" t="str">
        <f>IF('Heures Supplémentaire'!P159="",$V$5,"")</f>
        <v>Danièle</v>
      </c>
      <c r="W115" s="34" t="str">
        <f>IF('Heures Supplémentaire'!R159="",W$5,"")</f>
        <v>Alain</v>
      </c>
      <c r="X115" s="34" t="str">
        <f>IF('Heures Supplémentaire'!T159="",X$5,"")</f>
        <v>Manuel</v>
      </c>
      <c r="Y115" s="34" t="str">
        <f>IF('Heures Supplémentaire'!V159="",Y$5,"")</f>
        <v>Driss</v>
      </c>
      <c r="Z115" s="34" t="str">
        <f>IF('Heures Supplémentaire'!Z159="",Z$5,"")</f>
        <v>AAAA</v>
      </c>
      <c r="AA115" s="34" t="str">
        <f>IF('Heures Supplémentaire'!AA159="",AA$5,"")</f>
        <v>BBBB</v>
      </c>
      <c r="AB115" s="34" t="str">
        <f>IF('Heures Supplémentaire'!AB159="",AB$5,"")</f>
        <v>CCCC</v>
      </c>
      <c r="AC115" s="34" t="e">
        <f>IF(#REF!="",AC$5,"")</f>
        <v>#REF!</v>
      </c>
      <c r="AD115" s="34" t="e">
        <f>IF(#REF!="",AD$5,"")</f>
        <v>#REF!</v>
      </c>
      <c r="AE115" s="34" t="e">
        <f>IF(#REF!="",AE$5,"")</f>
        <v>#REF!</v>
      </c>
      <c r="AF115" s="34" t="e">
        <f>IF(#REF!="",AF$5,"")</f>
        <v>#REF!</v>
      </c>
      <c r="AG115" s="34" t="e">
        <f>IF(#REF!="",AG$5,"")</f>
        <v>#REF!</v>
      </c>
      <c r="AH115" s="35" t="e">
        <f>IF(#REF!="",AH$5,"")</f>
        <v>#REF!</v>
      </c>
    </row>
    <row r="116" spans="1:34" ht="15" hidden="1" customHeight="1">
      <c r="A116" s="27" t="s">
        <v>73</v>
      </c>
      <c r="B116" s="28">
        <f t="shared" si="3"/>
        <v>42846</v>
      </c>
      <c r="C116" s="36">
        <f t="shared" si="2"/>
        <v>6</v>
      </c>
      <c r="D116" s="37" t="s">
        <v>69</v>
      </c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3"/>
      <c r="P116" s="34" t="str">
        <f>IF('Heures Supplémentaire'!D160="",$P$5,"")</f>
        <v>Haziz</v>
      </c>
      <c r="Q116" s="34" t="str">
        <f>IF('Heures Supplémentaire'!F160="",$Q$5,"")</f>
        <v>Stéphanie</v>
      </c>
      <c r="R116" s="34" t="str">
        <f>IF('Heures Supplémentaire'!H160="",$R$5,"")</f>
        <v>Catherine</v>
      </c>
      <c r="S116" s="34" t="str">
        <f>IF('Heures Supplémentaire'!J160="",$S$5,"")</f>
        <v>Denise</v>
      </c>
      <c r="T116" s="34" t="str">
        <f>IF('Heures Supplémentaire'!L160="",$T$5,"")</f>
        <v>Camille</v>
      </c>
      <c r="U116" s="34" t="str">
        <f>IF('Heures Supplémentaire'!N160="",$U$5,"")</f>
        <v>Moncef</v>
      </c>
      <c r="V116" s="34" t="str">
        <f>IF('Heures Supplémentaire'!P160="",$V$5,"")</f>
        <v>Danièle</v>
      </c>
      <c r="W116" s="34" t="str">
        <f>IF('Heures Supplémentaire'!R160="",W$5,"")</f>
        <v>Alain</v>
      </c>
      <c r="X116" s="34" t="str">
        <f>IF('Heures Supplémentaire'!T160="",X$5,"")</f>
        <v>Manuel</v>
      </c>
      <c r="Y116" s="34" t="str">
        <f>IF('Heures Supplémentaire'!V160="",Y$5,"")</f>
        <v>Driss</v>
      </c>
      <c r="Z116" s="34" t="str">
        <f>IF('Heures Supplémentaire'!Z160="",Z$5,"")</f>
        <v>AAAA</v>
      </c>
      <c r="AA116" s="34" t="str">
        <f>IF('Heures Supplémentaire'!AA160="",AA$5,"")</f>
        <v>BBBB</v>
      </c>
      <c r="AB116" s="34" t="str">
        <f>IF('Heures Supplémentaire'!AB160="",AB$5,"")</f>
        <v>CCCC</v>
      </c>
      <c r="AC116" s="34" t="e">
        <f>IF(#REF!="",AC$5,"")</f>
        <v>#REF!</v>
      </c>
      <c r="AD116" s="34" t="e">
        <f>IF(#REF!="",AD$5,"")</f>
        <v>#REF!</v>
      </c>
      <c r="AE116" s="34" t="e">
        <f>IF(#REF!="",AE$5,"")</f>
        <v>#REF!</v>
      </c>
      <c r="AF116" s="34" t="e">
        <f>IF(#REF!="",AF$5,"")</f>
        <v>#REF!</v>
      </c>
      <c r="AG116" s="34" t="e">
        <f>IF(#REF!="",AG$5,"")</f>
        <v>#REF!</v>
      </c>
      <c r="AH116" s="35" t="e">
        <f>IF(#REF!="",AH$5,"")</f>
        <v>#REF!</v>
      </c>
    </row>
    <row r="117" spans="1:34" ht="15" hidden="1" customHeight="1">
      <c r="A117" s="27" t="s">
        <v>73</v>
      </c>
      <c r="B117" s="28">
        <f t="shared" si="3"/>
        <v>42847</v>
      </c>
      <c r="C117" s="36">
        <f t="shared" si="2"/>
        <v>7</v>
      </c>
      <c r="D117" s="37" t="s">
        <v>70</v>
      </c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3"/>
      <c r="P117" s="34" t="str">
        <f>IF('Heures Supplémentaire'!D161="",$P$5,"")</f>
        <v>Haziz</v>
      </c>
      <c r="Q117" s="34" t="str">
        <f>IF('Heures Supplémentaire'!F161="",$Q$5,"")</f>
        <v>Stéphanie</v>
      </c>
      <c r="R117" s="34" t="str">
        <f>IF('Heures Supplémentaire'!H161="",$R$5,"")</f>
        <v>Catherine</v>
      </c>
      <c r="S117" s="34" t="str">
        <f>IF('Heures Supplémentaire'!J161="",$S$5,"")</f>
        <v>Denise</v>
      </c>
      <c r="T117" s="34" t="str">
        <f>IF('Heures Supplémentaire'!L161="",$T$5,"")</f>
        <v>Camille</v>
      </c>
      <c r="U117" s="34" t="str">
        <f>IF('Heures Supplémentaire'!N161="",$U$5,"")</f>
        <v>Moncef</v>
      </c>
      <c r="V117" s="34" t="str">
        <f>IF('Heures Supplémentaire'!P161="",$V$5,"")</f>
        <v>Danièle</v>
      </c>
      <c r="W117" s="34" t="str">
        <f>IF('Heures Supplémentaire'!R161="",W$5,"")</f>
        <v>Alain</v>
      </c>
      <c r="X117" s="34" t="str">
        <f>IF('Heures Supplémentaire'!T161="",X$5,"")</f>
        <v>Manuel</v>
      </c>
      <c r="Y117" s="34" t="str">
        <f>IF('Heures Supplémentaire'!V161="",Y$5,"")</f>
        <v>Driss</v>
      </c>
      <c r="Z117" s="34" t="str">
        <f>IF('Heures Supplémentaire'!Z161="",Z$5,"")</f>
        <v>AAAA</v>
      </c>
      <c r="AA117" s="34" t="str">
        <f>IF('Heures Supplémentaire'!AA161="",AA$5,"")</f>
        <v>BBBB</v>
      </c>
      <c r="AB117" s="34" t="str">
        <f>IF('Heures Supplémentaire'!AB161="",AB$5,"")</f>
        <v>CCCC</v>
      </c>
      <c r="AC117" s="34" t="e">
        <f>IF(#REF!="",AC$5,"")</f>
        <v>#REF!</v>
      </c>
      <c r="AD117" s="34" t="e">
        <f>IF(#REF!="",AD$5,"")</f>
        <v>#REF!</v>
      </c>
      <c r="AE117" s="34" t="e">
        <f>IF(#REF!="",AE$5,"")</f>
        <v>#REF!</v>
      </c>
      <c r="AF117" s="34" t="e">
        <f>IF(#REF!="",AF$5,"")</f>
        <v>#REF!</v>
      </c>
      <c r="AG117" s="34" t="e">
        <f>IF(#REF!="",AG$5,"")</f>
        <v>#REF!</v>
      </c>
      <c r="AH117" s="35" t="e">
        <f>IF(#REF!="",AH$5,"")</f>
        <v>#REF!</v>
      </c>
    </row>
    <row r="118" spans="1:34" ht="15" hidden="1" customHeight="1">
      <c r="A118" s="27" t="s">
        <v>73</v>
      </c>
      <c r="B118" s="28">
        <f t="shared" si="3"/>
        <v>42848</v>
      </c>
      <c r="C118" s="36">
        <f t="shared" si="2"/>
        <v>1</v>
      </c>
      <c r="D118" s="37" t="s">
        <v>64</v>
      </c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3"/>
      <c r="P118" s="34" t="str">
        <f>IF('Heures Supplémentaire'!D162="",$P$5,"")</f>
        <v>Haziz</v>
      </c>
      <c r="Q118" s="34" t="str">
        <f>IF('Heures Supplémentaire'!F162="",$Q$5,"")</f>
        <v>Stéphanie</v>
      </c>
      <c r="R118" s="34" t="str">
        <f>IF('Heures Supplémentaire'!H162="",$R$5,"")</f>
        <v>Catherine</v>
      </c>
      <c r="S118" s="34" t="str">
        <f>IF('Heures Supplémentaire'!J162="",$S$5,"")</f>
        <v>Denise</v>
      </c>
      <c r="T118" s="34" t="str">
        <f>IF('Heures Supplémentaire'!L162="",$T$5,"")</f>
        <v>Camille</v>
      </c>
      <c r="U118" s="34" t="str">
        <f>IF('Heures Supplémentaire'!N162="",$U$5,"")</f>
        <v>Moncef</v>
      </c>
      <c r="V118" s="34" t="str">
        <f>IF('Heures Supplémentaire'!P162="",$V$5,"")</f>
        <v>Danièle</v>
      </c>
      <c r="W118" s="34" t="str">
        <f>IF('Heures Supplémentaire'!R162="",W$5,"")</f>
        <v>Alain</v>
      </c>
      <c r="X118" s="34" t="str">
        <f>IF('Heures Supplémentaire'!T162="",X$5,"")</f>
        <v>Manuel</v>
      </c>
      <c r="Y118" s="34" t="str">
        <f>IF('Heures Supplémentaire'!V162="",Y$5,"")</f>
        <v>Driss</v>
      </c>
      <c r="Z118" s="34" t="str">
        <f>IF('Heures Supplémentaire'!Z162="",Z$5,"")</f>
        <v>AAAA</v>
      </c>
      <c r="AA118" s="34" t="str">
        <f>IF('Heures Supplémentaire'!AA162="",AA$5,"")</f>
        <v>BBBB</v>
      </c>
      <c r="AB118" s="34" t="str">
        <f>IF('Heures Supplémentaire'!AB162="",AB$5,"")</f>
        <v>CCCC</v>
      </c>
      <c r="AC118" s="34" t="e">
        <f>IF(#REF!="",AC$5,"")</f>
        <v>#REF!</v>
      </c>
      <c r="AD118" s="34" t="e">
        <f>IF(#REF!="",AD$5,"")</f>
        <v>#REF!</v>
      </c>
      <c r="AE118" s="34" t="e">
        <f>IF(#REF!="",AE$5,"")</f>
        <v>#REF!</v>
      </c>
      <c r="AF118" s="34" t="e">
        <f>IF(#REF!="",AF$5,"")</f>
        <v>#REF!</v>
      </c>
      <c r="AG118" s="34" t="e">
        <f>IF(#REF!="",AG$5,"")</f>
        <v>#REF!</v>
      </c>
      <c r="AH118" s="35" t="e">
        <f>IF(#REF!="",AH$5,"")</f>
        <v>#REF!</v>
      </c>
    </row>
    <row r="119" spans="1:34" ht="15" hidden="1" customHeight="1">
      <c r="A119" s="27" t="s">
        <v>73</v>
      </c>
      <c r="B119" s="28">
        <f t="shared" si="3"/>
        <v>42849</v>
      </c>
      <c r="C119" s="36">
        <f t="shared" si="2"/>
        <v>2</v>
      </c>
      <c r="D119" s="37" t="s">
        <v>65</v>
      </c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3"/>
      <c r="P119" s="34" t="str">
        <f>IF('Heures Supplémentaire'!D165="",$P$5,"")</f>
        <v>Haziz</v>
      </c>
      <c r="Q119" s="34" t="str">
        <f>IF('Heures Supplémentaire'!F165="",$Q$5,"")</f>
        <v>Stéphanie</v>
      </c>
      <c r="R119" s="34" t="str">
        <f>IF('Heures Supplémentaire'!H165="",$R$5,"")</f>
        <v>Catherine</v>
      </c>
      <c r="S119" s="34" t="str">
        <f>IF('Heures Supplémentaire'!J165="",$S$5,"")</f>
        <v>Denise</v>
      </c>
      <c r="T119" s="34" t="str">
        <f>IF('Heures Supplémentaire'!L165="",$T$5,"")</f>
        <v>Camille</v>
      </c>
      <c r="U119" s="34" t="str">
        <f>IF('Heures Supplémentaire'!N165="",$U$5,"")</f>
        <v>Moncef</v>
      </c>
      <c r="V119" s="34" t="str">
        <f>IF('Heures Supplémentaire'!P165="",$V$5,"")</f>
        <v>Danièle</v>
      </c>
      <c r="W119" s="34" t="str">
        <f>IF('Heures Supplémentaire'!R165="",W$5,"")</f>
        <v>Alain</v>
      </c>
      <c r="X119" s="34" t="str">
        <f>IF('Heures Supplémentaire'!T165="",X$5,"")</f>
        <v>Manuel</v>
      </c>
      <c r="Y119" s="34" t="str">
        <f>IF('Heures Supplémentaire'!V165="",Y$5,"")</f>
        <v>Driss</v>
      </c>
      <c r="Z119" s="34" t="str">
        <f>IF('Heures Supplémentaire'!Z165="",Z$5,"")</f>
        <v>AAAA</v>
      </c>
      <c r="AA119" s="34" t="str">
        <f>IF('Heures Supplémentaire'!AA165="",AA$5,"")</f>
        <v>BBBB</v>
      </c>
      <c r="AB119" s="34" t="str">
        <f>IF('Heures Supplémentaire'!AB165="",AB$5,"")</f>
        <v>CCCC</v>
      </c>
      <c r="AC119" s="34" t="e">
        <f>IF(#REF!="",AC$5,"")</f>
        <v>#REF!</v>
      </c>
      <c r="AD119" s="34" t="e">
        <f>IF(#REF!="",AD$5,"")</f>
        <v>#REF!</v>
      </c>
      <c r="AE119" s="34" t="e">
        <f>IF(#REF!="",AE$5,"")</f>
        <v>#REF!</v>
      </c>
      <c r="AF119" s="34" t="e">
        <f>IF(#REF!="",AF$5,"")</f>
        <v>#REF!</v>
      </c>
      <c r="AG119" s="34" t="e">
        <f>IF(#REF!="",AG$5,"")</f>
        <v>#REF!</v>
      </c>
      <c r="AH119" s="35" t="e">
        <f>IF(#REF!="",AH$5,"")</f>
        <v>#REF!</v>
      </c>
    </row>
    <row r="120" spans="1:34" ht="15" hidden="1" customHeight="1">
      <c r="A120" s="27" t="s">
        <v>73</v>
      </c>
      <c r="B120" s="28">
        <f t="shared" si="3"/>
        <v>42850</v>
      </c>
      <c r="C120" s="36">
        <f t="shared" si="2"/>
        <v>3</v>
      </c>
      <c r="D120" s="37" t="s">
        <v>66</v>
      </c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3"/>
      <c r="P120" s="34" t="str">
        <f>IF('Heures Supplémentaire'!D166="",$P$5,"")</f>
        <v>Haziz</v>
      </c>
      <c r="Q120" s="34" t="str">
        <f>IF('Heures Supplémentaire'!F166="",$Q$5,"")</f>
        <v>Stéphanie</v>
      </c>
      <c r="R120" s="34" t="str">
        <f>IF('Heures Supplémentaire'!H166="",$R$5,"")</f>
        <v>Catherine</v>
      </c>
      <c r="S120" s="34" t="str">
        <f>IF('Heures Supplémentaire'!J166="",$S$5,"")</f>
        <v>Denise</v>
      </c>
      <c r="T120" s="34" t="str">
        <f>IF('Heures Supplémentaire'!L166="",$T$5,"")</f>
        <v>Camille</v>
      </c>
      <c r="U120" s="34" t="str">
        <f>IF('Heures Supplémentaire'!N166="",$U$5,"")</f>
        <v>Moncef</v>
      </c>
      <c r="V120" s="34" t="str">
        <f>IF('Heures Supplémentaire'!P166="",$V$5,"")</f>
        <v>Danièle</v>
      </c>
      <c r="W120" s="34" t="str">
        <f>IF('Heures Supplémentaire'!R166="",W$5,"")</f>
        <v>Alain</v>
      </c>
      <c r="X120" s="34" t="str">
        <f>IF('Heures Supplémentaire'!T166="",X$5,"")</f>
        <v>Manuel</v>
      </c>
      <c r="Y120" s="34" t="str">
        <f>IF('Heures Supplémentaire'!V166="",Y$5,"")</f>
        <v>Driss</v>
      </c>
      <c r="Z120" s="34" t="str">
        <f>IF('Heures Supplémentaire'!Z166="",Z$5,"")</f>
        <v>AAAA</v>
      </c>
      <c r="AA120" s="34" t="str">
        <f>IF('Heures Supplémentaire'!AA166="",AA$5,"")</f>
        <v>BBBB</v>
      </c>
      <c r="AB120" s="34" t="str">
        <f>IF('Heures Supplémentaire'!AB166="",AB$5,"")</f>
        <v>CCCC</v>
      </c>
      <c r="AC120" s="34" t="e">
        <f>IF(#REF!="",AC$5,"")</f>
        <v>#REF!</v>
      </c>
      <c r="AD120" s="34" t="e">
        <f>IF(#REF!="",AD$5,"")</f>
        <v>#REF!</v>
      </c>
      <c r="AE120" s="34" t="e">
        <f>IF(#REF!="",AE$5,"")</f>
        <v>#REF!</v>
      </c>
      <c r="AF120" s="34" t="e">
        <f>IF(#REF!="",AF$5,"")</f>
        <v>#REF!</v>
      </c>
      <c r="AG120" s="34" t="e">
        <f>IF(#REF!="",AG$5,"")</f>
        <v>#REF!</v>
      </c>
      <c r="AH120" s="35" t="e">
        <f>IF(#REF!="",AH$5,"")</f>
        <v>#REF!</v>
      </c>
    </row>
    <row r="121" spans="1:34" ht="15" hidden="1" customHeight="1">
      <c r="A121" s="27" t="s">
        <v>73</v>
      </c>
      <c r="B121" s="28">
        <f t="shared" si="3"/>
        <v>42851</v>
      </c>
      <c r="C121" s="36">
        <f t="shared" si="2"/>
        <v>4</v>
      </c>
      <c r="D121" s="37" t="s">
        <v>67</v>
      </c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3"/>
      <c r="P121" s="34" t="str">
        <f>IF('Heures Supplémentaire'!D167="",$P$5,"")</f>
        <v>Haziz</v>
      </c>
      <c r="Q121" s="34" t="str">
        <f>IF('Heures Supplémentaire'!F167="",$Q$5,"")</f>
        <v>Stéphanie</v>
      </c>
      <c r="R121" s="34" t="str">
        <f>IF('Heures Supplémentaire'!H167="",$R$5,"")</f>
        <v>Catherine</v>
      </c>
      <c r="S121" s="34" t="str">
        <f>IF('Heures Supplémentaire'!J167="",$S$5,"")</f>
        <v>Denise</v>
      </c>
      <c r="T121" s="34" t="str">
        <f>IF('Heures Supplémentaire'!L167="",$T$5,"")</f>
        <v>Camille</v>
      </c>
      <c r="U121" s="34" t="str">
        <f>IF('Heures Supplémentaire'!N167="",$U$5,"")</f>
        <v>Moncef</v>
      </c>
      <c r="V121" s="34" t="str">
        <f>IF('Heures Supplémentaire'!P167="",$V$5,"")</f>
        <v>Danièle</v>
      </c>
      <c r="W121" s="34" t="str">
        <f>IF('Heures Supplémentaire'!R167="",W$5,"")</f>
        <v>Alain</v>
      </c>
      <c r="X121" s="34" t="str">
        <f>IF('Heures Supplémentaire'!T167="",X$5,"")</f>
        <v>Manuel</v>
      </c>
      <c r="Y121" s="34" t="str">
        <f>IF('Heures Supplémentaire'!V167="",Y$5,"")</f>
        <v>Driss</v>
      </c>
      <c r="Z121" s="34" t="str">
        <f>IF('Heures Supplémentaire'!Z167="",Z$5,"")</f>
        <v>AAAA</v>
      </c>
      <c r="AA121" s="34" t="str">
        <f>IF('Heures Supplémentaire'!AA167="",AA$5,"")</f>
        <v>BBBB</v>
      </c>
      <c r="AB121" s="34" t="str">
        <f>IF('Heures Supplémentaire'!AB167="",AB$5,"")</f>
        <v>CCCC</v>
      </c>
      <c r="AC121" s="34" t="e">
        <f>IF(#REF!="",AC$5,"")</f>
        <v>#REF!</v>
      </c>
      <c r="AD121" s="34" t="e">
        <f>IF(#REF!="",AD$5,"")</f>
        <v>#REF!</v>
      </c>
      <c r="AE121" s="34" t="e">
        <f>IF(#REF!="",AE$5,"")</f>
        <v>#REF!</v>
      </c>
      <c r="AF121" s="34" t="e">
        <f>IF(#REF!="",AF$5,"")</f>
        <v>#REF!</v>
      </c>
      <c r="AG121" s="34" t="e">
        <f>IF(#REF!="",AG$5,"")</f>
        <v>#REF!</v>
      </c>
      <c r="AH121" s="35" t="e">
        <f>IF(#REF!="",AH$5,"")</f>
        <v>#REF!</v>
      </c>
    </row>
    <row r="122" spans="1:34" ht="15" customHeight="1">
      <c r="A122" s="27" t="s">
        <v>73</v>
      </c>
      <c r="B122" s="28">
        <f t="shared" si="3"/>
        <v>42852</v>
      </c>
      <c r="C122" s="36">
        <f t="shared" si="2"/>
        <v>5</v>
      </c>
      <c r="D122" s="37" t="s">
        <v>68</v>
      </c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3"/>
      <c r="P122" s="34" t="str">
        <f>IF('Heures Supplémentaire'!D168="",$P$5,"")</f>
        <v>Haziz</v>
      </c>
      <c r="Q122" s="34" t="str">
        <f>IF('Heures Supplémentaire'!F168="",$Q$5,"")</f>
        <v>Stéphanie</v>
      </c>
      <c r="R122" s="34" t="str">
        <f>IF('Heures Supplémentaire'!H168="",$R$5,"")</f>
        <v>Catherine</v>
      </c>
      <c r="S122" s="34" t="str">
        <f>IF('Heures Supplémentaire'!J168="",$S$5,"")</f>
        <v>Denise</v>
      </c>
      <c r="T122" s="34" t="str">
        <f>IF('Heures Supplémentaire'!L168="",$T$5,"")</f>
        <v>Camille</v>
      </c>
      <c r="U122" s="34" t="str">
        <f>IF('Heures Supplémentaire'!N168="",$U$5,"")</f>
        <v>Moncef</v>
      </c>
      <c r="V122" s="34" t="str">
        <f>IF('Heures Supplémentaire'!P168="",$V$5,"")</f>
        <v>Danièle</v>
      </c>
      <c r="W122" s="34" t="str">
        <f>IF('Heures Supplémentaire'!R168="",W$5,"")</f>
        <v>Alain</v>
      </c>
      <c r="X122" s="34" t="str">
        <f>IF('Heures Supplémentaire'!T168="",X$5,"")</f>
        <v>Manuel</v>
      </c>
      <c r="Y122" s="34" t="str">
        <f>IF('Heures Supplémentaire'!V168="",Y$5,"")</f>
        <v>Driss</v>
      </c>
      <c r="Z122" s="34" t="str">
        <f>IF('Heures Supplémentaire'!Z168="",Z$5,"")</f>
        <v>AAAA</v>
      </c>
      <c r="AA122" s="34" t="str">
        <f>IF('Heures Supplémentaire'!AA168="",AA$5,"")</f>
        <v>BBBB</v>
      </c>
      <c r="AB122" s="34" t="str">
        <f>IF('Heures Supplémentaire'!AB168="",AB$5,"")</f>
        <v>CCCC</v>
      </c>
      <c r="AC122" s="34" t="e">
        <f>IF(#REF!="",AC$5,"")</f>
        <v>#REF!</v>
      </c>
      <c r="AD122" s="34" t="e">
        <f>IF(#REF!="",AD$5,"")</f>
        <v>#REF!</v>
      </c>
      <c r="AE122" s="34" t="e">
        <f>IF(#REF!="",AE$5,"")</f>
        <v>#REF!</v>
      </c>
      <c r="AF122" s="34" t="e">
        <f>IF(#REF!="",AF$5,"")</f>
        <v>#REF!</v>
      </c>
      <c r="AG122" s="34" t="e">
        <f>IF(#REF!="",AG$5,"")</f>
        <v>#REF!</v>
      </c>
      <c r="AH122" s="35" t="e">
        <f>IF(#REF!="",AH$5,"")</f>
        <v>#REF!</v>
      </c>
    </row>
    <row r="123" spans="1:34" ht="15" hidden="1" customHeight="1">
      <c r="A123" s="27" t="s">
        <v>73</v>
      </c>
      <c r="B123" s="28">
        <f t="shared" si="3"/>
        <v>42853</v>
      </c>
      <c r="C123" s="36">
        <f t="shared" si="2"/>
        <v>6</v>
      </c>
      <c r="D123" s="37" t="s">
        <v>69</v>
      </c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3"/>
      <c r="P123" s="34" t="str">
        <f>IF('Heures Supplémentaire'!D169="",$P$5,"")</f>
        <v>Haziz</v>
      </c>
      <c r="Q123" s="34" t="str">
        <f>IF('Heures Supplémentaire'!F169="",$Q$5,"")</f>
        <v>Stéphanie</v>
      </c>
      <c r="R123" s="34" t="str">
        <f>IF('Heures Supplémentaire'!H169="",$R$5,"")</f>
        <v>Catherine</v>
      </c>
      <c r="S123" s="34" t="str">
        <f>IF('Heures Supplémentaire'!J169="",$S$5,"")</f>
        <v>Denise</v>
      </c>
      <c r="T123" s="34" t="str">
        <f>IF('Heures Supplémentaire'!L169="",$T$5,"")</f>
        <v>Camille</v>
      </c>
      <c r="U123" s="34" t="str">
        <f>IF('Heures Supplémentaire'!N169="",$U$5,"")</f>
        <v>Moncef</v>
      </c>
      <c r="V123" s="34" t="str">
        <f>IF('Heures Supplémentaire'!P169="",$V$5,"")</f>
        <v>Danièle</v>
      </c>
      <c r="W123" s="34" t="str">
        <f>IF('Heures Supplémentaire'!R169="",W$5,"")</f>
        <v>Alain</v>
      </c>
      <c r="X123" s="34" t="str">
        <f>IF('Heures Supplémentaire'!T169="",X$5,"")</f>
        <v>Manuel</v>
      </c>
      <c r="Y123" s="34" t="str">
        <f>IF('Heures Supplémentaire'!V169="",Y$5,"")</f>
        <v>Driss</v>
      </c>
      <c r="Z123" s="34" t="str">
        <f>IF('Heures Supplémentaire'!Z169="",Z$5,"")</f>
        <v>AAAA</v>
      </c>
      <c r="AA123" s="34" t="str">
        <f>IF('Heures Supplémentaire'!AA169="",AA$5,"")</f>
        <v>BBBB</v>
      </c>
      <c r="AB123" s="34" t="str">
        <f>IF('Heures Supplémentaire'!AB169="",AB$5,"")</f>
        <v>CCCC</v>
      </c>
      <c r="AC123" s="34" t="e">
        <f>IF(#REF!="",AC$5,"")</f>
        <v>#REF!</v>
      </c>
      <c r="AD123" s="34" t="e">
        <f>IF(#REF!="",AD$5,"")</f>
        <v>#REF!</v>
      </c>
      <c r="AE123" s="34" t="e">
        <f>IF(#REF!="",AE$5,"")</f>
        <v>#REF!</v>
      </c>
      <c r="AF123" s="34" t="e">
        <f>IF(#REF!="",AF$5,"")</f>
        <v>#REF!</v>
      </c>
      <c r="AG123" s="34" t="e">
        <f>IF(#REF!="",AG$5,"")</f>
        <v>#REF!</v>
      </c>
      <c r="AH123" s="35" t="e">
        <f>IF(#REF!="",AH$5,"")</f>
        <v>#REF!</v>
      </c>
    </row>
    <row r="124" spans="1:34" ht="15" hidden="1" customHeight="1">
      <c r="A124" s="27" t="s">
        <v>73</v>
      </c>
      <c r="B124" s="28">
        <f t="shared" si="3"/>
        <v>42854</v>
      </c>
      <c r="C124" s="36">
        <f t="shared" si="2"/>
        <v>7</v>
      </c>
      <c r="D124" s="37" t="s">
        <v>70</v>
      </c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3"/>
      <c r="P124" s="34" t="str">
        <f>IF('Heures Supplémentaire'!D170="",$P$5,"")</f>
        <v>Haziz</v>
      </c>
      <c r="Q124" s="34" t="str">
        <f>IF('Heures Supplémentaire'!F170="",$Q$5,"")</f>
        <v>Stéphanie</v>
      </c>
      <c r="R124" s="34" t="str">
        <f>IF('Heures Supplémentaire'!H170="",$R$5,"")</f>
        <v>Catherine</v>
      </c>
      <c r="S124" s="34" t="str">
        <f>IF('Heures Supplémentaire'!J170="",$S$5,"")</f>
        <v>Denise</v>
      </c>
      <c r="T124" s="34" t="str">
        <f>IF('Heures Supplémentaire'!L170="",$T$5,"")</f>
        <v>Camille</v>
      </c>
      <c r="U124" s="34" t="str">
        <f>IF('Heures Supplémentaire'!N170="",$U$5,"")</f>
        <v>Moncef</v>
      </c>
      <c r="V124" s="34" t="str">
        <f>IF('Heures Supplémentaire'!P170="",$V$5,"")</f>
        <v>Danièle</v>
      </c>
      <c r="W124" s="34" t="str">
        <f>IF('Heures Supplémentaire'!R170="",W$5,"")</f>
        <v>Alain</v>
      </c>
      <c r="X124" s="34" t="str">
        <f>IF('Heures Supplémentaire'!T170="",X$5,"")</f>
        <v>Manuel</v>
      </c>
      <c r="Y124" s="34" t="str">
        <f>IF('Heures Supplémentaire'!V170="",Y$5,"")</f>
        <v>Driss</v>
      </c>
      <c r="Z124" s="34" t="str">
        <f>IF('Heures Supplémentaire'!Z170="",Z$5,"")</f>
        <v>AAAA</v>
      </c>
      <c r="AA124" s="34" t="str">
        <f>IF('Heures Supplémentaire'!AA170="",AA$5,"")</f>
        <v>BBBB</v>
      </c>
      <c r="AB124" s="34" t="str">
        <f>IF('Heures Supplémentaire'!AB170="",AB$5,"")</f>
        <v>CCCC</v>
      </c>
      <c r="AC124" s="34" t="e">
        <f>IF(#REF!="",AC$5,"")</f>
        <v>#REF!</v>
      </c>
      <c r="AD124" s="34" t="e">
        <f>IF(#REF!="",AD$5,"")</f>
        <v>#REF!</v>
      </c>
      <c r="AE124" s="34" t="e">
        <f>IF(#REF!="",AE$5,"")</f>
        <v>#REF!</v>
      </c>
      <c r="AF124" s="34" t="e">
        <f>IF(#REF!="",AF$5,"")</f>
        <v>#REF!</v>
      </c>
      <c r="AG124" s="34" t="e">
        <f>IF(#REF!="",AG$5,"")</f>
        <v>#REF!</v>
      </c>
      <c r="AH124" s="35" t="e">
        <f>IF(#REF!="",AH$5,"")</f>
        <v>#REF!</v>
      </c>
    </row>
    <row r="125" spans="1:34" ht="15" hidden="1" customHeight="1">
      <c r="A125" s="27" t="s">
        <v>73</v>
      </c>
      <c r="B125" s="28">
        <f t="shared" si="3"/>
        <v>42855</v>
      </c>
      <c r="C125" s="36">
        <f t="shared" si="2"/>
        <v>1</v>
      </c>
      <c r="D125" s="37" t="s">
        <v>64</v>
      </c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3"/>
      <c r="P125" s="34" t="str">
        <f>IF('Heures Supplémentaire'!D171="",$P$5,"")</f>
        <v>Haziz</v>
      </c>
      <c r="Q125" s="34" t="str">
        <f>IF('Heures Supplémentaire'!F171="",$Q$5,"")</f>
        <v>Stéphanie</v>
      </c>
      <c r="R125" s="34" t="str">
        <f>IF('Heures Supplémentaire'!H171="",$R$5,"")</f>
        <v>Catherine</v>
      </c>
      <c r="S125" s="34" t="str">
        <f>IF('Heures Supplémentaire'!J171="",$S$5,"")</f>
        <v>Denise</v>
      </c>
      <c r="T125" s="34" t="str">
        <f>IF('Heures Supplémentaire'!L171="",$T$5,"")</f>
        <v>Camille</v>
      </c>
      <c r="U125" s="34" t="str">
        <f>IF('Heures Supplémentaire'!N171="",$U$5,"")</f>
        <v>Moncef</v>
      </c>
      <c r="V125" s="34" t="str">
        <f>IF('Heures Supplémentaire'!P171="",$V$5,"")</f>
        <v>Danièle</v>
      </c>
      <c r="W125" s="34" t="str">
        <f>IF('Heures Supplémentaire'!R171="",W$5,"")</f>
        <v>Alain</v>
      </c>
      <c r="X125" s="34" t="str">
        <f>IF('Heures Supplémentaire'!T171="",X$5,"")</f>
        <v>Manuel</v>
      </c>
      <c r="Y125" s="34" t="str">
        <f>IF('Heures Supplémentaire'!V171="",Y$5,"")</f>
        <v>Driss</v>
      </c>
      <c r="Z125" s="34" t="str">
        <f>IF('Heures Supplémentaire'!Z171="",Z$5,"")</f>
        <v>AAAA</v>
      </c>
      <c r="AA125" s="34" t="str">
        <f>IF('Heures Supplémentaire'!AA171="",AA$5,"")</f>
        <v>BBBB</v>
      </c>
      <c r="AB125" s="34" t="str">
        <f>IF('Heures Supplémentaire'!AB171="",AB$5,"")</f>
        <v>CCCC</v>
      </c>
      <c r="AC125" s="34" t="e">
        <f>IF(#REF!="",AC$5,"")</f>
        <v>#REF!</v>
      </c>
      <c r="AD125" s="34" t="e">
        <f>IF(#REF!="",AD$5,"")</f>
        <v>#REF!</v>
      </c>
      <c r="AE125" s="34" t="e">
        <f>IF(#REF!="",AE$5,"")</f>
        <v>#REF!</v>
      </c>
      <c r="AF125" s="34" t="e">
        <f>IF(#REF!="",AF$5,"")</f>
        <v>#REF!</v>
      </c>
      <c r="AG125" s="34" t="e">
        <f>IF(#REF!="",AG$5,"")</f>
        <v>#REF!</v>
      </c>
      <c r="AH125" s="35" t="e">
        <f>IF(#REF!="",AH$5,"")</f>
        <v>#REF!</v>
      </c>
    </row>
    <row r="126" spans="1:34" ht="15" hidden="1" customHeight="1">
      <c r="A126" s="27" t="s">
        <v>74</v>
      </c>
      <c r="B126" s="28">
        <f t="shared" si="3"/>
        <v>42856</v>
      </c>
      <c r="C126" s="36">
        <f t="shared" si="2"/>
        <v>2</v>
      </c>
      <c r="D126" s="37" t="s">
        <v>65</v>
      </c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3"/>
      <c r="P126" s="34" t="str">
        <f>IF('Heures Supplémentaire'!D174="",$P$5,"")</f>
        <v>Haziz</v>
      </c>
      <c r="Q126" s="34" t="str">
        <f>IF('Heures Supplémentaire'!F174="",$Q$5,"")</f>
        <v>Stéphanie</v>
      </c>
      <c r="R126" s="34" t="str">
        <f>IF('Heures Supplémentaire'!H174="",$R$5,"")</f>
        <v>Catherine</v>
      </c>
      <c r="S126" s="34" t="str">
        <f>IF('Heures Supplémentaire'!J174="",$S$5,"")</f>
        <v>Denise</v>
      </c>
      <c r="T126" s="34" t="str">
        <f>IF('Heures Supplémentaire'!L174="",$T$5,"")</f>
        <v>Camille</v>
      </c>
      <c r="U126" s="34" t="str">
        <f>IF('Heures Supplémentaire'!N174="",$U$5,"")</f>
        <v>Moncef</v>
      </c>
      <c r="V126" s="34" t="str">
        <f>IF('Heures Supplémentaire'!P174="",$V$5,"")</f>
        <v>Danièle</v>
      </c>
      <c r="W126" s="34" t="str">
        <f>IF('Heures Supplémentaire'!R174="",W$5,"")</f>
        <v>Alain</v>
      </c>
      <c r="X126" s="34" t="str">
        <f>IF('Heures Supplémentaire'!T174="",X$5,"")</f>
        <v>Manuel</v>
      </c>
      <c r="Y126" s="34" t="str">
        <f>IF('Heures Supplémentaire'!V174="",Y$5,"")</f>
        <v>Driss</v>
      </c>
      <c r="Z126" s="34" t="str">
        <f>IF('Heures Supplémentaire'!Z174="",Z$5,"")</f>
        <v>AAAA</v>
      </c>
      <c r="AA126" s="34" t="str">
        <f>IF('Heures Supplémentaire'!AA174="",AA$5,"")</f>
        <v>BBBB</v>
      </c>
      <c r="AB126" s="34" t="str">
        <f>IF('Heures Supplémentaire'!AB174="",AB$5,"")</f>
        <v>CCCC</v>
      </c>
      <c r="AC126" s="34" t="e">
        <f>IF(#REF!="",AC$5,"")</f>
        <v>#REF!</v>
      </c>
      <c r="AD126" s="34" t="e">
        <f>IF(#REF!="",AD$5,"")</f>
        <v>#REF!</v>
      </c>
      <c r="AE126" s="34" t="e">
        <f>IF(#REF!="",AE$5,"")</f>
        <v>#REF!</v>
      </c>
      <c r="AF126" s="34" t="e">
        <f>IF(#REF!="",AF$5,"")</f>
        <v>#REF!</v>
      </c>
      <c r="AG126" s="34" t="e">
        <f>IF(#REF!="",AG$5,"")</f>
        <v>#REF!</v>
      </c>
      <c r="AH126" s="35" t="e">
        <f>IF(#REF!="",AH$5,"")</f>
        <v>#REF!</v>
      </c>
    </row>
    <row r="127" spans="1:34" ht="15" hidden="1" customHeight="1">
      <c r="A127" s="27" t="s">
        <v>74</v>
      </c>
      <c r="B127" s="28">
        <f t="shared" si="3"/>
        <v>42857</v>
      </c>
      <c r="C127" s="36">
        <f t="shared" si="2"/>
        <v>3</v>
      </c>
      <c r="D127" s="37" t="s">
        <v>66</v>
      </c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3"/>
      <c r="P127" s="34" t="str">
        <f>IF('Heures Supplémentaire'!D175="",$P$5,"")</f>
        <v>Haziz</v>
      </c>
      <c r="Q127" s="34" t="str">
        <f>IF('Heures Supplémentaire'!F175="",$Q$5,"")</f>
        <v>Stéphanie</v>
      </c>
      <c r="R127" s="34" t="str">
        <f>IF('Heures Supplémentaire'!H175="",$R$5,"")</f>
        <v>Catherine</v>
      </c>
      <c r="S127" s="34" t="str">
        <f>IF('Heures Supplémentaire'!J175="",$S$5,"")</f>
        <v>Denise</v>
      </c>
      <c r="T127" s="34" t="str">
        <f>IF('Heures Supplémentaire'!L175="",$T$5,"")</f>
        <v>Camille</v>
      </c>
      <c r="U127" s="34" t="str">
        <f>IF('Heures Supplémentaire'!N175="",$U$5,"")</f>
        <v>Moncef</v>
      </c>
      <c r="V127" s="34" t="str">
        <f>IF('Heures Supplémentaire'!P175="",$V$5,"")</f>
        <v>Danièle</v>
      </c>
      <c r="W127" s="34" t="str">
        <f>IF('Heures Supplémentaire'!R175="",W$5,"")</f>
        <v>Alain</v>
      </c>
      <c r="X127" s="34" t="str">
        <f>IF('Heures Supplémentaire'!T175="",X$5,"")</f>
        <v>Manuel</v>
      </c>
      <c r="Y127" s="34" t="str">
        <f>IF('Heures Supplémentaire'!V175="",Y$5,"")</f>
        <v>Driss</v>
      </c>
      <c r="Z127" s="34" t="str">
        <f>IF('Heures Supplémentaire'!Z175="",Z$5,"")</f>
        <v>AAAA</v>
      </c>
      <c r="AA127" s="34" t="str">
        <f>IF('Heures Supplémentaire'!AA175="",AA$5,"")</f>
        <v>BBBB</v>
      </c>
      <c r="AB127" s="34" t="str">
        <f>IF('Heures Supplémentaire'!AB175="",AB$5,"")</f>
        <v>CCCC</v>
      </c>
      <c r="AC127" s="34" t="e">
        <f>IF(#REF!="",AC$5,"")</f>
        <v>#REF!</v>
      </c>
      <c r="AD127" s="34" t="e">
        <f>IF(#REF!="",AD$5,"")</f>
        <v>#REF!</v>
      </c>
      <c r="AE127" s="34" t="e">
        <f>IF(#REF!="",AE$5,"")</f>
        <v>#REF!</v>
      </c>
      <c r="AF127" s="34" t="e">
        <f>IF(#REF!="",AF$5,"")</f>
        <v>#REF!</v>
      </c>
      <c r="AG127" s="34" t="e">
        <f>IF(#REF!="",AG$5,"")</f>
        <v>#REF!</v>
      </c>
      <c r="AH127" s="35" t="e">
        <f>IF(#REF!="",AH$5,"")</f>
        <v>#REF!</v>
      </c>
    </row>
    <row r="128" spans="1:34" ht="15" hidden="1" customHeight="1">
      <c r="A128" s="27" t="s">
        <v>74</v>
      </c>
      <c r="B128" s="28">
        <f t="shared" si="3"/>
        <v>42858</v>
      </c>
      <c r="C128" s="36">
        <f t="shared" si="2"/>
        <v>4</v>
      </c>
      <c r="D128" s="37" t="s">
        <v>67</v>
      </c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3"/>
      <c r="P128" s="34" t="str">
        <f>IF('Heures Supplémentaire'!D176="",$P$5,"")</f>
        <v>Haziz</v>
      </c>
      <c r="Q128" s="34" t="str">
        <f>IF('Heures Supplémentaire'!F176="",$Q$5,"")</f>
        <v>Stéphanie</v>
      </c>
      <c r="R128" s="34" t="str">
        <f>IF('Heures Supplémentaire'!H176="",$R$5,"")</f>
        <v>Catherine</v>
      </c>
      <c r="S128" s="34" t="str">
        <f>IF('Heures Supplémentaire'!J176="",$S$5,"")</f>
        <v>Denise</v>
      </c>
      <c r="T128" s="34" t="str">
        <f>IF('Heures Supplémentaire'!L176="",$T$5,"")</f>
        <v>Camille</v>
      </c>
      <c r="U128" s="34" t="str">
        <f>IF('Heures Supplémentaire'!N176="",$U$5,"")</f>
        <v>Moncef</v>
      </c>
      <c r="V128" s="34" t="str">
        <f>IF('Heures Supplémentaire'!P176="",$V$5,"")</f>
        <v>Danièle</v>
      </c>
      <c r="W128" s="34" t="str">
        <f>IF('Heures Supplémentaire'!R176="",W$5,"")</f>
        <v>Alain</v>
      </c>
      <c r="X128" s="34" t="str">
        <f>IF('Heures Supplémentaire'!T176="",X$5,"")</f>
        <v>Manuel</v>
      </c>
      <c r="Y128" s="34" t="str">
        <f>IF('Heures Supplémentaire'!V176="",Y$5,"")</f>
        <v>Driss</v>
      </c>
      <c r="Z128" s="34" t="str">
        <f>IF('Heures Supplémentaire'!Z176="",Z$5,"")</f>
        <v>AAAA</v>
      </c>
      <c r="AA128" s="34" t="str">
        <f>IF('Heures Supplémentaire'!AA176="",AA$5,"")</f>
        <v>BBBB</v>
      </c>
      <c r="AB128" s="34" t="str">
        <f>IF('Heures Supplémentaire'!AB176="",AB$5,"")</f>
        <v>CCCC</v>
      </c>
      <c r="AC128" s="34" t="e">
        <f>IF(#REF!="",AC$5,"")</f>
        <v>#REF!</v>
      </c>
      <c r="AD128" s="34" t="e">
        <f>IF(#REF!="",AD$5,"")</f>
        <v>#REF!</v>
      </c>
      <c r="AE128" s="34" t="e">
        <f>IF(#REF!="",AE$5,"")</f>
        <v>#REF!</v>
      </c>
      <c r="AF128" s="34" t="e">
        <f>IF(#REF!="",AF$5,"")</f>
        <v>#REF!</v>
      </c>
      <c r="AG128" s="34" t="e">
        <f>IF(#REF!="",AG$5,"")</f>
        <v>#REF!</v>
      </c>
      <c r="AH128" s="35" t="e">
        <f>IF(#REF!="",AH$5,"")</f>
        <v>#REF!</v>
      </c>
    </row>
    <row r="129" spans="1:34" ht="15" customHeight="1">
      <c r="A129" s="27" t="s">
        <v>74</v>
      </c>
      <c r="B129" s="28">
        <f t="shared" si="3"/>
        <v>42859</v>
      </c>
      <c r="C129" s="36">
        <f t="shared" si="2"/>
        <v>5</v>
      </c>
      <c r="D129" s="37" t="s">
        <v>68</v>
      </c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3"/>
      <c r="P129" s="34" t="str">
        <f>IF('Heures Supplémentaire'!D177="",$P$5,"")</f>
        <v>Haziz</v>
      </c>
      <c r="Q129" s="34" t="str">
        <f>IF('Heures Supplémentaire'!F177="",$Q$5,"")</f>
        <v>Stéphanie</v>
      </c>
      <c r="R129" s="34" t="str">
        <f>IF('Heures Supplémentaire'!H177="",$R$5,"")</f>
        <v>Catherine</v>
      </c>
      <c r="S129" s="34" t="str">
        <f>IF('Heures Supplémentaire'!J177="",$S$5,"")</f>
        <v>Denise</v>
      </c>
      <c r="T129" s="34" t="str">
        <f>IF('Heures Supplémentaire'!L177="",$T$5,"")</f>
        <v>Camille</v>
      </c>
      <c r="U129" s="34" t="str">
        <f>IF('Heures Supplémentaire'!N177="",$U$5,"")</f>
        <v>Moncef</v>
      </c>
      <c r="V129" s="34" t="str">
        <f>IF('Heures Supplémentaire'!P177="",$V$5,"")</f>
        <v>Danièle</v>
      </c>
      <c r="W129" s="34" t="str">
        <f>IF('Heures Supplémentaire'!R177="",W$5,"")</f>
        <v>Alain</v>
      </c>
      <c r="X129" s="34" t="str">
        <f>IF('Heures Supplémentaire'!T177="",X$5,"")</f>
        <v>Manuel</v>
      </c>
      <c r="Y129" s="34" t="str">
        <f>IF('Heures Supplémentaire'!V177="",Y$5,"")</f>
        <v>Driss</v>
      </c>
      <c r="Z129" s="34" t="str">
        <f>IF('Heures Supplémentaire'!Z177="",Z$5,"")</f>
        <v>AAAA</v>
      </c>
      <c r="AA129" s="34" t="str">
        <f>IF('Heures Supplémentaire'!AA177="",AA$5,"")</f>
        <v>BBBB</v>
      </c>
      <c r="AB129" s="34" t="str">
        <f>IF('Heures Supplémentaire'!AB177="",AB$5,"")</f>
        <v>CCCC</v>
      </c>
      <c r="AC129" s="34" t="e">
        <f>IF(#REF!="",AC$5,"")</f>
        <v>#REF!</v>
      </c>
      <c r="AD129" s="34" t="e">
        <f>IF(#REF!="",AD$5,"")</f>
        <v>#REF!</v>
      </c>
      <c r="AE129" s="34" t="e">
        <f>IF(#REF!="",AE$5,"")</f>
        <v>#REF!</v>
      </c>
      <c r="AF129" s="34" t="e">
        <f>IF(#REF!="",AF$5,"")</f>
        <v>#REF!</v>
      </c>
      <c r="AG129" s="34" t="e">
        <f>IF(#REF!="",AG$5,"")</f>
        <v>#REF!</v>
      </c>
      <c r="AH129" s="35" t="e">
        <f>IF(#REF!="",AH$5,"")</f>
        <v>#REF!</v>
      </c>
    </row>
    <row r="130" spans="1:34" ht="15" hidden="1" customHeight="1">
      <c r="A130" s="27" t="s">
        <v>74</v>
      </c>
      <c r="B130" s="28">
        <f t="shared" si="3"/>
        <v>42860</v>
      </c>
      <c r="C130" s="36">
        <f t="shared" si="2"/>
        <v>6</v>
      </c>
      <c r="D130" s="37" t="s">
        <v>69</v>
      </c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3"/>
      <c r="P130" s="34" t="str">
        <f>IF('Heures Supplémentaire'!D178="",$P$5,"")</f>
        <v>Haziz</v>
      </c>
      <c r="Q130" s="34" t="str">
        <f>IF('Heures Supplémentaire'!F178="",$Q$5,"")</f>
        <v>Stéphanie</v>
      </c>
      <c r="R130" s="34" t="str">
        <f>IF('Heures Supplémentaire'!H178="",$R$5,"")</f>
        <v>Catherine</v>
      </c>
      <c r="S130" s="34" t="str">
        <f>IF('Heures Supplémentaire'!J178="",$S$5,"")</f>
        <v>Denise</v>
      </c>
      <c r="T130" s="34" t="str">
        <f>IF('Heures Supplémentaire'!L178="",$T$5,"")</f>
        <v>Camille</v>
      </c>
      <c r="U130" s="34" t="str">
        <f>IF('Heures Supplémentaire'!N178="",$U$5,"")</f>
        <v>Moncef</v>
      </c>
      <c r="V130" s="34" t="str">
        <f>IF('Heures Supplémentaire'!P178="",$V$5,"")</f>
        <v>Danièle</v>
      </c>
      <c r="W130" s="34" t="str">
        <f>IF('Heures Supplémentaire'!R178="",W$5,"")</f>
        <v>Alain</v>
      </c>
      <c r="X130" s="34" t="str">
        <f>IF('Heures Supplémentaire'!T178="",X$5,"")</f>
        <v>Manuel</v>
      </c>
      <c r="Y130" s="34" t="str">
        <f>IF('Heures Supplémentaire'!V178="",Y$5,"")</f>
        <v>Driss</v>
      </c>
      <c r="Z130" s="34" t="str">
        <f>IF('Heures Supplémentaire'!Z178="",Z$5,"")</f>
        <v>AAAA</v>
      </c>
      <c r="AA130" s="34" t="str">
        <f>IF('Heures Supplémentaire'!AA178="",AA$5,"")</f>
        <v>BBBB</v>
      </c>
      <c r="AB130" s="34" t="str">
        <f>IF('Heures Supplémentaire'!AB178="",AB$5,"")</f>
        <v>CCCC</v>
      </c>
      <c r="AC130" s="34" t="e">
        <f>IF(#REF!="",AC$5,"")</f>
        <v>#REF!</v>
      </c>
      <c r="AD130" s="34" t="e">
        <f>IF(#REF!="",AD$5,"")</f>
        <v>#REF!</v>
      </c>
      <c r="AE130" s="34" t="e">
        <f>IF(#REF!="",AE$5,"")</f>
        <v>#REF!</v>
      </c>
      <c r="AF130" s="34" t="e">
        <f>IF(#REF!="",AF$5,"")</f>
        <v>#REF!</v>
      </c>
      <c r="AG130" s="34" t="e">
        <f>IF(#REF!="",AG$5,"")</f>
        <v>#REF!</v>
      </c>
      <c r="AH130" s="35" t="e">
        <f>IF(#REF!="",AH$5,"")</f>
        <v>#REF!</v>
      </c>
    </row>
    <row r="131" spans="1:34" ht="15" hidden="1" customHeight="1">
      <c r="A131" s="27" t="s">
        <v>74</v>
      </c>
      <c r="B131" s="28">
        <f t="shared" si="3"/>
        <v>42861</v>
      </c>
      <c r="C131" s="36">
        <f t="shared" si="2"/>
        <v>7</v>
      </c>
      <c r="D131" s="37" t="s">
        <v>70</v>
      </c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3"/>
      <c r="P131" s="34" t="str">
        <f>IF('Heures Supplémentaire'!D179="",$P$5,"")</f>
        <v>Haziz</v>
      </c>
      <c r="Q131" s="34" t="str">
        <f>IF('Heures Supplémentaire'!F179="",$Q$5,"")</f>
        <v>Stéphanie</v>
      </c>
      <c r="R131" s="34" t="str">
        <f>IF('Heures Supplémentaire'!H179="",$R$5,"")</f>
        <v>Catherine</v>
      </c>
      <c r="S131" s="34" t="str">
        <f>IF('Heures Supplémentaire'!J179="",$S$5,"")</f>
        <v>Denise</v>
      </c>
      <c r="T131" s="34" t="str">
        <f>IF('Heures Supplémentaire'!L179="",$T$5,"")</f>
        <v>Camille</v>
      </c>
      <c r="U131" s="34" t="str">
        <f>IF('Heures Supplémentaire'!N179="",$U$5,"")</f>
        <v>Moncef</v>
      </c>
      <c r="V131" s="34" t="str">
        <f>IF('Heures Supplémentaire'!P179="",$V$5,"")</f>
        <v>Danièle</v>
      </c>
      <c r="W131" s="34" t="str">
        <f>IF('Heures Supplémentaire'!R179="",W$5,"")</f>
        <v>Alain</v>
      </c>
      <c r="X131" s="34" t="str">
        <f>IF('Heures Supplémentaire'!T179="",X$5,"")</f>
        <v>Manuel</v>
      </c>
      <c r="Y131" s="34" t="str">
        <f>IF('Heures Supplémentaire'!V179="",Y$5,"")</f>
        <v>Driss</v>
      </c>
      <c r="Z131" s="34" t="str">
        <f>IF('Heures Supplémentaire'!Z179="",Z$5,"")</f>
        <v>AAAA</v>
      </c>
      <c r="AA131" s="34" t="str">
        <f>IF('Heures Supplémentaire'!AA179="",AA$5,"")</f>
        <v>BBBB</v>
      </c>
      <c r="AB131" s="34" t="str">
        <f>IF('Heures Supplémentaire'!AB179="",AB$5,"")</f>
        <v>CCCC</v>
      </c>
      <c r="AC131" s="34" t="e">
        <f>IF(#REF!="",AC$5,"")</f>
        <v>#REF!</v>
      </c>
      <c r="AD131" s="34" t="e">
        <f>IF(#REF!="",AD$5,"")</f>
        <v>#REF!</v>
      </c>
      <c r="AE131" s="34" t="e">
        <f>IF(#REF!="",AE$5,"")</f>
        <v>#REF!</v>
      </c>
      <c r="AF131" s="34" t="e">
        <f>IF(#REF!="",AF$5,"")</f>
        <v>#REF!</v>
      </c>
      <c r="AG131" s="34" t="e">
        <f>IF(#REF!="",AG$5,"")</f>
        <v>#REF!</v>
      </c>
      <c r="AH131" s="35" t="e">
        <f>IF(#REF!="",AH$5,"")</f>
        <v>#REF!</v>
      </c>
    </row>
    <row r="132" spans="1:34" ht="15" hidden="1" customHeight="1">
      <c r="A132" s="27" t="s">
        <v>74</v>
      </c>
      <c r="B132" s="28">
        <f t="shared" si="3"/>
        <v>42862</v>
      </c>
      <c r="C132" s="36">
        <f t="shared" si="2"/>
        <v>1</v>
      </c>
      <c r="D132" s="37" t="s">
        <v>64</v>
      </c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3"/>
      <c r="P132" s="34" t="str">
        <f>IF('Heures Supplémentaire'!D180="",$P$5,"")</f>
        <v>Haziz</v>
      </c>
      <c r="Q132" s="34" t="str">
        <f>IF('Heures Supplémentaire'!F180="",$Q$5,"")</f>
        <v>Stéphanie</v>
      </c>
      <c r="R132" s="34" t="str">
        <f>IF('Heures Supplémentaire'!H180="",$R$5,"")</f>
        <v>Catherine</v>
      </c>
      <c r="S132" s="34" t="str">
        <f>IF('Heures Supplémentaire'!J180="",$S$5,"")</f>
        <v>Denise</v>
      </c>
      <c r="T132" s="34" t="str">
        <f>IF('Heures Supplémentaire'!L180="",$T$5,"")</f>
        <v>Camille</v>
      </c>
      <c r="U132" s="34" t="str">
        <f>IF('Heures Supplémentaire'!N180="",$U$5,"")</f>
        <v>Moncef</v>
      </c>
      <c r="V132" s="34" t="str">
        <f>IF('Heures Supplémentaire'!P180="",$V$5,"")</f>
        <v>Danièle</v>
      </c>
      <c r="W132" s="34" t="str">
        <f>IF('Heures Supplémentaire'!R180="",W$5,"")</f>
        <v>Alain</v>
      </c>
      <c r="X132" s="34" t="str">
        <f>IF('Heures Supplémentaire'!T180="",X$5,"")</f>
        <v>Manuel</v>
      </c>
      <c r="Y132" s="34" t="str">
        <f>IF('Heures Supplémentaire'!V180="",Y$5,"")</f>
        <v>Driss</v>
      </c>
      <c r="Z132" s="34" t="str">
        <f>IF('Heures Supplémentaire'!Z180="",Z$5,"")</f>
        <v>AAAA</v>
      </c>
      <c r="AA132" s="34" t="str">
        <f>IF('Heures Supplémentaire'!AA180="",AA$5,"")</f>
        <v>BBBB</v>
      </c>
      <c r="AB132" s="34" t="str">
        <f>IF('Heures Supplémentaire'!AB180="",AB$5,"")</f>
        <v>CCCC</v>
      </c>
      <c r="AC132" s="34" t="e">
        <f>IF(#REF!="",AC$5,"")</f>
        <v>#REF!</v>
      </c>
      <c r="AD132" s="34" t="e">
        <f>IF(#REF!="",AD$5,"")</f>
        <v>#REF!</v>
      </c>
      <c r="AE132" s="34" t="e">
        <f>IF(#REF!="",AE$5,"")</f>
        <v>#REF!</v>
      </c>
      <c r="AF132" s="34" t="e">
        <f>IF(#REF!="",AF$5,"")</f>
        <v>#REF!</v>
      </c>
      <c r="AG132" s="34" t="e">
        <f>IF(#REF!="",AG$5,"")</f>
        <v>#REF!</v>
      </c>
      <c r="AH132" s="35" t="e">
        <f>IF(#REF!="",AH$5,"")</f>
        <v>#REF!</v>
      </c>
    </row>
    <row r="133" spans="1:34" ht="15" hidden="1" customHeight="1">
      <c r="A133" s="27" t="s">
        <v>74</v>
      </c>
      <c r="B133" s="28">
        <f t="shared" si="3"/>
        <v>42863</v>
      </c>
      <c r="C133" s="36">
        <f t="shared" si="2"/>
        <v>2</v>
      </c>
      <c r="D133" s="37" t="s">
        <v>65</v>
      </c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3"/>
      <c r="P133" s="34" t="str">
        <f>IF('Heures Supplémentaire'!D183="",$P$5,"")</f>
        <v>Haziz</v>
      </c>
      <c r="Q133" s="34" t="str">
        <f>IF('Heures Supplémentaire'!F183="",$Q$5,"")</f>
        <v>Stéphanie</v>
      </c>
      <c r="R133" s="34" t="str">
        <f>IF('Heures Supplémentaire'!H183="",$R$5,"")</f>
        <v>Catherine</v>
      </c>
      <c r="S133" s="34" t="str">
        <f>IF('Heures Supplémentaire'!J183="",$S$5,"")</f>
        <v>Denise</v>
      </c>
      <c r="T133" s="34" t="str">
        <f>IF('Heures Supplémentaire'!L183="",$T$5,"")</f>
        <v>Camille</v>
      </c>
      <c r="U133" s="34" t="str">
        <f>IF('Heures Supplémentaire'!N183="",$U$5,"")</f>
        <v>Moncef</v>
      </c>
      <c r="V133" s="34" t="str">
        <f>IF('Heures Supplémentaire'!P183="",$V$5,"")</f>
        <v>Danièle</v>
      </c>
      <c r="W133" s="34" t="str">
        <f>IF('Heures Supplémentaire'!R183="",W$5,"")</f>
        <v>Alain</v>
      </c>
      <c r="X133" s="34" t="str">
        <f>IF('Heures Supplémentaire'!T183="",X$5,"")</f>
        <v>Manuel</v>
      </c>
      <c r="Y133" s="34" t="str">
        <f>IF('Heures Supplémentaire'!V183="",Y$5,"")</f>
        <v>Driss</v>
      </c>
      <c r="Z133" s="34" t="str">
        <f>IF('Heures Supplémentaire'!Z183="",Z$5,"")</f>
        <v>AAAA</v>
      </c>
      <c r="AA133" s="34" t="str">
        <f>IF('Heures Supplémentaire'!AA183="",AA$5,"")</f>
        <v>BBBB</v>
      </c>
      <c r="AB133" s="34" t="str">
        <f>IF('Heures Supplémentaire'!AB183="",AB$5,"")</f>
        <v>CCCC</v>
      </c>
      <c r="AC133" s="34" t="e">
        <f>IF(#REF!="",AC$5,"")</f>
        <v>#REF!</v>
      </c>
      <c r="AD133" s="34" t="e">
        <f>IF(#REF!="",AD$5,"")</f>
        <v>#REF!</v>
      </c>
      <c r="AE133" s="34" t="e">
        <f>IF(#REF!="",AE$5,"")</f>
        <v>#REF!</v>
      </c>
      <c r="AF133" s="34" t="e">
        <f>IF(#REF!="",AF$5,"")</f>
        <v>#REF!</v>
      </c>
      <c r="AG133" s="34" t="e">
        <f>IF(#REF!="",AG$5,"")</f>
        <v>#REF!</v>
      </c>
      <c r="AH133" s="35" t="e">
        <f>IF(#REF!="",AH$5,"")</f>
        <v>#REF!</v>
      </c>
    </row>
    <row r="134" spans="1:34" ht="15" hidden="1" customHeight="1">
      <c r="A134" s="27" t="s">
        <v>74</v>
      </c>
      <c r="B134" s="28">
        <f t="shared" si="3"/>
        <v>42864</v>
      </c>
      <c r="C134" s="36">
        <f t="shared" ref="C134:C197" si="4">WEEKDAY(B134)</f>
        <v>3</v>
      </c>
      <c r="D134" s="37" t="s">
        <v>66</v>
      </c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3"/>
      <c r="P134" s="34" t="str">
        <f>IF('Heures Supplémentaire'!D184="",$P$5,"")</f>
        <v>Haziz</v>
      </c>
      <c r="Q134" s="34" t="str">
        <f>IF('Heures Supplémentaire'!F184="",$Q$5,"")</f>
        <v>Stéphanie</v>
      </c>
      <c r="R134" s="34" t="str">
        <f>IF('Heures Supplémentaire'!H184="",$R$5,"")</f>
        <v>Catherine</v>
      </c>
      <c r="S134" s="34" t="str">
        <f>IF('Heures Supplémentaire'!J184="",$S$5,"")</f>
        <v>Denise</v>
      </c>
      <c r="T134" s="34" t="str">
        <f>IF('Heures Supplémentaire'!L184="",$T$5,"")</f>
        <v>Camille</v>
      </c>
      <c r="U134" s="34" t="str">
        <f>IF('Heures Supplémentaire'!N184="",$U$5,"")</f>
        <v>Moncef</v>
      </c>
      <c r="V134" s="34" t="str">
        <f>IF('Heures Supplémentaire'!P184="",$V$5,"")</f>
        <v>Danièle</v>
      </c>
      <c r="W134" s="34" t="str">
        <f>IF('Heures Supplémentaire'!R184="",W$5,"")</f>
        <v>Alain</v>
      </c>
      <c r="X134" s="34" t="str">
        <f>IF('Heures Supplémentaire'!T184="",X$5,"")</f>
        <v>Manuel</v>
      </c>
      <c r="Y134" s="34" t="str">
        <f>IF('Heures Supplémentaire'!V184="",Y$5,"")</f>
        <v>Driss</v>
      </c>
      <c r="Z134" s="34" t="str">
        <f>IF('Heures Supplémentaire'!Z184="",Z$5,"")</f>
        <v>AAAA</v>
      </c>
      <c r="AA134" s="34" t="str">
        <f>IF('Heures Supplémentaire'!AA184="",AA$5,"")</f>
        <v>BBBB</v>
      </c>
      <c r="AB134" s="34" t="str">
        <f>IF('Heures Supplémentaire'!AB184="",AB$5,"")</f>
        <v>CCCC</v>
      </c>
      <c r="AC134" s="34" t="e">
        <f>IF(#REF!="",AC$5,"")</f>
        <v>#REF!</v>
      </c>
      <c r="AD134" s="34" t="e">
        <f>IF(#REF!="",AD$5,"")</f>
        <v>#REF!</v>
      </c>
      <c r="AE134" s="34" t="e">
        <f>IF(#REF!="",AE$5,"")</f>
        <v>#REF!</v>
      </c>
      <c r="AF134" s="34" t="e">
        <f>IF(#REF!="",AF$5,"")</f>
        <v>#REF!</v>
      </c>
      <c r="AG134" s="34" t="e">
        <f>IF(#REF!="",AG$5,"")</f>
        <v>#REF!</v>
      </c>
      <c r="AH134" s="35" t="e">
        <f>IF(#REF!="",AH$5,"")</f>
        <v>#REF!</v>
      </c>
    </row>
    <row r="135" spans="1:34" ht="15" hidden="1" customHeight="1">
      <c r="A135" s="27" t="s">
        <v>74</v>
      </c>
      <c r="B135" s="28">
        <f t="shared" ref="B135:B198" si="5">B134+1</f>
        <v>42865</v>
      </c>
      <c r="C135" s="36">
        <f t="shared" si="4"/>
        <v>4</v>
      </c>
      <c r="D135" s="37" t="s">
        <v>67</v>
      </c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3"/>
      <c r="P135" s="34" t="str">
        <f>IF('Heures Supplémentaire'!D185="",$P$5,"")</f>
        <v>Haziz</v>
      </c>
      <c r="Q135" s="34" t="str">
        <f>IF('Heures Supplémentaire'!F185="",$Q$5,"")</f>
        <v>Stéphanie</v>
      </c>
      <c r="R135" s="34" t="str">
        <f>IF('Heures Supplémentaire'!H185="",$R$5,"")</f>
        <v>Catherine</v>
      </c>
      <c r="S135" s="34" t="str">
        <f>IF('Heures Supplémentaire'!J185="",$S$5,"")</f>
        <v>Denise</v>
      </c>
      <c r="T135" s="34" t="str">
        <f>IF('Heures Supplémentaire'!L185="",$T$5,"")</f>
        <v>Camille</v>
      </c>
      <c r="U135" s="34" t="str">
        <f>IF('Heures Supplémentaire'!N185="",$U$5,"")</f>
        <v>Moncef</v>
      </c>
      <c r="V135" s="34" t="str">
        <f>IF('Heures Supplémentaire'!P185="",$V$5,"")</f>
        <v>Danièle</v>
      </c>
      <c r="W135" s="34" t="str">
        <f>IF('Heures Supplémentaire'!R185="",W$5,"")</f>
        <v>Alain</v>
      </c>
      <c r="X135" s="34" t="str">
        <f>IF('Heures Supplémentaire'!T185="",X$5,"")</f>
        <v>Manuel</v>
      </c>
      <c r="Y135" s="34" t="str">
        <f>IF('Heures Supplémentaire'!V185="",Y$5,"")</f>
        <v>Driss</v>
      </c>
      <c r="Z135" s="34" t="str">
        <f>IF('Heures Supplémentaire'!Z185="",Z$5,"")</f>
        <v>AAAA</v>
      </c>
      <c r="AA135" s="34" t="str">
        <f>IF('Heures Supplémentaire'!AA185="",AA$5,"")</f>
        <v>BBBB</v>
      </c>
      <c r="AB135" s="34" t="str">
        <f>IF('Heures Supplémentaire'!AB185="",AB$5,"")</f>
        <v>CCCC</v>
      </c>
      <c r="AC135" s="34" t="e">
        <f>IF(#REF!="",AC$5,"")</f>
        <v>#REF!</v>
      </c>
      <c r="AD135" s="34" t="e">
        <f>IF(#REF!="",AD$5,"")</f>
        <v>#REF!</v>
      </c>
      <c r="AE135" s="34" t="e">
        <f>IF(#REF!="",AE$5,"")</f>
        <v>#REF!</v>
      </c>
      <c r="AF135" s="34" t="e">
        <f>IF(#REF!="",AF$5,"")</f>
        <v>#REF!</v>
      </c>
      <c r="AG135" s="34" t="e">
        <f>IF(#REF!="",AG$5,"")</f>
        <v>#REF!</v>
      </c>
      <c r="AH135" s="35" t="e">
        <f>IF(#REF!="",AH$5,"")</f>
        <v>#REF!</v>
      </c>
    </row>
    <row r="136" spans="1:34" ht="15" customHeight="1">
      <c r="A136" s="27" t="s">
        <v>74</v>
      </c>
      <c r="B136" s="28">
        <f t="shared" si="5"/>
        <v>42866</v>
      </c>
      <c r="C136" s="36">
        <f t="shared" si="4"/>
        <v>5</v>
      </c>
      <c r="D136" s="37" t="s">
        <v>68</v>
      </c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3"/>
      <c r="P136" s="34" t="str">
        <f>IF('Heures Supplémentaire'!D186="",$P$5,"")</f>
        <v>Haziz</v>
      </c>
      <c r="Q136" s="34" t="str">
        <f>IF('Heures Supplémentaire'!F186="",$Q$5,"")</f>
        <v>Stéphanie</v>
      </c>
      <c r="R136" s="34" t="str">
        <f>IF('Heures Supplémentaire'!H186="",$R$5,"")</f>
        <v>Catherine</v>
      </c>
      <c r="S136" s="34" t="str">
        <f>IF('Heures Supplémentaire'!J186="",$S$5,"")</f>
        <v>Denise</v>
      </c>
      <c r="T136" s="34" t="str">
        <f>IF('Heures Supplémentaire'!L186="",$T$5,"")</f>
        <v>Camille</v>
      </c>
      <c r="U136" s="34" t="str">
        <f>IF('Heures Supplémentaire'!N186="",$U$5,"")</f>
        <v>Moncef</v>
      </c>
      <c r="V136" s="34" t="str">
        <f>IF('Heures Supplémentaire'!P186="",$V$5,"")</f>
        <v>Danièle</v>
      </c>
      <c r="W136" s="34" t="str">
        <f>IF('Heures Supplémentaire'!R186="",W$5,"")</f>
        <v>Alain</v>
      </c>
      <c r="X136" s="34" t="str">
        <f>IF('Heures Supplémentaire'!T186="",X$5,"")</f>
        <v>Manuel</v>
      </c>
      <c r="Y136" s="34" t="str">
        <f>IF('Heures Supplémentaire'!V186="",Y$5,"")</f>
        <v>Driss</v>
      </c>
      <c r="Z136" s="34" t="str">
        <f>IF('Heures Supplémentaire'!Z186="",Z$5,"")</f>
        <v>AAAA</v>
      </c>
      <c r="AA136" s="34" t="str">
        <f>IF('Heures Supplémentaire'!AA186="",AA$5,"")</f>
        <v>BBBB</v>
      </c>
      <c r="AB136" s="34" t="str">
        <f>IF('Heures Supplémentaire'!AB186="",AB$5,"")</f>
        <v>CCCC</v>
      </c>
      <c r="AC136" s="34" t="e">
        <f>IF(#REF!="",AC$5,"")</f>
        <v>#REF!</v>
      </c>
      <c r="AD136" s="34" t="e">
        <f>IF(#REF!="",AD$5,"")</f>
        <v>#REF!</v>
      </c>
      <c r="AE136" s="34" t="e">
        <f>IF(#REF!="",AE$5,"")</f>
        <v>#REF!</v>
      </c>
      <c r="AF136" s="34" t="e">
        <f>IF(#REF!="",AF$5,"")</f>
        <v>#REF!</v>
      </c>
      <c r="AG136" s="34" t="e">
        <f>IF(#REF!="",AG$5,"")</f>
        <v>#REF!</v>
      </c>
      <c r="AH136" s="35" t="e">
        <f>IF(#REF!="",AH$5,"")</f>
        <v>#REF!</v>
      </c>
    </row>
    <row r="137" spans="1:34" ht="15" hidden="1" customHeight="1">
      <c r="A137" s="27" t="s">
        <v>74</v>
      </c>
      <c r="B137" s="28">
        <f t="shared" si="5"/>
        <v>42867</v>
      </c>
      <c r="C137" s="36">
        <f t="shared" si="4"/>
        <v>6</v>
      </c>
      <c r="D137" s="37" t="s">
        <v>69</v>
      </c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3"/>
      <c r="P137" s="34" t="str">
        <f>IF('Heures Supplémentaire'!D187="",$P$5,"")</f>
        <v>Haziz</v>
      </c>
      <c r="Q137" s="34" t="str">
        <f>IF('Heures Supplémentaire'!F187="",$Q$5,"")</f>
        <v>Stéphanie</v>
      </c>
      <c r="R137" s="34" t="str">
        <f>IF('Heures Supplémentaire'!H187="",$R$5,"")</f>
        <v>Catherine</v>
      </c>
      <c r="S137" s="34" t="str">
        <f>IF('Heures Supplémentaire'!J187="",$S$5,"")</f>
        <v>Denise</v>
      </c>
      <c r="T137" s="34" t="str">
        <f>IF('Heures Supplémentaire'!L187="",$T$5,"")</f>
        <v>Camille</v>
      </c>
      <c r="U137" s="34" t="str">
        <f>IF('Heures Supplémentaire'!N187="",$U$5,"")</f>
        <v>Moncef</v>
      </c>
      <c r="V137" s="34" t="str">
        <f>IF('Heures Supplémentaire'!P187="",$V$5,"")</f>
        <v>Danièle</v>
      </c>
      <c r="W137" s="34" t="str">
        <f>IF('Heures Supplémentaire'!R187="",W$5,"")</f>
        <v>Alain</v>
      </c>
      <c r="X137" s="34" t="str">
        <f>IF('Heures Supplémentaire'!T187="",X$5,"")</f>
        <v>Manuel</v>
      </c>
      <c r="Y137" s="34" t="str">
        <f>IF('Heures Supplémentaire'!V187="",Y$5,"")</f>
        <v>Driss</v>
      </c>
      <c r="Z137" s="34" t="str">
        <f>IF('Heures Supplémentaire'!Z187="",Z$5,"")</f>
        <v>AAAA</v>
      </c>
      <c r="AA137" s="34" t="str">
        <f>IF('Heures Supplémentaire'!AA187="",AA$5,"")</f>
        <v>BBBB</v>
      </c>
      <c r="AB137" s="34" t="str">
        <f>IF('Heures Supplémentaire'!AB187="",AB$5,"")</f>
        <v>CCCC</v>
      </c>
      <c r="AC137" s="34" t="e">
        <f>IF(#REF!="",AC$5,"")</f>
        <v>#REF!</v>
      </c>
      <c r="AD137" s="34" t="e">
        <f>IF(#REF!="",AD$5,"")</f>
        <v>#REF!</v>
      </c>
      <c r="AE137" s="34" t="e">
        <f>IF(#REF!="",AE$5,"")</f>
        <v>#REF!</v>
      </c>
      <c r="AF137" s="34" t="e">
        <f>IF(#REF!="",AF$5,"")</f>
        <v>#REF!</v>
      </c>
      <c r="AG137" s="34" t="e">
        <f>IF(#REF!="",AG$5,"")</f>
        <v>#REF!</v>
      </c>
      <c r="AH137" s="35" t="e">
        <f>IF(#REF!="",AH$5,"")</f>
        <v>#REF!</v>
      </c>
    </row>
    <row r="138" spans="1:34" ht="15" hidden="1" customHeight="1">
      <c r="A138" s="27" t="s">
        <v>74</v>
      </c>
      <c r="B138" s="28">
        <f t="shared" si="5"/>
        <v>42868</v>
      </c>
      <c r="C138" s="36">
        <f t="shared" si="4"/>
        <v>7</v>
      </c>
      <c r="D138" s="37" t="s">
        <v>70</v>
      </c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3"/>
      <c r="P138" s="34" t="str">
        <f>IF('Heures Supplémentaire'!D188="",$P$5,"")</f>
        <v>Haziz</v>
      </c>
      <c r="Q138" s="34" t="str">
        <f>IF('Heures Supplémentaire'!F188="",$Q$5,"")</f>
        <v>Stéphanie</v>
      </c>
      <c r="R138" s="34" t="str">
        <f>IF('Heures Supplémentaire'!H188="",$R$5,"")</f>
        <v>Catherine</v>
      </c>
      <c r="S138" s="34" t="str">
        <f>IF('Heures Supplémentaire'!J188="",$S$5,"")</f>
        <v>Denise</v>
      </c>
      <c r="T138" s="34" t="str">
        <f>IF('Heures Supplémentaire'!L188="",$T$5,"")</f>
        <v>Camille</v>
      </c>
      <c r="U138" s="34" t="str">
        <f>IF('Heures Supplémentaire'!N188="",$U$5,"")</f>
        <v>Moncef</v>
      </c>
      <c r="V138" s="34" t="str">
        <f>IF('Heures Supplémentaire'!P188="",$V$5,"")</f>
        <v>Danièle</v>
      </c>
      <c r="W138" s="34" t="str">
        <f>IF('Heures Supplémentaire'!R188="",W$5,"")</f>
        <v>Alain</v>
      </c>
      <c r="X138" s="34" t="str">
        <f>IF('Heures Supplémentaire'!T188="",X$5,"")</f>
        <v>Manuel</v>
      </c>
      <c r="Y138" s="34" t="str">
        <f>IF('Heures Supplémentaire'!V188="",Y$5,"")</f>
        <v>Driss</v>
      </c>
      <c r="Z138" s="34" t="str">
        <f>IF('Heures Supplémentaire'!Z188="",Z$5,"")</f>
        <v>AAAA</v>
      </c>
      <c r="AA138" s="34" t="str">
        <f>IF('Heures Supplémentaire'!AA188="",AA$5,"")</f>
        <v>BBBB</v>
      </c>
      <c r="AB138" s="34" t="str">
        <f>IF('Heures Supplémentaire'!AB188="",AB$5,"")</f>
        <v>CCCC</v>
      </c>
      <c r="AC138" s="34" t="e">
        <f>IF(#REF!="",AC$5,"")</f>
        <v>#REF!</v>
      </c>
      <c r="AD138" s="34" t="e">
        <f>IF(#REF!="",AD$5,"")</f>
        <v>#REF!</v>
      </c>
      <c r="AE138" s="34" t="e">
        <f>IF(#REF!="",AE$5,"")</f>
        <v>#REF!</v>
      </c>
      <c r="AF138" s="34" t="e">
        <f>IF(#REF!="",AF$5,"")</f>
        <v>#REF!</v>
      </c>
      <c r="AG138" s="34" t="e">
        <f>IF(#REF!="",AG$5,"")</f>
        <v>#REF!</v>
      </c>
      <c r="AH138" s="35" t="e">
        <f>IF(#REF!="",AH$5,"")</f>
        <v>#REF!</v>
      </c>
    </row>
    <row r="139" spans="1:34" ht="15" hidden="1" customHeight="1">
      <c r="A139" s="27" t="s">
        <v>74</v>
      </c>
      <c r="B139" s="28">
        <f t="shared" si="5"/>
        <v>42869</v>
      </c>
      <c r="C139" s="36">
        <f t="shared" si="4"/>
        <v>1</v>
      </c>
      <c r="D139" s="37" t="s">
        <v>64</v>
      </c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3"/>
      <c r="P139" s="34" t="str">
        <f>IF('Heures Supplémentaire'!D189="",$P$5,"")</f>
        <v>Haziz</v>
      </c>
      <c r="Q139" s="34" t="str">
        <f>IF('Heures Supplémentaire'!F189="",$Q$5,"")</f>
        <v>Stéphanie</v>
      </c>
      <c r="R139" s="34" t="str">
        <f>IF('Heures Supplémentaire'!H189="",$R$5,"")</f>
        <v>Catherine</v>
      </c>
      <c r="S139" s="34" t="str">
        <f>IF('Heures Supplémentaire'!J189="",$S$5,"")</f>
        <v>Denise</v>
      </c>
      <c r="T139" s="34" t="str">
        <f>IF('Heures Supplémentaire'!L189="",$T$5,"")</f>
        <v>Camille</v>
      </c>
      <c r="U139" s="34" t="str">
        <f>IF('Heures Supplémentaire'!N189="",$U$5,"")</f>
        <v>Moncef</v>
      </c>
      <c r="V139" s="34" t="str">
        <f>IF('Heures Supplémentaire'!P189="",$V$5,"")</f>
        <v>Danièle</v>
      </c>
      <c r="W139" s="34" t="str">
        <f>IF('Heures Supplémentaire'!R189="",W$5,"")</f>
        <v>Alain</v>
      </c>
      <c r="X139" s="34" t="str">
        <f>IF('Heures Supplémentaire'!T189="",X$5,"")</f>
        <v>Manuel</v>
      </c>
      <c r="Y139" s="34" t="str">
        <f>IF('Heures Supplémentaire'!V189="",Y$5,"")</f>
        <v>Driss</v>
      </c>
      <c r="Z139" s="34" t="str">
        <f>IF('Heures Supplémentaire'!Z189="",Z$5,"")</f>
        <v>AAAA</v>
      </c>
      <c r="AA139" s="34" t="str">
        <f>IF('Heures Supplémentaire'!AA189="",AA$5,"")</f>
        <v>BBBB</v>
      </c>
      <c r="AB139" s="34" t="str">
        <f>IF('Heures Supplémentaire'!AB189="",AB$5,"")</f>
        <v>CCCC</v>
      </c>
      <c r="AC139" s="34" t="e">
        <f>IF(#REF!="",AC$5,"")</f>
        <v>#REF!</v>
      </c>
      <c r="AD139" s="34" t="e">
        <f>IF(#REF!="",AD$5,"")</f>
        <v>#REF!</v>
      </c>
      <c r="AE139" s="34" t="e">
        <f>IF(#REF!="",AE$5,"")</f>
        <v>#REF!</v>
      </c>
      <c r="AF139" s="34" t="e">
        <f>IF(#REF!="",AF$5,"")</f>
        <v>#REF!</v>
      </c>
      <c r="AG139" s="34" t="e">
        <f>IF(#REF!="",AG$5,"")</f>
        <v>#REF!</v>
      </c>
      <c r="AH139" s="35" t="e">
        <f>IF(#REF!="",AH$5,"")</f>
        <v>#REF!</v>
      </c>
    </row>
    <row r="140" spans="1:34" ht="15" hidden="1" customHeight="1">
      <c r="A140" s="27" t="s">
        <v>74</v>
      </c>
      <c r="B140" s="28">
        <f t="shared" si="5"/>
        <v>42870</v>
      </c>
      <c r="C140" s="36">
        <f t="shared" si="4"/>
        <v>2</v>
      </c>
      <c r="D140" s="37" t="s">
        <v>65</v>
      </c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3"/>
      <c r="P140" s="34" t="str">
        <f>IF('Heures Supplémentaire'!D192="",$P$5,"")</f>
        <v>Haziz</v>
      </c>
      <c r="Q140" s="34" t="str">
        <f>IF('Heures Supplémentaire'!F192="",$Q$5,"")</f>
        <v>Stéphanie</v>
      </c>
      <c r="R140" s="34" t="str">
        <f>IF('Heures Supplémentaire'!H192="",$R$5,"")</f>
        <v>Catherine</v>
      </c>
      <c r="S140" s="34" t="str">
        <f>IF('Heures Supplémentaire'!J192="",$S$5,"")</f>
        <v>Denise</v>
      </c>
      <c r="T140" s="34" t="str">
        <f>IF('Heures Supplémentaire'!L192="",$T$5,"")</f>
        <v>Camille</v>
      </c>
      <c r="U140" s="34" t="str">
        <f>IF('Heures Supplémentaire'!N192="",$U$5,"")</f>
        <v>Moncef</v>
      </c>
      <c r="V140" s="34" t="str">
        <f>IF('Heures Supplémentaire'!P192="",$V$5,"")</f>
        <v>Danièle</v>
      </c>
      <c r="W140" s="34" t="str">
        <f>IF('Heures Supplémentaire'!R192="",W$5,"")</f>
        <v>Alain</v>
      </c>
      <c r="X140" s="34" t="str">
        <f>IF('Heures Supplémentaire'!T192="",X$5,"")</f>
        <v>Manuel</v>
      </c>
      <c r="Y140" s="34" t="str">
        <f>IF('Heures Supplémentaire'!V192="",Y$5,"")</f>
        <v>Driss</v>
      </c>
      <c r="Z140" s="34" t="str">
        <f>IF('Heures Supplémentaire'!Z192="",Z$5,"")</f>
        <v>AAAA</v>
      </c>
      <c r="AA140" s="34" t="str">
        <f>IF('Heures Supplémentaire'!AA192="",AA$5,"")</f>
        <v>BBBB</v>
      </c>
      <c r="AB140" s="34" t="str">
        <f>IF('Heures Supplémentaire'!AB192="",AB$5,"")</f>
        <v>CCCC</v>
      </c>
      <c r="AC140" s="34" t="e">
        <f>IF(#REF!="",AC$5,"")</f>
        <v>#REF!</v>
      </c>
      <c r="AD140" s="34" t="e">
        <f>IF(#REF!="",AD$5,"")</f>
        <v>#REF!</v>
      </c>
      <c r="AE140" s="34" t="e">
        <f>IF(#REF!="",AE$5,"")</f>
        <v>#REF!</v>
      </c>
      <c r="AF140" s="34" t="e">
        <f>IF(#REF!="",AF$5,"")</f>
        <v>#REF!</v>
      </c>
      <c r="AG140" s="34" t="e">
        <f>IF(#REF!="",AG$5,"")</f>
        <v>#REF!</v>
      </c>
      <c r="AH140" s="35" t="e">
        <f>IF(#REF!="",AH$5,"")</f>
        <v>#REF!</v>
      </c>
    </row>
    <row r="141" spans="1:34" ht="15" hidden="1" customHeight="1">
      <c r="A141" s="27" t="s">
        <v>74</v>
      </c>
      <c r="B141" s="28">
        <f t="shared" si="5"/>
        <v>42871</v>
      </c>
      <c r="C141" s="36">
        <f t="shared" si="4"/>
        <v>3</v>
      </c>
      <c r="D141" s="37" t="s">
        <v>66</v>
      </c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3"/>
      <c r="P141" s="34" t="str">
        <f>IF('Heures Supplémentaire'!D193="",$P$5,"")</f>
        <v>Haziz</v>
      </c>
      <c r="Q141" s="34" t="str">
        <f>IF('Heures Supplémentaire'!F193="",$Q$5,"")</f>
        <v>Stéphanie</v>
      </c>
      <c r="R141" s="34" t="str">
        <f>IF('Heures Supplémentaire'!H193="",$R$5,"")</f>
        <v>Catherine</v>
      </c>
      <c r="S141" s="34" t="str">
        <f>IF('Heures Supplémentaire'!J193="",$S$5,"")</f>
        <v>Denise</v>
      </c>
      <c r="T141" s="34" t="str">
        <f>IF('Heures Supplémentaire'!L193="",$T$5,"")</f>
        <v>Camille</v>
      </c>
      <c r="U141" s="34" t="str">
        <f>IF('Heures Supplémentaire'!N193="",$U$5,"")</f>
        <v>Moncef</v>
      </c>
      <c r="V141" s="34" t="str">
        <f>IF('Heures Supplémentaire'!P193="",$V$5,"")</f>
        <v>Danièle</v>
      </c>
      <c r="W141" s="34" t="str">
        <f>IF('Heures Supplémentaire'!R193="",W$5,"")</f>
        <v>Alain</v>
      </c>
      <c r="X141" s="34" t="str">
        <f>IF('Heures Supplémentaire'!T193="",X$5,"")</f>
        <v>Manuel</v>
      </c>
      <c r="Y141" s="34" t="str">
        <f>IF('Heures Supplémentaire'!V193="",Y$5,"")</f>
        <v>Driss</v>
      </c>
      <c r="Z141" s="34" t="str">
        <f>IF('Heures Supplémentaire'!Z193="",Z$5,"")</f>
        <v>AAAA</v>
      </c>
      <c r="AA141" s="34" t="str">
        <f>IF('Heures Supplémentaire'!AA193="",AA$5,"")</f>
        <v>BBBB</v>
      </c>
      <c r="AB141" s="34" t="str">
        <f>IF('Heures Supplémentaire'!AB193="",AB$5,"")</f>
        <v>CCCC</v>
      </c>
      <c r="AC141" s="34" t="e">
        <f>IF(#REF!="",AC$5,"")</f>
        <v>#REF!</v>
      </c>
      <c r="AD141" s="34" t="e">
        <f>IF(#REF!="",AD$5,"")</f>
        <v>#REF!</v>
      </c>
      <c r="AE141" s="34" t="e">
        <f>IF(#REF!="",AE$5,"")</f>
        <v>#REF!</v>
      </c>
      <c r="AF141" s="34" t="e">
        <f>IF(#REF!="",AF$5,"")</f>
        <v>#REF!</v>
      </c>
      <c r="AG141" s="34" t="e">
        <f>IF(#REF!="",AG$5,"")</f>
        <v>#REF!</v>
      </c>
      <c r="AH141" s="35" t="e">
        <f>IF(#REF!="",AH$5,"")</f>
        <v>#REF!</v>
      </c>
    </row>
    <row r="142" spans="1:34" ht="15" hidden="1" customHeight="1">
      <c r="A142" s="27" t="s">
        <v>74</v>
      </c>
      <c r="B142" s="28">
        <f t="shared" si="5"/>
        <v>42872</v>
      </c>
      <c r="C142" s="36">
        <f t="shared" si="4"/>
        <v>4</v>
      </c>
      <c r="D142" s="37" t="s">
        <v>67</v>
      </c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3"/>
      <c r="P142" s="34" t="str">
        <f>IF('Heures Supplémentaire'!D194="",$P$5,"")</f>
        <v>Haziz</v>
      </c>
      <c r="Q142" s="34" t="str">
        <f>IF('Heures Supplémentaire'!F194="",$Q$5,"")</f>
        <v>Stéphanie</v>
      </c>
      <c r="R142" s="34" t="str">
        <f>IF('Heures Supplémentaire'!H194="",$R$5,"")</f>
        <v>Catherine</v>
      </c>
      <c r="S142" s="34" t="str">
        <f>IF('Heures Supplémentaire'!J194="",$S$5,"")</f>
        <v>Denise</v>
      </c>
      <c r="T142" s="34" t="str">
        <f>IF('Heures Supplémentaire'!L194="",$T$5,"")</f>
        <v>Camille</v>
      </c>
      <c r="U142" s="34" t="str">
        <f>IF('Heures Supplémentaire'!N194="",$U$5,"")</f>
        <v>Moncef</v>
      </c>
      <c r="V142" s="34" t="str">
        <f>IF('Heures Supplémentaire'!P194="",$V$5,"")</f>
        <v>Danièle</v>
      </c>
      <c r="W142" s="34" t="str">
        <f>IF('Heures Supplémentaire'!R194="",W$5,"")</f>
        <v>Alain</v>
      </c>
      <c r="X142" s="34" t="str">
        <f>IF('Heures Supplémentaire'!T194="",X$5,"")</f>
        <v>Manuel</v>
      </c>
      <c r="Y142" s="34" t="str">
        <f>IF('Heures Supplémentaire'!V194="",Y$5,"")</f>
        <v>Driss</v>
      </c>
      <c r="Z142" s="34" t="str">
        <f>IF('Heures Supplémentaire'!Z194="",Z$5,"")</f>
        <v>AAAA</v>
      </c>
      <c r="AA142" s="34" t="str">
        <f>IF('Heures Supplémentaire'!AA194="",AA$5,"")</f>
        <v>BBBB</v>
      </c>
      <c r="AB142" s="34" t="str">
        <f>IF('Heures Supplémentaire'!AB194="",AB$5,"")</f>
        <v>CCCC</v>
      </c>
      <c r="AC142" s="34" t="e">
        <f>IF(#REF!="",AC$5,"")</f>
        <v>#REF!</v>
      </c>
      <c r="AD142" s="34" t="e">
        <f>IF(#REF!="",AD$5,"")</f>
        <v>#REF!</v>
      </c>
      <c r="AE142" s="34" t="e">
        <f>IF(#REF!="",AE$5,"")</f>
        <v>#REF!</v>
      </c>
      <c r="AF142" s="34" t="e">
        <f>IF(#REF!="",AF$5,"")</f>
        <v>#REF!</v>
      </c>
      <c r="AG142" s="34" t="e">
        <f>IF(#REF!="",AG$5,"")</f>
        <v>#REF!</v>
      </c>
      <c r="AH142" s="35" t="e">
        <f>IF(#REF!="",AH$5,"")</f>
        <v>#REF!</v>
      </c>
    </row>
    <row r="143" spans="1:34" ht="15" customHeight="1">
      <c r="A143" s="27" t="s">
        <v>74</v>
      </c>
      <c r="B143" s="28">
        <f t="shared" si="5"/>
        <v>42873</v>
      </c>
      <c r="C143" s="36">
        <f t="shared" si="4"/>
        <v>5</v>
      </c>
      <c r="D143" s="37" t="s">
        <v>68</v>
      </c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3"/>
      <c r="P143" s="34" t="str">
        <f>IF('Heures Supplémentaire'!D195="",$P$5,"")</f>
        <v>Haziz</v>
      </c>
      <c r="Q143" s="34" t="str">
        <f>IF('Heures Supplémentaire'!F195="",$Q$5,"")</f>
        <v>Stéphanie</v>
      </c>
      <c r="R143" s="34" t="str">
        <f>IF('Heures Supplémentaire'!H195="",$R$5,"")</f>
        <v>Catherine</v>
      </c>
      <c r="S143" s="34" t="str">
        <f>IF('Heures Supplémentaire'!J195="",$S$5,"")</f>
        <v>Denise</v>
      </c>
      <c r="T143" s="34" t="str">
        <f>IF('Heures Supplémentaire'!L195="",$T$5,"")</f>
        <v>Camille</v>
      </c>
      <c r="U143" s="34" t="str">
        <f>IF('Heures Supplémentaire'!N195="",$U$5,"")</f>
        <v>Moncef</v>
      </c>
      <c r="V143" s="34" t="str">
        <f>IF('Heures Supplémentaire'!P195="",$V$5,"")</f>
        <v>Danièle</v>
      </c>
      <c r="W143" s="34" t="str">
        <f>IF('Heures Supplémentaire'!R195="",W$5,"")</f>
        <v>Alain</v>
      </c>
      <c r="X143" s="34" t="str">
        <f>IF('Heures Supplémentaire'!T195="",X$5,"")</f>
        <v>Manuel</v>
      </c>
      <c r="Y143" s="34" t="str">
        <f>IF('Heures Supplémentaire'!V195="",Y$5,"")</f>
        <v>Driss</v>
      </c>
      <c r="Z143" s="34" t="str">
        <f>IF('Heures Supplémentaire'!Z195="",Z$5,"")</f>
        <v>AAAA</v>
      </c>
      <c r="AA143" s="34" t="str">
        <f>IF('Heures Supplémentaire'!AA195="",AA$5,"")</f>
        <v>BBBB</v>
      </c>
      <c r="AB143" s="34" t="str">
        <f>IF('Heures Supplémentaire'!AB195="",AB$5,"")</f>
        <v>CCCC</v>
      </c>
      <c r="AC143" s="34" t="e">
        <f>IF(#REF!="",AC$5,"")</f>
        <v>#REF!</v>
      </c>
      <c r="AD143" s="34" t="e">
        <f>IF(#REF!="",AD$5,"")</f>
        <v>#REF!</v>
      </c>
      <c r="AE143" s="34" t="e">
        <f>IF(#REF!="",AE$5,"")</f>
        <v>#REF!</v>
      </c>
      <c r="AF143" s="34" t="e">
        <f>IF(#REF!="",AF$5,"")</f>
        <v>#REF!</v>
      </c>
      <c r="AG143" s="34" t="e">
        <f>IF(#REF!="",AG$5,"")</f>
        <v>#REF!</v>
      </c>
      <c r="AH143" s="35" t="e">
        <f>IF(#REF!="",AH$5,"")</f>
        <v>#REF!</v>
      </c>
    </row>
    <row r="144" spans="1:34" ht="15" hidden="1" customHeight="1">
      <c r="A144" s="27" t="s">
        <v>74</v>
      </c>
      <c r="B144" s="28">
        <f t="shared" si="5"/>
        <v>42874</v>
      </c>
      <c r="C144" s="36">
        <f t="shared" si="4"/>
        <v>6</v>
      </c>
      <c r="D144" s="37" t="s">
        <v>69</v>
      </c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3"/>
      <c r="P144" s="34" t="str">
        <f>IF('Heures Supplémentaire'!D196="",$P$5,"")</f>
        <v>Haziz</v>
      </c>
      <c r="Q144" s="34" t="str">
        <f>IF('Heures Supplémentaire'!F196="",$Q$5,"")</f>
        <v>Stéphanie</v>
      </c>
      <c r="R144" s="34" t="str">
        <f>IF('Heures Supplémentaire'!H196="",$R$5,"")</f>
        <v>Catherine</v>
      </c>
      <c r="S144" s="34" t="str">
        <f>IF('Heures Supplémentaire'!J196="",$S$5,"")</f>
        <v>Denise</v>
      </c>
      <c r="T144" s="34" t="str">
        <f>IF('Heures Supplémentaire'!L196="",$T$5,"")</f>
        <v>Camille</v>
      </c>
      <c r="U144" s="34" t="str">
        <f>IF('Heures Supplémentaire'!N196="",$U$5,"")</f>
        <v>Moncef</v>
      </c>
      <c r="V144" s="34" t="str">
        <f>IF('Heures Supplémentaire'!P196="",$V$5,"")</f>
        <v>Danièle</v>
      </c>
      <c r="W144" s="34" t="str">
        <f>IF('Heures Supplémentaire'!R196="",W$5,"")</f>
        <v>Alain</v>
      </c>
      <c r="X144" s="34" t="str">
        <f>IF('Heures Supplémentaire'!T196="",X$5,"")</f>
        <v>Manuel</v>
      </c>
      <c r="Y144" s="34" t="str">
        <f>IF('Heures Supplémentaire'!V196="",Y$5,"")</f>
        <v>Driss</v>
      </c>
      <c r="Z144" s="34" t="str">
        <f>IF('Heures Supplémentaire'!Z196="",Z$5,"")</f>
        <v>AAAA</v>
      </c>
      <c r="AA144" s="34" t="str">
        <f>IF('Heures Supplémentaire'!AA196="",AA$5,"")</f>
        <v>BBBB</v>
      </c>
      <c r="AB144" s="34" t="str">
        <f>IF('Heures Supplémentaire'!AB196="",AB$5,"")</f>
        <v>CCCC</v>
      </c>
      <c r="AC144" s="34" t="e">
        <f>IF(#REF!="",AC$5,"")</f>
        <v>#REF!</v>
      </c>
      <c r="AD144" s="34" t="e">
        <f>IF(#REF!="",AD$5,"")</f>
        <v>#REF!</v>
      </c>
      <c r="AE144" s="34" t="e">
        <f>IF(#REF!="",AE$5,"")</f>
        <v>#REF!</v>
      </c>
      <c r="AF144" s="34" t="e">
        <f>IF(#REF!="",AF$5,"")</f>
        <v>#REF!</v>
      </c>
      <c r="AG144" s="34" t="e">
        <f>IF(#REF!="",AG$5,"")</f>
        <v>#REF!</v>
      </c>
      <c r="AH144" s="35" t="e">
        <f>IF(#REF!="",AH$5,"")</f>
        <v>#REF!</v>
      </c>
    </row>
    <row r="145" spans="1:34" ht="15" hidden="1" customHeight="1">
      <c r="A145" s="27" t="s">
        <v>74</v>
      </c>
      <c r="B145" s="28">
        <f t="shared" si="5"/>
        <v>42875</v>
      </c>
      <c r="C145" s="36">
        <f t="shared" si="4"/>
        <v>7</v>
      </c>
      <c r="D145" s="37" t="s">
        <v>70</v>
      </c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3"/>
      <c r="P145" s="34" t="str">
        <f>IF('Heures Supplémentaire'!D197="",$P$5,"")</f>
        <v>Haziz</v>
      </c>
      <c r="Q145" s="34" t="str">
        <f>IF('Heures Supplémentaire'!F197="",$Q$5,"")</f>
        <v>Stéphanie</v>
      </c>
      <c r="R145" s="34" t="str">
        <f>IF('Heures Supplémentaire'!H197="",$R$5,"")</f>
        <v>Catherine</v>
      </c>
      <c r="S145" s="34" t="str">
        <f>IF('Heures Supplémentaire'!J197="",$S$5,"")</f>
        <v>Denise</v>
      </c>
      <c r="T145" s="34" t="str">
        <f>IF('Heures Supplémentaire'!L197="",$T$5,"")</f>
        <v>Camille</v>
      </c>
      <c r="U145" s="34" t="str">
        <f>IF('Heures Supplémentaire'!N197="",$U$5,"")</f>
        <v>Moncef</v>
      </c>
      <c r="V145" s="34" t="str">
        <f>IF('Heures Supplémentaire'!P197="",$V$5,"")</f>
        <v>Danièle</v>
      </c>
      <c r="W145" s="34" t="str">
        <f>IF('Heures Supplémentaire'!R197="",W$5,"")</f>
        <v>Alain</v>
      </c>
      <c r="X145" s="34" t="str">
        <f>IF('Heures Supplémentaire'!T197="",X$5,"")</f>
        <v>Manuel</v>
      </c>
      <c r="Y145" s="34" t="str">
        <f>IF('Heures Supplémentaire'!V197="",Y$5,"")</f>
        <v>Driss</v>
      </c>
      <c r="Z145" s="34" t="str">
        <f>IF('Heures Supplémentaire'!Z197="",Z$5,"")</f>
        <v>AAAA</v>
      </c>
      <c r="AA145" s="34" t="str">
        <f>IF('Heures Supplémentaire'!AA197="",AA$5,"")</f>
        <v>BBBB</v>
      </c>
      <c r="AB145" s="34" t="str">
        <f>IF('Heures Supplémentaire'!AB197="",AB$5,"")</f>
        <v>CCCC</v>
      </c>
      <c r="AC145" s="34" t="e">
        <f>IF(#REF!="",AC$5,"")</f>
        <v>#REF!</v>
      </c>
      <c r="AD145" s="34" t="e">
        <f>IF(#REF!="",AD$5,"")</f>
        <v>#REF!</v>
      </c>
      <c r="AE145" s="34" t="e">
        <f>IF(#REF!="",AE$5,"")</f>
        <v>#REF!</v>
      </c>
      <c r="AF145" s="34" t="e">
        <f>IF(#REF!="",AF$5,"")</f>
        <v>#REF!</v>
      </c>
      <c r="AG145" s="34" t="e">
        <f>IF(#REF!="",AG$5,"")</f>
        <v>#REF!</v>
      </c>
      <c r="AH145" s="35" t="e">
        <f>IF(#REF!="",AH$5,"")</f>
        <v>#REF!</v>
      </c>
    </row>
    <row r="146" spans="1:34" ht="15" hidden="1" customHeight="1">
      <c r="A146" s="27" t="s">
        <v>74</v>
      </c>
      <c r="B146" s="28">
        <f t="shared" si="5"/>
        <v>42876</v>
      </c>
      <c r="C146" s="36">
        <f t="shared" si="4"/>
        <v>1</v>
      </c>
      <c r="D146" s="37" t="s">
        <v>64</v>
      </c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3"/>
      <c r="P146" s="34" t="str">
        <f>IF('Heures Supplémentaire'!D198="",$P$5,"")</f>
        <v>Haziz</v>
      </c>
      <c r="Q146" s="34" t="str">
        <f>IF('Heures Supplémentaire'!F198="",$Q$5,"")</f>
        <v>Stéphanie</v>
      </c>
      <c r="R146" s="34" t="str">
        <f>IF('Heures Supplémentaire'!H198="",$R$5,"")</f>
        <v>Catherine</v>
      </c>
      <c r="S146" s="34" t="str">
        <f>IF('Heures Supplémentaire'!J198="",$S$5,"")</f>
        <v>Denise</v>
      </c>
      <c r="T146" s="34" t="str">
        <f>IF('Heures Supplémentaire'!L198="",$T$5,"")</f>
        <v>Camille</v>
      </c>
      <c r="U146" s="34" t="str">
        <f>IF('Heures Supplémentaire'!N198="",$U$5,"")</f>
        <v>Moncef</v>
      </c>
      <c r="V146" s="34" t="str">
        <f>IF('Heures Supplémentaire'!P198="",$V$5,"")</f>
        <v>Danièle</v>
      </c>
      <c r="W146" s="34" t="str">
        <f>IF('Heures Supplémentaire'!R198="",W$5,"")</f>
        <v>Alain</v>
      </c>
      <c r="X146" s="34" t="str">
        <f>IF('Heures Supplémentaire'!T198="",X$5,"")</f>
        <v>Manuel</v>
      </c>
      <c r="Y146" s="34" t="str">
        <f>IF('Heures Supplémentaire'!V198="",Y$5,"")</f>
        <v>Driss</v>
      </c>
      <c r="Z146" s="34" t="str">
        <f>IF('Heures Supplémentaire'!Z198="",Z$5,"")</f>
        <v>AAAA</v>
      </c>
      <c r="AA146" s="34" t="str">
        <f>IF('Heures Supplémentaire'!AA198="",AA$5,"")</f>
        <v>BBBB</v>
      </c>
      <c r="AB146" s="34" t="str">
        <f>IF('Heures Supplémentaire'!AB198="",AB$5,"")</f>
        <v>CCCC</v>
      </c>
      <c r="AC146" s="34" t="e">
        <f>IF(#REF!="",AC$5,"")</f>
        <v>#REF!</v>
      </c>
      <c r="AD146" s="34" t="e">
        <f>IF(#REF!="",AD$5,"")</f>
        <v>#REF!</v>
      </c>
      <c r="AE146" s="34" t="e">
        <f>IF(#REF!="",AE$5,"")</f>
        <v>#REF!</v>
      </c>
      <c r="AF146" s="34" t="e">
        <f>IF(#REF!="",AF$5,"")</f>
        <v>#REF!</v>
      </c>
      <c r="AG146" s="34" t="e">
        <f>IF(#REF!="",AG$5,"")</f>
        <v>#REF!</v>
      </c>
      <c r="AH146" s="35" t="e">
        <f>IF(#REF!="",AH$5,"")</f>
        <v>#REF!</v>
      </c>
    </row>
    <row r="147" spans="1:34" ht="15" hidden="1" customHeight="1">
      <c r="A147" s="27" t="s">
        <v>74</v>
      </c>
      <c r="B147" s="28">
        <f t="shared" si="5"/>
        <v>42877</v>
      </c>
      <c r="C147" s="36">
        <f t="shared" si="4"/>
        <v>2</v>
      </c>
      <c r="D147" s="37" t="s">
        <v>65</v>
      </c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3"/>
      <c r="P147" s="34" t="str">
        <f>IF('Heures Supplémentaire'!D201="",$P$5,"")</f>
        <v>Haziz</v>
      </c>
      <c r="Q147" s="34" t="str">
        <f>IF('Heures Supplémentaire'!F201="",$Q$5,"")</f>
        <v>Stéphanie</v>
      </c>
      <c r="R147" s="34" t="str">
        <f>IF('Heures Supplémentaire'!H201="",$R$5,"")</f>
        <v>Catherine</v>
      </c>
      <c r="S147" s="34" t="str">
        <f>IF('Heures Supplémentaire'!J201="",$S$5,"")</f>
        <v>Denise</v>
      </c>
      <c r="T147" s="34" t="str">
        <f>IF('Heures Supplémentaire'!L201="",$T$5,"")</f>
        <v>Camille</v>
      </c>
      <c r="U147" s="34" t="str">
        <f>IF('Heures Supplémentaire'!N201="",$U$5,"")</f>
        <v>Moncef</v>
      </c>
      <c r="V147" s="34" t="str">
        <f>IF('Heures Supplémentaire'!P201="",$V$5,"")</f>
        <v>Danièle</v>
      </c>
      <c r="W147" s="34" t="str">
        <f>IF('Heures Supplémentaire'!R201="",W$5,"")</f>
        <v>Alain</v>
      </c>
      <c r="X147" s="34" t="str">
        <f>IF('Heures Supplémentaire'!T201="",X$5,"")</f>
        <v>Manuel</v>
      </c>
      <c r="Y147" s="34" t="str">
        <f>IF('Heures Supplémentaire'!V201="",Y$5,"")</f>
        <v>Driss</v>
      </c>
      <c r="Z147" s="34" t="str">
        <f>IF('Heures Supplémentaire'!Z201="",Z$5,"")</f>
        <v>AAAA</v>
      </c>
      <c r="AA147" s="34" t="str">
        <f>IF('Heures Supplémentaire'!AA201="",AA$5,"")</f>
        <v>BBBB</v>
      </c>
      <c r="AB147" s="34" t="str">
        <f>IF('Heures Supplémentaire'!AB201="",AB$5,"")</f>
        <v>CCCC</v>
      </c>
      <c r="AC147" s="34" t="e">
        <f>IF(#REF!="",AC$5,"")</f>
        <v>#REF!</v>
      </c>
      <c r="AD147" s="34" t="e">
        <f>IF(#REF!="",AD$5,"")</f>
        <v>#REF!</v>
      </c>
      <c r="AE147" s="34" t="e">
        <f>IF(#REF!="",AE$5,"")</f>
        <v>#REF!</v>
      </c>
      <c r="AF147" s="34" t="e">
        <f>IF(#REF!="",AF$5,"")</f>
        <v>#REF!</v>
      </c>
      <c r="AG147" s="34" t="e">
        <f>IF(#REF!="",AG$5,"")</f>
        <v>#REF!</v>
      </c>
      <c r="AH147" s="35" t="e">
        <f>IF(#REF!="",AH$5,"")</f>
        <v>#REF!</v>
      </c>
    </row>
    <row r="148" spans="1:34" ht="15" hidden="1" customHeight="1">
      <c r="A148" s="27" t="s">
        <v>74</v>
      </c>
      <c r="B148" s="28">
        <f t="shared" si="5"/>
        <v>42878</v>
      </c>
      <c r="C148" s="36">
        <f t="shared" si="4"/>
        <v>3</v>
      </c>
      <c r="D148" s="37" t="s">
        <v>66</v>
      </c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3"/>
      <c r="P148" s="34" t="str">
        <f>IF('Heures Supplémentaire'!D202="",$P$5,"")</f>
        <v>Haziz</v>
      </c>
      <c r="Q148" s="34" t="str">
        <f>IF('Heures Supplémentaire'!F202="",$Q$5,"")</f>
        <v>Stéphanie</v>
      </c>
      <c r="R148" s="34" t="str">
        <f>IF('Heures Supplémentaire'!H202="",$R$5,"")</f>
        <v>Catherine</v>
      </c>
      <c r="S148" s="34" t="str">
        <f>IF('Heures Supplémentaire'!J202="",$S$5,"")</f>
        <v>Denise</v>
      </c>
      <c r="T148" s="34" t="str">
        <f>IF('Heures Supplémentaire'!L202="",$T$5,"")</f>
        <v>Camille</v>
      </c>
      <c r="U148" s="34" t="str">
        <f>IF('Heures Supplémentaire'!N202="",$U$5,"")</f>
        <v>Moncef</v>
      </c>
      <c r="V148" s="34" t="str">
        <f>IF('Heures Supplémentaire'!P202="",$V$5,"")</f>
        <v>Danièle</v>
      </c>
      <c r="W148" s="34" t="str">
        <f>IF('Heures Supplémentaire'!R202="",W$5,"")</f>
        <v>Alain</v>
      </c>
      <c r="X148" s="34" t="str">
        <f>IF('Heures Supplémentaire'!T202="",X$5,"")</f>
        <v>Manuel</v>
      </c>
      <c r="Y148" s="34" t="str">
        <f>IF('Heures Supplémentaire'!V202="",Y$5,"")</f>
        <v>Driss</v>
      </c>
      <c r="Z148" s="34" t="str">
        <f>IF('Heures Supplémentaire'!Z202="",Z$5,"")</f>
        <v>AAAA</v>
      </c>
      <c r="AA148" s="34" t="str">
        <f>IF('Heures Supplémentaire'!AA202="",AA$5,"")</f>
        <v>BBBB</v>
      </c>
      <c r="AB148" s="34" t="str">
        <f>IF('Heures Supplémentaire'!AB202="",AB$5,"")</f>
        <v>CCCC</v>
      </c>
      <c r="AC148" s="34" t="e">
        <f>IF(#REF!="",AC$5,"")</f>
        <v>#REF!</v>
      </c>
      <c r="AD148" s="34" t="e">
        <f>IF(#REF!="",AD$5,"")</f>
        <v>#REF!</v>
      </c>
      <c r="AE148" s="34" t="e">
        <f>IF(#REF!="",AE$5,"")</f>
        <v>#REF!</v>
      </c>
      <c r="AF148" s="34" t="e">
        <f>IF(#REF!="",AF$5,"")</f>
        <v>#REF!</v>
      </c>
      <c r="AG148" s="34" t="e">
        <f>IF(#REF!="",AG$5,"")</f>
        <v>#REF!</v>
      </c>
      <c r="AH148" s="35" t="e">
        <f>IF(#REF!="",AH$5,"")</f>
        <v>#REF!</v>
      </c>
    </row>
    <row r="149" spans="1:34" ht="15" hidden="1" customHeight="1">
      <c r="A149" s="27" t="s">
        <v>74</v>
      </c>
      <c r="B149" s="28">
        <f t="shared" si="5"/>
        <v>42879</v>
      </c>
      <c r="C149" s="36">
        <f t="shared" si="4"/>
        <v>4</v>
      </c>
      <c r="D149" s="37" t="s">
        <v>67</v>
      </c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3"/>
      <c r="P149" s="34" t="str">
        <f>IF('Heures Supplémentaire'!D203="",$P$5,"")</f>
        <v>Haziz</v>
      </c>
      <c r="Q149" s="34" t="str">
        <f>IF('Heures Supplémentaire'!F203="",$Q$5,"")</f>
        <v>Stéphanie</v>
      </c>
      <c r="R149" s="34" t="str">
        <f>IF('Heures Supplémentaire'!H203="",$R$5,"")</f>
        <v>Catherine</v>
      </c>
      <c r="S149" s="34" t="str">
        <f>IF('Heures Supplémentaire'!J203="",$S$5,"")</f>
        <v>Denise</v>
      </c>
      <c r="T149" s="34" t="str">
        <f>IF('Heures Supplémentaire'!L203="",$T$5,"")</f>
        <v>Camille</v>
      </c>
      <c r="U149" s="34" t="str">
        <f>IF('Heures Supplémentaire'!N203="",$U$5,"")</f>
        <v>Moncef</v>
      </c>
      <c r="V149" s="34" t="str">
        <f>IF('Heures Supplémentaire'!P203="",$V$5,"")</f>
        <v>Danièle</v>
      </c>
      <c r="W149" s="34" t="str">
        <f>IF('Heures Supplémentaire'!R203="",W$5,"")</f>
        <v>Alain</v>
      </c>
      <c r="X149" s="34" t="str">
        <f>IF('Heures Supplémentaire'!T203="",X$5,"")</f>
        <v>Manuel</v>
      </c>
      <c r="Y149" s="34" t="str">
        <f>IF('Heures Supplémentaire'!V203="",Y$5,"")</f>
        <v>Driss</v>
      </c>
      <c r="Z149" s="34" t="str">
        <f>IF('Heures Supplémentaire'!Z203="",Z$5,"")</f>
        <v>AAAA</v>
      </c>
      <c r="AA149" s="34" t="str">
        <f>IF('Heures Supplémentaire'!AA203="",AA$5,"")</f>
        <v>BBBB</v>
      </c>
      <c r="AB149" s="34" t="str">
        <f>IF('Heures Supplémentaire'!AB203="",AB$5,"")</f>
        <v>CCCC</v>
      </c>
      <c r="AC149" s="34" t="e">
        <f>IF(#REF!="",AC$5,"")</f>
        <v>#REF!</v>
      </c>
      <c r="AD149" s="34" t="e">
        <f>IF(#REF!="",AD$5,"")</f>
        <v>#REF!</v>
      </c>
      <c r="AE149" s="34" t="e">
        <f>IF(#REF!="",AE$5,"")</f>
        <v>#REF!</v>
      </c>
      <c r="AF149" s="34" t="e">
        <f>IF(#REF!="",AF$5,"")</f>
        <v>#REF!</v>
      </c>
      <c r="AG149" s="34" t="e">
        <f>IF(#REF!="",AG$5,"")</f>
        <v>#REF!</v>
      </c>
      <c r="AH149" s="35" t="e">
        <f>IF(#REF!="",AH$5,"")</f>
        <v>#REF!</v>
      </c>
    </row>
    <row r="150" spans="1:34" ht="15" customHeight="1">
      <c r="A150" s="27" t="s">
        <v>74</v>
      </c>
      <c r="B150" s="28">
        <f t="shared" si="5"/>
        <v>42880</v>
      </c>
      <c r="C150" s="36">
        <f t="shared" si="4"/>
        <v>5</v>
      </c>
      <c r="D150" s="37" t="s">
        <v>68</v>
      </c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3"/>
      <c r="P150" s="34" t="str">
        <f>IF('Heures Supplémentaire'!D204="",$P$5,"")</f>
        <v>Haziz</v>
      </c>
      <c r="Q150" s="34" t="str">
        <f>IF('Heures Supplémentaire'!F204="",$Q$5,"")</f>
        <v>Stéphanie</v>
      </c>
      <c r="R150" s="34" t="str">
        <f>IF('Heures Supplémentaire'!H204="",$R$5,"")</f>
        <v>Catherine</v>
      </c>
      <c r="S150" s="34" t="str">
        <f>IF('Heures Supplémentaire'!J204="",$S$5,"")</f>
        <v>Denise</v>
      </c>
      <c r="T150" s="34" t="str">
        <f>IF('Heures Supplémentaire'!L204="",$T$5,"")</f>
        <v>Camille</v>
      </c>
      <c r="U150" s="34" t="str">
        <f>IF('Heures Supplémentaire'!N204="",$U$5,"")</f>
        <v>Moncef</v>
      </c>
      <c r="V150" s="34" t="str">
        <f>IF('Heures Supplémentaire'!P204="",$V$5,"")</f>
        <v>Danièle</v>
      </c>
      <c r="W150" s="34" t="str">
        <f>IF('Heures Supplémentaire'!R204="",W$5,"")</f>
        <v>Alain</v>
      </c>
      <c r="X150" s="34" t="str">
        <f>IF('Heures Supplémentaire'!T204="",X$5,"")</f>
        <v>Manuel</v>
      </c>
      <c r="Y150" s="34" t="str">
        <f>IF('Heures Supplémentaire'!V204="",Y$5,"")</f>
        <v>Driss</v>
      </c>
      <c r="Z150" s="34" t="str">
        <f>IF('Heures Supplémentaire'!Z204="",Z$5,"")</f>
        <v>AAAA</v>
      </c>
      <c r="AA150" s="34" t="str">
        <f>IF('Heures Supplémentaire'!AA204="",AA$5,"")</f>
        <v>BBBB</v>
      </c>
      <c r="AB150" s="34" t="str">
        <f>IF('Heures Supplémentaire'!AB204="",AB$5,"")</f>
        <v>CCCC</v>
      </c>
      <c r="AC150" s="34" t="e">
        <f>IF(#REF!="",AC$5,"")</f>
        <v>#REF!</v>
      </c>
      <c r="AD150" s="34" t="e">
        <f>IF(#REF!="",AD$5,"")</f>
        <v>#REF!</v>
      </c>
      <c r="AE150" s="34" t="e">
        <f>IF(#REF!="",AE$5,"")</f>
        <v>#REF!</v>
      </c>
      <c r="AF150" s="34" t="e">
        <f>IF(#REF!="",AF$5,"")</f>
        <v>#REF!</v>
      </c>
      <c r="AG150" s="34" t="e">
        <f>IF(#REF!="",AG$5,"")</f>
        <v>#REF!</v>
      </c>
      <c r="AH150" s="35" t="e">
        <f>IF(#REF!="",AH$5,"")</f>
        <v>#REF!</v>
      </c>
    </row>
    <row r="151" spans="1:34" ht="15" hidden="1" customHeight="1">
      <c r="A151" s="27" t="s">
        <v>74</v>
      </c>
      <c r="B151" s="28">
        <f t="shared" si="5"/>
        <v>42881</v>
      </c>
      <c r="C151" s="36">
        <f t="shared" si="4"/>
        <v>6</v>
      </c>
      <c r="D151" s="37" t="s">
        <v>69</v>
      </c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3"/>
      <c r="P151" s="34" t="str">
        <f>IF('Heures Supplémentaire'!D205="",$P$5,"")</f>
        <v>Haziz</v>
      </c>
      <c r="Q151" s="34" t="str">
        <f>IF('Heures Supplémentaire'!F205="",$Q$5,"")</f>
        <v>Stéphanie</v>
      </c>
      <c r="R151" s="34" t="str">
        <f>IF('Heures Supplémentaire'!H205="",$R$5,"")</f>
        <v>Catherine</v>
      </c>
      <c r="S151" s="34" t="str">
        <f>IF('Heures Supplémentaire'!J205="",$S$5,"")</f>
        <v>Denise</v>
      </c>
      <c r="T151" s="34" t="str">
        <f>IF('Heures Supplémentaire'!L205="",$T$5,"")</f>
        <v>Camille</v>
      </c>
      <c r="U151" s="34" t="str">
        <f>IF('Heures Supplémentaire'!N205="",$U$5,"")</f>
        <v>Moncef</v>
      </c>
      <c r="V151" s="34" t="str">
        <f>IF('Heures Supplémentaire'!P205="",$V$5,"")</f>
        <v>Danièle</v>
      </c>
      <c r="W151" s="34" t="str">
        <f>IF('Heures Supplémentaire'!R205="",W$5,"")</f>
        <v>Alain</v>
      </c>
      <c r="X151" s="34" t="str">
        <f>IF('Heures Supplémentaire'!T205="",X$5,"")</f>
        <v>Manuel</v>
      </c>
      <c r="Y151" s="34" t="str">
        <f>IF('Heures Supplémentaire'!V205="",Y$5,"")</f>
        <v>Driss</v>
      </c>
      <c r="Z151" s="34" t="str">
        <f>IF('Heures Supplémentaire'!Z205="",Z$5,"")</f>
        <v>AAAA</v>
      </c>
      <c r="AA151" s="34" t="str">
        <f>IF('Heures Supplémentaire'!AA205="",AA$5,"")</f>
        <v>BBBB</v>
      </c>
      <c r="AB151" s="34" t="str">
        <f>IF('Heures Supplémentaire'!AB205="",AB$5,"")</f>
        <v>CCCC</v>
      </c>
      <c r="AC151" s="34" t="e">
        <f>IF(#REF!="",AC$5,"")</f>
        <v>#REF!</v>
      </c>
      <c r="AD151" s="34" t="e">
        <f>IF(#REF!="",AD$5,"")</f>
        <v>#REF!</v>
      </c>
      <c r="AE151" s="34" t="e">
        <f>IF(#REF!="",AE$5,"")</f>
        <v>#REF!</v>
      </c>
      <c r="AF151" s="34" t="e">
        <f>IF(#REF!="",AF$5,"")</f>
        <v>#REF!</v>
      </c>
      <c r="AG151" s="34" t="e">
        <f>IF(#REF!="",AG$5,"")</f>
        <v>#REF!</v>
      </c>
      <c r="AH151" s="35" t="e">
        <f>IF(#REF!="",AH$5,"")</f>
        <v>#REF!</v>
      </c>
    </row>
    <row r="152" spans="1:34" ht="15" hidden="1" customHeight="1">
      <c r="A152" s="27" t="s">
        <v>74</v>
      </c>
      <c r="B152" s="28">
        <f t="shared" si="5"/>
        <v>42882</v>
      </c>
      <c r="C152" s="36">
        <f t="shared" si="4"/>
        <v>7</v>
      </c>
      <c r="D152" s="37" t="s">
        <v>70</v>
      </c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3"/>
      <c r="P152" s="34" t="str">
        <f>IF('Heures Supplémentaire'!D206="",$P$5,"")</f>
        <v>Haziz</v>
      </c>
      <c r="Q152" s="34" t="str">
        <f>IF('Heures Supplémentaire'!F206="",$Q$5,"")</f>
        <v>Stéphanie</v>
      </c>
      <c r="R152" s="34" t="str">
        <f>IF('Heures Supplémentaire'!H206="",$R$5,"")</f>
        <v>Catherine</v>
      </c>
      <c r="S152" s="34" t="str">
        <f>IF('Heures Supplémentaire'!J206="",$S$5,"")</f>
        <v>Denise</v>
      </c>
      <c r="T152" s="34" t="str">
        <f>IF('Heures Supplémentaire'!L206="",$T$5,"")</f>
        <v>Camille</v>
      </c>
      <c r="U152" s="34" t="str">
        <f>IF('Heures Supplémentaire'!N206="",$U$5,"")</f>
        <v>Moncef</v>
      </c>
      <c r="V152" s="34" t="str">
        <f>IF('Heures Supplémentaire'!P206="",$V$5,"")</f>
        <v>Danièle</v>
      </c>
      <c r="W152" s="34" t="str">
        <f>IF('Heures Supplémentaire'!R206="",W$5,"")</f>
        <v>Alain</v>
      </c>
      <c r="X152" s="34" t="str">
        <f>IF('Heures Supplémentaire'!T206="",X$5,"")</f>
        <v>Manuel</v>
      </c>
      <c r="Y152" s="34" t="str">
        <f>IF('Heures Supplémentaire'!V206="",Y$5,"")</f>
        <v>Driss</v>
      </c>
      <c r="Z152" s="34" t="str">
        <f>IF('Heures Supplémentaire'!Z206="",Z$5,"")</f>
        <v>AAAA</v>
      </c>
      <c r="AA152" s="34" t="str">
        <f>IF('Heures Supplémentaire'!AA206="",AA$5,"")</f>
        <v>BBBB</v>
      </c>
      <c r="AB152" s="34" t="str">
        <f>IF('Heures Supplémentaire'!AB206="",AB$5,"")</f>
        <v>CCCC</v>
      </c>
      <c r="AC152" s="34" t="e">
        <f>IF(#REF!="",AC$5,"")</f>
        <v>#REF!</v>
      </c>
      <c r="AD152" s="34" t="e">
        <f>IF(#REF!="",AD$5,"")</f>
        <v>#REF!</v>
      </c>
      <c r="AE152" s="34" t="e">
        <f>IF(#REF!="",AE$5,"")</f>
        <v>#REF!</v>
      </c>
      <c r="AF152" s="34" t="e">
        <f>IF(#REF!="",AF$5,"")</f>
        <v>#REF!</v>
      </c>
      <c r="AG152" s="34" t="e">
        <f>IF(#REF!="",AG$5,"")</f>
        <v>#REF!</v>
      </c>
      <c r="AH152" s="35" t="e">
        <f>IF(#REF!="",AH$5,"")</f>
        <v>#REF!</v>
      </c>
    </row>
    <row r="153" spans="1:34" ht="15" hidden="1" customHeight="1">
      <c r="A153" s="27" t="s">
        <v>74</v>
      </c>
      <c r="B153" s="28">
        <f t="shared" si="5"/>
        <v>42883</v>
      </c>
      <c r="C153" s="36">
        <f t="shared" si="4"/>
        <v>1</v>
      </c>
      <c r="D153" s="37" t="s">
        <v>64</v>
      </c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3"/>
      <c r="P153" s="34" t="str">
        <f>IF('Heures Supplémentaire'!D207="",$P$5,"")</f>
        <v>Haziz</v>
      </c>
      <c r="Q153" s="34" t="str">
        <f>IF('Heures Supplémentaire'!F207="",$Q$5,"")</f>
        <v>Stéphanie</v>
      </c>
      <c r="R153" s="34" t="str">
        <f>IF('Heures Supplémentaire'!H207="",$R$5,"")</f>
        <v>Catherine</v>
      </c>
      <c r="S153" s="34" t="str">
        <f>IF('Heures Supplémentaire'!J207="",$S$5,"")</f>
        <v>Denise</v>
      </c>
      <c r="T153" s="34" t="str">
        <f>IF('Heures Supplémentaire'!L207="",$T$5,"")</f>
        <v>Camille</v>
      </c>
      <c r="U153" s="34" t="str">
        <f>IF('Heures Supplémentaire'!N207="",$U$5,"")</f>
        <v>Moncef</v>
      </c>
      <c r="V153" s="34" t="str">
        <f>IF('Heures Supplémentaire'!P207="",$V$5,"")</f>
        <v>Danièle</v>
      </c>
      <c r="W153" s="34" t="str">
        <f>IF('Heures Supplémentaire'!R207="",W$5,"")</f>
        <v>Alain</v>
      </c>
      <c r="X153" s="34" t="str">
        <f>IF('Heures Supplémentaire'!T207="",X$5,"")</f>
        <v>Manuel</v>
      </c>
      <c r="Y153" s="34" t="str">
        <f>IF('Heures Supplémentaire'!V207="",Y$5,"")</f>
        <v>Driss</v>
      </c>
      <c r="Z153" s="34" t="str">
        <f>IF('Heures Supplémentaire'!Z207="",Z$5,"")</f>
        <v>AAAA</v>
      </c>
      <c r="AA153" s="34" t="str">
        <f>IF('Heures Supplémentaire'!AA207="",AA$5,"")</f>
        <v>BBBB</v>
      </c>
      <c r="AB153" s="34" t="str">
        <f>IF('Heures Supplémentaire'!AB207="",AB$5,"")</f>
        <v>CCCC</v>
      </c>
      <c r="AC153" s="34" t="e">
        <f>IF(#REF!="",AC$5,"")</f>
        <v>#REF!</v>
      </c>
      <c r="AD153" s="34" t="e">
        <f>IF(#REF!="",AD$5,"")</f>
        <v>#REF!</v>
      </c>
      <c r="AE153" s="34" t="e">
        <f>IF(#REF!="",AE$5,"")</f>
        <v>#REF!</v>
      </c>
      <c r="AF153" s="34" t="e">
        <f>IF(#REF!="",AF$5,"")</f>
        <v>#REF!</v>
      </c>
      <c r="AG153" s="34" t="e">
        <f>IF(#REF!="",AG$5,"")</f>
        <v>#REF!</v>
      </c>
      <c r="AH153" s="35" t="e">
        <f>IF(#REF!="",AH$5,"")</f>
        <v>#REF!</v>
      </c>
    </row>
    <row r="154" spans="1:34" ht="15" hidden="1" customHeight="1">
      <c r="A154" s="27" t="s">
        <v>74</v>
      </c>
      <c r="B154" s="28">
        <f t="shared" si="5"/>
        <v>42884</v>
      </c>
      <c r="C154" s="36">
        <f t="shared" si="4"/>
        <v>2</v>
      </c>
      <c r="D154" s="37" t="s">
        <v>65</v>
      </c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3"/>
      <c r="P154" s="34" t="str">
        <f>IF('Heures Supplémentaire'!D210="",$P$5,"")</f>
        <v>Haziz</v>
      </c>
      <c r="Q154" s="34" t="str">
        <f>IF('Heures Supplémentaire'!F210="",$Q$5,"")</f>
        <v>Stéphanie</v>
      </c>
      <c r="R154" s="34" t="str">
        <f>IF('Heures Supplémentaire'!H210="",$R$5,"")</f>
        <v>Catherine</v>
      </c>
      <c r="S154" s="34" t="str">
        <f>IF('Heures Supplémentaire'!J210="",$S$5,"")</f>
        <v>Denise</v>
      </c>
      <c r="T154" s="34" t="str">
        <f>IF('Heures Supplémentaire'!L210="",$T$5,"")</f>
        <v>Camille</v>
      </c>
      <c r="U154" s="34" t="str">
        <f>IF('Heures Supplémentaire'!N210="",$U$5,"")</f>
        <v>Moncef</v>
      </c>
      <c r="V154" s="34" t="str">
        <f>IF('Heures Supplémentaire'!P210="",$V$5,"")</f>
        <v>Danièle</v>
      </c>
      <c r="W154" s="34" t="str">
        <f>IF('Heures Supplémentaire'!R210="",W$5,"")</f>
        <v>Alain</v>
      </c>
      <c r="X154" s="34" t="str">
        <f>IF('Heures Supplémentaire'!T210="",X$5,"")</f>
        <v>Manuel</v>
      </c>
      <c r="Y154" s="34" t="str">
        <f>IF('Heures Supplémentaire'!V210="",Y$5,"")</f>
        <v>Driss</v>
      </c>
      <c r="Z154" s="34" t="str">
        <f>IF('Heures Supplémentaire'!Z210="",Z$5,"")</f>
        <v>AAAA</v>
      </c>
      <c r="AA154" s="34" t="str">
        <f>IF('Heures Supplémentaire'!AA210="",AA$5,"")</f>
        <v>BBBB</v>
      </c>
      <c r="AB154" s="34" t="str">
        <f>IF('Heures Supplémentaire'!AB210="",AB$5,"")</f>
        <v>CCCC</v>
      </c>
      <c r="AC154" s="34" t="e">
        <f>IF(#REF!="",AC$5,"")</f>
        <v>#REF!</v>
      </c>
      <c r="AD154" s="34" t="e">
        <f>IF(#REF!="",AD$5,"")</f>
        <v>#REF!</v>
      </c>
      <c r="AE154" s="34" t="e">
        <f>IF(#REF!="",AE$5,"")</f>
        <v>#REF!</v>
      </c>
      <c r="AF154" s="34" t="e">
        <f>IF(#REF!="",AF$5,"")</f>
        <v>#REF!</v>
      </c>
      <c r="AG154" s="34" t="e">
        <f>IF(#REF!="",AG$5,"")</f>
        <v>#REF!</v>
      </c>
      <c r="AH154" s="35" t="e">
        <f>IF(#REF!="",AH$5,"")</f>
        <v>#REF!</v>
      </c>
    </row>
    <row r="155" spans="1:34" ht="15" hidden="1" customHeight="1">
      <c r="A155" s="27" t="s">
        <v>74</v>
      </c>
      <c r="B155" s="28">
        <f t="shared" si="5"/>
        <v>42885</v>
      </c>
      <c r="C155" s="36">
        <f t="shared" si="4"/>
        <v>3</v>
      </c>
      <c r="D155" s="37" t="s">
        <v>66</v>
      </c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3"/>
      <c r="P155" s="34" t="str">
        <f>IF('Heures Supplémentaire'!D211="",$P$5,"")</f>
        <v>Haziz</v>
      </c>
      <c r="Q155" s="34" t="str">
        <f>IF('Heures Supplémentaire'!F211="",$Q$5,"")</f>
        <v>Stéphanie</v>
      </c>
      <c r="R155" s="34" t="str">
        <f>IF('Heures Supplémentaire'!H211="",$R$5,"")</f>
        <v>Catherine</v>
      </c>
      <c r="S155" s="34" t="str">
        <f>IF('Heures Supplémentaire'!J211="",$S$5,"")</f>
        <v>Denise</v>
      </c>
      <c r="T155" s="34" t="str">
        <f>IF('Heures Supplémentaire'!L211="",$T$5,"")</f>
        <v>Camille</v>
      </c>
      <c r="U155" s="34" t="str">
        <f>IF('Heures Supplémentaire'!N211="",$U$5,"")</f>
        <v>Moncef</v>
      </c>
      <c r="V155" s="34" t="str">
        <f>IF('Heures Supplémentaire'!P211="",$V$5,"")</f>
        <v>Danièle</v>
      </c>
      <c r="W155" s="34" t="str">
        <f>IF('Heures Supplémentaire'!R211="",W$5,"")</f>
        <v>Alain</v>
      </c>
      <c r="X155" s="34" t="str">
        <f>IF('Heures Supplémentaire'!T211="",X$5,"")</f>
        <v>Manuel</v>
      </c>
      <c r="Y155" s="34" t="str">
        <f>IF('Heures Supplémentaire'!V211="",Y$5,"")</f>
        <v>Driss</v>
      </c>
      <c r="Z155" s="34" t="str">
        <f>IF('Heures Supplémentaire'!Z211="",Z$5,"")</f>
        <v>AAAA</v>
      </c>
      <c r="AA155" s="34" t="str">
        <f>IF('Heures Supplémentaire'!AA211="",AA$5,"")</f>
        <v>BBBB</v>
      </c>
      <c r="AB155" s="34" t="str">
        <f>IF('Heures Supplémentaire'!AB211="",AB$5,"")</f>
        <v>CCCC</v>
      </c>
      <c r="AC155" s="34" t="e">
        <f>IF(#REF!="",AC$5,"")</f>
        <v>#REF!</v>
      </c>
      <c r="AD155" s="34" t="e">
        <f>IF(#REF!="",AD$5,"")</f>
        <v>#REF!</v>
      </c>
      <c r="AE155" s="34" t="e">
        <f>IF(#REF!="",AE$5,"")</f>
        <v>#REF!</v>
      </c>
      <c r="AF155" s="34" t="e">
        <f>IF(#REF!="",AF$5,"")</f>
        <v>#REF!</v>
      </c>
      <c r="AG155" s="34" t="e">
        <f>IF(#REF!="",AG$5,"")</f>
        <v>#REF!</v>
      </c>
      <c r="AH155" s="35" t="e">
        <f>IF(#REF!="",AH$5,"")</f>
        <v>#REF!</v>
      </c>
    </row>
    <row r="156" spans="1:34" ht="15" hidden="1" customHeight="1">
      <c r="A156" s="27" t="s">
        <v>74</v>
      </c>
      <c r="B156" s="28">
        <f t="shared" si="5"/>
        <v>42886</v>
      </c>
      <c r="C156" s="36">
        <f t="shared" si="4"/>
        <v>4</v>
      </c>
      <c r="D156" s="37" t="s">
        <v>67</v>
      </c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3"/>
      <c r="P156" s="34" t="str">
        <f>IF('Heures Supplémentaire'!D212="",$P$5,"")</f>
        <v>Haziz</v>
      </c>
      <c r="Q156" s="34" t="str">
        <f>IF('Heures Supplémentaire'!F212="",$Q$5,"")</f>
        <v>Stéphanie</v>
      </c>
      <c r="R156" s="34" t="str">
        <f>IF('Heures Supplémentaire'!H212="",$R$5,"")</f>
        <v>Catherine</v>
      </c>
      <c r="S156" s="34" t="str">
        <f>IF('Heures Supplémentaire'!J212="",$S$5,"")</f>
        <v>Denise</v>
      </c>
      <c r="T156" s="34" t="str">
        <f>IF('Heures Supplémentaire'!L212="",$T$5,"")</f>
        <v>Camille</v>
      </c>
      <c r="U156" s="34" t="str">
        <f>IF('Heures Supplémentaire'!N212="",$U$5,"")</f>
        <v>Moncef</v>
      </c>
      <c r="V156" s="34" t="str">
        <f>IF('Heures Supplémentaire'!P212="",$V$5,"")</f>
        <v>Danièle</v>
      </c>
      <c r="W156" s="34" t="str">
        <f>IF('Heures Supplémentaire'!R212="",W$5,"")</f>
        <v>Alain</v>
      </c>
      <c r="X156" s="34" t="str">
        <f>IF('Heures Supplémentaire'!T212="",X$5,"")</f>
        <v>Manuel</v>
      </c>
      <c r="Y156" s="34" t="str">
        <f>IF('Heures Supplémentaire'!V212="",Y$5,"")</f>
        <v>Driss</v>
      </c>
      <c r="Z156" s="34" t="str">
        <f>IF('Heures Supplémentaire'!Z212="",Z$5,"")</f>
        <v>AAAA</v>
      </c>
      <c r="AA156" s="34" t="str">
        <f>IF('Heures Supplémentaire'!AA212="",AA$5,"")</f>
        <v>BBBB</v>
      </c>
      <c r="AB156" s="34" t="str">
        <f>IF('Heures Supplémentaire'!AB212="",AB$5,"")</f>
        <v>CCCC</v>
      </c>
      <c r="AC156" s="34" t="e">
        <f>IF(#REF!="",AC$5,"")</f>
        <v>#REF!</v>
      </c>
      <c r="AD156" s="34" t="e">
        <f>IF(#REF!="",AD$5,"")</f>
        <v>#REF!</v>
      </c>
      <c r="AE156" s="34" t="e">
        <f>IF(#REF!="",AE$5,"")</f>
        <v>#REF!</v>
      </c>
      <c r="AF156" s="34" t="e">
        <f>IF(#REF!="",AF$5,"")</f>
        <v>#REF!</v>
      </c>
      <c r="AG156" s="34" t="e">
        <f>IF(#REF!="",AG$5,"")</f>
        <v>#REF!</v>
      </c>
      <c r="AH156" s="35" t="e">
        <f>IF(#REF!="",AH$5,"")</f>
        <v>#REF!</v>
      </c>
    </row>
    <row r="157" spans="1:34" ht="15" customHeight="1">
      <c r="A157" s="27" t="s">
        <v>75</v>
      </c>
      <c r="B157" s="28">
        <f t="shared" si="5"/>
        <v>42887</v>
      </c>
      <c r="C157" s="36">
        <f t="shared" si="4"/>
        <v>5</v>
      </c>
      <c r="D157" s="37" t="s">
        <v>68</v>
      </c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3"/>
      <c r="P157" s="34" t="str">
        <f>IF('Heures Supplémentaire'!D213="",$P$5,"")</f>
        <v>Haziz</v>
      </c>
      <c r="Q157" s="34" t="str">
        <f>IF('Heures Supplémentaire'!F213="",$Q$5,"")</f>
        <v>Stéphanie</v>
      </c>
      <c r="R157" s="34" t="str">
        <f>IF('Heures Supplémentaire'!H213="",$R$5,"")</f>
        <v>Catherine</v>
      </c>
      <c r="S157" s="34" t="str">
        <f>IF('Heures Supplémentaire'!J213="",$S$5,"")</f>
        <v>Denise</v>
      </c>
      <c r="T157" s="34" t="str">
        <f>IF('Heures Supplémentaire'!L213="",$T$5,"")</f>
        <v>Camille</v>
      </c>
      <c r="U157" s="34" t="str">
        <f>IF('Heures Supplémentaire'!N213="",$U$5,"")</f>
        <v>Moncef</v>
      </c>
      <c r="V157" s="34" t="str">
        <f>IF('Heures Supplémentaire'!P213="",$V$5,"")</f>
        <v>Danièle</v>
      </c>
      <c r="W157" s="34" t="str">
        <f>IF('Heures Supplémentaire'!R213="",W$5,"")</f>
        <v>Alain</v>
      </c>
      <c r="X157" s="34" t="str">
        <f>IF('Heures Supplémentaire'!T213="",X$5,"")</f>
        <v>Manuel</v>
      </c>
      <c r="Y157" s="34" t="str">
        <f>IF('Heures Supplémentaire'!V213="",Y$5,"")</f>
        <v>Driss</v>
      </c>
      <c r="Z157" s="34" t="str">
        <f>IF('Heures Supplémentaire'!Z213="",Z$5,"")</f>
        <v>AAAA</v>
      </c>
      <c r="AA157" s="34" t="str">
        <f>IF('Heures Supplémentaire'!AA213="",AA$5,"")</f>
        <v>BBBB</v>
      </c>
      <c r="AB157" s="34" t="str">
        <f>IF('Heures Supplémentaire'!AB213="",AB$5,"")</f>
        <v>CCCC</v>
      </c>
      <c r="AC157" s="34" t="e">
        <f>IF(#REF!="",AC$5,"")</f>
        <v>#REF!</v>
      </c>
      <c r="AD157" s="34" t="e">
        <f>IF(#REF!="",AD$5,"")</f>
        <v>#REF!</v>
      </c>
      <c r="AE157" s="34" t="e">
        <f>IF(#REF!="",AE$5,"")</f>
        <v>#REF!</v>
      </c>
      <c r="AF157" s="34" t="e">
        <f>IF(#REF!="",AF$5,"")</f>
        <v>#REF!</v>
      </c>
      <c r="AG157" s="34" t="e">
        <f>IF(#REF!="",AG$5,"")</f>
        <v>#REF!</v>
      </c>
      <c r="AH157" s="35" t="e">
        <f>IF(#REF!="",AH$5,"")</f>
        <v>#REF!</v>
      </c>
    </row>
    <row r="158" spans="1:34" ht="15" hidden="1" customHeight="1">
      <c r="A158" s="27" t="s">
        <v>75</v>
      </c>
      <c r="B158" s="28">
        <f t="shared" si="5"/>
        <v>42888</v>
      </c>
      <c r="C158" s="36">
        <f t="shared" si="4"/>
        <v>6</v>
      </c>
      <c r="D158" s="37" t="s">
        <v>69</v>
      </c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3"/>
      <c r="P158" s="34" t="str">
        <f>IF('Heures Supplémentaire'!D214="",$P$5,"")</f>
        <v>Haziz</v>
      </c>
      <c r="Q158" s="34" t="str">
        <f>IF('Heures Supplémentaire'!F214="",$Q$5,"")</f>
        <v>Stéphanie</v>
      </c>
      <c r="R158" s="34" t="str">
        <f>IF('Heures Supplémentaire'!H214="",$R$5,"")</f>
        <v>Catherine</v>
      </c>
      <c r="S158" s="34" t="str">
        <f>IF('Heures Supplémentaire'!J214="",$S$5,"")</f>
        <v>Denise</v>
      </c>
      <c r="T158" s="34" t="str">
        <f>IF('Heures Supplémentaire'!L214="",$T$5,"")</f>
        <v>Camille</v>
      </c>
      <c r="U158" s="34" t="str">
        <f>IF('Heures Supplémentaire'!N214="",$U$5,"")</f>
        <v>Moncef</v>
      </c>
      <c r="V158" s="34" t="str">
        <f>IF('Heures Supplémentaire'!P214="",$V$5,"")</f>
        <v>Danièle</v>
      </c>
      <c r="W158" s="34" t="str">
        <f>IF('Heures Supplémentaire'!R214="",W$5,"")</f>
        <v>Alain</v>
      </c>
      <c r="X158" s="34" t="str">
        <f>IF('Heures Supplémentaire'!T214="",X$5,"")</f>
        <v>Manuel</v>
      </c>
      <c r="Y158" s="34" t="str">
        <f>IF('Heures Supplémentaire'!V214="",Y$5,"")</f>
        <v>Driss</v>
      </c>
      <c r="Z158" s="34" t="str">
        <f>IF('Heures Supplémentaire'!Z214="",Z$5,"")</f>
        <v>AAAA</v>
      </c>
      <c r="AA158" s="34" t="str">
        <f>IF('Heures Supplémentaire'!AA214="",AA$5,"")</f>
        <v>BBBB</v>
      </c>
      <c r="AB158" s="34" t="str">
        <f>IF('Heures Supplémentaire'!AB214="",AB$5,"")</f>
        <v>CCCC</v>
      </c>
      <c r="AC158" s="34" t="e">
        <f>IF(#REF!="",AC$5,"")</f>
        <v>#REF!</v>
      </c>
      <c r="AD158" s="34" t="e">
        <f>IF(#REF!="",AD$5,"")</f>
        <v>#REF!</v>
      </c>
      <c r="AE158" s="34" t="e">
        <f>IF(#REF!="",AE$5,"")</f>
        <v>#REF!</v>
      </c>
      <c r="AF158" s="34" t="e">
        <f>IF(#REF!="",AF$5,"")</f>
        <v>#REF!</v>
      </c>
      <c r="AG158" s="34" t="e">
        <f>IF(#REF!="",AG$5,"")</f>
        <v>#REF!</v>
      </c>
      <c r="AH158" s="35" t="e">
        <f>IF(#REF!="",AH$5,"")</f>
        <v>#REF!</v>
      </c>
    </row>
    <row r="159" spans="1:34" ht="15" hidden="1" customHeight="1">
      <c r="A159" s="27" t="s">
        <v>75</v>
      </c>
      <c r="B159" s="28">
        <f t="shared" si="5"/>
        <v>42889</v>
      </c>
      <c r="C159" s="36">
        <f t="shared" si="4"/>
        <v>7</v>
      </c>
      <c r="D159" s="37" t="s">
        <v>70</v>
      </c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3"/>
      <c r="P159" s="34" t="str">
        <f>IF('Heures Supplémentaire'!D215="",$P$5,"")</f>
        <v>Haziz</v>
      </c>
      <c r="Q159" s="34" t="str">
        <f>IF('Heures Supplémentaire'!F215="",$Q$5,"")</f>
        <v>Stéphanie</v>
      </c>
      <c r="R159" s="34" t="str">
        <f>IF('Heures Supplémentaire'!H215="",$R$5,"")</f>
        <v>Catherine</v>
      </c>
      <c r="S159" s="34" t="str">
        <f>IF('Heures Supplémentaire'!J215="",$S$5,"")</f>
        <v>Denise</v>
      </c>
      <c r="T159" s="34" t="str">
        <f>IF('Heures Supplémentaire'!L215="",$T$5,"")</f>
        <v>Camille</v>
      </c>
      <c r="U159" s="34" t="str">
        <f>IF('Heures Supplémentaire'!N215="",$U$5,"")</f>
        <v>Moncef</v>
      </c>
      <c r="V159" s="34" t="str">
        <f>IF('Heures Supplémentaire'!P215="",$V$5,"")</f>
        <v>Danièle</v>
      </c>
      <c r="W159" s="34" t="str">
        <f>IF('Heures Supplémentaire'!R215="",W$5,"")</f>
        <v>Alain</v>
      </c>
      <c r="X159" s="34" t="str">
        <f>IF('Heures Supplémentaire'!T215="",X$5,"")</f>
        <v>Manuel</v>
      </c>
      <c r="Y159" s="34" t="str">
        <f>IF('Heures Supplémentaire'!V215="",Y$5,"")</f>
        <v>Driss</v>
      </c>
      <c r="Z159" s="34" t="str">
        <f>IF('Heures Supplémentaire'!Z215="",Z$5,"")</f>
        <v>AAAA</v>
      </c>
      <c r="AA159" s="34" t="str">
        <f>IF('Heures Supplémentaire'!AA215="",AA$5,"")</f>
        <v>BBBB</v>
      </c>
      <c r="AB159" s="34" t="str">
        <f>IF('Heures Supplémentaire'!AB215="",AB$5,"")</f>
        <v>CCCC</v>
      </c>
      <c r="AC159" s="34" t="e">
        <f>IF(#REF!="",AC$5,"")</f>
        <v>#REF!</v>
      </c>
      <c r="AD159" s="34" t="e">
        <f>IF(#REF!="",AD$5,"")</f>
        <v>#REF!</v>
      </c>
      <c r="AE159" s="34" t="e">
        <f>IF(#REF!="",AE$5,"")</f>
        <v>#REF!</v>
      </c>
      <c r="AF159" s="34" t="e">
        <f>IF(#REF!="",AF$5,"")</f>
        <v>#REF!</v>
      </c>
      <c r="AG159" s="34" t="e">
        <f>IF(#REF!="",AG$5,"")</f>
        <v>#REF!</v>
      </c>
      <c r="AH159" s="35" t="e">
        <f>IF(#REF!="",AH$5,"")</f>
        <v>#REF!</v>
      </c>
    </row>
    <row r="160" spans="1:34" ht="15" hidden="1" customHeight="1">
      <c r="A160" s="27" t="s">
        <v>75</v>
      </c>
      <c r="B160" s="28">
        <f t="shared" si="5"/>
        <v>42890</v>
      </c>
      <c r="C160" s="36">
        <f t="shared" si="4"/>
        <v>1</v>
      </c>
      <c r="D160" s="37" t="s">
        <v>64</v>
      </c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3"/>
      <c r="P160" s="34" t="str">
        <f>IF('Heures Supplémentaire'!D216="",$P$5,"")</f>
        <v>Haziz</v>
      </c>
      <c r="Q160" s="34" t="str">
        <f>IF('Heures Supplémentaire'!F216="",$Q$5,"")</f>
        <v>Stéphanie</v>
      </c>
      <c r="R160" s="34" t="str">
        <f>IF('Heures Supplémentaire'!H216="",$R$5,"")</f>
        <v>Catherine</v>
      </c>
      <c r="S160" s="34" t="str">
        <f>IF('Heures Supplémentaire'!J216="",$S$5,"")</f>
        <v>Denise</v>
      </c>
      <c r="T160" s="34" t="str">
        <f>IF('Heures Supplémentaire'!L216="",$T$5,"")</f>
        <v>Camille</v>
      </c>
      <c r="U160" s="34" t="str">
        <f>IF('Heures Supplémentaire'!N216="",$U$5,"")</f>
        <v>Moncef</v>
      </c>
      <c r="V160" s="34" t="str">
        <f>IF('Heures Supplémentaire'!P216="",$V$5,"")</f>
        <v>Danièle</v>
      </c>
      <c r="W160" s="34" t="str">
        <f>IF('Heures Supplémentaire'!R216="",W$5,"")</f>
        <v>Alain</v>
      </c>
      <c r="X160" s="34" t="str">
        <f>IF('Heures Supplémentaire'!T216="",X$5,"")</f>
        <v>Manuel</v>
      </c>
      <c r="Y160" s="34" t="str">
        <f>IF('Heures Supplémentaire'!V216="",Y$5,"")</f>
        <v>Driss</v>
      </c>
      <c r="Z160" s="34" t="str">
        <f>IF('Heures Supplémentaire'!Z216="",Z$5,"")</f>
        <v>AAAA</v>
      </c>
      <c r="AA160" s="34" t="str">
        <f>IF('Heures Supplémentaire'!AA216="",AA$5,"")</f>
        <v>BBBB</v>
      </c>
      <c r="AB160" s="34" t="str">
        <f>IF('Heures Supplémentaire'!AB216="",AB$5,"")</f>
        <v>CCCC</v>
      </c>
      <c r="AC160" s="34" t="e">
        <f>IF(#REF!="",AC$5,"")</f>
        <v>#REF!</v>
      </c>
      <c r="AD160" s="34" t="e">
        <f>IF(#REF!="",AD$5,"")</f>
        <v>#REF!</v>
      </c>
      <c r="AE160" s="34" t="e">
        <f>IF(#REF!="",AE$5,"")</f>
        <v>#REF!</v>
      </c>
      <c r="AF160" s="34" t="e">
        <f>IF(#REF!="",AF$5,"")</f>
        <v>#REF!</v>
      </c>
      <c r="AG160" s="34" t="e">
        <f>IF(#REF!="",AG$5,"")</f>
        <v>#REF!</v>
      </c>
      <c r="AH160" s="35" t="e">
        <f>IF(#REF!="",AH$5,"")</f>
        <v>#REF!</v>
      </c>
    </row>
    <row r="161" spans="1:34" ht="15" hidden="1" customHeight="1">
      <c r="A161" s="27" t="s">
        <v>75</v>
      </c>
      <c r="B161" s="28">
        <f t="shared" si="5"/>
        <v>42891</v>
      </c>
      <c r="C161" s="36">
        <f t="shared" si="4"/>
        <v>2</v>
      </c>
      <c r="D161" s="37" t="s">
        <v>65</v>
      </c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3"/>
      <c r="P161" s="34" t="str">
        <f>IF('Heures Supplémentaire'!D219="",$P$5,"")</f>
        <v>Haziz</v>
      </c>
      <c r="Q161" s="34" t="str">
        <f>IF('Heures Supplémentaire'!F219="",$Q$5,"")</f>
        <v>Stéphanie</v>
      </c>
      <c r="R161" s="34" t="str">
        <f>IF('Heures Supplémentaire'!H219="",$R$5,"")</f>
        <v>Catherine</v>
      </c>
      <c r="S161" s="34" t="str">
        <f>IF('Heures Supplémentaire'!J219="",$S$5,"")</f>
        <v>Denise</v>
      </c>
      <c r="T161" s="34" t="str">
        <f>IF('Heures Supplémentaire'!L219="",$T$5,"")</f>
        <v>Camille</v>
      </c>
      <c r="U161" s="34" t="str">
        <f>IF('Heures Supplémentaire'!N219="",$U$5,"")</f>
        <v>Moncef</v>
      </c>
      <c r="V161" s="34" t="str">
        <f>IF('Heures Supplémentaire'!P219="",$V$5,"")</f>
        <v>Danièle</v>
      </c>
      <c r="W161" s="34" t="str">
        <f>IF('Heures Supplémentaire'!R219="",W$5,"")</f>
        <v>Alain</v>
      </c>
      <c r="X161" s="34" t="str">
        <f>IF('Heures Supplémentaire'!T219="",X$5,"")</f>
        <v>Manuel</v>
      </c>
      <c r="Y161" s="34" t="str">
        <f>IF('Heures Supplémentaire'!V219="",Y$5,"")</f>
        <v>Driss</v>
      </c>
      <c r="Z161" s="34" t="str">
        <f>IF('Heures Supplémentaire'!Z219="",Z$5,"")</f>
        <v>AAAA</v>
      </c>
      <c r="AA161" s="34" t="str">
        <f>IF('Heures Supplémentaire'!AA219="",AA$5,"")</f>
        <v>BBBB</v>
      </c>
      <c r="AB161" s="34" t="str">
        <f>IF('Heures Supplémentaire'!AB219="",AB$5,"")</f>
        <v>CCCC</v>
      </c>
      <c r="AC161" s="34" t="e">
        <f>IF(#REF!="",AC$5,"")</f>
        <v>#REF!</v>
      </c>
      <c r="AD161" s="34" t="e">
        <f>IF(#REF!="",AD$5,"")</f>
        <v>#REF!</v>
      </c>
      <c r="AE161" s="34" t="e">
        <f>IF(#REF!="",AE$5,"")</f>
        <v>#REF!</v>
      </c>
      <c r="AF161" s="34" t="e">
        <f>IF(#REF!="",AF$5,"")</f>
        <v>#REF!</v>
      </c>
      <c r="AG161" s="34" t="e">
        <f>IF(#REF!="",AG$5,"")</f>
        <v>#REF!</v>
      </c>
      <c r="AH161" s="35" t="e">
        <f>IF(#REF!="",AH$5,"")</f>
        <v>#REF!</v>
      </c>
    </row>
    <row r="162" spans="1:34" ht="15" hidden="1" customHeight="1">
      <c r="A162" s="27" t="s">
        <v>75</v>
      </c>
      <c r="B162" s="28">
        <f t="shared" si="5"/>
        <v>42892</v>
      </c>
      <c r="C162" s="36">
        <f t="shared" si="4"/>
        <v>3</v>
      </c>
      <c r="D162" s="37" t="s">
        <v>66</v>
      </c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3"/>
      <c r="P162" s="34" t="str">
        <f>IF('Heures Supplémentaire'!D220="",$P$5,"")</f>
        <v>Haziz</v>
      </c>
      <c r="Q162" s="34" t="str">
        <f>IF('Heures Supplémentaire'!F220="",$Q$5,"")</f>
        <v>Stéphanie</v>
      </c>
      <c r="R162" s="34" t="str">
        <f>IF('Heures Supplémentaire'!H220="",$R$5,"")</f>
        <v>Catherine</v>
      </c>
      <c r="S162" s="34" t="str">
        <f>IF('Heures Supplémentaire'!J220="",$S$5,"")</f>
        <v>Denise</v>
      </c>
      <c r="T162" s="34" t="str">
        <f>IF('Heures Supplémentaire'!L220="",$T$5,"")</f>
        <v>Camille</v>
      </c>
      <c r="U162" s="34" t="str">
        <f>IF('Heures Supplémentaire'!N220="",$U$5,"")</f>
        <v>Moncef</v>
      </c>
      <c r="V162" s="34" t="str">
        <f>IF('Heures Supplémentaire'!P220="",$V$5,"")</f>
        <v>Danièle</v>
      </c>
      <c r="W162" s="34" t="str">
        <f>IF('Heures Supplémentaire'!R220="",W$5,"")</f>
        <v>Alain</v>
      </c>
      <c r="X162" s="34" t="str">
        <f>IF('Heures Supplémentaire'!T220="",X$5,"")</f>
        <v>Manuel</v>
      </c>
      <c r="Y162" s="34" t="str">
        <f>IF('Heures Supplémentaire'!V220="",Y$5,"")</f>
        <v>Driss</v>
      </c>
      <c r="Z162" s="34" t="str">
        <f>IF('Heures Supplémentaire'!Z220="",Z$5,"")</f>
        <v>AAAA</v>
      </c>
      <c r="AA162" s="34" t="str">
        <f>IF('Heures Supplémentaire'!AA220="",AA$5,"")</f>
        <v>BBBB</v>
      </c>
      <c r="AB162" s="34" t="str">
        <f>IF('Heures Supplémentaire'!AB220="",AB$5,"")</f>
        <v>CCCC</v>
      </c>
      <c r="AC162" s="34" t="e">
        <f>IF(#REF!="",AC$5,"")</f>
        <v>#REF!</v>
      </c>
      <c r="AD162" s="34" t="e">
        <f>IF(#REF!="",AD$5,"")</f>
        <v>#REF!</v>
      </c>
      <c r="AE162" s="34" t="e">
        <f>IF(#REF!="",AE$5,"")</f>
        <v>#REF!</v>
      </c>
      <c r="AF162" s="34" t="e">
        <f>IF(#REF!="",AF$5,"")</f>
        <v>#REF!</v>
      </c>
      <c r="AG162" s="34" t="e">
        <f>IF(#REF!="",AG$5,"")</f>
        <v>#REF!</v>
      </c>
      <c r="AH162" s="35" t="e">
        <f>IF(#REF!="",AH$5,"")</f>
        <v>#REF!</v>
      </c>
    </row>
    <row r="163" spans="1:34" ht="15" hidden="1" customHeight="1">
      <c r="A163" s="27" t="s">
        <v>75</v>
      </c>
      <c r="B163" s="28">
        <f t="shared" si="5"/>
        <v>42893</v>
      </c>
      <c r="C163" s="36">
        <f t="shared" si="4"/>
        <v>4</v>
      </c>
      <c r="D163" s="37" t="s">
        <v>67</v>
      </c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3"/>
      <c r="P163" s="34" t="str">
        <f>IF('Heures Supplémentaire'!D221="",$P$5,"")</f>
        <v>Haziz</v>
      </c>
      <c r="Q163" s="34" t="str">
        <f>IF('Heures Supplémentaire'!F221="",$Q$5,"")</f>
        <v>Stéphanie</v>
      </c>
      <c r="R163" s="34" t="str">
        <f>IF('Heures Supplémentaire'!H221="",$R$5,"")</f>
        <v>Catherine</v>
      </c>
      <c r="S163" s="34" t="str">
        <f>IF('Heures Supplémentaire'!J221="",$S$5,"")</f>
        <v>Denise</v>
      </c>
      <c r="T163" s="34" t="str">
        <f>IF('Heures Supplémentaire'!L221="",$T$5,"")</f>
        <v>Camille</v>
      </c>
      <c r="U163" s="34" t="str">
        <f>IF('Heures Supplémentaire'!N221="",$U$5,"")</f>
        <v>Moncef</v>
      </c>
      <c r="V163" s="34" t="str">
        <f>IF('Heures Supplémentaire'!P221="",$V$5,"")</f>
        <v>Danièle</v>
      </c>
      <c r="W163" s="34" t="str">
        <f>IF('Heures Supplémentaire'!R221="",W$5,"")</f>
        <v>Alain</v>
      </c>
      <c r="X163" s="34" t="str">
        <f>IF('Heures Supplémentaire'!T221="",X$5,"")</f>
        <v>Manuel</v>
      </c>
      <c r="Y163" s="34" t="str">
        <f>IF('Heures Supplémentaire'!V221="",Y$5,"")</f>
        <v>Driss</v>
      </c>
      <c r="Z163" s="34" t="str">
        <f>IF('Heures Supplémentaire'!Z221="",Z$5,"")</f>
        <v>AAAA</v>
      </c>
      <c r="AA163" s="34" t="str">
        <f>IF('Heures Supplémentaire'!AA221="",AA$5,"")</f>
        <v>BBBB</v>
      </c>
      <c r="AB163" s="34" t="str">
        <f>IF('Heures Supplémentaire'!AB221="",AB$5,"")</f>
        <v>CCCC</v>
      </c>
      <c r="AC163" s="34" t="e">
        <f>IF(#REF!="",AC$5,"")</f>
        <v>#REF!</v>
      </c>
      <c r="AD163" s="34" t="e">
        <f>IF(#REF!="",AD$5,"")</f>
        <v>#REF!</v>
      </c>
      <c r="AE163" s="34" t="e">
        <f>IF(#REF!="",AE$5,"")</f>
        <v>#REF!</v>
      </c>
      <c r="AF163" s="34" t="e">
        <f>IF(#REF!="",AF$5,"")</f>
        <v>#REF!</v>
      </c>
      <c r="AG163" s="34" t="e">
        <f>IF(#REF!="",AG$5,"")</f>
        <v>#REF!</v>
      </c>
      <c r="AH163" s="35" t="e">
        <f>IF(#REF!="",AH$5,"")</f>
        <v>#REF!</v>
      </c>
    </row>
    <row r="164" spans="1:34" ht="15" customHeight="1">
      <c r="A164" s="27" t="s">
        <v>75</v>
      </c>
      <c r="B164" s="28">
        <f t="shared" si="5"/>
        <v>42894</v>
      </c>
      <c r="C164" s="36">
        <f t="shared" si="4"/>
        <v>5</v>
      </c>
      <c r="D164" s="37" t="s">
        <v>68</v>
      </c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3"/>
      <c r="P164" s="34" t="str">
        <f>IF('Heures Supplémentaire'!D222="",$P$5,"")</f>
        <v>Haziz</v>
      </c>
      <c r="Q164" s="34" t="str">
        <f>IF('Heures Supplémentaire'!F222="",$Q$5,"")</f>
        <v>Stéphanie</v>
      </c>
      <c r="R164" s="34" t="str">
        <f>IF('Heures Supplémentaire'!H222="",$R$5,"")</f>
        <v>Catherine</v>
      </c>
      <c r="S164" s="34" t="str">
        <f>IF('Heures Supplémentaire'!J222="",$S$5,"")</f>
        <v>Denise</v>
      </c>
      <c r="T164" s="34" t="str">
        <f>IF('Heures Supplémentaire'!L222="",$T$5,"")</f>
        <v>Camille</v>
      </c>
      <c r="U164" s="34" t="str">
        <f>IF('Heures Supplémentaire'!N222="",$U$5,"")</f>
        <v>Moncef</v>
      </c>
      <c r="V164" s="34" t="str">
        <f>IF('Heures Supplémentaire'!P222="",$V$5,"")</f>
        <v>Danièle</v>
      </c>
      <c r="W164" s="34" t="str">
        <f>IF('Heures Supplémentaire'!R222="",W$5,"")</f>
        <v>Alain</v>
      </c>
      <c r="X164" s="34" t="str">
        <f>IF('Heures Supplémentaire'!T222="",X$5,"")</f>
        <v>Manuel</v>
      </c>
      <c r="Y164" s="34" t="str">
        <f>IF('Heures Supplémentaire'!V222="",Y$5,"")</f>
        <v>Driss</v>
      </c>
      <c r="Z164" s="34" t="str">
        <f>IF('Heures Supplémentaire'!Z222="",Z$5,"")</f>
        <v>AAAA</v>
      </c>
      <c r="AA164" s="34" t="str">
        <f>IF('Heures Supplémentaire'!AA222="",AA$5,"")</f>
        <v>BBBB</v>
      </c>
      <c r="AB164" s="34" t="str">
        <f>IF('Heures Supplémentaire'!AB222="",AB$5,"")</f>
        <v>CCCC</v>
      </c>
      <c r="AC164" s="34" t="e">
        <f>IF(#REF!="",AC$5,"")</f>
        <v>#REF!</v>
      </c>
      <c r="AD164" s="34" t="e">
        <f>IF(#REF!="",AD$5,"")</f>
        <v>#REF!</v>
      </c>
      <c r="AE164" s="34" t="e">
        <f>IF(#REF!="",AE$5,"")</f>
        <v>#REF!</v>
      </c>
      <c r="AF164" s="34" t="e">
        <f>IF(#REF!="",AF$5,"")</f>
        <v>#REF!</v>
      </c>
      <c r="AG164" s="34" t="e">
        <f>IF(#REF!="",AG$5,"")</f>
        <v>#REF!</v>
      </c>
      <c r="AH164" s="35" t="e">
        <f>IF(#REF!="",AH$5,"")</f>
        <v>#REF!</v>
      </c>
    </row>
    <row r="165" spans="1:34" ht="15" hidden="1" customHeight="1">
      <c r="A165" s="27" t="s">
        <v>75</v>
      </c>
      <c r="B165" s="28">
        <f t="shared" si="5"/>
        <v>42895</v>
      </c>
      <c r="C165" s="36">
        <f t="shared" si="4"/>
        <v>6</v>
      </c>
      <c r="D165" s="37" t="s">
        <v>69</v>
      </c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3"/>
      <c r="P165" s="34" t="str">
        <f>IF('Heures Supplémentaire'!D223="",$P$5,"")</f>
        <v>Haziz</v>
      </c>
      <c r="Q165" s="34" t="str">
        <f>IF('Heures Supplémentaire'!F223="",$Q$5,"")</f>
        <v>Stéphanie</v>
      </c>
      <c r="R165" s="34" t="str">
        <f>IF('Heures Supplémentaire'!H223="",$R$5,"")</f>
        <v>Catherine</v>
      </c>
      <c r="S165" s="34" t="str">
        <f>IF('Heures Supplémentaire'!J223="",$S$5,"")</f>
        <v>Denise</v>
      </c>
      <c r="T165" s="34" t="str">
        <f>IF('Heures Supplémentaire'!L223="",$T$5,"")</f>
        <v>Camille</v>
      </c>
      <c r="U165" s="34" t="str">
        <f>IF('Heures Supplémentaire'!N223="",$U$5,"")</f>
        <v>Moncef</v>
      </c>
      <c r="V165" s="34" t="str">
        <f>IF('Heures Supplémentaire'!P223="",$V$5,"")</f>
        <v>Danièle</v>
      </c>
      <c r="W165" s="34" t="str">
        <f>IF('Heures Supplémentaire'!R223="",W$5,"")</f>
        <v>Alain</v>
      </c>
      <c r="X165" s="34" t="str">
        <f>IF('Heures Supplémentaire'!T223="",X$5,"")</f>
        <v>Manuel</v>
      </c>
      <c r="Y165" s="34" t="str">
        <f>IF('Heures Supplémentaire'!V223="",Y$5,"")</f>
        <v>Driss</v>
      </c>
      <c r="Z165" s="34" t="str">
        <f>IF('Heures Supplémentaire'!Z223="",Z$5,"")</f>
        <v>AAAA</v>
      </c>
      <c r="AA165" s="34" t="str">
        <f>IF('Heures Supplémentaire'!AA223="",AA$5,"")</f>
        <v>BBBB</v>
      </c>
      <c r="AB165" s="34" t="str">
        <f>IF('Heures Supplémentaire'!AB223="",AB$5,"")</f>
        <v>CCCC</v>
      </c>
      <c r="AC165" s="34" t="e">
        <f>IF(#REF!="",AC$5,"")</f>
        <v>#REF!</v>
      </c>
      <c r="AD165" s="34" t="e">
        <f>IF(#REF!="",AD$5,"")</f>
        <v>#REF!</v>
      </c>
      <c r="AE165" s="34" t="e">
        <f>IF(#REF!="",AE$5,"")</f>
        <v>#REF!</v>
      </c>
      <c r="AF165" s="34" t="e">
        <f>IF(#REF!="",AF$5,"")</f>
        <v>#REF!</v>
      </c>
      <c r="AG165" s="34" t="e">
        <f>IF(#REF!="",AG$5,"")</f>
        <v>#REF!</v>
      </c>
      <c r="AH165" s="35" t="e">
        <f>IF(#REF!="",AH$5,"")</f>
        <v>#REF!</v>
      </c>
    </row>
    <row r="166" spans="1:34" ht="15" hidden="1" customHeight="1">
      <c r="A166" s="27" t="s">
        <v>75</v>
      </c>
      <c r="B166" s="28">
        <f t="shared" si="5"/>
        <v>42896</v>
      </c>
      <c r="C166" s="36">
        <f t="shared" si="4"/>
        <v>7</v>
      </c>
      <c r="D166" s="37" t="s">
        <v>70</v>
      </c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3"/>
      <c r="P166" s="34" t="str">
        <f>IF('Heures Supplémentaire'!D224="",$P$5,"")</f>
        <v>Haziz</v>
      </c>
      <c r="Q166" s="34" t="str">
        <f>IF('Heures Supplémentaire'!F224="",$Q$5,"")</f>
        <v>Stéphanie</v>
      </c>
      <c r="R166" s="34" t="str">
        <f>IF('Heures Supplémentaire'!H224="",$R$5,"")</f>
        <v>Catherine</v>
      </c>
      <c r="S166" s="34" t="str">
        <f>IF('Heures Supplémentaire'!J224="",$S$5,"")</f>
        <v>Denise</v>
      </c>
      <c r="T166" s="34" t="str">
        <f>IF('Heures Supplémentaire'!L224="",$T$5,"")</f>
        <v>Camille</v>
      </c>
      <c r="U166" s="34" t="str">
        <f>IF('Heures Supplémentaire'!N224="",$U$5,"")</f>
        <v>Moncef</v>
      </c>
      <c r="V166" s="34" t="str">
        <f>IF('Heures Supplémentaire'!P224="",$V$5,"")</f>
        <v>Danièle</v>
      </c>
      <c r="W166" s="34" t="str">
        <f>IF('Heures Supplémentaire'!R224="",W$5,"")</f>
        <v>Alain</v>
      </c>
      <c r="X166" s="34" t="str">
        <f>IF('Heures Supplémentaire'!T224="",X$5,"")</f>
        <v>Manuel</v>
      </c>
      <c r="Y166" s="34" t="str">
        <f>IF('Heures Supplémentaire'!V224="",Y$5,"")</f>
        <v>Driss</v>
      </c>
      <c r="Z166" s="34" t="str">
        <f>IF('Heures Supplémentaire'!Z224="",Z$5,"")</f>
        <v>AAAA</v>
      </c>
      <c r="AA166" s="34" t="str">
        <f>IF('Heures Supplémentaire'!AA224="",AA$5,"")</f>
        <v>BBBB</v>
      </c>
      <c r="AB166" s="34" t="str">
        <f>IF('Heures Supplémentaire'!AB224="",AB$5,"")</f>
        <v>CCCC</v>
      </c>
      <c r="AC166" s="34" t="e">
        <f>IF(#REF!="",AC$5,"")</f>
        <v>#REF!</v>
      </c>
      <c r="AD166" s="34" t="e">
        <f>IF(#REF!="",AD$5,"")</f>
        <v>#REF!</v>
      </c>
      <c r="AE166" s="34" t="e">
        <f>IF(#REF!="",AE$5,"")</f>
        <v>#REF!</v>
      </c>
      <c r="AF166" s="34" t="e">
        <f>IF(#REF!="",AF$5,"")</f>
        <v>#REF!</v>
      </c>
      <c r="AG166" s="34" t="e">
        <f>IF(#REF!="",AG$5,"")</f>
        <v>#REF!</v>
      </c>
      <c r="AH166" s="35" t="e">
        <f>IF(#REF!="",AH$5,"")</f>
        <v>#REF!</v>
      </c>
    </row>
    <row r="167" spans="1:34" ht="15" hidden="1" customHeight="1">
      <c r="A167" s="27" t="s">
        <v>75</v>
      </c>
      <c r="B167" s="28">
        <f t="shared" si="5"/>
        <v>42897</v>
      </c>
      <c r="C167" s="36">
        <f t="shared" si="4"/>
        <v>1</v>
      </c>
      <c r="D167" s="37" t="s">
        <v>64</v>
      </c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3"/>
      <c r="P167" s="34" t="str">
        <f>IF('Heures Supplémentaire'!D225="",$P$5,"")</f>
        <v>Haziz</v>
      </c>
      <c r="Q167" s="34" t="str">
        <f>IF('Heures Supplémentaire'!F225="",$Q$5,"")</f>
        <v>Stéphanie</v>
      </c>
      <c r="R167" s="34" t="str">
        <f>IF('Heures Supplémentaire'!H225="",$R$5,"")</f>
        <v>Catherine</v>
      </c>
      <c r="S167" s="34" t="str">
        <f>IF('Heures Supplémentaire'!J225="",$S$5,"")</f>
        <v>Denise</v>
      </c>
      <c r="T167" s="34" t="str">
        <f>IF('Heures Supplémentaire'!L225="",$T$5,"")</f>
        <v>Camille</v>
      </c>
      <c r="U167" s="34" t="str">
        <f>IF('Heures Supplémentaire'!N225="",$U$5,"")</f>
        <v>Moncef</v>
      </c>
      <c r="V167" s="34" t="str">
        <f>IF('Heures Supplémentaire'!P225="",$V$5,"")</f>
        <v>Danièle</v>
      </c>
      <c r="W167" s="34" t="str">
        <f>IF('Heures Supplémentaire'!R225="",W$5,"")</f>
        <v>Alain</v>
      </c>
      <c r="X167" s="34" t="str">
        <f>IF('Heures Supplémentaire'!T225="",X$5,"")</f>
        <v>Manuel</v>
      </c>
      <c r="Y167" s="34" t="str">
        <f>IF('Heures Supplémentaire'!V225="",Y$5,"")</f>
        <v>Driss</v>
      </c>
      <c r="Z167" s="34" t="str">
        <f>IF('Heures Supplémentaire'!Z225="",Z$5,"")</f>
        <v>AAAA</v>
      </c>
      <c r="AA167" s="34" t="str">
        <f>IF('Heures Supplémentaire'!AA225="",AA$5,"")</f>
        <v>BBBB</v>
      </c>
      <c r="AB167" s="34" t="str">
        <f>IF('Heures Supplémentaire'!AB225="",AB$5,"")</f>
        <v>CCCC</v>
      </c>
      <c r="AC167" s="34" t="e">
        <f>IF(#REF!="",AC$5,"")</f>
        <v>#REF!</v>
      </c>
      <c r="AD167" s="34" t="e">
        <f>IF(#REF!="",AD$5,"")</f>
        <v>#REF!</v>
      </c>
      <c r="AE167" s="34" t="e">
        <f>IF(#REF!="",AE$5,"")</f>
        <v>#REF!</v>
      </c>
      <c r="AF167" s="34" t="e">
        <f>IF(#REF!="",AF$5,"")</f>
        <v>#REF!</v>
      </c>
      <c r="AG167" s="34" t="e">
        <f>IF(#REF!="",AG$5,"")</f>
        <v>#REF!</v>
      </c>
      <c r="AH167" s="35" t="e">
        <f>IF(#REF!="",AH$5,"")</f>
        <v>#REF!</v>
      </c>
    </row>
    <row r="168" spans="1:34" ht="15" hidden="1" customHeight="1">
      <c r="A168" s="27" t="s">
        <v>75</v>
      </c>
      <c r="B168" s="28">
        <f t="shared" si="5"/>
        <v>42898</v>
      </c>
      <c r="C168" s="36">
        <f t="shared" si="4"/>
        <v>2</v>
      </c>
      <c r="D168" s="37" t="s">
        <v>65</v>
      </c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3"/>
      <c r="P168" s="34" t="str">
        <f>IF('Heures Supplémentaire'!D228="",$P$5,"")</f>
        <v>Haziz</v>
      </c>
      <c r="Q168" s="34" t="str">
        <f>IF('Heures Supplémentaire'!F228="",$Q$5,"")</f>
        <v>Stéphanie</v>
      </c>
      <c r="R168" s="34" t="str">
        <f>IF('Heures Supplémentaire'!H228="",$R$5,"")</f>
        <v>Catherine</v>
      </c>
      <c r="S168" s="34" t="str">
        <f>IF('Heures Supplémentaire'!J228="",$S$5,"")</f>
        <v>Denise</v>
      </c>
      <c r="T168" s="34" t="str">
        <f>IF('Heures Supplémentaire'!L228="",$T$5,"")</f>
        <v>Camille</v>
      </c>
      <c r="U168" s="34" t="str">
        <f>IF('Heures Supplémentaire'!N228="",$U$5,"")</f>
        <v>Moncef</v>
      </c>
      <c r="V168" s="34" t="str">
        <f>IF('Heures Supplémentaire'!P228="",$V$5,"")</f>
        <v>Danièle</v>
      </c>
      <c r="W168" s="34" t="str">
        <f>IF('Heures Supplémentaire'!R228="",W$5,"")</f>
        <v>Alain</v>
      </c>
      <c r="X168" s="34" t="str">
        <f>IF('Heures Supplémentaire'!T228="",X$5,"")</f>
        <v>Manuel</v>
      </c>
      <c r="Y168" s="34" t="str">
        <f>IF('Heures Supplémentaire'!V228="",Y$5,"")</f>
        <v>Driss</v>
      </c>
      <c r="Z168" s="34" t="str">
        <f>IF('Heures Supplémentaire'!Z228="",Z$5,"")</f>
        <v>AAAA</v>
      </c>
      <c r="AA168" s="34" t="str">
        <f>IF('Heures Supplémentaire'!AA228="",AA$5,"")</f>
        <v>BBBB</v>
      </c>
      <c r="AB168" s="34" t="str">
        <f>IF('Heures Supplémentaire'!AB228="",AB$5,"")</f>
        <v>CCCC</v>
      </c>
      <c r="AC168" s="34" t="e">
        <f>IF(#REF!="",AC$5,"")</f>
        <v>#REF!</v>
      </c>
      <c r="AD168" s="34" t="e">
        <f>IF(#REF!="",AD$5,"")</f>
        <v>#REF!</v>
      </c>
      <c r="AE168" s="34" t="e">
        <f>IF(#REF!="",AE$5,"")</f>
        <v>#REF!</v>
      </c>
      <c r="AF168" s="34" t="e">
        <f>IF(#REF!="",AF$5,"")</f>
        <v>#REF!</v>
      </c>
      <c r="AG168" s="34" t="e">
        <f>IF(#REF!="",AG$5,"")</f>
        <v>#REF!</v>
      </c>
      <c r="AH168" s="35" t="e">
        <f>IF(#REF!="",AH$5,"")</f>
        <v>#REF!</v>
      </c>
    </row>
    <row r="169" spans="1:34" ht="15" hidden="1" customHeight="1">
      <c r="A169" s="27" t="s">
        <v>75</v>
      </c>
      <c r="B169" s="28">
        <f t="shared" si="5"/>
        <v>42899</v>
      </c>
      <c r="C169" s="36">
        <f t="shared" si="4"/>
        <v>3</v>
      </c>
      <c r="D169" s="37" t="s">
        <v>66</v>
      </c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3"/>
      <c r="P169" s="34" t="str">
        <f>IF('Heures Supplémentaire'!D229="",$P$5,"")</f>
        <v>Haziz</v>
      </c>
      <c r="Q169" s="34" t="str">
        <f>IF('Heures Supplémentaire'!F229="",$Q$5,"")</f>
        <v>Stéphanie</v>
      </c>
      <c r="R169" s="34" t="str">
        <f>IF('Heures Supplémentaire'!H229="",$R$5,"")</f>
        <v>Catherine</v>
      </c>
      <c r="S169" s="34" t="str">
        <f>IF('Heures Supplémentaire'!J229="",$S$5,"")</f>
        <v>Denise</v>
      </c>
      <c r="T169" s="34" t="str">
        <f>IF('Heures Supplémentaire'!L229="",$T$5,"")</f>
        <v>Camille</v>
      </c>
      <c r="U169" s="34" t="str">
        <f>IF('Heures Supplémentaire'!N229="",$U$5,"")</f>
        <v>Moncef</v>
      </c>
      <c r="V169" s="34" t="str">
        <f>IF('Heures Supplémentaire'!P229="",$V$5,"")</f>
        <v>Danièle</v>
      </c>
      <c r="W169" s="34" t="str">
        <f>IF('Heures Supplémentaire'!R229="",W$5,"")</f>
        <v>Alain</v>
      </c>
      <c r="X169" s="34" t="str">
        <f>IF('Heures Supplémentaire'!T229="",X$5,"")</f>
        <v>Manuel</v>
      </c>
      <c r="Y169" s="34" t="str">
        <f>IF('Heures Supplémentaire'!V229="",Y$5,"")</f>
        <v>Driss</v>
      </c>
      <c r="Z169" s="34" t="str">
        <f>IF('Heures Supplémentaire'!Z229="",Z$5,"")</f>
        <v>AAAA</v>
      </c>
      <c r="AA169" s="34" t="str">
        <f>IF('Heures Supplémentaire'!AA229="",AA$5,"")</f>
        <v>BBBB</v>
      </c>
      <c r="AB169" s="34" t="str">
        <f>IF('Heures Supplémentaire'!AB229="",AB$5,"")</f>
        <v>CCCC</v>
      </c>
      <c r="AC169" s="34" t="e">
        <f>IF(#REF!="",AC$5,"")</f>
        <v>#REF!</v>
      </c>
      <c r="AD169" s="34" t="e">
        <f>IF(#REF!="",AD$5,"")</f>
        <v>#REF!</v>
      </c>
      <c r="AE169" s="34" t="e">
        <f>IF(#REF!="",AE$5,"")</f>
        <v>#REF!</v>
      </c>
      <c r="AF169" s="34" t="e">
        <f>IF(#REF!="",AF$5,"")</f>
        <v>#REF!</v>
      </c>
      <c r="AG169" s="34" t="e">
        <f>IF(#REF!="",AG$5,"")</f>
        <v>#REF!</v>
      </c>
      <c r="AH169" s="35" t="e">
        <f>IF(#REF!="",AH$5,"")</f>
        <v>#REF!</v>
      </c>
    </row>
    <row r="170" spans="1:34" ht="15" hidden="1" customHeight="1">
      <c r="A170" s="27" t="s">
        <v>75</v>
      </c>
      <c r="B170" s="28">
        <f t="shared" si="5"/>
        <v>42900</v>
      </c>
      <c r="C170" s="36">
        <f t="shared" si="4"/>
        <v>4</v>
      </c>
      <c r="D170" s="37" t="s">
        <v>67</v>
      </c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3"/>
      <c r="P170" s="34" t="str">
        <f>IF('Heures Supplémentaire'!D230="",$P$5,"")</f>
        <v>Haziz</v>
      </c>
      <c r="Q170" s="34" t="str">
        <f>IF('Heures Supplémentaire'!F230="",$Q$5,"")</f>
        <v>Stéphanie</v>
      </c>
      <c r="R170" s="34" t="str">
        <f>IF('Heures Supplémentaire'!H230="",$R$5,"")</f>
        <v>Catherine</v>
      </c>
      <c r="S170" s="34" t="str">
        <f>IF('Heures Supplémentaire'!J230="",$S$5,"")</f>
        <v>Denise</v>
      </c>
      <c r="T170" s="34" t="str">
        <f>IF('Heures Supplémentaire'!L230="",$T$5,"")</f>
        <v>Camille</v>
      </c>
      <c r="U170" s="34" t="str">
        <f>IF('Heures Supplémentaire'!N230="",$U$5,"")</f>
        <v>Moncef</v>
      </c>
      <c r="V170" s="34" t="str">
        <f>IF('Heures Supplémentaire'!P230="",$V$5,"")</f>
        <v>Danièle</v>
      </c>
      <c r="W170" s="34" t="str">
        <f>IF('Heures Supplémentaire'!R230="",W$5,"")</f>
        <v>Alain</v>
      </c>
      <c r="X170" s="34" t="str">
        <f>IF('Heures Supplémentaire'!T230="",X$5,"")</f>
        <v>Manuel</v>
      </c>
      <c r="Y170" s="34" t="str">
        <f>IF('Heures Supplémentaire'!V230="",Y$5,"")</f>
        <v>Driss</v>
      </c>
      <c r="Z170" s="34" t="str">
        <f>IF('Heures Supplémentaire'!Z230="",Z$5,"")</f>
        <v>AAAA</v>
      </c>
      <c r="AA170" s="34" t="str">
        <f>IF('Heures Supplémentaire'!AA230="",AA$5,"")</f>
        <v>BBBB</v>
      </c>
      <c r="AB170" s="34" t="str">
        <f>IF('Heures Supplémentaire'!AB230="",AB$5,"")</f>
        <v>CCCC</v>
      </c>
      <c r="AC170" s="34" t="e">
        <f>IF(#REF!="",AC$5,"")</f>
        <v>#REF!</v>
      </c>
      <c r="AD170" s="34" t="e">
        <f>IF(#REF!="",AD$5,"")</f>
        <v>#REF!</v>
      </c>
      <c r="AE170" s="34" t="e">
        <f>IF(#REF!="",AE$5,"")</f>
        <v>#REF!</v>
      </c>
      <c r="AF170" s="34" t="e">
        <f>IF(#REF!="",AF$5,"")</f>
        <v>#REF!</v>
      </c>
      <c r="AG170" s="34" t="e">
        <f>IF(#REF!="",AG$5,"")</f>
        <v>#REF!</v>
      </c>
      <c r="AH170" s="35" t="e">
        <f>IF(#REF!="",AH$5,"")</f>
        <v>#REF!</v>
      </c>
    </row>
    <row r="171" spans="1:34" ht="15" customHeight="1">
      <c r="A171" s="27" t="s">
        <v>75</v>
      </c>
      <c r="B171" s="28">
        <f t="shared" si="5"/>
        <v>42901</v>
      </c>
      <c r="C171" s="36">
        <f t="shared" si="4"/>
        <v>5</v>
      </c>
      <c r="D171" s="37" t="s">
        <v>68</v>
      </c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3"/>
      <c r="P171" s="34" t="str">
        <f>IF('Heures Supplémentaire'!D231="",$P$5,"")</f>
        <v>Haziz</v>
      </c>
      <c r="Q171" s="34" t="str">
        <f>IF('Heures Supplémentaire'!F231="",$Q$5,"")</f>
        <v>Stéphanie</v>
      </c>
      <c r="R171" s="34" t="str">
        <f>IF('Heures Supplémentaire'!H231="",$R$5,"")</f>
        <v>Catherine</v>
      </c>
      <c r="S171" s="34" t="str">
        <f>IF('Heures Supplémentaire'!J231="",$S$5,"")</f>
        <v>Denise</v>
      </c>
      <c r="T171" s="34" t="str">
        <f>IF('Heures Supplémentaire'!L231="",$T$5,"")</f>
        <v>Camille</v>
      </c>
      <c r="U171" s="34" t="str">
        <f>IF('Heures Supplémentaire'!N231="",$U$5,"")</f>
        <v>Moncef</v>
      </c>
      <c r="V171" s="34" t="str">
        <f>IF('Heures Supplémentaire'!P231="",$V$5,"")</f>
        <v>Danièle</v>
      </c>
      <c r="W171" s="34" t="str">
        <f>IF('Heures Supplémentaire'!R231="",W$5,"")</f>
        <v>Alain</v>
      </c>
      <c r="X171" s="34" t="str">
        <f>IF('Heures Supplémentaire'!T231="",X$5,"")</f>
        <v>Manuel</v>
      </c>
      <c r="Y171" s="34" t="str">
        <f>IF('Heures Supplémentaire'!V231="",Y$5,"")</f>
        <v>Driss</v>
      </c>
      <c r="Z171" s="34" t="str">
        <f>IF('Heures Supplémentaire'!Z231="",Z$5,"")</f>
        <v>AAAA</v>
      </c>
      <c r="AA171" s="34" t="str">
        <f>IF('Heures Supplémentaire'!AA231="",AA$5,"")</f>
        <v>BBBB</v>
      </c>
      <c r="AB171" s="34" t="str">
        <f>IF('Heures Supplémentaire'!AB231="",AB$5,"")</f>
        <v>CCCC</v>
      </c>
      <c r="AC171" s="34" t="e">
        <f>IF(#REF!="",AC$5,"")</f>
        <v>#REF!</v>
      </c>
      <c r="AD171" s="34" t="e">
        <f>IF(#REF!="",AD$5,"")</f>
        <v>#REF!</v>
      </c>
      <c r="AE171" s="34" t="e">
        <f>IF(#REF!="",AE$5,"")</f>
        <v>#REF!</v>
      </c>
      <c r="AF171" s="34" t="e">
        <f>IF(#REF!="",AF$5,"")</f>
        <v>#REF!</v>
      </c>
      <c r="AG171" s="34" t="e">
        <f>IF(#REF!="",AG$5,"")</f>
        <v>#REF!</v>
      </c>
      <c r="AH171" s="35" t="e">
        <f>IF(#REF!="",AH$5,"")</f>
        <v>#REF!</v>
      </c>
    </row>
    <row r="172" spans="1:34" ht="15" hidden="1" customHeight="1">
      <c r="A172" s="27" t="s">
        <v>75</v>
      </c>
      <c r="B172" s="28">
        <f t="shared" si="5"/>
        <v>42902</v>
      </c>
      <c r="C172" s="36">
        <f t="shared" si="4"/>
        <v>6</v>
      </c>
      <c r="D172" s="37" t="s">
        <v>69</v>
      </c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3"/>
      <c r="P172" s="34" t="str">
        <f>IF('Heures Supplémentaire'!D232="",$P$5,"")</f>
        <v>Haziz</v>
      </c>
      <c r="Q172" s="34" t="str">
        <f>IF('Heures Supplémentaire'!F232="",$Q$5,"")</f>
        <v>Stéphanie</v>
      </c>
      <c r="R172" s="34" t="str">
        <f>IF('Heures Supplémentaire'!H232="",$R$5,"")</f>
        <v>Catherine</v>
      </c>
      <c r="S172" s="34" t="str">
        <f>IF('Heures Supplémentaire'!J232="",$S$5,"")</f>
        <v>Denise</v>
      </c>
      <c r="T172" s="34" t="str">
        <f>IF('Heures Supplémentaire'!L232="",$T$5,"")</f>
        <v>Camille</v>
      </c>
      <c r="U172" s="34" t="str">
        <f>IF('Heures Supplémentaire'!N232="",$U$5,"")</f>
        <v>Moncef</v>
      </c>
      <c r="V172" s="34" t="str">
        <f>IF('Heures Supplémentaire'!P232="",$V$5,"")</f>
        <v>Danièle</v>
      </c>
      <c r="W172" s="34" t="str">
        <f>IF('Heures Supplémentaire'!R232="",W$5,"")</f>
        <v>Alain</v>
      </c>
      <c r="X172" s="34" t="str">
        <f>IF('Heures Supplémentaire'!T232="",X$5,"")</f>
        <v>Manuel</v>
      </c>
      <c r="Y172" s="34" t="str">
        <f>IF('Heures Supplémentaire'!V232="",Y$5,"")</f>
        <v>Driss</v>
      </c>
      <c r="Z172" s="34" t="str">
        <f>IF('Heures Supplémentaire'!Z232="",Z$5,"")</f>
        <v>AAAA</v>
      </c>
      <c r="AA172" s="34" t="str">
        <f>IF('Heures Supplémentaire'!AA232="",AA$5,"")</f>
        <v>BBBB</v>
      </c>
      <c r="AB172" s="34" t="str">
        <f>IF('Heures Supplémentaire'!AB232="",AB$5,"")</f>
        <v>CCCC</v>
      </c>
      <c r="AC172" s="34" t="e">
        <f>IF(#REF!="",AC$5,"")</f>
        <v>#REF!</v>
      </c>
      <c r="AD172" s="34" t="e">
        <f>IF(#REF!="",AD$5,"")</f>
        <v>#REF!</v>
      </c>
      <c r="AE172" s="34" t="e">
        <f>IF(#REF!="",AE$5,"")</f>
        <v>#REF!</v>
      </c>
      <c r="AF172" s="34" t="e">
        <f>IF(#REF!="",AF$5,"")</f>
        <v>#REF!</v>
      </c>
      <c r="AG172" s="34" t="e">
        <f>IF(#REF!="",AG$5,"")</f>
        <v>#REF!</v>
      </c>
      <c r="AH172" s="35" t="e">
        <f>IF(#REF!="",AH$5,"")</f>
        <v>#REF!</v>
      </c>
    </row>
    <row r="173" spans="1:34" ht="15" hidden="1" customHeight="1">
      <c r="A173" s="27" t="s">
        <v>75</v>
      </c>
      <c r="B173" s="28">
        <f t="shared" si="5"/>
        <v>42903</v>
      </c>
      <c r="C173" s="36">
        <f t="shared" si="4"/>
        <v>7</v>
      </c>
      <c r="D173" s="37" t="s">
        <v>70</v>
      </c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3"/>
      <c r="P173" s="34" t="str">
        <f>IF('Heures Supplémentaire'!D233="",$P$5,"")</f>
        <v>Haziz</v>
      </c>
      <c r="Q173" s="34" t="str">
        <f>IF('Heures Supplémentaire'!F233="",$Q$5,"")</f>
        <v>Stéphanie</v>
      </c>
      <c r="R173" s="34" t="str">
        <f>IF('Heures Supplémentaire'!H233="",$R$5,"")</f>
        <v>Catherine</v>
      </c>
      <c r="S173" s="34" t="str">
        <f>IF('Heures Supplémentaire'!J233="",$S$5,"")</f>
        <v>Denise</v>
      </c>
      <c r="T173" s="34" t="str">
        <f>IF('Heures Supplémentaire'!L233="",$T$5,"")</f>
        <v>Camille</v>
      </c>
      <c r="U173" s="34" t="str">
        <f>IF('Heures Supplémentaire'!N233="",$U$5,"")</f>
        <v>Moncef</v>
      </c>
      <c r="V173" s="34" t="str">
        <f>IF('Heures Supplémentaire'!P233="",$V$5,"")</f>
        <v>Danièle</v>
      </c>
      <c r="W173" s="34" t="str">
        <f>IF('Heures Supplémentaire'!R233="",W$5,"")</f>
        <v>Alain</v>
      </c>
      <c r="X173" s="34" t="str">
        <f>IF('Heures Supplémentaire'!T233="",X$5,"")</f>
        <v>Manuel</v>
      </c>
      <c r="Y173" s="34" t="str">
        <f>IF('Heures Supplémentaire'!V233="",Y$5,"")</f>
        <v>Driss</v>
      </c>
      <c r="Z173" s="34" t="str">
        <f>IF('Heures Supplémentaire'!Z233="",Z$5,"")</f>
        <v>AAAA</v>
      </c>
      <c r="AA173" s="34" t="str">
        <f>IF('Heures Supplémentaire'!AA233="",AA$5,"")</f>
        <v>BBBB</v>
      </c>
      <c r="AB173" s="34" t="str">
        <f>IF('Heures Supplémentaire'!AB233="",AB$5,"")</f>
        <v>CCCC</v>
      </c>
      <c r="AC173" s="34" t="e">
        <f>IF(#REF!="",AC$5,"")</f>
        <v>#REF!</v>
      </c>
      <c r="AD173" s="34" t="e">
        <f>IF(#REF!="",AD$5,"")</f>
        <v>#REF!</v>
      </c>
      <c r="AE173" s="34" t="e">
        <f>IF(#REF!="",AE$5,"")</f>
        <v>#REF!</v>
      </c>
      <c r="AF173" s="34" t="e">
        <f>IF(#REF!="",AF$5,"")</f>
        <v>#REF!</v>
      </c>
      <c r="AG173" s="34" t="e">
        <f>IF(#REF!="",AG$5,"")</f>
        <v>#REF!</v>
      </c>
      <c r="AH173" s="35" t="e">
        <f>IF(#REF!="",AH$5,"")</f>
        <v>#REF!</v>
      </c>
    </row>
    <row r="174" spans="1:34" ht="15" hidden="1" customHeight="1">
      <c r="A174" s="27" t="s">
        <v>75</v>
      </c>
      <c r="B174" s="28">
        <f t="shared" si="5"/>
        <v>42904</v>
      </c>
      <c r="C174" s="36">
        <f t="shared" si="4"/>
        <v>1</v>
      </c>
      <c r="D174" s="37" t="s">
        <v>64</v>
      </c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3"/>
      <c r="P174" s="34" t="str">
        <f>IF('Heures Supplémentaire'!D234="",$P$5,"")</f>
        <v>Haziz</v>
      </c>
      <c r="Q174" s="34" t="str">
        <f>IF('Heures Supplémentaire'!F234="",$Q$5,"")</f>
        <v>Stéphanie</v>
      </c>
      <c r="R174" s="34" t="str">
        <f>IF('Heures Supplémentaire'!H234="",$R$5,"")</f>
        <v>Catherine</v>
      </c>
      <c r="S174" s="34" t="str">
        <f>IF('Heures Supplémentaire'!J234="",$S$5,"")</f>
        <v>Denise</v>
      </c>
      <c r="T174" s="34" t="str">
        <f>IF('Heures Supplémentaire'!L234="",$T$5,"")</f>
        <v>Camille</v>
      </c>
      <c r="U174" s="34" t="str">
        <f>IF('Heures Supplémentaire'!N234="",$U$5,"")</f>
        <v>Moncef</v>
      </c>
      <c r="V174" s="34" t="str">
        <f>IF('Heures Supplémentaire'!P234="",$V$5,"")</f>
        <v>Danièle</v>
      </c>
      <c r="W174" s="34" t="str">
        <f>IF('Heures Supplémentaire'!R234="",W$5,"")</f>
        <v>Alain</v>
      </c>
      <c r="X174" s="34" t="str">
        <f>IF('Heures Supplémentaire'!T234="",X$5,"")</f>
        <v>Manuel</v>
      </c>
      <c r="Y174" s="34" t="str">
        <f>IF('Heures Supplémentaire'!V234="",Y$5,"")</f>
        <v>Driss</v>
      </c>
      <c r="Z174" s="34" t="str">
        <f>IF('Heures Supplémentaire'!Z234="",Z$5,"")</f>
        <v>AAAA</v>
      </c>
      <c r="AA174" s="34" t="str">
        <f>IF('Heures Supplémentaire'!AA234="",AA$5,"")</f>
        <v>BBBB</v>
      </c>
      <c r="AB174" s="34" t="str">
        <f>IF('Heures Supplémentaire'!AB234="",AB$5,"")</f>
        <v>CCCC</v>
      </c>
      <c r="AC174" s="34" t="e">
        <f>IF(#REF!="",AC$5,"")</f>
        <v>#REF!</v>
      </c>
      <c r="AD174" s="34" t="e">
        <f>IF(#REF!="",AD$5,"")</f>
        <v>#REF!</v>
      </c>
      <c r="AE174" s="34" t="e">
        <f>IF(#REF!="",AE$5,"")</f>
        <v>#REF!</v>
      </c>
      <c r="AF174" s="34" t="e">
        <f>IF(#REF!="",AF$5,"")</f>
        <v>#REF!</v>
      </c>
      <c r="AG174" s="34" t="e">
        <f>IF(#REF!="",AG$5,"")</f>
        <v>#REF!</v>
      </c>
      <c r="AH174" s="35" t="e">
        <f>IF(#REF!="",AH$5,"")</f>
        <v>#REF!</v>
      </c>
    </row>
    <row r="175" spans="1:34" ht="15" hidden="1" customHeight="1">
      <c r="A175" s="27" t="s">
        <v>75</v>
      </c>
      <c r="B175" s="28">
        <f t="shared" si="5"/>
        <v>42905</v>
      </c>
      <c r="C175" s="36">
        <f t="shared" si="4"/>
        <v>2</v>
      </c>
      <c r="D175" s="37" t="s">
        <v>65</v>
      </c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3"/>
      <c r="P175" s="34" t="str">
        <f>IF('Heures Supplémentaire'!D237="",$P$5,"")</f>
        <v>Haziz</v>
      </c>
      <c r="Q175" s="34" t="str">
        <f>IF('Heures Supplémentaire'!F237="",$Q$5,"")</f>
        <v>Stéphanie</v>
      </c>
      <c r="R175" s="34" t="str">
        <f>IF('Heures Supplémentaire'!H237="",$R$5,"")</f>
        <v>Catherine</v>
      </c>
      <c r="S175" s="34" t="str">
        <f>IF('Heures Supplémentaire'!J237="",$S$5,"")</f>
        <v>Denise</v>
      </c>
      <c r="T175" s="34" t="str">
        <f>IF('Heures Supplémentaire'!L237="",$T$5,"")</f>
        <v>Camille</v>
      </c>
      <c r="U175" s="34" t="str">
        <f>IF('Heures Supplémentaire'!N237="",$U$5,"")</f>
        <v>Moncef</v>
      </c>
      <c r="V175" s="34" t="str">
        <f>IF('Heures Supplémentaire'!P237="",$V$5,"")</f>
        <v>Danièle</v>
      </c>
      <c r="W175" s="34" t="str">
        <f>IF('Heures Supplémentaire'!R237="",W$5,"")</f>
        <v>Alain</v>
      </c>
      <c r="X175" s="34" t="str">
        <f>IF('Heures Supplémentaire'!T237="",X$5,"")</f>
        <v>Manuel</v>
      </c>
      <c r="Y175" s="34" t="str">
        <f>IF('Heures Supplémentaire'!V237="",Y$5,"")</f>
        <v>Driss</v>
      </c>
      <c r="Z175" s="34" t="str">
        <f>IF('Heures Supplémentaire'!Z237="",Z$5,"")</f>
        <v>AAAA</v>
      </c>
      <c r="AA175" s="34" t="str">
        <f>IF('Heures Supplémentaire'!AA237="",AA$5,"")</f>
        <v>BBBB</v>
      </c>
      <c r="AB175" s="34" t="str">
        <f>IF('Heures Supplémentaire'!AB237="",AB$5,"")</f>
        <v>CCCC</v>
      </c>
      <c r="AC175" s="34" t="e">
        <f>IF(#REF!="",AC$5,"")</f>
        <v>#REF!</v>
      </c>
      <c r="AD175" s="34" t="e">
        <f>IF(#REF!="",AD$5,"")</f>
        <v>#REF!</v>
      </c>
      <c r="AE175" s="34" t="e">
        <f>IF(#REF!="",AE$5,"")</f>
        <v>#REF!</v>
      </c>
      <c r="AF175" s="34" t="e">
        <f>IF(#REF!="",AF$5,"")</f>
        <v>#REF!</v>
      </c>
      <c r="AG175" s="34" t="e">
        <f>IF(#REF!="",AG$5,"")</f>
        <v>#REF!</v>
      </c>
      <c r="AH175" s="35" t="e">
        <f>IF(#REF!="",AH$5,"")</f>
        <v>#REF!</v>
      </c>
    </row>
    <row r="176" spans="1:34" ht="15" hidden="1" customHeight="1">
      <c r="A176" s="27" t="s">
        <v>75</v>
      </c>
      <c r="B176" s="28">
        <f t="shared" si="5"/>
        <v>42906</v>
      </c>
      <c r="C176" s="36">
        <f t="shared" si="4"/>
        <v>3</v>
      </c>
      <c r="D176" s="37" t="s">
        <v>66</v>
      </c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3"/>
      <c r="P176" s="34" t="str">
        <f>IF('Heures Supplémentaire'!D238="",$P$5,"")</f>
        <v>Haziz</v>
      </c>
      <c r="Q176" s="34" t="str">
        <f>IF('Heures Supplémentaire'!F238="",$Q$5,"")</f>
        <v>Stéphanie</v>
      </c>
      <c r="R176" s="34" t="str">
        <f>IF('Heures Supplémentaire'!H238="",$R$5,"")</f>
        <v>Catherine</v>
      </c>
      <c r="S176" s="34" t="str">
        <f>IF('Heures Supplémentaire'!J238="",$S$5,"")</f>
        <v>Denise</v>
      </c>
      <c r="T176" s="34" t="str">
        <f>IF('Heures Supplémentaire'!L238="",$T$5,"")</f>
        <v>Camille</v>
      </c>
      <c r="U176" s="34" t="str">
        <f>IF('Heures Supplémentaire'!N238="",$U$5,"")</f>
        <v>Moncef</v>
      </c>
      <c r="V176" s="34" t="str">
        <f>IF('Heures Supplémentaire'!P238="",$V$5,"")</f>
        <v>Danièle</v>
      </c>
      <c r="W176" s="34" t="str">
        <f>IF('Heures Supplémentaire'!R238="",W$5,"")</f>
        <v>Alain</v>
      </c>
      <c r="X176" s="34" t="str">
        <f>IF('Heures Supplémentaire'!T238="",X$5,"")</f>
        <v>Manuel</v>
      </c>
      <c r="Y176" s="34" t="str">
        <f>IF('Heures Supplémentaire'!V238="",Y$5,"")</f>
        <v>Driss</v>
      </c>
      <c r="Z176" s="34" t="str">
        <f>IF('Heures Supplémentaire'!Z238="",Z$5,"")</f>
        <v>AAAA</v>
      </c>
      <c r="AA176" s="34" t="str">
        <f>IF('Heures Supplémentaire'!AA238="",AA$5,"")</f>
        <v>BBBB</v>
      </c>
      <c r="AB176" s="34" t="str">
        <f>IF('Heures Supplémentaire'!AB238="",AB$5,"")</f>
        <v>CCCC</v>
      </c>
      <c r="AC176" s="34" t="e">
        <f>IF(#REF!="",AC$5,"")</f>
        <v>#REF!</v>
      </c>
      <c r="AD176" s="34" t="e">
        <f>IF(#REF!="",AD$5,"")</f>
        <v>#REF!</v>
      </c>
      <c r="AE176" s="34" t="e">
        <f>IF(#REF!="",AE$5,"")</f>
        <v>#REF!</v>
      </c>
      <c r="AF176" s="34" t="e">
        <f>IF(#REF!="",AF$5,"")</f>
        <v>#REF!</v>
      </c>
      <c r="AG176" s="34" t="e">
        <f>IF(#REF!="",AG$5,"")</f>
        <v>#REF!</v>
      </c>
      <c r="AH176" s="35" t="e">
        <f>IF(#REF!="",AH$5,"")</f>
        <v>#REF!</v>
      </c>
    </row>
    <row r="177" spans="1:34" ht="15" hidden="1" customHeight="1">
      <c r="A177" s="27" t="s">
        <v>75</v>
      </c>
      <c r="B177" s="28">
        <f t="shared" si="5"/>
        <v>42907</v>
      </c>
      <c r="C177" s="36">
        <f t="shared" si="4"/>
        <v>4</v>
      </c>
      <c r="D177" s="37" t="s">
        <v>67</v>
      </c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3"/>
      <c r="P177" s="34" t="str">
        <f>IF('Heures Supplémentaire'!D239="",$P$5,"")</f>
        <v>Haziz</v>
      </c>
      <c r="Q177" s="34" t="str">
        <f>IF('Heures Supplémentaire'!F239="",$Q$5,"")</f>
        <v>Stéphanie</v>
      </c>
      <c r="R177" s="34" t="str">
        <f>IF('Heures Supplémentaire'!H239="",$R$5,"")</f>
        <v>Catherine</v>
      </c>
      <c r="S177" s="34" t="str">
        <f>IF('Heures Supplémentaire'!J239="",$S$5,"")</f>
        <v>Denise</v>
      </c>
      <c r="T177" s="34" t="str">
        <f>IF('Heures Supplémentaire'!L239="",$T$5,"")</f>
        <v>Camille</v>
      </c>
      <c r="U177" s="34" t="str">
        <f>IF('Heures Supplémentaire'!N239="",$U$5,"")</f>
        <v>Moncef</v>
      </c>
      <c r="V177" s="34" t="str">
        <f>IF('Heures Supplémentaire'!P239="",$V$5,"")</f>
        <v>Danièle</v>
      </c>
      <c r="W177" s="34" t="str">
        <f>IF('Heures Supplémentaire'!R239="",W$5,"")</f>
        <v>Alain</v>
      </c>
      <c r="X177" s="34" t="str">
        <f>IF('Heures Supplémentaire'!T239="",X$5,"")</f>
        <v>Manuel</v>
      </c>
      <c r="Y177" s="34" t="str">
        <f>IF('Heures Supplémentaire'!V239="",Y$5,"")</f>
        <v>Driss</v>
      </c>
      <c r="Z177" s="34" t="str">
        <f>IF('Heures Supplémentaire'!Z239="",Z$5,"")</f>
        <v>AAAA</v>
      </c>
      <c r="AA177" s="34" t="str">
        <f>IF('Heures Supplémentaire'!AA239="",AA$5,"")</f>
        <v>BBBB</v>
      </c>
      <c r="AB177" s="34" t="str">
        <f>IF('Heures Supplémentaire'!AB239="",AB$5,"")</f>
        <v>CCCC</v>
      </c>
      <c r="AC177" s="34" t="e">
        <f>IF(#REF!="",AC$5,"")</f>
        <v>#REF!</v>
      </c>
      <c r="AD177" s="34" t="e">
        <f>IF(#REF!="",AD$5,"")</f>
        <v>#REF!</v>
      </c>
      <c r="AE177" s="34" t="e">
        <f>IF(#REF!="",AE$5,"")</f>
        <v>#REF!</v>
      </c>
      <c r="AF177" s="34" t="e">
        <f>IF(#REF!="",AF$5,"")</f>
        <v>#REF!</v>
      </c>
      <c r="AG177" s="34" t="e">
        <f>IF(#REF!="",AG$5,"")</f>
        <v>#REF!</v>
      </c>
      <c r="AH177" s="35" t="e">
        <f>IF(#REF!="",AH$5,"")</f>
        <v>#REF!</v>
      </c>
    </row>
    <row r="178" spans="1:34" ht="15" customHeight="1">
      <c r="A178" s="27" t="s">
        <v>75</v>
      </c>
      <c r="B178" s="28">
        <f t="shared" si="5"/>
        <v>42908</v>
      </c>
      <c r="C178" s="36">
        <f t="shared" si="4"/>
        <v>5</v>
      </c>
      <c r="D178" s="37" t="s">
        <v>68</v>
      </c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3"/>
      <c r="P178" s="34" t="str">
        <f>IF('Heures Supplémentaire'!D240="",$P$5,"")</f>
        <v>Haziz</v>
      </c>
      <c r="Q178" s="34" t="str">
        <f>IF('Heures Supplémentaire'!F240="",$Q$5,"")</f>
        <v>Stéphanie</v>
      </c>
      <c r="R178" s="34" t="str">
        <f>IF('Heures Supplémentaire'!H240="",$R$5,"")</f>
        <v>Catherine</v>
      </c>
      <c r="S178" s="34" t="str">
        <f>IF('Heures Supplémentaire'!J240="",$S$5,"")</f>
        <v>Denise</v>
      </c>
      <c r="T178" s="34" t="str">
        <f>IF('Heures Supplémentaire'!L240="",$T$5,"")</f>
        <v>Camille</v>
      </c>
      <c r="U178" s="34" t="str">
        <f>IF('Heures Supplémentaire'!N240="",$U$5,"")</f>
        <v>Moncef</v>
      </c>
      <c r="V178" s="34" t="str">
        <f>IF('Heures Supplémentaire'!P240="",$V$5,"")</f>
        <v>Danièle</v>
      </c>
      <c r="W178" s="34" t="str">
        <f>IF('Heures Supplémentaire'!R240="",W$5,"")</f>
        <v>Alain</v>
      </c>
      <c r="X178" s="34" t="str">
        <f>IF('Heures Supplémentaire'!T240="",X$5,"")</f>
        <v>Manuel</v>
      </c>
      <c r="Y178" s="34" t="str">
        <f>IF('Heures Supplémentaire'!V240="",Y$5,"")</f>
        <v>Driss</v>
      </c>
      <c r="Z178" s="34" t="str">
        <f>IF('Heures Supplémentaire'!Z240="",Z$5,"")</f>
        <v>AAAA</v>
      </c>
      <c r="AA178" s="34" t="str">
        <f>IF('Heures Supplémentaire'!AA240="",AA$5,"")</f>
        <v>BBBB</v>
      </c>
      <c r="AB178" s="34" t="str">
        <f>IF('Heures Supplémentaire'!AB240="",AB$5,"")</f>
        <v>CCCC</v>
      </c>
      <c r="AC178" s="34" t="e">
        <f>IF(#REF!="",AC$5,"")</f>
        <v>#REF!</v>
      </c>
      <c r="AD178" s="34" t="e">
        <f>IF(#REF!="",AD$5,"")</f>
        <v>#REF!</v>
      </c>
      <c r="AE178" s="34" t="e">
        <f>IF(#REF!="",AE$5,"")</f>
        <v>#REF!</v>
      </c>
      <c r="AF178" s="34" t="e">
        <f>IF(#REF!="",AF$5,"")</f>
        <v>#REF!</v>
      </c>
      <c r="AG178" s="34" t="e">
        <f>IF(#REF!="",AG$5,"")</f>
        <v>#REF!</v>
      </c>
      <c r="AH178" s="35" t="e">
        <f>IF(#REF!="",AH$5,"")</f>
        <v>#REF!</v>
      </c>
    </row>
    <row r="179" spans="1:34" ht="15" hidden="1" customHeight="1">
      <c r="A179" s="27" t="s">
        <v>75</v>
      </c>
      <c r="B179" s="28">
        <f t="shared" si="5"/>
        <v>42909</v>
      </c>
      <c r="C179" s="36">
        <f t="shared" si="4"/>
        <v>6</v>
      </c>
      <c r="D179" s="37" t="s">
        <v>69</v>
      </c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3"/>
      <c r="P179" s="34" t="str">
        <f>IF('Heures Supplémentaire'!D241="",$P$5,"")</f>
        <v>Haziz</v>
      </c>
      <c r="Q179" s="34" t="str">
        <f>IF('Heures Supplémentaire'!F241="",$Q$5,"")</f>
        <v>Stéphanie</v>
      </c>
      <c r="R179" s="34" t="str">
        <f>IF('Heures Supplémentaire'!H241="",$R$5,"")</f>
        <v>Catherine</v>
      </c>
      <c r="S179" s="34" t="str">
        <f>IF('Heures Supplémentaire'!J241="",$S$5,"")</f>
        <v>Denise</v>
      </c>
      <c r="T179" s="34" t="str">
        <f>IF('Heures Supplémentaire'!L241="",$T$5,"")</f>
        <v>Camille</v>
      </c>
      <c r="U179" s="34" t="str">
        <f>IF('Heures Supplémentaire'!N241="",$U$5,"")</f>
        <v>Moncef</v>
      </c>
      <c r="V179" s="34" t="str">
        <f>IF('Heures Supplémentaire'!P241="",$V$5,"")</f>
        <v>Danièle</v>
      </c>
      <c r="W179" s="34" t="str">
        <f>IF('Heures Supplémentaire'!R241="",W$5,"")</f>
        <v>Alain</v>
      </c>
      <c r="X179" s="34" t="str">
        <f>IF('Heures Supplémentaire'!T241="",X$5,"")</f>
        <v>Manuel</v>
      </c>
      <c r="Y179" s="34" t="str">
        <f>IF('Heures Supplémentaire'!V241="",Y$5,"")</f>
        <v>Driss</v>
      </c>
      <c r="Z179" s="34" t="str">
        <f>IF('Heures Supplémentaire'!Z241="",Z$5,"")</f>
        <v>AAAA</v>
      </c>
      <c r="AA179" s="34" t="str">
        <f>IF('Heures Supplémentaire'!AA241="",AA$5,"")</f>
        <v>BBBB</v>
      </c>
      <c r="AB179" s="34" t="str">
        <f>IF('Heures Supplémentaire'!AB241="",AB$5,"")</f>
        <v>CCCC</v>
      </c>
      <c r="AC179" s="34" t="e">
        <f>IF(#REF!="",AC$5,"")</f>
        <v>#REF!</v>
      </c>
      <c r="AD179" s="34" t="e">
        <f>IF(#REF!="",AD$5,"")</f>
        <v>#REF!</v>
      </c>
      <c r="AE179" s="34" t="e">
        <f>IF(#REF!="",AE$5,"")</f>
        <v>#REF!</v>
      </c>
      <c r="AF179" s="34" t="e">
        <f>IF(#REF!="",AF$5,"")</f>
        <v>#REF!</v>
      </c>
      <c r="AG179" s="34" t="e">
        <f>IF(#REF!="",AG$5,"")</f>
        <v>#REF!</v>
      </c>
      <c r="AH179" s="35" t="e">
        <f>IF(#REF!="",AH$5,"")</f>
        <v>#REF!</v>
      </c>
    </row>
    <row r="180" spans="1:34" ht="15" hidden="1" customHeight="1">
      <c r="A180" s="27" t="s">
        <v>75</v>
      </c>
      <c r="B180" s="28">
        <f t="shared" si="5"/>
        <v>42910</v>
      </c>
      <c r="C180" s="36">
        <f t="shared" si="4"/>
        <v>7</v>
      </c>
      <c r="D180" s="37" t="s">
        <v>70</v>
      </c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3"/>
      <c r="P180" s="34" t="str">
        <f>IF('Heures Supplémentaire'!D242="",$P$5,"")</f>
        <v>Haziz</v>
      </c>
      <c r="Q180" s="34" t="str">
        <f>IF('Heures Supplémentaire'!F242="",$Q$5,"")</f>
        <v>Stéphanie</v>
      </c>
      <c r="R180" s="34" t="str">
        <f>IF('Heures Supplémentaire'!H242="",$R$5,"")</f>
        <v>Catherine</v>
      </c>
      <c r="S180" s="34" t="str">
        <f>IF('Heures Supplémentaire'!J242="",$S$5,"")</f>
        <v>Denise</v>
      </c>
      <c r="T180" s="34" t="str">
        <f>IF('Heures Supplémentaire'!L242="",$T$5,"")</f>
        <v>Camille</v>
      </c>
      <c r="U180" s="34" t="str">
        <f>IF('Heures Supplémentaire'!N242="",$U$5,"")</f>
        <v>Moncef</v>
      </c>
      <c r="V180" s="34" t="str">
        <f>IF('Heures Supplémentaire'!P242="",$V$5,"")</f>
        <v>Danièle</v>
      </c>
      <c r="W180" s="34" t="str">
        <f>IF('Heures Supplémentaire'!R242="",W$5,"")</f>
        <v>Alain</v>
      </c>
      <c r="X180" s="34" t="str">
        <f>IF('Heures Supplémentaire'!T242="",X$5,"")</f>
        <v>Manuel</v>
      </c>
      <c r="Y180" s="34" t="str">
        <f>IF('Heures Supplémentaire'!V242="",Y$5,"")</f>
        <v>Driss</v>
      </c>
      <c r="Z180" s="34" t="str">
        <f>IF('Heures Supplémentaire'!Z242="",Z$5,"")</f>
        <v>AAAA</v>
      </c>
      <c r="AA180" s="34" t="str">
        <f>IF('Heures Supplémentaire'!AA242="",AA$5,"")</f>
        <v>BBBB</v>
      </c>
      <c r="AB180" s="34" t="str">
        <f>IF('Heures Supplémentaire'!AB242="",AB$5,"")</f>
        <v>CCCC</v>
      </c>
      <c r="AC180" s="34" t="e">
        <f>IF(#REF!="",AC$5,"")</f>
        <v>#REF!</v>
      </c>
      <c r="AD180" s="34" t="e">
        <f>IF(#REF!="",AD$5,"")</f>
        <v>#REF!</v>
      </c>
      <c r="AE180" s="34" t="e">
        <f>IF(#REF!="",AE$5,"")</f>
        <v>#REF!</v>
      </c>
      <c r="AF180" s="34" t="e">
        <f>IF(#REF!="",AF$5,"")</f>
        <v>#REF!</v>
      </c>
      <c r="AG180" s="34" t="e">
        <f>IF(#REF!="",AG$5,"")</f>
        <v>#REF!</v>
      </c>
      <c r="AH180" s="35" t="e">
        <f>IF(#REF!="",AH$5,"")</f>
        <v>#REF!</v>
      </c>
    </row>
    <row r="181" spans="1:34" ht="15" hidden="1" customHeight="1">
      <c r="A181" s="27" t="s">
        <v>75</v>
      </c>
      <c r="B181" s="28">
        <f t="shared" si="5"/>
        <v>42911</v>
      </c>
      <c r="C181" s="36">
        <f t="shared" si="4"/>
        <v>1</v>
      </c>
      <c r="D181" s="37" t="s">
        <v>64</v>
      </c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3"/>
      <c r="P181" s="34" t="str">
        <f>IF('Heures Supplémentaire'!D243="",$P$5,"")</f>
        <v>Haziz</v>
      </c>
      <c r="Q181" s="34" t="str">
        <f>IF('Heures Supplémentaire'!F243="",$Q$5,"")</f>
        <v>Stéphanie</v>
      </c>
      <c r="R181" s="34" t="str">
        <f>IF('Heures Supplémentaire'!H243="",$R$5,"")</f>
        <v>Catherine</v>
      </c>
      <c r="S181" s="34" t="str">
        <f>IF('Heures Supplémentaire'!J243="",$S$5,"")</f>
        <v>Denise</v>
      </c>
      <c r="T181" s="34" t="str">
        <f>IF('Heures Supplémentaire'!L243="",$T$5,"")</f>
        <v>Camille</v>
      </c>
      <c r="U181" s="34" t="str">
        <f>IF('Heures Supplémentaire'!N243="",$U$5,"")</f>
        <v>Moncef</v>
      </c>
      <c r="V181" s="34" t="str">
        <f>IF('Heures Supplémentaire'!P243="",$V$5,"")</f>
        <v>Danièle</v>
      </c>
      <c r="W181" s="34" t="str">
        <f>IF('Heures Supplémentaire'!R243="",W$5,"")</f>
        <v>Alain</v>
      </c>
      <c r="X181" s="34" t="str">
        <f>IF('Heures Supplémentaire'!T243="",X$5,"")</f>
        <v>Manuel</v>
      </c>
      <c r="Y181" s="34" t="str">
        <f>IF('Heures Supplémentaire'!V243="",Y$5,"")</f>
        <v>Driss</v>
      </c>
      <c r="Z181" s="34" t="str">
        <f>IF('Heures Supplémentaire'!Z243="",Z$5,"")</f>
        <v>AAAA</v>
      </c>
      <c r="AA181" s="34" t="str">
        <f>IF('Heures Supplémentaire'!AA243="",AA$5,"")</f>
        <v>BBBB</v>
      </c>
      <c r="AB181" s="34" t="str">
        <f>IF('Heures Supplémentaire'!AB243="",AB$5,"")</f>
        <v>CCCC</v>
      </c>
      <c r="AC181" s="34" t="e">
        <f>IF(#REF!="",AC$5,"")</f>
        <v>#REF!</v>
      </c>
      <c r="AD181" s="34" t="e">
        <f>IF(#REF!="",AD$5,"")</f>
        <v>#REF!</v>
      </c>
      <c r="AE181" s="34" t="e">
        <f>IF(#REF!="",AE$5,"")</f>
        <v>#REF!</v>
      </c>
      <c r="AF181" s="34" t="e">
        <f>IF(#REF!="",AF$5,"")</f>
        <v>#REF!</v>
      </c>
      <c r="AG181" s="34" t="e">
        <f>IF(#REF!="",AG$5,"")</f>
        <v>#REF!</v>
      </c>
      <c r="AH181" s="35" t="e">
        <f>IF(#REF!="",AH$5,"")</f>
        <v>#REF!</v>
      </c>
    </row>
    <row r="182" spans="1:34" ht="15" hidden="1" customHeight="1">
      <c r="A182" s="27" t="s">
        <v>75</v>
      </c>
      <c r="B182" s="28">
        <f t="shared" si="5"/>
        <v>42912</v>
      </c>
      <c r="C182" s="36">
        <f t="shared" si="4"/>
        <v>2</v>
      </c>
      <c r="D182" s="37" t="s">
        <v>65</v>
      </c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3"/>
      <c r="P182" s="34" t="str">
        <f>IF('Heures Supplémentaire'!D246="",$P$5,"")</f>
        <v>Haziz</v>
      </c>
      <c r="Q182" s="34" t="str">
        <f>IF('Heures Supplémentaire'!F246="",$Q$5,"")</f>
        <v>Stéphanie</v>
      </c>
      <c r="R182" s="34" t="str">
        <f>IF('Heures Supplémentaire'!H246="",$R$5,"")</f>
        <v>Catherine</v>
      </c>
      <c r="S182" s="34" t="str">
        <f>IF('Heures Supplémentaire'!J246="",$S$5,"")</f>
        <v>Denise</v>
      </c>
      <c r="T182" s="34" t="str">
        <f>IF('Heures Supplémentaire'!L246="",$T$5,"")</f>
        <v>Camille</v>
      </c>
      <c r="U182" s="34" t="str">
        <f>IF('Heures Supplémentaire'!N246="",$U$5,"")</f>
        <v>Moncef</v>
      </c>
      <c r="V182" s="34" t="str">
        <f>IF('Heures Supplémentaire'!P246="",$V$5,"")</f>
        <v>Danièle</v>
      </c>
      <c r="W182" s="34" t="str">
        <f>IF('Heures Supplémentaire'!R246="",W$5,"")</f>
        <v>Alain</v>
      </c>
      <c r="X182" s="34" t="str">
        <f>IF('Heures Supplémentaire'!T246="",X$5,"")</f>
        <v>Manuel</v>
      </c>
      <c r="Y182" s="34" t="str">
        <f>IF('Heures Supplémentaire'!V246="",Y$5,"")</f>
        <v>Driss</v>
      </c>
      <c r="Z182" s="34" t="str">
        <f>IF('Heures Supplémentaire'!Z246="",Z$5,"")</f>
        <v>AAAA</v>
      </c>
      <c r="AA182" s="34" t="str">
        <f>IF('Heures Supplémentaire'!AA246="",AA$5,"")</f>
        <v>BBBB</v>
      </c>
      <c r="AB182" s="34" t="str">
        <f>IF('Heures Supplémentaire'!AB246="",AB$5,"")</f>
        <v>CCCC</v>
      </c>
      <c r="AC182" s="34" t="e">
        <f>IF(#REF!="",AC$5,"")</f>
        <v>#REF!</v>
      </c>
      <c r="AD182" s="34" t="e">
        <f>IF(#REF!="",AD$5,"")</f>
        <v>#REF!</v>
      </c>
      <c r="AE182" s="34" t="e">
        <f>IF(#REF!="",AE$5,"")</f>
        <v>#REF!</v>
      </c>
      <c r="AF182" s="34" t="e">
        <f>IF(#REF!="",AF$5,"")</f>
        <v>#REF!</v>
      </c>
      <c r="AG182" s="34" t="e">
        <f>IF(#REF!="",AG$5,"")</f>
        <v>#REF!</v>
      </c>
      <c r="AH182" s="35" t="e">
        <f>IF(#REF!="",AH$5,"")</f>
        <v>#REF!</v>
      </c>
    </row>
    <row r="183" spans="1:34" ht="15" hidden="1" customHeight="1">
      <c r="A183" s="27" t="s">
        <v>75</v>
      </c>
      <c r="B183" s="28">
        <f t="shared" si="5"/>
        <v>42913</v>
      </c>
      <c r="C183" s="36">
        <f t="shared" si="4"/>
        <v>3</v>
      </c>
      <c r="D183" s="37" t="s">
        <v>66</v>
      </c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3"/>
      <c r="P183" s="34" t="str">
        <f>IF('Heures Supplémentaire'!D247="",$P$5,"")</f>
        <v>Haziz</v>
      </c>
      <c r="Q183" s="34" t="str">
        <f>IF('Heures Supplémentaire'!F247="",$Q$5,"")</f>
        <v>Stéphanie</v>
      </c>
      <c r="R183" s="34" t="str">
        <f>IF('Heures Supplémentaire'!H247="",$R$5,"")</f>
        <v>Catherine</v>
      </c>
      <c r="S183" s="34" t="str">
        <f>IF('Heures Supplémentaire'!J247="",$S$5,"")</f>
        <v>Denise</v>
      </c>
      <c r="T183" s="34" t="str">
        <f>IF('Heures Supplémentaire'!L247="",$T$5,"")</f>
        <v>Camille</v>
      </c>
      <c r="U183" s="34" t="str">
        <f>IF('Heures Supplémentaire'!N247="",$U$5,"")</f>
        <v>Moncef</v>
      </c>
      <c r="V183" s="34" t="str">
        <f>IF('Heures Supplémentaire'!P247="",$V$5,"")</f>
        <v>Danièle</v>
      </c>
      <c r="W183" s="34" t="str">
        <f>IF('Heures Supplémentaire'!R247="",W$5,"")</f>
        <v>Alain</v>
      </c>
      <c r="X183" s="34" t="str">
        <f>IF('Heures Supplémentaire'!T247="",X$5,"")</f>
        <v>Manuel</v>
      </c>
      <c r="Y183" s="34" t="str">
        <f>IF('Heures Supplémentaire'!V247="",Y$5,"")</f>
        <v>Driss</v>
      </c>
      <c r="Z183" s="34" t="str">
        <f>IF('Heures Supplémentaire'!Z247="",Z$5,"")</f>
        <v>AAAA</v>
      </c>
      <c r="AA183" s="34" t="str">
        <f>IF('Heures Supplémentaire'!AA247="",AA$5,"")</f>
        <v>BBBB</v>
      </c>
      <c r="AB183" s="34" t="str">
        <f>IF('Heures Supplémentaire'!AB247="",AB$5,"")</f>
        <v>CCCC</v>
      </c>
      <c r="AC183" s="34" t="e">
        <f>IF(#REF!="",AC$5,"")</f>
        <v>#REF!</v>
      </c>
      <c r="AD183" s="34" t="e">
        <f>IF(#REF!="",AD$5,"")</f>
        <v>#REF!</v>
      </c>
      <c r="AE183" s="34" t="e">
        <f>IF(#REF!="",AE$5,"")</f>
        <v>#REF!</v>
      </c>
      <c r="AF183" s="34" t="e">
        <f>IF(#REF!="",AF$5,"")</f>
        <v>#REF!</v>
      </c>
      <c r="AG183" s="34" t="e">
        <f>IF(#REF!="",AG$5,"")</f>
        <v>#REF!</v>
      </c>
      <c r="AH183" s="35" t="e">
        <f>IF(#REF!="",AH$5,"")</f>
        <v>#REF!</v>
      </c>
    </row>
    <row r="184" spans="1:34" ht="15" hidden="1" customHeight="1">
      <c r="A184" s="27" t="s">
        <v>75</v>
      </c>
      <c r="B184" s="28">
        <f t="shared" si="5"/>
        <v>42914</v>
      </c>
      <c r="C184" s="36">
        <f t="shared" si="4"/>
        <v>4</v>
      </c>
      <c r="D184" s="37" t="s">
        <v>67</v>
      </c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3"/>
      <c r="P184" s="34" t="str">
        <f>IF('Heures Supplémentaire'!D248="",$P$5,"")</f>
        <v>Haziz</v>
      </c>
      <c r="Q184" s="34" t="str">
        <f>IF('Heures Supplémentaire'!F248="",$Q$5,"")</f>
        <v>Stéphanie</v>
      </c>
      <c r="R184" s="34" t="str">
        <f>IF('Heures Supplémentaire'!H248="",$R$5,"")</f>
        <v>Catherine</v>
      </c>
      <c r="S184" s="34" t="str">
        <f>IF('Heures Supplémentaire'!J248="",$S$5,"")</f>
        <v>Denise</v>
      </c>
      <c r="T184" s="34" t="str">
        <f>IF('Heures Supplémentaire'!L248="",$T$5,"")</f>
        <v>Camille</v>
      </c>
      <c r="U184" s="34" t="str">
        <f>IF('Heures Supplémentaire'!N248="",$U$5,"")</f>
        <v>Moncef</v>
      </c>
      <c r="V184" s="34" t="str">
        <f>IF('Heures Supplémentaire'!P248="",$V$5,"")</f>
        <v>Danièle</v>
      </c>
      <c r="W184" s="34" t="str">
        <f>IF('Heures Supplémentaire'!R248="",W$5,"")</f>
        <v>Alain</v>
      </c>
      <c r="X184" s="34" t="str">
        <f>IF('Heures Supplémentaire'!T248="",X$5,"")</f>
        <v>Manuel</v>
      </c>
      <c r="Y184" s="34" t="str">
        <f>IF('Heures Supplémentaire'!V248="",Y$5,"")</f>
        <v>Driss</v>
      </c>
      <c r="Z184" s="34" t="str">
        <f>IF('Heures Supplémentaire'!Z248="",Z$5,"")</f>
        <v>AAAA</v>
      </c>
      <c r="AA184" s="34" t="str">
        <f>IF('Heures Supplémentaire'!AA248="",AA$5,"")</f>
        <v>BBBB</v>
      </c>
      <c r="AB184" s="34" t="str">
        <f>IF('Heures Supplémentaire'!AB248="",AB$5,"")</f>
        <v>CCCC</v>
      </c>
      <c r="AC184" s="34" t="e">
        <f>IF(#REF!="",AC$5,"")</f>
        <v>#REF!</v>
      </c>
      <c r="AD184" s="34" t="e">
        <f>IF(#REF!="",AD$5,"")</f>
        <v>#REF!</v>
      </c>
      <c r="AE184" s="34" t="e">
        <f>IF(#REF!="",AE$5,"")</f>
        <v>#REF!</v>
      </c>
      <c r="AF184" s="34" t="e">
        <f>IF(#REF!="",AF$5,"")</f>
        <v>#REF!</v>
      </c>
      <c r="AG184" s="34" t="e">
        <f>IF(#REF!="",AG$5,"")</f>
        <v>#REF!</v>
      </c>
      <c r="AH184" s="35" t="e">
        <f>IF(#REF!="",AH$5,"")</f>
        <v>#REF!</v>
      </c>
    </row>
    <row r="185" spans="1:34" ht="15" customHeight="1">
      <c r="A185" s="27" t="s">
        <v>75</v>
      </c>
      <c r="B185" s="28">
        <f t="shared" si="5"/>
        <v>42915</v>
      </c>
      <c r="C185" s="36">
        <f t="shared" si="4"/>
        <v>5</v>
      </c>
      <c r="D185" s="37" t="s">
        <v>68</v>
      </c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3"/>
      <c r="P185" s="34" t="str">
        <f>IF('Heures Supplémentaire'!D249="",$P$5,"")</f>
        <v>Haziz</v>
      </c>
      <c r="Q185" s="34" t="str">
        <f>IF('Heures Supplémentaire'!F249="",$Q$5,"")</f>
        <v>Stéphanie</v>
      </c>
      <c r="R185" s="34" t="str">
        <f>IF('Heures Supplémentaire'!H249="",$R$5,"")</f>
        <v>Catherine</v>
      </c>
      <c r="S185" s="34" t="str">
        <f>IF('Heures Supplémentaire'!J249="",$S$5,"")</f>
        <v>Denise</v>
      </c>
      <c r="T185" s="34" t="str">
        <f>IF('Heures Supplémentaire'!L249="",$T$5,"")</f>
        <v>Camille</v>
      </c>
      <c r="U185" s="34" t="str">
        <f>IF('Heures Supplémentaire'!N249="",$U$5,"")</f>
        <v>Moncef</v>
      </c>
      <c r="V185" s="34" t="str">
        <f>IF('Heures Supplémentaire'!P249="",$V$5,"")</f>
        <v>Danièle</v>
      </c>
      <c r="W185" s="34" t="str">
        <f>IF('Heures Supplémentaire'!R249="",W$5,"")</f>
        <v>Alain</v>
      </c>
      <c r="X185" s="34" t="str">
        <f>IF('Heures Supplémentaire'!T249="",X$5,"")</f>
        <v>Manuel</v>
      </c>
      <c r="Y185" s="34" t="str">
        <f>IF('Heures Supplémentaire'!V249="",Y$5,"")</f>
        <v>Driss</v>
      </c>
      <c r="Z185" s="34" t="str">
        <f>IF('Heures Supplémentaire'!Z249="",Z$5,"")</f>
        <v>AAAA</v>
      </c>
      <c r="AA185" s="34" t="str">
        <f>IF('Heures Supplémentaire'!AA249="",AA$5,"")</f>
        <v>BBBB</v>
      </c>
      <c r="AB185" s="34" t="str">
        <f>IF('Heures Supplémentaire'!AB249="",AB$5,"")</f>
        <v>CCCC</v>
      </c>
      <c r="AC185" s="34" t="e">
        <f>IF(#REF!="",AC$5,"")</f>
        <v>#REF!</v>
      </c>
      <c r="AD185" s="34" t="e">
        <f>IF(#REF!="",AD$5,"")</f>
        <v>#REF!</v>
      </c>
      <c r="AE185" s="34" t="e">
        <f>IF(#REF!="",AE$5,"")</f>
        <v>#REF!</v>
      </c>
      <c r="AF185" s="34" t="e">
        <f>IF(#REF!="",AF$5,"")</f>
        <v>#REF!</v>
      </c>
      <c r="AG185" s="34" t="e">
        <f>IF(#REF!="",AG$5,"")</f>
        <v>#REF!</v>
      </c>
      <c r="AH185" s="35" t="e">
        <f>IF(#REF!="",AH$5,"")</f>
        <v>#REF!</v>
      </c>
    </row>
    <row r="186" spans="1:34" ht="15" hidden="1" customHeight="1">
      <c r="A186" s="27" t="s">
        <v>75</v>
      </c>
      <c r="B186" s="28">
        <f t="shared" si="5"/>
        <v>42916</v>
      </c>
      <c r="C186" s="36">
        <f t="shared" si="4"/>
        <v>6</v>
      </c>
      <c r="D186" s="37" t="s">
        <v>69</v>
      </c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3"/>
      <c r="P186" s="34" t="str">
        <f>IF('Heures Supplémentaire'!D250="",$P$5,"")</f>
        <v>Haziz</v>
      </c>
      <c r="Q186" s="34" t="str">
        <f>IF('Heures Supplémentaire'!F250="",$Q$5,"")</f>
        <v>Stéphanie</v>
      </c>
      <c r="R186" s="34" t="str">
        <f>IF('Heures Supplémentaire'!H250="",$R$5,"")</f>
        <v>Catherine</v>
      </c>
      <c r="S186" s="34" t="str">
        <f>IF('Heures Supplémentaire'!J250="",$S$5,"")</f>
        <v>Denise</v>
      </c>
      <c r="T186" s="34" t="str">
        <f>IF('Heures Supplémentaire'!L250="",$T$5,"")</f>
        <v>Camille</v>
      </c>
      <c r="U186" s="34" t="str">
        <f>IF('Heures Supplémentaire'!N250="",$U$5,"")</f>
        <v>Moncef</v>
      </c>
      <c r="V186" s="34" t="str">
        <f>IF('Heures Supplémentaire'!P250="",$V$5,"")</f>
        <v>Danièle</v>
      </c>
      <c r="W186" s="34" t="str">
        <f>IF('Heures Supplémentaire'!R250="",W$5,"")</f>
        <v>Alain</v>
      </c>
      <c r="X186" s="34" t="str">
        <f>IF('Heures Supplémentaire'!T250="",X$5,"")</f>
        <v>Manuel</v>
      </c>
      <c r="Y186" s="34" t="str">
        <f>IF('Heures Supplémentaire'!V250="",Y$5,"")</f>
        <v>Driss</v>
      </c>
      <c r="Z186" s="34" t="str">
        <f>IF('Heures Supplémentaire'!Z250="",Z$5,"")</f>
        <v>AAAA</v>
      </c>
      <c r="AA186" s="34" t="str">
        <f>IF('Heures Supplémentaire'!AA250="",AA$5,"")</f>
        <v>BBBB</v>
      </c>
      <c r="AB186" s="34" t="str">
        <f>IF('Heures Supplémentaire'!AB250="",AB$5,"")</f>
        <v>CCCC</v>
      </c>
      <c r="AC186" s="34" t="e">
        <f>IF(#REF!="",AC$5,"")</f>
        <v>#REF!</v>
      </c>
      <c r="AD186" s="34" t="e">
        <f>IF(#REF!="",AD$5,"")</f>
        <v>#REF!</v>
      </c>
      <c r="AE186" s="34" t="e">
        <f>IF(#REF!="",AE$5,"")</f>
        <v>#REF!</v>
      </c>
      <c r="AF186" s="34" t="e">
        <f>IF(#REF!="",AF$5,"")</f>
        <v>#REF!</v>
      </c>
      <c r="AG186" s="34" t="e">
        <f>IF(#REF!="",AG$5,"")</f>
        <v>#REF!</v>
      </c>
      <c r="AH186" s="35" t="e">
        <f>IF(#REF!="",AH$5,"")</f>
        <v>#REF!</v>
      </c>
    </row>
    <row r="187" spans="1:34" ht="15" hidden="1" customHeight="1">
      <c r="A187" s="27" t="s">
        <v>76</v>
      </c>
      <c r="B187" s="28">
        <f t="shared" si="5"/>
        <v>42917</v>
      </c>
      <c r="C187" s="36">
        <f t="shared" si="4"/>
        <v>7</v>
      </c>
      <c r="D187" s="37" t="s">
        <v>70</v>
      </c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3"/>
      <c r="P187" s="34" t="str">
        <f>IF('Heures Supplémentaire'!D251="",$P$5,"")</f>
        <v>Haziz</v>
      </c>
      <c r="Q187" s="34" t="str">
        <f>IF('Heures Supplémentaire'!F251="",$Q$5,"")</f>
        <v>Stéphanie</v>
      </c>
      <c r="R187" s="34" t="str">
        <f>IF('Heures Supplémentaire'!H251="",$R$5,"")</f>
        <v>Catherine</v>
      </c>
      <c r="S187" s="34" t="str">
        <f>IF('Heures Supplémentaire'!J251="",$S$5,"")</f>
        <v>Denise</v>
      </c>
      <c r="T187" s="34" t="str">
        <f>IF('Heures Supplémentaire'!L251="",$T$5,"")</f>
        <v>Camille</v>
      </c>
      <c r="U187" s="34" t="str">
        <f>IF('Heures Supplémentaire'!N251="",$U$5,"")</f>
        <v>Moncef</v>
      </c>
      <c r="V187" s="34" t="str">
        <f>IF('Heures Supplémentaire'!P251="",$V$5,"")</f>
        <v>Danièle</v>
      </c>
      <c r="W187" s="34" t="str">
        <f>IF('Heures Supplémentaire'!R251="",W$5,"")</f>
        <v>Alain</v>
      </c>
      <c r="X187" s="34" t="str">
        <f>IF('Heures Supplémentaire'!T251="",X$5,"")</f>
        <v>Manuel</v>
      </c>
      <c r="Y187" s="34" t="str">
        <f>IF('Heures Supplémentaire'!V251="",Y$5,"")</f>
        <v>Driss</v>
      </c>
      <c r="Z187" s="34" t="str">
        <f>IF('Heures Supplémentaire'!Z251="",Z$5,"")</f>
        <v>AAAA</v>
      </c>
      <c r="AA187" s="34" t="str">
        <f>IF('Heures Supplémentaire'!AA251="",AA$5,"")</f>
        <v>BBBB</v>
      </c>
      <c r="AB187" s="34" t="str">
        <f>IF('Heures Supplémentaire'!AB251="",AB$5,"")</f>
        <v>CCCC</v>
      </c>
      <c r="AC187" s="34" t="e">
        <f>IF(#REF!="",AC$5,"")</f>
        <v>#REF!</v>
      </c>
      <c r="AD187" s="34" t="e">
        <f>IF(#REF!="",AD$5,"")</f>
        <v>#REF!</v>
      </c>
      <c r="AE187" s="34" t="e">
        <f>IF(#REF!="",AE$5,"")</f>
        <v>#REF!</v>
      </c>
      <c r="AF187" s="34" t="e">
        <f>IF(#REF!="",AF$5,"")</f>
        <v>#REF!</v>
      </c>
      <c r="AG187" s="34" t="e">
        <f>IF(#REF!="",AG$5,"")</f>
        <v>#REF!</v>
      </c>
      <c r="AH187" s="35" t="e">
        <f>IF(#REF!="",AH$5,"")</f>
        <v>#REF!</v>
      </c>
    </row>
    <row r="188" spans="1:34" ht="15" hidden="1" customHeight="1">
      <c r="A188" s="27" t="s">
        <v>76</v>
      </c>
      <c r="B188" s="28">
        <f t="shared" si="5"/>
        <v>42918</v>
      </c>
      <c r="C188" s="36">
        <f t="shared" si="4"/>
        <v>1</v>
      </c>
      <c r="D188" s="37" t="s">
        <v>64</v>
      </c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3"/>
      <c r="P188" s="34" t="str">
        <f>IF('Heures Supplémentaire'!D252="",$P$5,"")</f>
        <v>Haziz</v>
      </c>
      <c r="Q188" s="34" t="str">
        <f>IF('Heures Supplémentaire'!F252="",$Q$5,"")</f>
        <v>Stéphanie</v>
      </c>
      <c r="R188" s="34" t="str">
        <f>IF('Heures Supplémentaire'!H252="",$R$5,"")</f>
        <v>Catherine</v>
      </c>
      <c r="S188" s="34" t="str">
        <f>IF('Heures Supplémentaire'!J252="",$S$5,"")</f>
        <v>Denise</v>
      </c>
      <c r="T188" s="34" t="str">
        <f>IF('Heures Supplémentaire'!L252="",$T$5,"")</f>
        <v>Camille</v>
      </c>
      <c r="U188" s="34" t="str">
        <f>IF('Heures Supplémentaire'!N252="",$U$5,"")</f>
        <v>Moncef</v>
      </c>
      <c r="V188" s="34" t="str">
        <f>IF('Heures Supplémentaire'!P252="",$V$5,"")</f>
        <v>Danièle</v>
      </c>
      <c r="W188" s="34" t="str">
        <f>IF('Heures Supplémentaire'!R252="",W$5,"")</f>
        <v>Alain</v>
      </c>
      <c r="X188" s="34" t="str">
        <f>IF('Heures Supplémentaire'!T252="",X$5,"")</f>
        <v>Manuel</v>
      </c>
      <c r="Y188" s="34" t="str">
        <f>IF('Heures Supplémentaire'!V252="",Y$5,"")</f>
        <v>Driss</v>
      </c>
      <c r="Z188" s="34" t="str">
        <f>IF('Heures Supplémentaire'!Z252="",Z$5,"")</f>
        <v>AAAA</v>
      </c>
      <c r="AA188" s="34" t="str">
        <f>IF('Heures Supplémentaire'!AA252="",AA$5,"")</f>
        <v>BBBB</v>
      </c>
      <c r="AB188" s="34" t="str">
        <f>IF('Heures Supplémentaire'!AB252="",AB$5,"")</f>
        <v>CCCC</v>
      </c>
      <c r="AC188" s="34" t="e">
        <f>IF(#REF!="",AC$5,"")</f>
        <v>#REF!</v>
      </c>
      <c r="AD188" s="34" t="e">
        <f>IF(#REF!="",AD$5,"")</f>
        <v>#REF!</v>
      </c>
      <c r="AE188" s="34" t="e">
        <f>IF(#REF!="",AE$5,"")</f>
        <v>#REF!</v>
      </c>
      <c r="AF188" s="34" t="e">
        <f>IF(#REF!="",AF$5,"")</f>
        <v>#REF!</v>
      </c>
      <c r="AG188" s="34" t="e">
        <f>IF(#REF!="",AG$5,"")</f>
        <v>#REF!</v>
      </c>
      <c r="AH188" s="35" t="e">
        <f>IF(#REF!="",AH$5,"")</f>
        <v>#REF!</v>
      </c>
    </row>
    <row r="189" spans="1:34" ht="15" hidden="1" customHeight="1">
      <c r="A189" s="27" t="s">
        <v>76</v>
      </c>
      <c r="B189" s="28">
        <f t="shared" si="5"/>
        <v>42919</v>
      </c>
      <c r="C189" s="36">
        <f t="shared" si="4"/>
        <v>2</v>
      </c>
      <c r="D189" s="37" t="s">
        <v>65</v>
      </c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3"/>
      <c r="P189" s="34" t="str">
        <f>IF('Heures Supplémentaire'!D255="",$P$5,"")</f>
        <v>Haziz</v>
      </c>
      <c r="Q189" s="34" t="str">
        <f>IF('Heures Supplémentaire'!F255="",$Q$5,"")</f>
        <v>Stéphanie</v>
      </c>
      <c r="R189" s="34" t="str">
        <f>IF('Heures Supplémentaire'!H255="",$R$5,"")</f>
        <v>Catherine</v>
      </c>
      <c r="S189" s="34" t="str">
        <f>IF('Heures Supplémentaire'!J255="",$S$5,"")</f>
        <v>Denise</v>
      </c>
      <c r="T189" s="34" t="str">
        <f>IF('Heures Supplémentaire'!L255="",$T$5,"")</f>
        <v>Camille</v>
      </c>
      <c r="U189" s="34" t="str">
        <f>IF('Heures Supplémentaire'!N255="",$U$5,"")</f>
        <v>Moncef</v>
      </c>
      <c r="V189" s="34" t="str">
        <f>IF('Heures Supplémentaire'!P255="",$V$5,"")</f>
        <v>Danièle</v>
      </c>
      <c r="W189" s="34" t="str">
        <f>IF('Heures Supplémentaire'!R255="",W$5,"")</f>
        <v>Alain</v>
      </c>
      <c r="X189" s="34" t="str">
        <f>IF('Heures Supplémentaire'!T255="",X$5,"")</f>
        <v>Manuel</v>
      </c>
      <c r="Y189" s="34" t="str">
        <f>IF('Heures Supplémentaire'!V255="",Y$5,"")</f>
        <v>Driss</v>
      </c>
      <c r="Z189" s="34" t="str">
        <f>IF('Heures Supplémentaire'!Z255="",Z$5,"")</f>
        <v>AAAA</v>
      </c>
      <c r="AA189" s="34" t="str">
        <f>IF('Heures Supplémentaire'!AA255="",AA$5,"")</f>
        <v>BBBB</v>
      </c>
      <c r="AB189" s="34" t="str">
        <f>IF('Heures Supplémentaire'!AB255="",AB$5,"")</f>
        <v>CCCC</v>
      </c>
      <c r="AC189" s="34" t="e">
        <f>IF(#REF!="",AC$5,"")</f>
        <v>#REF!</v>
      </c>
      <c r="AD189" s="34" t="e">
        <f>IF(#REF!="",AD$5,"")</f>
        <v>#REF!</v>
      </c>
      <c r="AE189" s="34" t="e">
        <f>IF(#REF!="",AE$5,"")</f>
        <v>#REF!</v>
      </c>
      <c r="AF189" s="34" t="e">
        <f>IF(#REF!="",AF$5,"")</f>
        <v>#REF!</v>
      </c>
      <c r="AG189" s="34" t="e">
        <f>IF(#REF!="",AG$5,"")</f>
        <v>#REF!</v>
      </c>
      <c r="AH189" s="35" t="e">
        <f>IF(#REF!="",AH$5,"")</f>
        <v>#REF!</v>
      </c>
    </row>
    <row r="190" spans="1:34" ht="15" hidden="1" customHeight="1">
      <c r="A190" s="27" t="s">
        <v>76</v>
      </c>
      <c r="B190" s="28">
        <f t="shared" si="5"/>
        <v>42920</v>
      </c>
      <c r="C190" s="36">
        <f t="shared" si="4"/>
        <v>3</v>
      </c>
      <c r="D190" s="37" t="s">
        <v>66</v>
      </c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3"/>
      <c r="P190" s="34" t="str">
        <f>IF('Heures Supplémentaire'!D256="",$P$5,"")</f>
        <v>Haziz</v>
      </c>
      <c r="Q190" s="34" t="str">
        <f>IF('Heures Supplémentaire'!F256="",$Q$5,"")</f>
        <v>Stéphanie</v>
      </c>
      <c r="R190" s="34" t="str">
        <f>IF('Heures Supplémentaire'!H256="",$R$5,"")</f>
        <v>Catherine</v>
      </c>
      <c r="S190" s="34" t="str">
        <f>IF('Heures Supplémentaire'!J256="",$S$5,"")</f>
        <v>Denise</v>
      </c>
      <c r="T190" s="34" t="str">
        <f>IF('Heures Supplémentaire'!L256="",$T$5,"")</f>
        <v>Camille</v>
      </c>
      <c r="U190" s="34" t="str">
        <f>IF('Heures Supplémentaire'!N256="",$U$5,"")</f>
        <v>Moncef</v>
      </c>
      <c r="V190" s="34" t="str">
        <f>IF('Heures Supplémentaire'!P256="",$V$5,"")</f>
        <v>Danièle</v>
      </c>
      <c r="W190" s="34" t="str">
        <f>IF('Heures Supplémentaire'!R256="",W$5,"")</f>
        <v>Alain</v>
      </c>
      <c r="X190" s="34" t="str">
        <f>IF('Heures Supplémentaire'!T256="",X$5,"")</f>
        <v>Manuel</v>
      </c>
      <c r="Y190" s="34" t="str">
        <f>IF('Heures Supplémentaire'!V256="",Y$5,"")</f>
        <v>Driss</v>
      </c>
      <c r="Z190" s="34" t="str">
        <f>IF('Heures Supplémentaire'!Z256="",Z$5,"")</f>
        <v>AAAA</v>
      </c>
      <c r="AA190" s="34" t="str">
        <f>IF('Heures Supplémentaire'!AA256="",AA$5,"")</f>
        <v>BBBB</v>
      </c>
      <c r="AB190" s="34" t="str">
        <f>IF('Heures Supplémentaire'!AB256="",AB$5,"")</f>
        <v>CCCC</v>
      </c>
      <c r="AC190" s="34" t="e">
        <f>IF(#REF!="",AC$5,"")</f>
        <v>#REF!</v>
      </c>
      <c r="AD190" s="34" t="e">
        <f>IF(#REF!="",AD$5,"")</f>
        <v>#REF!</v>
      </c>
      <c r="AE190" s="34" t="e">
        <f>IF(#REF!="",AE$5,"")</f>
        <v>#REF!</v>
      </c>
      <c r="AF190" s="34" t="e">
        <f>IF(#REF!="",AF$5,"")</f>
        <v>#REF!</v>
      </c>
      <c r="AG190" s="34" t="e">
        <f>IF(#REF!="",AG$5,"")</f>
        <v>#REF!</v>
      </c>
      <c r="AH190" s="35" t="e">
        <f>IF(#REF!="",AH$5,"")</f>
        <v>#REF!</v>
      </c>
    </row>
    <row r="191" spans="1:34" ht="15" hidden="1" customHeight="1">
      <c r="A191" s="27" t="s">
        <v>76</v>
      </c>
      <c r="B191" s="28">
        <f t="shared" si="5"/>
        <v>42921</v>
      </c>
      <c r="C191" s="36">
        <f t="shared" si="4"/>
        <v>4</v>
      </c>
      <c r="D191" s="37" t="s">
        <v>67</v>
      </c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3"/>
      <c r="P191" s="34" t="str">
        <f>IF('Heures Supplémentaire'!D257="",$P$5,"")</f>
        <v>Haziz</v>
      </c>
      <c r="Q191" s="34" t="str">
        <f>IF('Heures Supplémentaire'!F257="",$Q$5,"")</f>
        <v>Stéphanie</v>
      </c>
      <c r="R191" s="34" t="str">
        <f>IF('Heures Supplémentaire'!H257="",$R$5,"")</f>
        <v>Catherine</v>
      </c>
      <c r="S191" s="34" t="str">
        <f>IF('Heures Supplémentaire'!J257="",$S$5,"")</f>
        <v>Denise</v>
      </c>
      <c r="T191" s="34" t="str">
        <f>IF('Heures Supplémentaire'!L257="",$T$5,"")</f>
        <v>Camille</v>
      </c>
      <c r="U191" s="34" t="str">
        <f>IF('Heures Supplémentaire'!N257="",$U$5,"")</f>
        <v>Moncef</v>
      </c>
      <c r="V191" s="34" t="str">
        <f>IF('Heures Supplémentaire'!P257="",$V$5,"")</f>
        <v>Danièle</v>
      </c>
      <c r="W191" s="34" t="str">
        <f>IF('Heures Supplémentaire'!R257="",W$5,"")</f>
        <v>Alain</v>
      </c>
      <c r="X191" s="34" t="str">
        <f>IF('Heures Supplémentaire'!T257="",X$5,"")</f>
        <v>Manuel</v>
      </c>
      <c r="Y191" s="34" t="str">
        <f>IF('Heures Supplémentaire'!V257="",Y$5,"")</f>
        <v>Driss</v>
      </c>
      <c r="Z191" s="34" t="str">
        <f>IF('Heures Supplémentaire'!Z257="",Z$5,"")</f>
        <v>AAAA</v>
      </c>
      <c r="AA191" s="34" t="str">
        <f>IF('Heures Supplémentaire'!AA257="",AA$5,"")</f>
        <v>BBBB</v>
      </c>
      <c r="AB191" s="34" t="str">
        <f>IF('Heures Supplémentaire'!AB257="",AB$5,"")</f>
        <v>CCCC</v>
      </c>
      <c r="AC191" s="34" t="e">
        <f>IF(#REF!="",AC$5,"")</f>
        <v>#REF!</v>
      </c>
      <c r="AD191" s="34" t="e">
        <f>IF(#REF!="",AD$5,"")</f>
        <v>#REF!</v>
      </c>
      <c r="AE191" s="34" t="e">
        <f>IF(#REF!="",AE$5,"")</f>
        <v>#REF!</v>
      </c>
      <c r="AF191" s="34" t="e">
        <f>IF(#REF!="",AF$5,"")</f>
        <v>#REF!</v>
      </c>
      <c r="AG191" s="34" t="e">
        <f>IF(#REF!="",AG$5,"")</f>
        <v>#REF!</v>
      </c>
      <c r="AH191" s="35" t="e">
        <f>IF(#REF!="",AH$5,"")</f>
        <v>#REF!</v>
      </c>
    </row>
    <row r="192" spans="1:34" ht="15" customHeight="1">
      <c r="A192" s="27" t="s">
        <v>76</v>
      </c>
      <c r="B192" s="28">
        <f t="shared" si="5"/>
        <v>42922</v>
      </c>
      <c r="C192" s="36">
        <f t="shared" si="4"/>
        <v>5</v>
      </c>
      <c r="D192" s="37" t="s">
        <v>68</v>
      </c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3"/>
      <c r="P192" s="34" t="str">
        <f>IF('Heures Supplémentaire'!D258="",$P$5,"")</f>
        <v>Haziz</v>
      </c>
      <c r="Q192" s="34" t="str">
        <f>IF('Heures Supplémentaire'!F258="",$Q$5,"")</f>
        <v>Stéphanie</v>
      </c>
      <c r="R192" s="34" t="str">
        <f>IF('Heures Supplémentaire'!H258="",$R$5,"")</f>
        <v>Catherine</v>
      </c>
      <c r="S192" s="34" t="str">
        <f>IF('Heures Supplémentaire'!J258="",$S$5,"")</f>
        <v>Denise</v>
      </c>
      <c r="T192" s="34" t="str">
        <f>IF('Heures Supplémentaire'!L258="",$T$5,"")</f>
        <v>Camille</v>
      </c>
      <c r="U192" s="34" t="str">
        <f>IF('Heures Supplémentaire'!N258="",$U$5,"")</f>
        <v>Moncef</v>
      </c>
      <c r="V192" s="34" t="str">
        <f>IF('Heures Supplémentaire'!P258="",$V$5,"")</f>
        <v>Danièle</v>
      </c>
      <c r="W192" s="34" t="str">
        <f>IF('Heures Supplémentaire'!R258="",W$5,"")</f>
        <v>Alain</v>
      </c>
      <c r="X192" s="34" t="str">
        <f>IF('Heures Supplémentaire'!T258="",X$5,"")</f>
        <v>Manuel</v>
      </c>
      <c r="Y192" s="34" t="str">
        <f>IF('Heures Supplémentaire'!V258="",Y$5,"")</f>
        <v>Driss</v>
      </c>
      <c r="Z192" s="34" t="str">
        <f>IF('Heures Supplémentaire'!Z258="",Z$5,"")</f>
        <v>AAAA</v>
      </c>
      <c r="AA192" s="34" t="str">
        <f>IF('Heures Supplémentaire'!AA258="",AA$5,"")</f>
        <v>BBBB</v>
      </c>
      <c r="AB192" s="34" t="str">
        <f>IF('Heures Supplémentaire'!AB258="",AB$5,"")</f>
        <v>CCCC</v>
      </c>
      <c r="AC192" s="34" t="e">
        <f>IF(#REF!="",AC$5,"")</f>
        <v>#REF!</v>
      </c>
      <c r="AD192" s="34" t="e">
        <f>IF(#REF!="",AD$5,"")</f>
        <v>#REF!</v>
      </c>
      <c r="AE192" s="34" t="e">
        <f>IF(#REF!="",AE$5,"")</f>
        <v>#REF!</v>
      </c>
      <c r="AF192" s="34" t="e">
        <f>IF(#REF!="",AF$5,"")</f>
        <v>#REF!</v>
      </c>
      <c r="AG192" s="34" t="e">
        <f>IF(#REF!="",AG$5,"")</f>
        <v>#REF!</v>
      </c>
      <c r="AH192" s="35" t="e">
        <f>IF(#REF!="",AH$5,"")</f>
        <v>#REF!</v>
      </c>
    </row>
    <row r="193" spans="1:34" ht="15" hidden="1" customHeight="1">
      <c r="A193" s="27" t="s">
        <v>76</v>
      </c>
      <c r="B193" s="28">
        <f t="shared" si="5"/>
        <v>42923</v>
      </c>
      <c r="C193" s="36">
        <f t="shared" si="4"/>
        <v>6</v>
      </c>
      <c r="D193" s="37" t="s">
        <v>69</v>
      </c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3"/>
      <c r="P193" s="34" t="str">
        <f>IF('Heures Supplémentaire'!D259="",$P$5,"")</f>
        <v>Haziz</v>
      </c>
      <c r="Q193" s="34" t="str">
        <f>IF('Heures Supplémentaire'!F259="",$Q$5,"")</f>
        <v>Stéphanie</v>
      </c>
      <c r="R193" s="34" t="str">
        <f>IF('Heures Supplémentaire'!H259="",$R$5,"")</f>
        <v>Catherine</v>
      </c>
      <c r="S193" s="34" t="str">
        <f>IF('Heures Supplémentaire'!J259="",$S$5,"")</f>
        <v>Denise</v>
      </c>
      <c r="T193" s="34" t="str">
        <f>IF('Heures Supplémentaire'!L259="",$T$5,"")</f>
        <v>Camille</v>
      </c>
      <c r="U193" s="34" t="str">
        <f>IF('Heures Supplémentaire'!N259="",$U$5,"")</f>
        <v>Moncef</v>
      </c>
      <c r="V193" s="34" t="str">
        <f>IF('Heures Supplémentaire'!P259="",$V$5,"")</f>
        <v>Danièle</v>
      </c>
      <c r="W193" s="34" t="str">
        <f>IF('Heures Supplémentaire'!R259="",W$5,"")</f>
        <v>Alain</v>
      </c>
      <c r="X193" s="34" t="str">
        <f>IF('Heures Supplémentaire'!T259="",X$5,"")</f>
        <v>Manuel</v>
      </c>
      <c r="Y193" s="34" t="str">
        <f>IF('Heures Supplémentaire'!V259="",Y$5,"")</f>
        <v>Driss</v>
      </c>
      <c r="Z193" s="34" t="str">
        <f>IF('Heures Supplémentaire'!Z259="",Z$5,"")</f>
        <v>AAAA</v>
      </c>
      <c r="AA193" s="34" t="str">
        <f>IF('Heures Supplémentaire'!AA259="",AA$5,"")</f>
        <v>BBBB</v>
      </c>
      <c r="AB193" s="34" t="str">
        <f>IF('Heures Supplémentaire'!AB259="",AB$5,"")</f>
        <v>CCCC</v>
      </c>
      <c r="AC193" s="34" t="e">
        <f>IF(#REF!="",AC$5,"")</f>
        <v>#REF!</v>
      </c>
      <c r="AD193" s="34" t="e">
        <f>IF(#REF!="",AD$5,"")</f>
        <v>#REF!</v>
      </c>
      <c r="AE193" s="34" t="e">
        <f>IF(#REF!="",AE$5,"")</f>
        <v>#REF!</v>
      </c>
      <c r="AF193" s="34" t="e">
        <f>IF(#REF!="",AF$5,"")</f>
        <v>#REF!</v>
      </c>
      <c r="AG193" s="34" t="e">
        <f>IF(#REF!="",AG$5,"")</f>
        <v>#REF!</v>
      </c>
      <c r="AH193" s="35" t="e">
        <f>IF(#REF!="",AH$5,"")</f>
        <v>#REF!</v>
      </c>
    </row>
    <row r="194" spans="1:34" ht="15" hidden="1" customHeight="1">
      <c r="A194" s="27" t="s">
        <v>76</v>
      </c>
      <c r="B194" s="28">
        <f t="shared" si="5"/>
        <v>42924</v>
      </c>
      <c r="C194" s="36">
        <f t="shared" si="4"/>
        <v>7</v>
      </c>
      <c r="D194" s="37" t="s">
        <v>70</v>
      </c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3"/>
      <c r="P194" s="34" t="str">
        <f>IF('Heures Supplémentaire'!D260="",$P$5,"")</f>
        <v>Haziz</v>
      </c>
      <c r="Q194" s="34" t="str">
        <f>IF('Heures Supplémentaire'!F260="",$Q$5,"")</f>
        <v>Stéphanie</v>
      </c>
      <c r="R194" s="34" t="str">
        <f>IF('Heures Supplémentaire'!H260="",$R$5,"")</f>
        <v>Catherine</v>
      </c>
      <c r="S194" s="34" t="str">
        <f>IF('Heures Supplémentaire'!J260="",$S$5,"")</f>
        <v>Denise</v>
      </c>
      <c r="T194" s="34" t="str">
        <f>IF('Heures Supplémentaire'!L260="",$T$5,"")</f>
        <v>Camille</v>
      </c>
      <c r="U194" s="34" t="str">
        <f>IF('Heures Supplémentaire'!N260="",$U$5,"")</f>
        <v>Moncef</v>
      </c>
      <c r="V194" s="34" t="str">
        <f>IF('Heures Supplémentaire'!P260="",$V$5,"")</f>
        <v>Danièle</v>
      </c>
      <c r="W194" s="34" t="str">
        <f>IF('Heures Supplémentaire'!R260="",W$5,"")</f>
        <v>Alain</v>
      </c>
      <c r="X194" s="34" t="str">
        <f>IF('Heures Supplémentaire'!T260="",X$5,"")</f>
        <v>Manuel</v>
      </c>
      <c r="Y194" s="34" t="str">
        <f>IF('Heures Supplémentaire'!V260="",Y$5,"")</f>
        <v>Driss</v>
      </c>
      <c r="Z194" s="34" t="str">
        <f>IF('Heures Supplémentaire'!Z260="",Z$5,"")</f>
        <v>AAAA</v>
      </c>
      <c r="AA194" s="34" t="str">
        <f>IF('Heures Supplémentaire'!AA260="",AA$5,"")</f>
        <v>BBBB</v>
      </c>
      <c r="AB194" s="34" t="str">
        <f>IF('Heures Supplémentaire'!AB260="",AB$5,"")</f>
        <v>CCCC</v>
      </c>
      <c r="AC194" s="34" t="e">
        <f>IF(#REF!="",AC$5,"")</f>
        <v>#REF!</v>
      </c>
      <c r="AD194" s="34" t="e">
        <f>IF(#REF!="",AD$5,"")</f>
        <v>#REF!</v>
      </c>
      <c r="AE194" s="34" t="e">
        <f>IF(#REF!="",AE$5,"")</f>
        <v>#REF!</v>
      </c>
      <c r="AF194" s="34" t="e">
        <f>IF(#REF!="",AF$5,"")</f>
        <v>#REF!</v>
      </c>
      <c r="AG194" s="34" t="e">
        <f>IF(#REF!="",AG$5,"")</f>
        <v>#REF!</v>
      </c>
      <c r="AH194" s="35" t="e">
        <f>IF(#REF!="",AH$5,"")</f>
        <v>#REF!</v>
      </c>
    </row>
    <row r="195" spans="1:34" ht="15" hidden="1" customHeight="1">
      <c r="A195" s="27" t="s">
        <v>76</v>
      </c>
      <c r="B195" s="28">
        <f t="shared" si="5"/>
        <v>42925</v>
      </c>
      <c r="C195" s="36">
        <f t="shared" si="4"/>
        <v>1</v>
      </c>
      <c r="D195" s="37" t="s">
        <v>64</v>
      </c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3"/>
      <c r="P195" s="34" t="str">
        <f>IF('Heures Supplémentaire'!D261="",$P$5,"")</f>
        <v>Haziz</v>
      </c>
      <c r="Q195" s="34" t="str">
        <f>IF('Heures Supplémentaire'!F261="",$Q$5,"")</f>
        <v>Stéphanie</v>
      </c>
      <c r="R195" s="34" t="str">
        <f>IF('Heures Supplémentaire'!H261="",$R$5,"")</f>
        <v>Catherine</v>
      </c>
      <c r="S195" s="34" t="str">
        <f>IF('Heures Supplémentaire'!J261="",$S$5,"")</f>
        <v>Denise</v>
      </c>
      <c r="T195" s="34" t="str">
        <f>IF('Heures Supplémentaire'!L261="",$T$5,"")</f>
        <v>Camille</v>
      </c>
      <c r="U195" s="34" t="str">
        <f>IF('Heures Supplémentaire'!N261="",$U$5,"")</f>
        <v>Moncef</v>
      </c>
      <c r="V195" s="34" t="str">
        <f>IF('Heures Supplémentaire'!P261="",$V$5,"")</f>
        <v>Danièle</v>
      </c>
      <c r="W195" s="34" t="str">
        <f>IF('Heures Supplémentaire'!R261="",W$5,"")</f>
        <v>Alain</v>
      </c>
      <c r="X195" s="34" t="str">
        <f>IF('Heures Supplémentaire'!T261="",X$5,"")</f>
        <v>Manuel</v>
      </c>
      <c r="Y195" s="34" t="str">
        <f>IF('Heures Supplémentaire'!V261="",Y$5,"")</f>
        <v>Driss</v>
      </c>
      <c r="Z195" s="34" t="str">
        <f>IF('Heures Supplémentaire'!Z261="",Z$5,"")</f>
        <v>AAAA</v>
      </c>
      <c r="AA195" s="34" t="str">
        <f>IF('Heures Supplémentaire'!AA261="",AA$5,"")</f>
        <v>BBBB</v>
      </c>
      <c r="AB195" s="34" t="str">
        <f>IF('Heures Supplémentaire'!AB261="",AB$5,"")</f>
        <v>CCCC</v>
      </c>
      <c r="AC195" s="34" t="e">
        <f>IF(#REF!="",AC$5,"")</f>
        <v>#REF!</v>
      </c>
      <c r="AD195" s="34" t="e">
        <f>IF(#REF!="",AD$5,"")</f>
        <v>#REF!</v>
      </c>
      <c r="AE195" s="34" t="e">
        <f>IF(#REF!="",AE$5,"")</f>
        <v>#REF!</v>
      </c>
      <c r="AF195" s="34" t="e">
        <f>IF(#REF!="",AF$5,"")</f>
        <v>#REF!</v>
      </c>
      <c r="AG195" s="34" t="e">
        <f>IF(#REF!="",AG$5,"")</f>
        <v>#REF!</v>
      </c>
      <c r="AH195" s="35" t="e">
        <f>IF(#REF!="",AH$5,"")</f>
        <v>#REF!</v>
      </c>
    </row>
    <row r="196" spans="1:34" ht="15" hidden="1" customHeight="1">
      <c r="A196" s="27" t="s">
        <v>76</v>
      </c>
      <c r="B196" s="28">
        <f t="shared" si="5"/>
        <v>42926</v>
      </c>
      <c r="C196" s="36">
        <f t="shared" si="4"/>
        <v>2</v>
      </c>
      <c r="D196" s="37" t="s">
        <v>65</v>
      </c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3"/>
      <c r="P196" s="34" t="str">
        <f>IF('Heures Supplémentaire'!D264="",$P$5,"")</f>
        <v>Haziz</v>
      </c>
      <c r="Q196" s="34" t="str">
        <f>IF('Heures Supplémentaire'!F264="",$Q$5,"")</f>
        <v>Stéphanie</v>
      </c>
      <c r="R196" s="34" t="str">
        <f>IF('Heures Supplémentaire'!H264="",$R$5,"")</f>
        <v>Catherine</v>
      </c>
      <c r="S196" s="34" t="str">
        <f>IF('Heures Supplémentaire'!J264="",$S$5,"")</f>
        <v>Denise</v>
      </c>
      <c r="T196" s="34" t="str">
        <f>IF('Heures Supplémentaire'!L264="",$T$5,"")</f>
        <v>Camille</v>
      </c>
      <c r="U196" s="34" t="str">
        <f>IF('Heures Supplémentaire'!N264="",$U$5,"")</f>
        <v>Moncef</v>
      </c>
      <c r="V196" s="34" t="str">
        <f>IF('Heures Supplémentaire'!P264="",$V$5,"")</f>
        <v>Danièle</v>
      </c>
      <c r="W196" s="34" t="str">
        <f>IF('Heures Supplémentaire'!R264="",W$5,"")</f>
        <v>Alain</v>
      </c>
      <c r="X196" s="34" t="str">
        <f>IF('Heures Supplémentaire'!T264="",X$5,"")</f>
        <v>Manuel</v>
      </c>
      <c r="Y196" s="34" t="str">
        <f>IF('Heures Supplémentaire'!V264="",Y$5,"")</f>
        <v>Driss</v>
      </c>
      <c r="Z196" s="34" t="str">
        <f>IF('Heures Supplémentaire'!Z264="",Z$5,"")</f>
        <v>AAAA</v>
      </c>
      <c r="AA196" s="34" t="str">
        <f>IF('Heures Supplémentaire'!AA264="",AA$5,"")</f>
        <v>BBBB</v>
      </c>
      <c r="AB196" s="34" t="str">
        <f>IF('Heures Supplémentaire'!AB264="",AB$5,"")</f>
        <v>CCCC</v>
      </c>
      <c r="AC196" s="34" t="e">
        <f>IF(#REF!="",AC$5,"")</f>
        <v>#REF!</v>
      </c>
      <c r="AD196" s="34" t="e">
        <f>IF(#REF!="",AD$5,"")</f>
        <v>#REF!</v>
      </c>
      <c r="AE196" s="34" t="e">
        <f>IF(#REF!="",AE$5,"")</f>
        <v>#REF!</v>
      </c>
      <c r="AF196" s="34" t="e">
        <f>IF(#REF!="",AF$5,"")</f>
        <v>#REF!</v>
      </c>
      <c r="AG196" s="34" t="e">
        <f>IF(#REF!="",AG$5,"")</f>
        <v>#REF!</v>
      </c>
      <c r="AH196" s="35" t="e">
        <f>IF(#REF!="",AH$5,"")</f>
        <v>#REF!</v>
      </c>
    </row>
    <row r="197" spans="1:34" ht="15" hidden="1" customHeight="1">
      <c r="A197" s="27" t="s">
        <v>76</v>
      </c>
      <c r="B197" s="28">
        <f t="shared" si="5"/>
        <v>42927</v>
      </c>
      <c r="C197" s="36">
        <f t="shared" si="4"/>
        <v>3</v>
      </c>
      <c r="D197" s="37" t="s">
        <v>66</v>
      </c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3"/>
      <c r="P197" s="34" t="str">
        <f>IF('Heures Supplémentaire'!D265="",$P$5,"")</f>
        <v>Haziz</v>
      </c>
      <c r="Q197" s="34" t="str">
        <f>IF('Heures Supplémentaire'!F265="",$Q$5,"")</f>
        <v>Stéphanie</v>
      </c>
      <c r="R197" s="34" t="str">
        <f>IF('Heures Supplémentaire'!H265="",$R$5,"")</f>
        <v>Catherine</v>
      </c>
      <c r="S197" s="34" t="str">
        <f>IF('Heures Supplémentaire'!J265="",$S$5,"")</f>
        <v>Denise</v>
      </c>
      <c r="T197" s="34" t="str">
        <f>IF('Heures Supplémentaire'!L265="",$T$5,"")</f>
        <v>Camille</v>
      </c>
      <c r="U197" s="34" t="str">
        <f>IF('Heures Supplémentaire'!N265="",$U$5,"")</f>
        <v>Moncef</v>
      </c>
      <c r="V197" s="34" t="str">
        <f>IF('Heures Supplémentaire'!P265="",$V$5,"")</f>
        <v>Danièle</v>
      </c>
      <c r="W197" s="34" t="str">
        <f>IF('Heures Supplémentaire'!R265="",W$5,"")</f>
        <v>Alain</v>
      </c>
      <c r="X197" s="34" t="str">
        <f>IF('Heures Supplémentaire'!T265="",X$5,"")</f>
        <v>Manuel</v>
      </c>
      <c r="Y197" s="34" t="str">
        <f>IF('Heures Supplémentaire'!V265="",Y$5,"")</f>
        <v>Driss</v>
      </c>
      <c r="Z197" s="34" t="str">
        <f>IF('Heures Supplémentaire'!Z265="",Z$5,"")</f>
        <v>AAAA</v>
      </c>
      <c r="AA197" s="34" t="str">
        <f>IF('Heures Supplémentaire'!AA265="",AA$5,"")</f>
        <v>BBBB</v>
      </c>
      <c r="AB197" s="34" t="str">
        <f>IF('Heures Supplémentaire'!AB265="",AB$5,"")</f>
        <v>CCCC</v>
      </c>
      <c r="AC197" s="34" t="e">
        <f>IF(#REF!="",AC$5,"")</f>
        <v>#REF!</v>
      </c>
      <c r="AD197" s="34" t="e">
        <f>IF(#REF!="",AD$5,"")</f>
        <v>#REF!</v>
      </c>
      <c r="AE197" s="34" t="e">
        <f>IF(#REF!="",AE$5,"")</f>
        <v>#REF!</v>
      </c>
      <c r="AF197" s="34" t="e">
        <f>IF(#REF!="",AF$5,"")</f>
        <v>#REF!</v>
      </c>
      <c r="AG197" s="34" t="e">
        <f>IF(#REF!="",AG$5,"")</f>
        <v>#REF!</v>
      </c>
      <c r="AH197" s="35" t="e">
        <f>IF(#REF!="",AH$5,"")</f>
        <v>#REF!</v>
      </c>
    </row>
    <row r="198" spans="1:34" ht="15" hidden="1" customHeight="1">
      <c r="A198" s="27" t="s">
        <v>76</v>
      </c>
      <c r="B198" s="28">
        <f t="shared" si="5"/>
        <v>42928</v>
      </c>
      <c r="C198" s="36">
        <f t="shared" ref="C198:C261" si="6">WEEKDAY(B198)</f>
        <v>4</v>
      </c>
      <c r="D198" s="37" t="s">
        <v>67</v>
      </c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3"/>
      <c r="P198" s="34" t="str">
        <f>IF('Heures Supplémentaire'!D266="",$P$5,"")</f>
        <v>Haziz</v>
      </c>
      <c r="Q198" s="34" t="str">
        <f>IF('Heures Supplémentaire'!F266="",$Q$5,"")</f>
        <v>Stéphanie</v>
      </c>
      <c r="R198" s="34" t="str">
        <f>IF('Heures Supplémentaire'!H266="",$R$5,"")</f>
        <v>Catherine</v>
      </c>
      <c r="S198" s="34" t="str">
        <f>IF('Heures Supplémentaire'!J266="",$S$5,"")</f>
        <v>Denise</v>
      </c>
      <c r="T198" s="34" t="str">
        <f>IF('Heures Supplémentaire'!L266="",$T$5,"")</f>
        <v>Camille</v>
      </c>
      <c r="U198" s="34" t="str">
        <f>IF('Heures Supplémentaire'!N266="",$U$5,"")</f>
        <v>Moncef</v>
      </c>
      <c r="V198" s="34" t="str">
        <f>IF('Heures Supplémentaire'!P266="",$V$5,"")</f>
        <v>Danièle</v>
      </c>
      <c r="W198" s="34" t="str">
        <f>IF('Heures Supplémentaire'!R266="",W$5,"")</f>
        <v>Alain</v>
      </c>
      <c r="X198" s="34" t="str">
        <f>IF('Heures Supplémentaire'!T266="",X$5,"")</f>
        <v>Manuel</v>
      </c>
      <c r="Y198" s="34" t="str">
        <f>IF('Heures Supplémentaire'!V266="",Y$5,"")</f>
        <v>Driss</v>
      </c>
      <c r="Z198" s="34" t="str">
        <f>IF('Heures Supplémentaire'!Z266="",Z$5,"")</f>
        <v>AAAA</v>
      </c>
      <c r="AA198" s="34" t="str">
        <f>IF('Heures Supplémentaire'!AA266="",AA$5,"")</f>
        <v>BBBB</v>
      </c>
      <c r="AB198" s="34" t="str">
        <f>IF('Heures Supplémentaire'!AB266="",AB$5,"")</f>
        <v>CCCC</v>
      </c>
      <c r="AC198" s="34" t="e">
        <f>IF(#REF!="",AC$5,"")</f>
        <v>#REF!</v>
      </c>
      <c r="AD198" s="34" t="e">
        <f>IF(#REF!="",AD$5,"")</f>
        <v>#REF!</v>
      </c>
      <c r="AE198" s="34" t="e">
        <f>IF(#REF!="",AE$5,"")</f>
        <v>#REF!</v>
      </c>
      <c r="AF198" s="34" t="e">
        <f>IF(#REF!="",AF$5,"")</f>
        <v>#REF!</v>
      </c>
      <c r="AG198" s="34" t="e">
        <f>IF(#REF!="",AG$5,"")</f>
        <v>#REF!</v>
      </c>
      <c r="AH198" s="35" t="e">
        <f>IF(#REF!="",AH$5,"")</f>
        <v>#REF!</v>
      </c>
    </row>
    <row r="199" spans="1:34" ht="15" customHeight="1">
      <c r="A199" s="27" t="s">
        <v>76</v>
      </c>
      <c r="B199" s="28">
        <f t="shared" ref="B199:B262" si="7">B198+1</f>
        <v>42929</v>
      </c>
      <c r="C199" s="36">
        <f t="shared" si="6"/>
        <v>5</v>
      </c>
      <c r="D199" s="37" t="s">
        <v>68</v>
      </c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3"/>
      <c r="P199" s="34" t="str">
        <f>IF('Heures Supplémentaire'!D267="",$P$5,"")</f>
        <v>Haziz</v>
      </c>
      <c r="Q199" s="34" t="str">
        <f>IF('Heures Supplémentaire'!F267="",$Q$5,"")</f>
        <v>Stéphanie</v>
      </c>
      <c r="R199" s="34" t="str">
        <f>IF('Heures Supplémentaire'!H267="",$R$5,"")</f>
        <v>Catherine</v>
      </c>
      <c r="S199" s="34" t="str">
        <f>IF('Heures Supplémentaire'!J267="",$S$5,"")</f>
        <v>Denise</v>
      </c>
      <c r="T199" s="34" t="str">
        <f>IF('Heures Supplémentaire'!L267="",$T$5,"")</f>
        <v>Camille</v>
      </c>
      <c r="U199" s="34" t="str">
        <f>IF('Heures Supplémentaire'!N267="",$U$5,"")</f>
        <v>Moncef</v>
      </c>
      <c r="V199" s="34" t="str">
        <f>IF('Heures Supplémentaire'!P267="",$V$5,"")</f>
        <v>Danièle</v>
      </c>
      <c r="W199" s="34" t="str">
        <f>IF('Heures Supplémentaire'!R267="",W$5,"")</f>
        <v>Alain</v>
      </c>
      <c r="X199" s="34" t="str">
        <f>IF('Heures Supplémentaire'!T267="",X$5,"")</f>
        <v>Manuel</v>
      </c>
      <c r="Y199" s="34" t="str">
        <f>IF('Heures Supplémentaire'!V267="",Y$5,"")</f>
        <v>Driss</v>
      </c>
      <c r="Z199" s="34" t="str">
        <f>IF('Heures Supplémentaire'!Z267="",Z$5,"")</f>
        <v>AAAA</v>
      </c>
      <c r="AA199" s="34" t="str">
        <f>IF('Heures Supplémentaire'!AA267="",AA$5,"")</f>
        <v>BBBB</v>
      </c>
      <c r="AB199" s="34" t="str">
        <f>IF('Heures Supplémentaire'!AB267="",AB$5,"")</f>
        <v>CCCC</v>
      </c>
      <c r="AC199" s="34" t="e">
        <f>IF(#REF!="",AC$5,"")</f>
        <v>#REF!</v>
      </c>
      <c r="AD199" s="34" t="e">
        <f>IF(#REF!="",AD$5,"")</f>
        <v>#REF!</v>
      </c>
      <c r="AE199" s="34" t="e">
        <f>IF(#REF!="",AE$5,"")</f>
        <v>#REF!</v>
      </c>
      <c r="AF199" s="34" t="e">
        <f>IF(#REF!="",AF$5,"")</f>
        <v>#REF!</v>
      </c>
      <c r="AG199" s="34" t="e">
        <f>IF(#REF!="",AG$5,"")</f>
        <v>#REF!</v>
      </c>
      <c r="AH199" s="35" t="e">
        <f>IF(#REF!="",AH$5,"")</f>
        <v>#REF!</v>
      </c>
    </row>
    <row r="200" spans="1:34" ht="15" hidden="1" customHeight="1">
      <c r="A200" s="27" t="s">
        <v>76</v>
      </c>
      <c r="B200" s="28">
        <f t="shared" si="7"/>
        <v>42930</v>
      </c>
      <c r="C200" s="36">
        <f t="shared" si="6"/>
        <v>6</v>
      </c>
      <c r="D200" s="37" t="s">
        <v>69</v>
      </c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3"/>
      <c r="P200" s="34" t="str">
        <f>IF('Heures Supplémentaire'!D268="",$P$5,"")</f>
        <v>Haziz</v>
      </c>
      <c r="Q200" s="34" t="str">
        <f>IF('Heures Supplémentaire'!F268="",$Q$5,"")</f>
        <v>Stéphanie</v>
      </c>
      <c r="R200" s="34" t="str">
        <f>IF('Heures Supplémentaire'!H268="",$R$5,"")</f>
        <v>Catherine</v>
      </c>
      <c r="S200" s="34" t="str">
        <f>IF('Heures Supplémentaire'!J268="",$S$5,"")</f>
        <v>Denise</v>
      </c>
      <c r="T200" s="34" t="str">
        <f>IF('Heures Supplémentaire'!L268="",$T$5,"")</f>
        <v>Camille</v>
      </c>
      <c r="U200" s="34" t="str">
        <f>IF('Heures Supplémentaire'!N268="",$U$5,"")</f>
        <v>Moncef</v>
      </c>
      <c r="V200" s="34" t="str">
        <f>IF('Heures Supplémentaire'!P268="",$V$5,"")</f>
        <v>Danièle</v>
      </c>
      <c r="W200" s="34" t="str">
        <f>IF('Heures Supplémentaire'!R268="",W$5,"")</f>
        <v>Alain</v>
      </c>
      <c r="X200" s="34" t="str">
        <f>IF('Heures Supplémentaire'!T268="",X$5,"")</f>
        <v>Manuel</v>
      </c>
      <c r="Y200" s="34" t="str">
        <f>IF('Heures Supplémentaire'!V268="",Y$5,"")</f>
        <v>Driss</v>
      </c>
      <c r="Z200" s="34" t="str">
        <f>IF('Heures Supplémentaire'!Z268="",Z$5,"")</f>
        <v>AAAA</v>
      </c>
      <c r="AA200" s="34" t="str">
        <f>IF('Heures Supplémentaire'!AA268="",AA$5,"")</f>
        <v>BBBB</v>
      </c>
      <c r="AB200" s="34" t="str">
        <f>IF('Heures Supplémentaire'!AB268="",AB$5,"")</f>
        <v>CCCC</v>
      </c>
      <c r="AC200" s="34" t="e">
        <f>IF(#REF!="",AC$5,"")</f>
        <v>#REF!</v>
      </c>
      <c r="AD200" s="34" t="e">
        <f>IF(#REF!="",AD$5,"")</f>
        <v>#REF!</v>
      </c>
      <c r="AE200" s="34" t="e">
        <f>IF(#REF!="",AE$5,"")</f>
        <v>#REF!</v>
      </c>
      <c r="AF200" s="34" t="e">
        <f>IF(#REF!="",AF$5,"")</f>
        <v>#REF!</v>
      </c>
      <c r="AG200" s="34" t="e">
        <f>IF(#REF!="",AG$5,"")</f>
        <v>#REF!</v>
      </c>
      <c r="AH200" s="35" t="e">
        <f>IF(#REF!="",AH$5,"")</f>
        <v>#REF!</v>
      </c>
    </row>
    <row r="201" spans="1:34" ht="15" hidden="1" customHeight="1">
      <c r="A201" s="27" t="s">
        <v>76</v>
      </c>
      <c r="B201" s="28">
        <f t="shared" si="7"/>
        <v>42931</v>
      </c>
      <c r="C201" s="36">
        <f t="shared" si="6"/>
        <v>7</v>
      </c>
      <c r="D201" s="37" t="s">
        <v>70</v>
      </c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3"/>
      <c r="P201" s="34" t="str">
        <f>IF('Heures Supplémentaire'!D269="",$P$5,"")</f>
        <v>Haziz</v>
      </c>
      <c r="Q201" s="34" t="str">
        <f>IF('Heures Supplémentaire'!F269="",$Q$5,"")</f>
        <v>Stéphanie</v>
      </c>
      <c r="R201" s="34" t="str">
        <f>IF('Heures Supplémentaire'!H269="",$R$5,"")</f>
        <v>Catherine</v>
      </c>
      <c r="S201" s="34" t="str">
        <f>IF('Heures Supplémentaire'!J269="",$S$5,"")</f>
        <v>Denise</v>
      </c>
      <c r="T201" s="34" t="str">
        <f>IF('Heures Supplémentaire'!L269="",$T$5,"")</f>
        <v>Camille</v>
      </c>
      <c r="U201" s="34" t="str">
        <f>IF('Heures Supplémentaire'!N269="",$U$5,"")</f>
        <v>Moncef</v>
      </c>
      <c r="V201" s="34" t="str">
        <f>IF('Heures Supplémentaire'!P269="",$V$5,"")</f>
        <v>Danièle</v>
      </c>
      <c r="W201" s="34" t="str">
        <f>IF('Heures Supplémentaire'!R269="",W$5,"")</f>
        <v>Alain</v>
      </c>
      <c r="X201" s="34" t="str">
        <f>IF('Heures Supplémentaire'!T269="",X$5,"")</f>
        <v>Manuel</v>
      </c>
      <c r="Y201" s="34" t="str">
        <f>IF('Heures Supplémentaire'!V269="",Y$5,"")</f>
        <v>Driss</v>
      </c>
      <c r="Z201" s="34" t="str">
        <f>IF('Heures Supplémentaire'!Z269="",Z$5,"")</f>
        <v>AAAA</v>
      </c>
      <c r="AA201" s="34" t="str">
        <f>IF('Heures Supplémentaire'!AA269="",AA$5,"")</f>
        <v>BBBB</v>
      </c>
      <c r="AB201" s="34" t="str">
        <f>IF('Heures Supplémentaire'!AB269="",AB$5,"")</f>
        <v>CCCC</v>
      </c>
      <c r="AC201" s="34" t="e">
        <f>IF(#REF!="",AC$5,"")</f>
        <v>#REF!</v>
      </c>
      <c r="AD201" s="34" t="e">
        <f>IF(#REF!="",AD$5,"")</f>
        <v>#REF!</v>
      </c>
      <c r="AE201" s="34" t="e">
        <f>IF(#REF!="",AE$5,"")</f>
        <v>#REF!</v>
      </c>
      <c r="AF201" s="34" t="e">
        <f>IF(#REF!="",AF$5,"")</f>
        <v>#REF!</v>
      </c>
      <c r="AG201" s="34" t="e">
        <f>IF(#REF!="",AG$5,"")</f>
        <v>#REF!</v>
      </c>
      <c r="AH201" s="35" t="e">
        <f>IF(#REF!="",AH$5,"")</f>
        <v>#REF!</v>
      </c>
    </row>
    <row r="202" spans="1:34" ht="15" hidden="1" customHeight="1">
      <c r="A202" s="27" t="s">
        <v>76</v>
      </c>
      <c r="B202" s="28">
        <f t="shared" si="7"/>
        <v>42932</v>
      </c>
      <c r="C202" s="36">
        <f t="shared" si="6"/>
        <v>1</v>
      </c>
      <c r="D202" s="37" t="s">
        <v>64</v>
      </c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3"/>
      <c r="P202" s="34" t="str">
        <f>IF('Heures Supplémentaire'!D270="",$P$5,"")</f>
        <v>Haziz</v>
      </c>
      <c r="Q202" s="34" t="str">
        <f>IF('Heures Supplémentaire'!F270="",$Q$5,"")</f>
        <v>Stéphanie</v>
      </c>
      <c r="R202" s="34" t="str">
        <f>IF('Heures Supplémentaire'!H270="",$R$5,"")</f>
        <v>Catherine</v>
      </c>
      <c r="S202" s="34" t="str">
        <f>IF('Heures Supplémentaire'!J270="",$S$5,"")</f>
        <v>Denise</v>
      </c>
      <c r="T202" s="34" t="str">
        <f>IF('Heures Supplémentaire'!L270="",$T$5,"")</f>
        <v>Camille</v>
      </c>
      <c r="U202" s="34" t="str">
        <f>IF('Heures Supplémentaire'!N270="",$U$5,"")</f>
        <v>Moncef</v>
      </c>
      <c r="V202" s="34" t="str">
        <f>IF('Heures Supplémentaire'!P270="",$V$5,"")</f>
        <v>Danièle</v>
      </c>
      <c r="W202" s="34" t="str">
        <f>IF('Heures Supplémentaire'!R270="",W$5,"")</f>
        <v>Alain</v>
      </c>
      <c r="X202" s="34" t="str">
        <f>IF('Heures Supplémentaire'!T270="",X$5,"")</f>
        <v>Manuel</v>
      </c>
      <c r="Y202" s="34" t="str">
        <f>IF('Heures Supplémentaire'!V270="",Y$5,"")</f>
        <v>Driss</v>
      </c>
      <c r="Z202" s="34" t="str">
        <f>IF('Heures Supplémentaire'!Z270="",Z$5,"")</f>
        <v>AAAA</v>
      </c>
      <c r="AA202" s="34" t="str">
        <f>IF('Heures Supplémentaire'!AA270="",AA$5,"")</f>
        <v>BBBB</v>
      </c>
      <c r="AB202" s="34" t="str">
        <f>IF('Heures Supplémentaire'!AB270="",AB$5,"")</f>
        <v>CCCC</v>
      </c>
      <c r="AC202" s="34" t="e">
        <f>IF(#REF!="",AC$5,"")</f>
        <v>#REF!</v>
      </c>
      <c r="AD202" s="34" t="e">
        <f>IF(#REF!="",AD$5,"")</f>
        <v>#REF!</v>
      </c>
      <c r="AE202" s="34" t="e">
        <f>IF(#REF!="",AE$5,"")</f>
        <v>#REF!</v>
      </c>
      <c r="AF202" s="34" t="e">
        <f>IF(#REF!="",AF$5,"")</f>
        <v>#REF!</v>
      </c>
      <c r="AG202" s="34" t="e">
        <f>IF(#REF!="",AG$5,"")</f>
        <v>#REF!</v>
      </c>
      <c r="AH202" s="35" t="e">
        <f>IF(#REF!="",AH$5,"")</f>
        <v>#REF!</v>
      </c>
    </row>
    <row r="203" spans="1:34" ht="15" hidden="1" customHeight="1">
      <c r="A203" s="27" t="s">
        <v>76</v>
      </c>
      <c r="B203" s="28">
        <f t="shared" si="7"/>
        <v>42933</v>
      </c>
      <c r="C203" s="36">
        <f t="shared" si="6"/>
        <v>2</v>
      </c>
      <c r="D203" s="37" t="s">
        <v>65</v>
      </c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3"/>
      <c r="P203" s="34" t="str">
        <f>IF('Heures Supplémentaire'!D273="",$P$5,"")</f>
        <v>Haziz</v>
      </c>
      <c r="Q203" s="34" t="str">
        <f>IF('Heures Supplémentaire'!F273="",$Q$5,"")</f>
        <v>Stéphanie</v>
      </c>
      <c r="R203" s="34" t="str">
        <f>IF('Heures Supplémentaire'!H273="",$R$5,"")</f>
        <v>Catherine</v>
      </c>
      <c r="S203" s="34" t="str">
        <f>IF('Heures Supplémentaire'!J273="",$S$5,"")</f>
        <v>Denise</v>
      </c>
      <c r="T203" s="34" t="str">
        <f>IF('Heures Supplémentaire'!L273="",$T$5,"")</f>
        <v>Camille</v>
      </c>
      <c r="U203" s="34" t="str">
        <f>IF('Heures Supplémentaire'!N273="",$U$5,"")</f>
        <v>Moncef</v>
      </c>
      <c r="V203" s="34" t="str">
        <f>IF('Heures Supplémentaire'!P273="",$V$5,"")</f>
        <v>Danièle</v>
      </c>
      <c r="W203" s="34" t="str">
        <f>IF('Heures Supplémentaire'!R273="",W$5,"")</f>
        <v>Alain</v>
      </c>
      <c r="X203" s="34" t="str">
        <f>IF('Heures Supplémentaire'!T273="",X$5,"")</f>
        <v>Manuel</v>
      </c>
      <c r="Y203" s="34" t="str">
        <f>IF('Heures Supplémentaire'!V273="",Y$5,"")</f>
        <v>Driss</v>
      </c>
      <c r="Z203" s="34" t="str">
        <f>IF('Heures Supplémentaire'!Z273="",Z$5,"")</f>
        <v>AAAA</v>
      </c>
      <c r="AA203" s="34" t="str">
        <f>IF('Heures Supplémentaire'!AA273="",AA$5,"")</f>
        <v>BBBB</v>
      </c>
      <c r="AB203" s="34" t="str">
        <f>IF('Heures Supplémentaire'!AB273="",AB$5,"")</f>
        <v>CCCC</v>
      </c>
      <c r="AC203" s="34" t="e">
        <f>IF(#REF!="",AC$5,"")</f>
        <v>#REF!</v>
      </c>
      <c r="AD203" s="34" t="e">
        <f>IF(#REF!="",AD$5,"")</f>
        <v>#REF!</v>
      </c>
      <c r="AE203" s="34" t="e">
        <f>IF(#REF!="",AE$5,"")</f>
        <v>#REF!</v>
      </c>
      <c r="AF203" s="34" t="e">
        <f>IF(#REF!="",AF$5,"")</f>
        <v>#REF!</v>
      </c>
      <c r="AG203" s="34" t="e">
        <f>IF(#REF!="",AG$5,"")</f>
        <v>#REF!</v>
      </c>
      <c r="AH203" s="35" t="e">
        <f>IF(#REF!="",AH$5,"")</f>
        <v>#REF!</v>
      </c>
    </row>
    <row r="204" spans="1:34" ht="15" hidden="1" customHeight="1">
      <c r="A204" s="27" t="s">
        <v>76</v>
      </c>
      <c r="B204" s="28">
        <f t="shared" si="7"/>
        <v>42934</v>
      </c>
      <c r="C204" s="36">
        <f t="shared" si="6"/>
        <v>3</v>
      </c>
      <c r="D204" s="37" t="s">
        <v>66</v>
      </c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3"/>
      <c r="P204" s="34" t="str">
        <f>IF('Heures Supplémentaire'!D274="",$P$5,"")</f>
        <v>Haziz</v>
      </c>
      <c r="Q204" s="34" t="str">
        <f>IF('Heures Supplémentaire'!F274="",$Q$5,"")</f>
        <v>Stéphanie</v>
      </c>
      <c r="R204" s="34" t="str">
        <f>IF('Heures Supplémentaire'!H274="",$R$5,"")</f>
        <v>Catherine</v>
      </c>
      <c r="S204" s="34" t="str">
        <f>IF('Heures Supplémentaire'!J274="",$S$5,"")</f>
        <v>Denise</v>
      </c>
      <c r="T204" s="34" t="str">
        <f>IF('Heures Supplémentaire'!L274="",$T$5,"")</f>
        <v>Camille</v>
      </c>
      <c r="U204" s="34" t="str">
        <f>IF('Heures Supplémentaire'!N274="",$U$5,"")</f>
        <v>Moncef</v>
      </c>
      <c r="V204" s="34" t="str">
        <f>IF('Heures Supplémentaire'!P274="",$V$5,"")</f>
        <v>Danièle</v>
      </c>
      <c r="W204" s="34" t="str">
        <f>IF('Heures Supplémentaire'!R274="",W$5,"")</f>
        <v>Alain</v>
      </c>
      <c r="X204" s="34" t="str">
        <f>IF('Heures Supplémentaire'!T274="",X$5,"")</f>
        <v>Manuel</v>
      </c>
      <c r="Y204" s="34" t="str">
        <f>IF('Heures Supplémentaire'!V274="",Y$5,"")</f>
        <v>Driss</v>
      </c>
      <c r="Z204" s="34" t="str">
        <f>IF('Heures Supplémentaire'!Z274="",Z$5,"")</f>
        <v>AAAA</v>
      </c>
      <c r="AA204" s="34" t="str">
        <f>IF('Heures Supplémentaire'!AA274="",AA$5,"")</f>
        <v>BBBB</v>
      </c>
      <c r="AB204" s="34" t="str">
        <f>IF('Heures Supplémentaire'!AB274="",AB$5,"")</f>
        <v>CCCC</v>
      </c>
      <c r="AC204" s="34" t="e">
        <f>IF(#REF!="",AC$5,"")</f>
        <v>#REF!</v>
      </c>
      <c r="AD204" s="34" t="e">
        <f>IF(#REF!="",AD$5,"")</f>
        <v>#REF!</v>
      </c>
      <c r="AE204" s="34" t="e">
        <f>IF(#REF!="",AE$5,"")</f>
        <v>#REF!</v>
      </c>
      <c r="AF204" s="34" t="e">
        <f>IF(#REF!="",AF$5,"")</f>
        <v>#REF!</v>
      </c>
      <c r="AG204" s="34" t="e">
        <f>IF(#REF!="",AG$5,"")</f>
        <v>#REF!</v>
      </c>
      <c r="AH204" s="35" t="e">
        <f>IF(#REF!="",AH$5,"")</f>
        <v>#REF!</v>
      </c>
    </row>
    <row r="205" spans="1:34" ht="15" hidden="1" customHeight="1">
      <c r="A205" s="27" t="s">
        <v>76</v>
      </c>
      <c r="B205" s="28">
        <f t="shared" si="7"/>
        <v>42935</v>
      </c>
      <c r="C205" s="36">
        <f t="shared" si="6"/>
        <v>4</v>
      </c>
      <c r="D205" s="37" t="s">
        <v>67</v>
      </c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3"/>
      <c r="P205" s="34" t="str">
        <f>IF('Heures Supplémentaire'!D275="",$P$5,"")</f>
        <v>Haziz</v>
      </c>
      <c r="Q205" s="34" t="str">
        <f>IF('Heures Supplémentaire'!F275="",$Q$5,"")</f>
        <v>Stéphanie</v>
      </c>
      <c r="R205" s="34" t="str">
        <f>IF('Heures Supplémentaire'!H275="",$R$5,"")</f>
        <v>Catherine</v>
      </c>
      <c r="S205" s="34" t="str">
        <f>IF('Heures Supplémentaire'!J275="",$S$5,"")</f>
        <v>Denise</v>
      </c>
      <c r="T205" s="34" t="str">
        <f>IF('Heures Supplémentaire'!L275="",$T$5,"")</f>
        <v>Camille</v>
      </c>
      <c r="U205" s="34" t="str">
        <f>IF('Heures Supplémentaire'!N275="",$U$5,"")</f>
        <v>Moncef</v>
      </c>
      <c r="V205" s="34" t="str">
        <f>IF('Heures Supplémentaire'!P275="",$V$5,"")</f>
        <v>Danièle</v>
      </c>
      <c r="W205" s="34" t="str">
        <f>IF('Heures Supplémentaire'!R275="",W$5,"")</f>
        <v>Alain</v>
      </c>
      <c r="X205" s="34" t="str">
        <f>IF('Heures Supplémentaire'!T275="",X$5,"")</f>
        <v>Manuel</v>
      </c>
      <c r="Y205" s="34" t="str">
        <f>IF('Heures Supplémentaire'!V275="",Y$5,"")</f>
        <v>Driss</v>
      </c>
      <c r="Z205" s="34" t="str">
        <f>IF('Heures Supplémentaire'!Z275="",Z$5,"")</f>
        <v>AAAA</v>
      </c>
      <c r="AA205" s="34" t="str">
        <f>IF('Heures Supplémentaire'!AA275="",AA$5,"")</f>
        <v>BBBB</v>
      </c>
      <c r="AB205" s="34" t="str">
        <f>IF('Heures Supplémentaire'!AB275="",AB$5,"")</f>
        <v>CCCC</v>
      </c>
      <c r="AC205" s="34" t="e">
        <f>IF(#REF!="",AC$5,"")</f>
        <v>#REF!</v>
      </c>
      <c r="AD205" s="34" t="e">
        <f>IF(#REF!="",AD$5,"")</f>
        <v>#REF!</v>
      </c>
      <c r="AE205" s="34" t="e">
        <f>IF(#REF!="",AE$5,"")</f>
        <v>#REF!</v>
      </c>
      <c r="AF205" s="34" t="e">
        <f>IF(#REF!="",AF$5,"")</f>
        <v>#REF!</v>
      </c>
      <c r="AG205" s="34" t="e">
        <f>IF(#REF!="",AG$5,"")</f>
        <v>#REF!</v>
      </c>
      <c r="AH205" s="35" t="e">
        <f>IF(#REF!="",AH$5,"")</f>
        <v>#REF!</v>
      </c>
    </row>
    <row r="206" spans="1:34" ht="15" customHeight="1">
      <c r="A206" s="27" t="s">
        <v>76</v>
      </c>
      <c r="B206" s="28">
        <f t="shared" si="7"/>
        <v>42936</v>
      </c>
      <c r="C206" s="36">
        <f t="shared" si="6"/>
        <v>5</v>
      </c>
      <c r="D206" s="37" t="s">
        <v>68</v>
      </c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3"/>
      <c r="P206" s="34" t="str">
        <f>IF('Heures Supplémentaire'!D276="",$P$5,"")</f>
        <v>Haziz</v>
      </c>
      <c r="Q206" s="34" t="str">
        <f>IF('Heures Supplémentaire'!F276="",$Q$5,"")</f>
        <v>Stéphanie</v>
      </c>
      <c r="R206" s="34" t="str">
        <f>IF('Heures Supplémentaire'!H276="",$R$5,"")</f>
        <v>Catherine</v>
      </c>
      <c r="S206" s="34" t="str">
        <f>IF('Heures Supplémentaire'!J276="",$S$5,"")</f>
        <v>Denise</v>
      </c>
      <c r="T206" s="34" t="str">
        <f>IF('Heures Supplémentaire'!L276="",$T$5,"")</f>
        <v>Camille</v>
      </c>
      <c r="U206" s="34" t="str">
        <f>IF('Heures Supplémentaire'!N276="",$U$5,"")</f>
        <v>Moncef</v>
      </c>
      <c r="V206" s="34" t="str">
        <f>IF('Heures Supplémentaire'!P276="",$V$5,"")</f>
        <v>Danièle</v>
      </c>
      <c r="W206" s="34" t="str">
        <f>IF('Heures Supplémentaire'!R276="",W$5,"")</f>
        <v>Alain</v>
      </c>
      <c r="X206" s="34" t="str">
        <f>IF('Heures Supplémentaire'!T276="",X$5,"")</f>
        <v>Manuel</v>
      </c>
      <c r="Y206" s="34" t="str">
        <f>IF('Heures Supplémentaire'!V276="",Y$5,"")</f>
        <v>Driss</v>
      </c>
      <c r="Z206" s="34" t="str">
        <f>IF('Heures Supplémentaire'!Z276="",Z$5,"")</f>
        <v>AAAA</v>
      </c>
      <c r="AA206" s="34" t="str">
        <f>IF('Heures Supplémentaire'!AA276="",AA$5,"")</f>
        <v>BBBB</v>
      </c>
      <c r="AB206" s="34" t="str">
        <f>IF('Heures Supplémentaire'!AB276="",AB$5,"")</f>
        <v>CCCC</v>
      </c>
      <c r="AC206" s="34" t="e">
        <f>IF(#REF!="",AC$5,"")</f>
        <v>#REF!</v>
      </c>
      <c r="AD206" s="34" t="e">
        <f>IF(#REF!="",AD$5,"")</f>
        <v>#REF!</v>
      </c>
      <c r="AE206" s="34" t="e">
        <f>IF(#REF!="",AE$5,"")</f>
        <v>#REF!</v>
      </c>
      <c r="AF206" s="34" t="e">
        <f>IF(#REF!="",AF$5,"")</f>
        <v>#REF!</v>
      </c>
      <c r="AG206" s="34" t="e">
        <f>IF(#REF!="",AG$5,"")</f>
        <v>#REF!</v>
      </c>
      <c r="AH206" s="35" t="e">
        <f>IF(#REF!="",AH$5,"")</f>
        <v>#REF!</v>
      </c>
    </row>
    <row r="207" spans="1:34" ht="15" hidden="1" customHeight="1">
      <c r="A207" s="27" t="s">
        <v>76</v>
      </c>
      <c r="B207" s="28">
        <f t="shared" si="7"/>
        <v>42937</v>
      </c>
      <c r="C207" s="36">
        <f t="shared" si="6"/>
        <v>6</v>
      </c>
      <c r="D207" s="37" t="s">
        <v>69</v>
      </c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3"/>
      <c r="P207" s="34" t="str">
        <f>IF('Heures Supplémentaire'!D277="",$P$5,"")</f>
        <v>Haziz</v>
      </c>
      <c r="Q207" s="34" t="str">
        <f>IF('Heures Supplémentaire'!F277="",$Q$5,"")</f>
        <v>Stéphanie</v>
      </c>
      <c r="R207" s="34" t="str">
        <f>IF('Heures Supplémentaire'!H277="",$R$5,"")</f>
        <v>Catherine</v>
      </c>
      <c r="S207" s="34" t="str">
        <f>IF('Heures Supplémentaire'!J277="",$S$5,"")</f>
        <v>Denise</v>
      </c>
      <c r="T207" s="34" t="str">
        <f>IF('Heures Supplémentaire'!L277="",$T$5,"")</f>
        <v>Camille</v>
      </c>
      <c r="U207" s="34" t="str">
        <f>IF('Heures Supplémentaire'!N277="",$U$5,"")</f>
        <v>Moncef</v>
      </c>
      <c r="V207" s="34" t="str">
        <f>IF('Heures Supplémentaire'!P277="",$V$5,"")</f>
        <v>Danièle</v>
      </c>
      <c r="W207" s="34" t="str">
        <f>IF('Heures Supplémentaire'!R277="",W$5,"")</f>
        <v>Alain</v>
      </c>
      <c r="X207" s="34" t="str">
        <f>IF('Heures Supplémentaire'!T277="",X$5,"")</f>
        <v>Manuel</v>
      </c>
      <c r="Y207" s="34" t="str">
        <f>IF('Heures Supplémentaire'!V277="",Y$5,"")</f>
        <v>Driss</v>
      </c>
      <c r="Z207" s="34" t="str">
        <f>IF('Heures Supplémentaire'!Z277="",Z$5,"")</f>
        <v>AAAA</v>
      </c>
      <c r="AA207" s="34" t="str">
        <f>IF('Heures Supplémentaire'!AA277="",AA$5,"")</f>
        <v>BBBB</v>
      </c>
      <c r="AB207" s="34" t="str">
        <f>IF('Heures Supplémentaire'!AB277="",AB$5,"")</f>
        <v>CCCC</v>
      </c>
      <c r="AC207" s="34" t="e">
        <f>IF(#REF!="",AC$5,"")</f>
        <v>#REF!</v>
      </c>
      <c r="AD207" s="34" t="e">
        <f>IF(#REF!="",AD$5,"")</f>
        <v>#REF!</v>
      </c>
      <c r="AE207" s="34" t="e">
        <f>IF(#REF!="",AE$5,"")</f>
        <v>#REF!</v>
      </c>
      <c r="AF207" s="34" t="e">
        <f>IF(#REF!="",AF$5,"")</f>
        <v>#REF!</v>
      </c>
      <c r="AG207" s="34" t="e">
        <f>IF(#REF!="",AG$5,"")</f>
        <v>#REF!</v>
      </c>
      <c r="AH207" s="35" t="e">
        <f>IF(#REF!="",AH$5,"")</f>
        <v>#REF!</v>
      </c>
    </row>
    <row r="208" spans="1:34" ht="15" hidden="1" customHeight="1">
      <c r="A208" s="27" t="s">
        <v>76</v>
      </c>
      <c r="B208" s="28">
        <f t="shared" si="7"/>
        <v>42938</v>
      </c>
      <c r="C208" s="36">
        <f t="shared" si="6"/>
        <v>7</v>
      </c>
      <c r="D208" s="37" t="s">
        <v>70</v>
      </c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3"/>
      <c r="P208" s="34" t="str">
        <f>IF('Heures Supplémentaire'!D278="",$P$5,"")</f>
        <v>Haziz</v>
      </c>
      <c r="Q208" s="34" t="str">
        <f>IF('Heures Supplémentaire'!F278="",$Q$5,"")</f>
        <v>Stéphanie</v>
      </c>
      <c r="R208" s="34" t="str">
        <f>IF('Heures Supplémentaire'!H278="",$R$5,"")</f>
        <v>Catherine</v>
      </c>
      <c r="S208" s="34" t="str">
        <f>IF('Heures Supplémentaire'!J278="",$S$5,"")</f>
        <v>Denise</v>
      </c>
      <c r="T208" s="34" t="str">
        <f>IF('Heures Supplémentaire'!L278="",$T$5,"")</f>
        <v>Camille</v>
      </c>
      <c r="U208" s="34" t="str">
        <f>IF('Heures Supplémentaire'!N278="",$U$5,"")</f>
        <v>Moncef</v>
      </c>
      <c r="V208" s="34" t="str">
        <f>IF('Heures Supplémentaire'!P278="",$V$5,"")</f>
        <v>Danièle</v>
      </c>
      <c r="W208" s="34" t="str">
        <f>IF('Heures Supplémentaire'!R278="",W$5,"")</f>
        <v>Alain</v>
      </c>
      <c r="X208" s="34" t="str">
        <f>IF('Heures Supplémentaire'!T278="",X$5,"")</f>
        <v>Manuel</v>
      </c>
      <c r="Y208" s="34" t="str">
        <f>IF('Heures Supplémentaire'!V278="",Y$5,"")</f>
        <v>Driss</v>
      </c>
      <c r="Z208" s="34" t="str">
        <f>IF('Heures Supplémentaire'!Z278="",Z$5,"")</f>
        <v>AAAA</v>
      </c>
      <c r="AA208" s="34" t="str">
        <f>IF('Heures Supplémentaire'!AA278="",AA$5,"")</f>
        <v>BBBB</v>
      </c>
      <c r="AB208" s="34" t="str">
        <f>IF('Heures Supplémentaire'!AB278="",AB$5,"")</f>
        <v>CCCC</v>
      </c>
      <c r="AC208" s="34" t="e">
        <f>IF(#REF!="",AC$5,"")</f>
        <v>#REF!</v>
      </c>
      <c r="AD208" s="34" t="e">
        <f>IF(#REF!="",AD$5,"")</f>
        <v>#REF!</v>
      </c>
      <c r="AE208" s="34" t="e">
        <f>IF(#REF!="",AE$5,"")</f>
        <v>#REF!</v>
      </c>
      <c r="AF208" s="34" t="e">
        <f>IF(#REF!="",AF$5,"")</f>
        <v>#REF!</v>
      </c>
      <c r="AG208" s="34" t="e">
        <f>IF(#REF!="",AG$5,"")</f>
        <v>#REF!</v>
      </c>
      <c r="AH208" s="35" t="e">
        <f>IF(#REF!="",AH$5,"")</f>
        <v>#REF!</v>
      </c>
    </row>
    <row r="209" spans="1:34" ht="15" hidden="1" customHeight="1">
      <c r="A209" s="27" t="s">
        <v>76</v>
      </c>
      <c r="B209" s="28">
        <f t="shared" si="7"/>
        <v>42939</v>
      </c>
      <c r="C209" s="36">
        <f t="shared" si="6"/>
        <v>1</v>
      </c>
      <c r="D209" s="37" t="s">
        <v>64</v>
      </c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3"/>
      <c r="P209" s="34" t="str">
        <f>IF('Heures Supplémentaire'!D279="",$P$5,"")</f>
        <v>Haziz</v>
      </c>
      <c r="Q209" s="34" t="str">
        <f>IF('Heures Supplémentaire'!F279="",$Q$5,"")</f>
        <v>Stéphanie</v>
      </c>
      <c r="R209" s="34" t="str">
        <f>IF('Heures Supplémentaire'!H279="",$R$5,"")</f>
        <v>Catherine</v>
      </c>
      <c r="S209" s="34" t="str">
        <f>IF('Heures Supplémentaire'!J279="",$S$5,"")</f>
        <v>Denise</v>
      </c>
      <c r="T209" s="34" t="str">
        <f>IF('Heures Supplémentaire'!L279="",$T$5,"")</f>
        <v>Camille</v>
      </c>
      <c r="U209" s="34" t="str">
        <f>IF('Heures Supplémentaire'!N279="",$U$5,"")</f>
        <v>Moncef</v>
      </c>
      <c r="V209" s="34" t="str">
        <f>IF('Heures Supplémentaire'!P279="",$V$5,"")</f>
        <v>Danièle</v>
      </c>
      <c r="W209" s="34" t="str">
        <f>IF('Heures Supplémentaire'!R279="",W$5,"")</f>
        <v>Alain</v>
      </c>
      <c r="X209" s="34" t="str">
        <f>IF('Heures Supplémentaire'!T279="",X$5,"")</f>
        <v>Manuel</v>
      </c>
      <c r="Y209" s="34" t="str">
        <f>IF('Heures Supplémentaire'!V279="",Y$5,"")</f>
        <v>Driss</v>
      </c>
      <c r="Z209" s="34" t="str">
        <f>IF('Heures Supplémentaire'!Z279="",Z$5,"")</f>
        <v>AAAA</v>
      </c>
      <c r="AA209" s="34" t="str">
        <f>IF('Heures Supplémentaire'!AA279="",AA$5,"")</f>
        <v>BBBB</v>
      </c>
      <c r="AB209" s="34" t="str">
        <f>IF('Heures Supplémentaire'!AB279="",AB$5,"")</f>
        <v>CCCC</v>
      </c>
      <c r="AC209" s="34" t="e">
        <f>IF(#REF!="",AC$5,"")</f>
        <v>#REF!</v>
      </c>
      <c r="AD209" s="34" t="e">
        <f>IF(#REF!="",AD$5,"")</f>
        <v>#REF!</v>
      </c>
      <c r="AE209" s="34" t="e">
        <f>IF(#REF!="",AE$5,"")</f>
        <v>#REF!</v>
      </c>
      <c r="AF209" s="34" t="e">
        <f>IF(#REF!="",AF$5,"")</f>
        <v>#REF!</v>
      </c>
      <c r="AG209" s="34" t="e">
        <f>IF(#REF!="",AG$5,"")</f>
        <v>#REF!</v>
      </c>
      <c r="AH209" s="35" t="e">
        <f>IF(#REF!="",AH$5,"")</f>
        <v>#REF!</v>
      </c>
    </row>
    <row r="210" spans="1:34" ht="15" hidden="1" customHeight="1">
      <c r="A210" s="27" t="s">
        <v>76</v>
      </c>
      <c r="B210" s="28">
        <f t="shared" si="7"/>
        <v>42940</v>
      </c>
      <c r="C210" s="36">
        <f t="shared" si="6"/>
        <v>2</v>
      </c>
      <c r="D210" s="37" t="s">
        <v>65</v>
      </c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3"/>
      <c r="P210" s="34" t="str">
        <f>IF('Heures Supplémentaire'!D282="",$P$5,"")</f>
        <v>Haziz</v>
      </c>
      <c r="Q210" s="34" t="str">
        <f>IF('Heures Supplémentaire'!F282="",$Q$5,"")</f>
        <v>Stéphanie</v>
      </c>
      <c r="R210" s="34" t="str">
        <f>IF('Heures Supplémentaire'!H282="",$R$5,"")</f>
        <v>Catherine</v>
      </c>
      <c r="S210" s="34" t="str">
        <f>IF('Heures Supplémentaire'!J282="",$S$5,"")</f>
        <v>Denise</v>
      </c>
      <c r="T210" s="34" t="str">
        <f>IF('Heures Supplémentaire'!L282="",$T$5,"")</f>
        <v>Camille</v>
      </c>
      <c r="U210" s="34" t="str">
        <f>IF('Heures Supplémentaire'!N282="",$U$5,"")</f>
        <v>Moncef</v>
      </c>
      <c r="V210" s="34" t="str">
        <f>IF('Heures Supplémentaire'!P282="",$V$5,"")</f>
        <v>Danièle</v>
      </c>
      <c r="W210" s="34" t="str">
        <f>IF('Heures Supplémentaire'!R282="",W$5,"")</f>
        <v>Alain</v>
      </c>
      <c r="X210" s="34" t="str">
        <f>IF('Heures Supplémentaire'!T282="",X$5,"")</f>
        <v>Manuel</v>
      </c>
      <c r="Y210" s="34" t="str">
        <f>IF('Heures Supplémentaire'!V282="",Y$5,"")</f>
        <v>Driss</v>
      </c>
      <c r="Z210" s="34" t="str">
        <f>IF('Heures Supplémentaire'!Z282="",Z$5,"")</f>
        <v>AAAA</v>
      </c>
      <c r="AA210" s="34" t="str">
        <f>IF('Heures Supplémentaire'!AA282="",AA$5,"")</f>
        <v>BBBB</v>
      </c>
      <c r="AB210" s="34" t="str">
        <f>IF('Heures Supplémentaire'!AB282="",AB$5,"")</f>
        <v>CCCC</v>
      </c>
      <c r="AC210" s="34" t="e">
        <f>IF(#REF!="",AC$5,"")</f>
        <v>#REF!</v>
      </c>
      <c r="AD210" s="34" t="e">
        <f>IF(#REF!="",AD$5,"")</f>
        <v>#REF!</v>
      </c>
      <c r="AE210" s="34" t="e">
        <f>IF(#REF!="",AE$5,"")</f>
        <v>#REF!</v>
      </c>
      <c r="AF210" s="34" t="e">
        <f>IF(#REF!="",AF$5,"")</f>
        <v>#REF!</v>
      </c>
      <c r="AG210" s="34" t="e">
        <f>IF(#REF!="",AG$5,"")</f>
        <v>#REF!</v>
      </c>
      <c r="AH210" s="35" t="e">
        <f>IF(#REF!="",AH$5,"")</f>
        <v>#REF!</v>
      </c>
    </row>
    <row r="211" spans="1:34" ht="15" hidden="1" customHeight="1">
      <c r="A211" s="27" t="s">
        <v>76</v>
      </c>
      <c r="B211" s="28">
        <f t="shared" si="7"/>
        <v>42941</v>
      </c>
      <c r="C211" s="36">
        <f t="shared" si="6"/>
        <v>3</v>
      </c>
      <c r="D211" s="37" t="s">
        <v>66</v>
      </c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3"/>
      <c r="P211" s="34" t="str">
        <f>IF('Heures Supplémentaire'!D283="",$P$5,"")</f>
        <v>Haziz</v>
      </c>
      <c r="Q211" s="34" t="str">
        <f>IF('Heures Supplémentaire'!F283="",$Q$5,"")</f>
        <v>Stéphanie</v>
      </c>
      <c r="R211" s="34" t="str">
        <f>IF('Heures Supplémentaire'!H283="",$R$5,"")</f>
        <v>Catherine</v>
      </c>
      <c r="S211" s="34" t="str">
        <f>IF('Heures Supplémentaire'!J283="",$S$5,"")</f>
        <v>Denise</v>
      </c>
      <c r="T211" s="34" t="str">
        <f>IF('Heures Supplémentaire'!L283="",$T$5,"")</f>
        <v>Camille</v>
      </c>
      <c r="U211" s="34" t="str">
        <f>IF('Heures Supplémentaire'!N283="",$U$5,"")</f>
        <v>Moncef</v>
      </c>
      <c r="V211" s="34" t="str">
        <f>IF('Heures Supplémentaire'!P283="",$V$5,"")</f>
        <v>Danièle</v>
      </c>
      <c r="W211" s="34" t="str">
        <f>IF('Heures Supplémentaire'!R283="",W$5,"")</f>
        <v>Alain</v>
      </c>
      <c r="X211" s="34" t="str">
        <f>IF('Heures Supplémentaire'!T283="",X$5,"")</f>
        <v>Manuel</v>
      </c>
      <c r="Y211" s="34" t="str">
        <f>IF('Heures Supplémentaire'!V283="",Y$5,"")</f>
        <v>Driss</v>
      </c>
      <c r="Z211" s="34" t="str">
        <f>IF('Heures Supplémentaire'!Z283="",Z$5,"")</f>
        <v>AAAA</v>
      </c>
      <c r="AA211" s="34" t="str">
        <f>IF('Heures Supplémentaire'!AA283="",AA$5,"")</f>
        <v>BBBB</v>
      </c>
      <c r="AB211" s="34" t="str">
        <f>IF('Heures Supplémentaire'!AB283="",AB$5,"")</f>
        <v>CCCC</v>
      </c>
      <c r="AC211" s="34" t="e">
        <f>IF(#REF!="",AC$5,"")</f>
        <v>#REF!</v>
      </c>
      <c r="AD211" s="34" t="e">
        <f>IF(#REF!="",AD$5,"")</f>
        <v>#REF!</v>
      </c>
      <c r="AE211" s="34" t="e">
        <f>IF(#REF!="",AE$5,"")</f>
        <v>#REF!</v>
      </c>
      <c r="AF211" s="34" t="e">
        <f>IF(#REF!="",AF$5,"")</f>
        <v>#REF!</v>
      </c>
      <c r="AG211" s="34" t="e">
        <f>IF(#REF!="",AG$5,"")</f>
        <v>#REF!</v>
      </c>
      <c r="AH211" s="35" t="e">
        <f>IF(#REF!="",AH$5,"")</f>
        <v>#REF!</v>
      </c>
    </row>
    <row r="212" spans="1:34" ht="15" hidden="1" customHeight="1">
      <c r="A212" s="27" t="s">
        <v>76</v>
      </c>
      <c r="B212" s="28">
        <f t="shared" si="7"/>
        <v>42942</v>
      </c>
      <c r="C212" s="36">
        <f t="shared" si="6"/>
        <v>4</v>
      </c>
      <c r="D212" s="37" t="s">
        <v>67</v>
      </c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3"/>
      <c r="P212" s="34" t="str">
        <f>IF('Heures Supplémentaire'!D284="",$P$5,"")</f>
        <v>Haziz</v>
      </c>
      <c r="Q212" s="34" t="str">
        <f>IF('Heures Supplémentaire'!F284="",$Q$5,"")</f>
        <v>Stéphanie</v>
      </c>
      <c r="R212" s="34" t="str">
        <f>IF('Heures Supplémentaire'!H284="",$R$5,"")</f>
        <v>Catherine</v>
      </c>
      <c r="S212" s="34" t="str">
        <f>IF('Heures Supplémentaire'!J284="",$S$5,"")</f>
        <v>Denise</v>
      </c>
      <c r="T212" s="34" t="str">
        <f>IF('Heures Supplémentaire'!L284="",$T$5,"")</f>
        <v>Camille</v>
      </c>
      <c r="U212" s="34" t="str">
        <f>IF('Heures Supplémentaire'!N284="",$U$5,"")</f>
        <v>Moncef</v>
      </c>
      <c r="V212" s="34" t="str">
        <f>IF('Heures Supplémentaire'!P284="",$V$5,"")</f>
        <v>Danièle</v>
      </c>
      <c r="W212" s="34" t="str">
        <f>IF('Heures Supplémentaire'!R284="",W$5,"")</f>
        <v>Alain</v>
      </c>
      <c r="X212" s="34" t="str">
        <f>IF('Heures Supplémentaire'!T284="",X$5,"")</f>
        <v>Manuel</v>
      </c>
      <c r="Y212" s="34" t="str">
        <f>IF('Heures Supplémentaire'!V284="",Y$5,"")</f>
        <v>Driss</v>
      </c>
      <c r="Z212" s="34" t="str">
        <f>IF('Heures Supplémentaire'!Z284="",Z$5,"")</f>
        <v>AAAA</v>
      </c>
      <c r="AA212" s="34" t="str">
        <f>IF('Heures Supplémentaire'!AA284="",AA$5,"")</f>
        <v>BBBB</v>
      </c>
      <c r="AB212" s="34" t="str">
        <f>IF('Heures Supplémentaire'!AB284="",AB$5,"")</f>
        <v>CCCC</v>
      </c>
      <c r="AC212" s="34" t="e">
        <f>IF(#REF!="",AC$5,"")</f>
        <v>#REF!</v>
      </c>
      <c r="AD212" s="34" t="e">
        <f>IF(#REF!="",AD$5,"")</f>
        <v>#REF!</v>
      </c>
      <c r="AE212" s="34" t="e">
        <f>IF(#REF!="",AE$5,"")</f>
        <v>#REF!</v>
      </c>
      <c r="AF212" s="34" t="e">
        <f>IF(#REF!="",AF$5,"")</f>
        <v>#REF!</v>
      </c>
      <c r="AG212" s="34" t="e">
        <f>IF(#REF!="",AG$5,"")</f>
        <v>#REF!</v>
      </c>
      <c r="AH212" s="35" t="e">
        <f>IF(#REF!="",AH$5,"")</f>
        <v>#REF!</v>
      </c>
    </row>
    <row r="213" spans="1:34" ht="15" customHeight="1">
      <c r="A213" s="27" t="s">
        <v>76</v>
      </c>
      <c r="B213" s="28">
        <f t="shared" si="7"/>
        <v>42943</v>
      </c>
      <c r="C213" s="36">
        <f t="shared" si="6"/>
        <v>5</v>
      </c>
      <c r="D213" s="37" t="s">
        <v>68</v>
      </c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3"/>
      <c r="P213" s="34" t="str">
        <f>IF('Heures Supplémentaire'!D285="",$P$5,"")</f>
        <v>Haziz</v>
      </c>
      <c r="Q213" s="34" t="str">
        <f>IF('Heures Supplémentaire'!F285="",$Q$5,"")</f>
        <v>Stéphanie</v>
      </c>
      <c r="R213" s="34" t="str">
        <f>IF('Heures Supplémentaire'!H285="",$R$5,"")</f>
        <v>Catherine</v>
      </c>
      <c r="S213" s="34" t="str">
        <f>IF('Heures Supplémentaire'!J285="",$S$5,"")</f>
        <v>Denise</v>
      </c>
      <c r="T213" s="34" t="str">
        <f>IF('Heures Supplémentaire'!L285="",$T$5,"")</f>
        <v>Camille</v>
      </c>
      <c r="U213" s="34" t="str">
        <f>IF('Heures Supplémentaire'!N285="",$U$5,"")</f>
        <v>Moncef</v>
      </c>
      <c r="V213" s="34" t="str">
        <f>IF('Heures Supplémentaire'!P285="",$V$5,"")</f>
        <v>Danièle</v>
      </c>
      <c r="W213" s="34" t="str">
        <f>IF('Heures Supplémentaire'!R285="",W$5,"")</f>
        <v>Alain</v>
      </c>
      <c r="X213" s="34" t="str">
        <f>IF('Heures Supplémentaire'!T285="",X$5,"")</f>
        <v>Manuel</v>
      </c>
      <c r="Y213" s="34" t="str">
        <f>IF('Heures Supplémentaire'!V285="",Y$5,"")</f>
        <v>Driss</v>
      </c>
      <c r="Z213" s="34" t="str">
        <f>IF('Heures Supplémentaire'!Z285="",Z$5,"")</f>
        <v>AAAA</v>
      </c>
      <c r="AA213" s="34" t="str">
        <f>IF('Heures Supplémentaire'!AA285="",AA$5,"")</f>
        <v>BBBB</v>
      </c>
      <c r="AB213" s="34" t="str">
        <f>IF('Heures Supplémentaire'!AB285="",AB$5,"")</f>
        <v>CCCC</v>
      </c>
      <c r="AC213" s="34" t="e">
        <f>IF(#REF!="",AC$5,"")</f>
        <v>#REF!</v>
      </c>
      <c r="AD213" s="34" t="e">
        <f>IF(#REF!="",AD$5,"")</f>
        <v>#REF!</v>
      </c>
      <c r="AE213" s="34" t="e">
        <f>IF(#REF!="",AE$5,"")</f>
        <v>#REF!</v>
      </c>
      <c r="AF213" s="34" t="e">
        <f>IF(#REF!="",AF$5,"")</f>
        <v>#REF!</v>
      </c>
      <c r="AG213" s="34" t="e">
        <f>IF(#REF!="",AG$5,"")</f>
        <v>#REF!</v>
      </c>
      <c r="AH213" s="35" t="e">
        <f>IF(#REF!="",AH$5,"")</f>
        <v>#REF!</v>
      </c>
    </row>
    <row r="214" spans="1:34" ht="15" hidden="1" customHeight="1">
      <c r="A214" s="27" t="s">
        <v>76</v>
      </c>
      <c r="B214" s="28">
        <f t="shared" si="7"/>
        <v>42944</v>
      </c>
      <c r="C214" s="36">
        <f t="shared" si="6"/>
        <v>6</v>
      </c>
      <c r="D214" s="37" t="s">
        <v>69</v>
      </c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3"/>
      <c r="P214" s="34" t="str">
        <f>IF('Heures Supplémentaire'!D286="",$P$5,"")</f>
        <v>Haziz</v>
      </c>
      <c r="Q214" s="34" t="str">
        <f>IF('Heures Supplémentaire'!F286="",$Q$5,"")</f>
        <v>Stéphanie</v>
      </c>
      <c r="R214" s="34" t="str">
        <f>IF('Heures Supplémentaire'!H286="",$R$5,"")</f>
        <v>Catherine</v>
      </c>
      <c r="S214" s="34" t="str">
        <f>IF('Heures Supplémentaire'!J286="",$S$5,"")</f>
        <v>Denise</v>
      </c>
      <c r="T214" s="34" t="str">
        <f>IF('Heures Supplémentaire'!L286="",$T$5,"")</f>
        <v>Camille</v>
      </c>
      <c r="U214" s="34" t="str">
        <f>IF('Heures Supplémentaire'!N286="",$U$5,"")</f>
        <v>Moncef</v>
      </c>
      <c r="V214" s="34" t="str">
        <f>IF('Heures Supplémentaire'!P286="",$V$5,"")</f>
        <v>Danièle</v>
      </c>
      <c r="W214" s="34" t="str">
        <f>IF('Heures Supplémentaire'!R286="",W$5,"")</f>
        <v>Alain</v>
      </c>
      <c r="X214" s="34" t="str">
        <f>IF('Heures Supplémentaire'!T286="",X$5,"")</f>
        <v>Manuel</v>
      </c>
      <c r="Y214" s="34" t="str">
        <f>IF('Heures Supplémentaire'!V286="",Y$5,"")</f>
        <v>Driss</v>
      </c>
      <c r="Z214" s="34" t="str">
        <f>IF('Heures Supplémentaire'!Z286="",Z$5,"")</f>
        <v>AAAA</v>
      </c>
      <c r="AA214" s="34" t="str">
        <f>IF('Heures Supplémentaire'!AA286="",AA$5,"")</f>
        <v>BBBB</v>
      </c>
      <c r="AB214" s="34" t="str">
        <f>IF('Heures Supplémentaire'!AB286="",AB$5,"")</f>
        <v>CCCC</v>
      </c>
      <c r="AC214" s="34" t="e">
        <f>IF(#REF!="",AC$5,"")</f>
        <v>#REF!</v>
      </c>
      <c r="AD214" s="34" t="e">
        <f>IF(#REF!="",AD$5,"")</f>
        <v>#REF!</v>
      </c>
      <c r="AE214" s="34" t="e">
        <f>IF(#REF!="",AE$5,"")</f>
        <v>#REF!</v>
      </c>
      <c r="AF214" s="34" t="e">
        <f>IF(#REF!="",AF$5,"")</f>
        <v>#REF!</v>
      </c>
      <c r="AG214" s="34" t="e">
        <f>IF(#REF!="",AG$5,"")</f>
        <v>#REF!</v>
      </c>
      <c r="AH214" s="35" t="e">
        <f>IF(#REF!="",AH$5,"")</f>
        <v>#REF!</v>
      </c>
    </row>
    <row r="215" spans="1:34" ht="15" hidden="1" customHeight="1">
      <c r="A215" s="27" t="s">
        <v>76</v>
      </c>
      <c r="B215" s="28">
        <f t="shared" si="7"/>
        <v>42945</v>
      </c>
      <c r="C215" s="36">
        <f t="shared" si="6"/>
        <v>7</v>
      </c>
      <c r="D215" s="37" t="s">
        <v>70</v>
      </c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3"/>
      <c r="P215" s="34" t="str">
        <f>IF('Heures Supplémentaire'!D287="",$P$5,"")</f>
        <v>Haziz</v>
      </c>
      <c r="Q215" s="34" t="str">
        <f>IF('Heures Supplémentaire'!F287="",$Q$5,"")</f>
        <v>Stéphanie</v>
      </c>
      <c r="R215" s="34" t="str">
        <f>IF('Heures Supplémentaire'!H287="",$R$5,"")</f>
        <v>Catherine</v>
      </c>
      <c r="S215" s="34" t="str">
        <f>IF('Heures Supplémentaire'!J287="",$S$5,"")</f>
        <v>Denise</v>
      </c>
      <c r="T215" s="34" t="str">
        <f>IF('Heures Supplémentaire'!L287="",$T$5,"")</f>
        <v>Camille</v>
      </c>
      <c r="U215" s="34" t="str">
        <f>IF('Heures Supplémentaire'!N287="",$U$5,"")</f>
        <v>Moncef</v>
      </c>
      <c r="V215" s="34" t="str">
        <f>IF('Heures Supplémentaire'!P287="",$V$5,"")</f>
        <v>Danièle</v>
      </c>
      <c r="W215" s="34" t="str">
        <f>IF('Heures Supplémentaire'!R287="",W$5,"")</f>
        <v>Alain</v>
      </c>
      <c r="X215" s="34" t="str">
        <f>IF('Heures Supplémentaire'!T287="",X$5,"")</f>
        <v>Manuel</v>
      </c>
      <c r="Y215" s="34" t="str">
        <f>IF('Heures Supplémentaire'!V287="",Y$5,"")</f>
        <v>Driss</v>
      </c>
      <c r="Z215" s="34" t="str">
        <f>IF('Heures Supplémentaire'!Z287="",Z$5,"")</f>
        <v>AAAA</v>
      </c>
      <c r="AA215" s="34" t="str">
        <f>IF('Heures Supplémentaire'!AA287="",AA$5,"")</f>
        <v>BBBB</v>
      </c>
      <c r="AB215" s="34" t="str">
        <f>IF('Heures Supplémentaire'!AB287="",AB$5,"")</f>
        <v>CCCC</v>
      </c>
      <c r="AC215" s="34" t="e">
        <f>IF(#REF!="",AC$5,"")</f>
        <v>#REF!</v>
      </c>
      <c r="AD215" s="34" t="e">
        <f>IF(#REF!="",AD$5,"")</f>
        <v>#REF!</v>
      </c>
      <c r="AE215" s="34" t="e">
        <f>IF(#REF!="",AE$5,"")</f>
        <v>#REF!</v>
      </c>
      <c r="AF215" s="34" t="e">
        <f>IF(#REF!="",AF$5,"")</f>
        <v>#REF!</v>
      </c>
      <c r="AG215" s="34" t="e">
        <f>IF(#REF!="",AG$5,"")</f>
        <v>#REF!</v>
      </c>
      <c r="AH215" s="35" t="e">
        <f>IF(#REF!="",AH$5,"")</f>
        <v>#REF!</v>
      </c>
    </row>
    <row r="216" spans="1:34" ht="15" hidden="1" customHeight="1">
      <c r="A216" s="27" t="s">
        <v>76</v>
      </c>
      <c r="B216" s="28">
        <f t="shared" si="7"/>
        <v>42946</v>
      </c>
      <c r="C216" s="36">
        <f t="shared" si="6"/>
        <v>1</v>
      </c>
      <c r="D216" s="37" t="s">
        <v>64</v>
      </c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3"/>
      <c r="P216" s="34" t="str">
        <f>IF('Heures Supplémentaire'!D288="",$P$5,"")</f>
        <v>Haziz</v>
      </c>
      <c r="Q216" s="34" t="str">
        <f>IF('Heures Supplémentaire'!F288="",$Q$5,"")</f>
        <v>Stéphanie</v>
      </c>
      <c r="R216" s="34" t="str">
        <f>IF('Heures Supplémentaire'!H288="",$R$5,"")</f>
        <v>Catherine</v>
      </c>
      <c r="S216" s="34" t="str">
        <f>IF('Heures Supplémentaire'!J288="",$S$5,"")</f>
        <v>Denise</v>
      </c>
      <c r="T216" s="34" t="str">
        <f>IF('Heures Supplémentaire'!L288="",$T$5,"")</f>
        <v>Camille</v>
      </c>
      <c r="U216" s="34" t="str">
        <f>IF('Heures Supplémentaire'!N288="",$U$5,"")</f>
        <v>Moncef</v>
      </c>
      <c r="V216" s="34" t="str">
        <f>IF('Heures Supplémentaire'!P288="",$V$5,"")</f>
        <v>Danièle</v>
      </c>
      <c r="W216" s="34" t="str">
        <f>IF('Heures Supplémentaire'!R288="",W$5,"")</f>
        <v>Alain</v>
      </c>
      <c r="X216" s="34" t="str">
        <f>IF('Heures Supplémentaire'!T288="",X$5,"")</f>
        <v>Manuel</v>
      </c>
      <c r="Y216" s="34" t="str">
        <f>IF('Heures Supplémentaire'!V288="",Y$5,"")</f>
        <v>Driss</v>
      </c>
      <c r="Z216" s="34" t="str">
        <f>IF('Heures Supplémentaire'!Z288="",Z$5,"")</f>
        <v>AAAA</v>
      </c>
      <c r="AA216" s="34" t="str">
        <f>IF('Heures Supplémentaire'!AA288="",AA$5,"")</f>
        <v>BBBB</v>
      </c>
      <c r="AB216" s="34" t="str">
        <f>IF('Heures Supplémentaire'!AB288="",AB$5,"")</f>
        <v>CCCC</v>
      </c>
      <c r="AC216" s="34" t="e">
        <f>IF(#REF!="",AC$5,"")</f>
        <v>#REF!</v>
      </c>
      <c r="AD216" s="34" t="e">
        <f>IF(#REF!="",AD$5,"")</f>
        <v>#REF!</v>
      </c>
      <c r="AE216" s="34" t="e">
        <f>IF(#REF!="",AE$5,"")</f>
        <v>#REF!</v>
      </c>
      <c r="AF216" s="34" t="e">
        <f>IF(#REF!="",AF$5,"")</f>
        <v>#REF!</v>
      </c>
      <c r="AG216" s="34" t="e">
        <f>IF(#REF!="",AG$5,"")</f>
        <v>#REF!</v>
      </c>
      <c r="AH216" s="35" t="e">
        <f>IF(#REF!="",AH$5,"")</f>
        <v>#REF!</v>
      </c>
    </row>
    <row r="217" spans="1:34" ht="15" hidden="1" customHeight="1">
      <c r="A217" s="27" t="s">
        <v>76</v>
      </c>
      <c r="B217" s="28">
        <f t="shared" si="7"/>
        <v>42947</v>
      </c>
      <c r="C217" s="36">
        <f t="shared" si="6"/>
        <v>2</v>
      </c>
      <c r="D217" s="37" t="s">
        <v>65</v>
      </c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3"/>
      <c r="P217" s="34" t="str">
        <f>IF('Heures Supplémentaire'!D291="",$P$5,"")</f>
        <v>Haziz</v>
      </c>
      <c r="Q217" s="34" t="str">
        <f>IF('Heures Supplémentaire'!F291="",$Q$5,"")</f>
        <v>Stéphanie</v>
      </c>
      <c r="R217" s="34" t="str">
        <f>IF('Heures Supplémentaire'!H291="",$R$5,"")</f>
        <v>Catherine</v>
      </c>
      <c r="S217" s="34" t="str">
        <f>IF('Heures Supplémentaire'!J291="",$S$5,"")</f>
        <v>Denise</v>
      </c>
      <c r="T217" s="34" t="str">
        <f>IF('Heures Supplémentaire'!L291="",$T$5,"")</f>
        <v>Camille</v>
      </c>
      <c r="U217" s="34" t="str">
        <f>IF('Heures Supplémentaire'!N291="",$U$5,"")</f>
        <v>Moncef</v>
      </c>
      <c r="V217" s="34" t="str">
        <f>IF('Heures Supplémentaire'!P291="",$V$5,"")</f>
        <v>Danièle</v>
      </c>
      <c r="W217" s="34" t="str">
        <f>IF('Heures Supplémentaire'!R291="",W$5,"")</f>
        <v>Alain</v>
      </c>
      <c r="X217" s="34" t="str">
        <f>IF('Heures Supplémentaire'!T291="",X$5,"")</f>
        <v>Manuel</v>
      </c>
      <c r="Y217" s="34" t="str">
        <f>IF('Heures Supplémentaire'!V291="",Y$5,"")</f>
        <v>Driss</v>
      </c>
      <c r="Z217" s="34" t="str">
        <f>IF('Heures Supplémentaire'!Z291="",Z$5,"")</f>
        <v>AAAA</v>
      </c>
      <c r="AA217" s="34" t="str">
        <f>IF('Heures Supplémentaire'!AA291="",AA$5,"")</f>
        <v>BBBB</v>
      </c>
      <c r="AB217" s="34" t="str">
        <f>IF('Heures Supplémentaire'!AB291="",AB$5,"")</f>
        <v>CCCC</v>
      </c>
      <c r="AC217" s="34" t="e">
        <f>IF(#REF!="",AC$5,"")</f>
        <v>#REF!</v>
      </c>
      <c r="AD217" s="34" t="e">
        <f>IF(#REF!="",AD$5,"")</f>
        <v>#REF!</v>
      </c>
      <c r="AE217" s="34" t="e">
        <f>IF(#REF!="",AE$5,"")</f>
        <v>#REF!</v>
      </c>
      <c r="AF217" s="34" t="e">
        <f>IF(#REF!="",AF$5,"")</f>
        <v>#REF!</v>
      </c>
      <c r="AG217" s="34" t="e">
        <f>IF(#REF!="",AG$5,"")</f>
        <v>#REF!</v>
      </c>
      <c r="AH217" s="35" t="e">
        <f>IF(#REF!="",AH$5,"")</f>
        <v>#REF!</v>
      </c>
    </row>
    <row r="218" spans="1:34" ht="15" hidden="1" customHeight="1">
      <c r="A218" s="27" t="s">
        <v>77</v>
      </c>
      <c r="B218" s="28">
        <f t="shared" si="7"/>
        <v>42948</v>
      </c>
      <c r="C218" s="36">
        <f t="shared" si="6"/>
        <v>3</v>
      </c>
      <c r="D218" s="37" t="s">
        <v>66</v>
      </c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3"/>
      <c r="P218" s="34" t="str">
        <f>IF('Heures Supplémentaire'!D292="",$P$5,"")</f>
        <v>Haziz</v>
      </c>
      <c r="Q218" s="34" t="str">
        <f>IF('Heures Supplémentaire'!F292="",$Q$5,"")</f>
        <v>Stéphanie</v>
      </c>
      <c r="R218" s="34" t="str">
        <f>IF('Heures Supplémentaire'!H292="",$R$5,"")</f>
        <v>Catherine</v>
      </c>
      <c r="S218" s="34" t="str">
        <f>IF('Heures Supplémentaire'!J292="",$S$5,"")</f>
        <v>Denise</v>
      </c>
      <c r="T218" s="34" t="str">
        <f>IF('Heures Supplémentaire'!L292="",$T$5,"")</f>
        <v>Camille</v>
      </c>
      <c r="U218" s="34" t="str">
        <f>IF('Heures Supplémentaire'!N292="",$U$5,"")</f>
        <v>Moncef</v>
      </c>
      <c r="V218" s="34" t="str">
        <f>IF('Heures Supplémentaire'!P292="",$V$5,"")</f>
        <v>Danièle</v>
      </c>
      <c r="W218" s="34" t="str">
        <f>IF('Heures Supplémentaire'!R292="",W$5,"")</f>
        <v>Alain</v>
      </c>
      <c r="X218" s="34" t="str">
        <f>IF('Heures Supplémentaire'!T292="",X$5,"")</f>
        <v>Manuel</v>
      </c>
      <c r="Y218" s="34" t="str">
        <f>IF('Heures Supplémentaire'!V292="",Y$5,"")</f>
        <v>Driss</v>
      </c>
      <c r="Z218" s="34" t="str">
        <f>IF('Heures Supplémentaire'!Z292="",Z$5,"")</f>
        <v>AAAA</v>
      </c>
      <c r="AA218" s="34" t="str">
        <f>IF('Heures Supplémentaire'!AA292="",AA$5,"")</f>
        <v>BBBB</v>
      </c>
      <c r="AB218" s="34" t="str">
        <f>IF('Heures Supplémentaire'!AB292="",AB$5,"")</f>
        <v>CCCC</v>
      </c>
      <c r="AC218" s="34" t="e">
        <f>IF(#REF!="",AC$5,"")</f>
        <v>#REF!</v>
      </c>
      <c r="AD218" s="34" t="e">
        <f>IF(#REF!="",AD$5,"")</f>
        <v>#REF!</v>
      </c>
      <c r="AE218" s="34" t="e">
        <f>IF(#REF!="",AE$5,"")</f>
        <v>#REF!</v>
      </c>
      <c r="AF218" s="34" t="e">
        <f>IF(#REF!="",AF$5,"")</f>
        <v>#REF!</v>
      </c>
      <c r="AG218" s="34" t="e">
        <f>IF(#REF!="",AG$5,"")</f>
        <v>#REF!</v>
      </c>
      <c r="AH218" s="35" t="e">
        <f>IF(#REF!="",AH$5,"")</f>
        <v>#REF!</v>
      </c>
    </row>
    <row r="219" spans="1:34" ht="15" hidden="1" customHeight="1">
      <c r="A219" s="27" t="s">
        <v>77</v>
      </c>
      <c r="B219" s="28">
        <f t="shared" si="7"/>
        <v>42949</v>
      </c>
      <c r="C219" s="36">
        <f t="shared" si="6"/>
        <v>4</v>
      </c>
      <c r="D219" s="37" t="s">
        <v>67</v>
      </c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3"/>
      <c r="P219" s="34" t="str">
        <f>IF('Heures Supplémentaire'!D293="",$P$5,"")</f>
        <v>Haziz</v>
      </c>
      <c r="Q219" s="34" t="str">
        <f>IF('Heures Supplémentaire'!F293="",$Q$5,"")</f>
        <v>Stéphanie</v>
      </c>
      <c r="R219" s="34" t="str">
        <f>IF('Heures Supplémentaire'!H293="",$R$5,"")</f>
        <v>Catherine</v>
      </c>
      <c r="S219" s="34" t="str">
        <f>IF('Heures Supplémentaire'!J293="",$S$5,"")</f>
        <v>Denise</v>
      </c>
      <c r="T219" s="34" t="str">
        <f>IF('Heures Supplémentaire'!L293="",$T$5,"")</f>
        <v>Camille</v>
      </c>
      <c r="U219" s="34" t="str">
        <f>IF('Heures Supplémentaire'!N293="",$U$5,"")</f>
        <v>Moncef</v>
      </c>
      <c r="V219" s="34" t="str">
        <f>IF('Heures Supplémentaire'!P293="",$V$5,"")</f>
        <v>Danièle</v>
      </c>
      <c r="W219" s="34" t="str">
        <f>IF('Heures Supplémentaire'!R293="",W$5,"")</f>
        <v>Alain</v>
      </c>
      <c r="X219" s="34" t="str">
        <f>IF('Heures Supplémentaire'!T293="",X$5,"")</f>
        <v>Manuel</v>
      </c>
      <c r="Y219" s="34" t="str">
        <f>IF('Heures Supplémentaire'!V293="",Y$5,"")</f>
        <v>Driss</v>
      </c>
      <c r="Z219" s="34" t="str">
        <f>IF('Heures Supplémentaire'!Z293="",Z$5,"")</f>
        <v>AAAA</v>
      </c>
      <c r="AA219" s="34" t="str">
        <f>IF('Heures Supplémentaire'!AA293="",AA$5,"")</f>
        <v>BBBB</v>
      </c>
      <c r="AB219" s="34" t="str">
        <f>IF('Heures Supplémentaire'!AB293="",AB$5,"")</f>
        <v>CCCC</v>
      </c>
      <c r="AC219" s="34" t="e">
        <f>IF(#REF!="",AC$5,"")</f>
        <v>#REF!</v>
      </c>
      <c r="AD219" s="34" t="e">
        <f>IF(#REF!="",AD$5,"")</f>
        <v>#REF!</v>
      </c>
      <c r="AE219" s="34" t="e">
        <f>IF(#REF!="",AE$5,"")</f>
        <v>#REF!</v>
      </c>
      <c r="AF219" s="34" t="e">
        <f>IF(#REF!="",AF$5,"")</f>
        <v>#REF!</v>
      </c>
      <c r="AG219" s="34" t="e">
        <f>IF(#REF!="",AG$5,"")</f>
        <v>#REF!</v>
      </c>
      <c r="AH219" s="35" t="e">
        <f>IF(#REF!="",AH$5,"")</f>
        <v>#REF!</v>
      </c>
    </row>
    <row r="220" spans="1:34" ht="15" customHeight="1">
      <c r="A220" s="27" t="s">
        <v>77</v>
      </c>
      <c r="B220" s="28">
        <f t="shared" si="7"/>
        <v>42950</v>
      </c>
      <c r="C220" s="36">
        <f t="shared" si="6"/>
        <v>5</v>
      </c>
      <c r="D220" s="37" t="s">
        <v>68</v>
      </c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3"/>
      <c r="P220" s="34" t="str">
        <f>IF('Heures Supplémentaire'!D294="",$P$5,"")</f>
        <v>Haziz</v>
      </c>
      <c r="Q220" s="34" t="str">
        <f>IF('Heures Supplémentaire'!F294="",$Q$5,"")</f>
        <v>Stéphanie</v>
      </c>
      <c r="R220" s="34" t="str">
        <f>IF('Heures Supplémentaire'!H294="",$R$5,"")</f>
        <v>Catherine</v>
      </c>
      <c r="S220" s="34" t="str">
        <f>IF('Heures Supplémentaire'!J294="",$S$5,"")</f>
        <v>Denise</v>
      </c>
      <c r="T220" s="34" t="str">
        <f>IF('Heures Supplémentaire'!L294="",$T$5,"")</f>
        <v>Camille</v>
      </c>
      <c r="U220" s="34" t="str">
        <f>IF('Heures Supplémentaire'!N294="",$U$5,"")</f>
        <v>Moncef</v>
      </c>
      <c r="V220" s="34" t="str">
        <f>IF('Heures Supplémentaire'!P294="",$V$5,"")</f>
        <v>Danièle</v>
      </c>
      <c r="W220" s="34" t="str">
        <f>IF('Heures Supplémentaire'!R294="",W$5,"")</f>
        <v>Alain</v>
      </c>
      <c r="X220" s="34" t="str">
        <f>IF('Heures Supplémentaire'!T294="",X$5,"")</f>
        <v>Manuel</v>
      </c>
      <c r="Y220" s="34" t="str">
        <f>IF('Heures Supplémentaire'!V294="",Y$5,"")</f>
        <v>Driss</v>
      </c>
      <c r="Z220" s="34" t="str">
        <f>IF('Heures Supplémentaire'!Z294="",Z$5,"")</f>
        <v>AAAA</v>
      </c>
      <c r="AA220" s="34" t="str">
        <f>IF('Heures Supplémentaire'!AA294="",AA$5,"")</f>
        <v>BBBB</v>
      </c>
      <c r="AB220" s="34" t="str">
        <f>IF('Heures Supplémentaire'!AB294="",AB$5,"")</f>
        <v>CCCC</v>
      </c>
      <c r="AC220" s="34" t="e">
        <f>IF(#REF!="",AC$5,"")</f>
        <v>#REF!</v>
      </c>
      <c r="AD220" s="34" t="e">
        <f>IF(#REF!="",AD$5,"")</f>
        <v>#REF!</v>
      </c>
      <c r="AE220" s="34" t="e">
        <f>IF(#REF!="",AE$5,"")</f>
        <v>#REF!</v>
      </c>
      <c r="AF220" s="34" t="e">
        <f>IF(#REF!="",AF$5,"")</f>
        <v>#REF!</v>
      </c>
      <c r="AG220" s="34" t="e">
        <f>IF(#REF!="",AG$5,"")</f>
        <v>#REF!</v>
      </c>
      <c r="AH220" s="35" t="e">
        <f>IF(#REF!="",AH$5,"")</f>
        <v>#REF!</v>
      </c>
    </row>
    <row r="221" spans="1:34" ht="15" hidden="1" customHeight="1">
      <c r="A221" s="27" t="s">
        <v>77</v>
      </c>
      <c r="B221" s="28">
        <f t="shared" si="7"/>
        <v>42951</v>
      </c>
      <c r="C221" s="36">
        <f t="shared" si="6"/>
        <v>6</v>
      </c>
      <c r="D221" s="37" t="s">
        <v>69</v>
      </c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3"/>
      <c r="P221" s="34" t="str">
        <f>IF('Heures Supplémentaire'!D295="",$P$5,"")</f>
        <v>Haziz</v>
      </c>
      <c r="Q221" s="34" t="str">
        <f>IF('Heures Supplémentaire'!F295="",$Q$5,"")</f>
        <v>Stéphanie</v>
      </c>
      <c r="R221" s="34" t="str">
        <f>IF('Heures Supplémentaire'!H295="",$R$5,"")</f>
        <v>Catherine</v>
      </c>
      <c r="S221" s="34" t="str">
        <f>IF('Heures Supplémentaire'!J295="",$S$5,"")</f>
        <v>Denise</v>
      </c>
      <c r="T221" s="34" t="str">
        <f>IF('Heures Supplémentaire'!L295="",$T$5,"")</f>
        <v>Camille</v>
      </c>
      <c r="U221" s="34" t="str">
        <f>IF('Heures Supplémentaire'!N295="",$U$5,"")</f>
        <v>Moncef</v>
      </c>
      <c r="V221" s="34" t="str">
        <f>IF('Heures Supplémentaire'!P295="",$V$5,"")</f>
        <v>Danièle</v>
      </c>
      <c r="W221" s="34" t="str">
        <f>IF('Heures Supplémentaire'!R295="",W$5,"")</f>
        <v>Alain</v>
      </c>
      <c r="X221" s="34" t="str">
        <f>IF('Heures Supplémentaire'!T295="",X$5,"")</f>
        <v>Manuel</v>
      </c>
      <c r="Y221" s="34" t="str">
        <f>IF('Heures Supplémentaire'!V295="",Y$5,"")</f>
        <v>Driss</v>
      </c>
      <c r="Z221" s="34" t="str">
        <f>IF('Heures Supplémentaire'!Z295="",Z$5,"")</f>
        <v>AAAA</v>
      </c>
      <c r="AA221" s="34" t="str">
        <f>IF('Heures Supplémentaire'!AA295="",AA$5,"")</f>
        <v>BBBB</v>
      </c>
      <c r="AB221" s="34" t="str">
        <f>IF('Heures Supplémentaire'!AB295="",AB$5,"")</f>
        <v>CCCC</v>
      </c>
      <c r="AC221" s="34" t="e">
        <f>IF(#REF!="",AC$5,"")</f>
        <v>#REF!</v>
      </c>
      <c r="AD221" s="34" t="e">
        <f>IF(#REF!="",AD$5,"")</f>
        <v>#REF!</v>
      </c>
      <c r="AE221" s="34" t="e">
        <f>IF(#REF!="",AE$5,"")</f>
        <v>#REF!</v>
      </c>
      <c r="AF221" s="34" t="e">
        <f>IF(#REF!="",AF$5,"")</f>
        <v>#REF!</v>
      </c>
      <c r="AG221" s="34" t="e">
        <f>IF(#REF!="",AG$5,"")</f>
        <v>#REF!</v>
      </c>
      <c r="AH221" s="35" t="e">
        <f>IF(#REF!="",AH$5,"")</f>
        <v>#REF!</v>
      </c>
    </row>
    <row r="222" spans="1:34" ht="15" hidden="1" customHeight="1">
      <c r="A222" s="27" t="s">
        <v>77</v>
      </c>
      <c r="B222" s="28">
        <f t="shared" si="7"/>
        <v>42952</v>
      </c>
      <c r="C222" s="36">
        <f t="shared" si="6"/>
        <v>7</v>
      </c>
      <c r="D222" s="37" t="s">
        <v>70</v>
      </c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3"/>
      <c r="P222" s="34" t="str">
        <f>IF('Heures Supplémentaire'!D296="",$P$5,"")</f>
        <v>Haziz</v>
      </c>
      <c r="Q222" s="34" t="str">
        <f>IF('Heures Supplémentaire'!F296="",$Q$5,"")</f>
        <v>Stéphanie</v>
      </c>
      <c r="R222" s="34" t="str">
        <f>IF('Heures Supplémentaire'!H296="",$R$5,"")</f>
        <v>Catherine</v>
      </c>
      <c r="S222" s="34" t="str">
        <f>IF('Heures Supplémentaire'!J296="",$S$5,"")</f>
        <v>Denise</v>
      </c>
      <c r="T222" s="34" t="str">
        <f>IF('Heures Supplémentaire'!L296="",$T$5,"")</f>
        <v>Camille</v>
      </c>
      <c r="U222" s="34" t="str">
        <f>IF('Heures Supplémentaire'!N296="",$U$5,"")</f>
        <v>Moncef</v>
      </c>
      <c r="V222" s="34" t="str">
        <f>IF('Heures Supplémentaire'!P296="",$V$5,"")</f>
        <v>Danièle</v>
      </c>
      <c r="W222" s="34" t="str">
        <f>IF('Heures Supplémentaire'!R296="",W$5,"")</f>
        <v>Alain</v>
      </c>
      <c r="X222" s="34" t="str">
        <f>IF('Heures Supplémentaire'!T296="",X$5,"")</f>
        <v>Manuel</v>
      </c>
      <c r="Y222" s="34" t="str">
        <f>IF('Heures Supplémentaire'!V296="",Y$5,"")</f>
        <v>Driss</v>
      </c>
      <c r="Z222" s="34" t="str">
        <f>IF('Heures Supplémentaire'!Z296="",Z$5,"")</f>
        <v>AAAA</v>
      </c>
      <c r="AA222" s="34" t="str">
        <f>IF('Heures Supplémentaire'!AA296="",AA$5,"")</f>
        <v>BBBB</v>
      </c>
      <c r="AB222" s="34" t="str">
        <f>IF('Heures Supplémentaire'!AB296="",AB$5,"")</f>
        <v>CCCC</v>
      </c>
      <c r="AC222" s="34" t="e">
        <f>IF(#REF!="",AC$5,"")</f>
        <v>#REF!</v>
      </c>
      <c r="AD222" s="34" t="e">
        <f>IF(#REF!="",AD$5,"")</f>
        <v>#REF!</v>
      </c>
      <c r="AE222" s="34" t="e">
        <f>IF(#REF!="",AE$5,"")</f>
        <v>#REF!</v>
      </c>
      <c r="AF222" s="34" t="e">
        <f>IF(#REF!="",AF$5,"")</f>
        <v>#REF!</v>
      </c>
      <c r="AG222" s="34" t="e">
        <f>IF(#REF!="",AG$5,"")</f>
        <v>#REF!</v>
      </c>
      <c r="AH222" s="35" t="e">
        <f>IF(#REF!="",AH$5,"")</f>
        <v>#REF!</v>
      </c>
    </row>
    <row r="223" spans="1:34" ht="15" hidden="1" customHeight="1">
      <c r="A223" s="27" t="s">
        <v>77</v>
      </c>
      <c r="B223" s="28">
        <f t="shared" si="7"/>
        <v>42953</v>
      </c>
      <c r="C223" s="36">
        <f t="shared" si="6"/>
        <v>1</v>
      </c>
      <c r="D223" s="37" t="s">
        <v>64</v>
      </c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3"/>
      <c r="P223" s="34" t="str">
        <f>IF('Heures Supplémentaire'!D297="",$P$5,"")</f>
        <v>Haziz</v>
      </c>
      <c r="Q223" s="34" t="str">
        <f>IF('Heures Supplémentaire'!F297="",$Q$5,"")</f>
        <v>Stéphanie</v>
      </c>
      <c r="R223" s="34" t="str">
        <f>IF('Heures Supplémentaire'!H297="",$R$5,"")</f>
        <v>Catherine</v>
      </c>
      <c r="S223" s="34" t="str">
        <f>IF('Heures Supplémentaire'!J297="",$S$5,"")</f>
        <v>Denise</v>
      </c>
      <c r="T223" s="34" t="str">
        <f>IF('Heures Supplémentaire'!L297="",$T$5,"")</f>
        <v>Camille</v>
      </c>
      <c r="U223" s="34" t="str">
        <f>IF('Heures Supplémentaire'!N297="",$U$5,"")</f>
        <v>Moncef</v>
      </c>
      <c r="V223" s="34" t="str">
        <f>IF('Heures Supplémentaire'!P297="",$V$5,"")</f>
        <v>Danièle</v>
      </c>
      <c r="W223" s="34" t="str">
        <f>IF('Heures Supplémentaire'!R297="",W$5,"")</f>
        <v>Alain</v>
      </c>
      <c r="X223" s="34" t="str">
        <f>IF('Heures Supplémentaire'!T297="",X$5,"")</f>
        <v>Manuel</v>
      </c>
      <c r="Y223" s="34" t="str">
        <f>IF('Heures Supplémentaire'!V297="",Y$5,"")</f>
        <v>Driss</v>
      </c>
      <c r="Z223" s="34" t="str">
        <f>IF('Heures Supplémentaire'!Z297="",Z$5,"")</f>
        <v>AAAA</v>
      </c>
      <c r="AA223" s="34" t="str">
        <f>IF('Heures Supplémentaire'!AA297="",AA$5,"")</f>
        <v>BBBB</v>
      </c>
      <c r="AB223" s="34" t="str">
        <f>IF('Heures Supplémentaire'!AB297="",AB$5,"")</f>
        <v>CCCC</v>
      </c>
      <c r="AC223" s="34" t="e">
        <f>IF(#REF!="",AC$5,"")</f>
        <v>#REF!</v>
      </c>
      <c r="AD223" s="34" t="e">
        <f>IF(#REF!="",AD$5,"")</f>
        <v>#REF!</v>
      </c>
      <c r="AE223" s="34" t="e">
        <f>IF(#REF!="",AE$5,"")</f>
        <v>#REF!</v>
      </c>
      <c r="AF223" s="34" t="e">
        <f>IF(#REF!="",AF$5,"")</f>
        <v>#REF!</v>
      </c>
      <c r="AG223" s="34" t="e">
        <f>IF(#REF!="",AG$5,"")</f>
        <v>#REF!</v>
      </c>
      <c r="AH223" s="35" t="e">
        <f>IF(#REF!="",AH$5,"")</f>
        <v>#REF!</v>
      </c>
    </row>
    <row r="224" spans="1:34" ht="15" hidden="1" customHeight="1">
      <c r="A224" s="27" t="s">
        <v>77</v>
      </c>
      <c r="B224" s="28">
        <f t="shared" si="7"/>
        <v>42954</v>
      </c>
      <c r="C224" s="36">
        <f t="shared" si="6"/>
        <v>2</v>
      </c>
      <c r="D224" s="37" t="s">
        <v>65</v>
      </c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3"/>
      <c r="P224" s="34" t="str">
        <f>IF('Heures Supplémentaire'!D300="",$P$5,"")</f>
        <v>Haziz</v>
      </c>
      <c r="Q224" s="34" t="str">
        <f>IF('Heures Supplémentaire'!F300="",$Q$5,"")</f>
        <v>Stéphanie</v>
      </c>
      <c r="R224" s="34" t="str">
        <f>IF('Heures Supplémentaire'!H300="",$R$5,"")</f>
        <v>Catherine</v>
      </c>
      <c r="S224" s="34" t="str">
        <f>IF('Heures Supplémentaire'!J300="",$S$5,"")</f>
        <v>Denise</v>
      </c>
      <c r="T224" s="34" t="str">
        <f>IF('Heures Supplémentaire'!L300="",$T$5,"")</f>
        <v>Camille</v>
      </c>
      <c r="U224" s="34" t="str">
        <f>IF('Heures Supplémentaire'!N300="",$U$5,"")</f>
        <v>Moncef</v>
      </c>
      <c r="V224" s="34" t="str">
        <f>IF('Heures Supplémentaire'!P300="",$V$5,"")</f>
        <v>Danièle</v>
      </c>
      <c r="W224" s="34" t="str">
        <f>IF('Heures Supplémentaire'!R300="",W$5,"")</f>
        <v>Alain</v>
      </c>
      <c r="X224" s="34" t="str">
        <f>IF('Heures Supplémentaire'!T300="",X$5,"")</f>
        <v>Manuel</v>
      </c>
      <c r="Y224" s="34" t="str">
        <f>IF('Heures Supplémentaire'!V300="",Y$5,"")</f>
        <v>Driss</v>
      </c>
      <c r="Z224" s="34" t="str">
        <f>IF('Heures Supplémentaire'!Z300="",Z$5,"")</f>
        <v>AAAA</v>
      </c>
      <c r="AA224" s="34" t="str">
        <f>IF('Heures Supplémentaire'!AA300="",AA$5,"")</f>
        <v>BBBB</v>
      </c>
      <c r="AB224" s="34" t="str">
        <f>IF('Heures Supplémentaire'!AB300="",AB$5,"")</f>
        <v>CCCC</v>
      </c>
      <c r="AC224" s="34" t="e">
        <f>IF(#REF!="",AC$5,"")</f>
        <v>#REF!</v>
      </c>
      <c r="AD224" s="34" t="e">
        <f>IF(#REF!="",AD$5,"")</f>
        <v>#REF!</v>
      </c>
      <c r="AE224" s="34" t="e">
        <f>IF(#REF!="",AE$5,"")</f>
        <v>#REF!</v>
      </c>
      <c r="AF224" s="34" t="e">
        <f>IF(#REF!="",AF$5,"")</f>
        <v>#REF!</v>
      </c>
      <c r="AG224" s="34" t="e">
        <f>IF(#REF!="",AG$5,"")</f>
        <v>#REF!</v>
      </c>
      <c r="AH224" s="35" t="e">
        <f>IF(#REF!="",AH$5,"")</f>
        <v>#REF!</v>
      </c>
    </row>
    <row r="225" spans="1:34" ht="15" hidden="1" customHeight="1">
      <c r="A225" s="27" t="s">
        <v>77</v>
      </c>
      <c r="B225" s="28">
        <f t="shared" si="7"/>
        <v>42955</v>
      </c>
      <c r="C225" s="36">
        <f t="shared" si="6"/>
        <v>3</v>
      </c>
      <c r="D225" s="37" t="s">
        <v>66</v>
      </c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3"/>
      <c r="P225" s="34" t="str">
        <f>IF('Heures Supplémentaire'!D301="",$P$5,"")</f>
        <v>Haziz</v>
      </c>
      <c r="Q225" s="34" t="str">
        <f>IF('Heures Supplémentaire'!F301="",$Q$5,"")</f>
        <v>Stéphanie</v>
      </c>
      <c r="R225" s="34" t="str">
        <f>IF('Heures Supplémentaire'!H301="",$R$5,"")</f>
        <v>Catherine</v>
      </c>
      <c r="S225" s="34" t="str">
        <f>IF('Heures Supplémentaire'!J301="",$S$5,"")</f>
        <v>Denise</v>
      </c>
      <c r="T225" s="34" t="str">
        <f>IF('Heures Supplémentaire'!L301="",$T$5,"")</f>
        <v>Camille</v>
      </c>
      <c r="U225" s="34" t="str">
        <f>IF('Heures Supplémentaire'!N301="",$U$5,"")</f>
        <v>Moncef</v>
      </c>
      <c r="V225" s="34" t="str">
        <f>IF('Heures Supplémentaire'!P301="",$V$5,"")</f>
        <v>Danièle</v>
      </c>
      <c r="W225" s="34" t="str">
        <f>IF('Heures Supplémentaire'!R301="",W$5,"")</f>
        <v>Alain</v>
      </c>
      <c r="X225" s="34" t="str">
        <f>IF('Heures Supplémentaire'!T301="",X$5,"")</f>
        <v>Manuel</v>
      </c>
      <c r="Y225" s="34" t="str">
        <f>IF('Heures Supplémentaire'!V301="",Y$5,"")</f>
        <v>Driss</v>
      </c>
      <c r="Z225" s="34" t="str">
        <f>IF('Heures Supplémentaire'!Z301="",Z$5,"")</f>
        <v>AAAA</v>
      </c>
      <c r="AA225" s="34" t="str">
        <f>IF('Heures Supplémentaire'!AA301="",AA$5,"")</f>
        <v>BBBB</v>
      </c>
      <c r="AB225" s="34" t="str">
        <f>IF('Heures Supplémentaire'!AB301="",AB$5,"")</f>
        <v>CCCC</v>
      </c>
      <c r="AC225" s="34" t="e">
        <f>IF(#REF!="",AC$5,"")</f>
        <v>#REF!</v>
      </c>
      <c r="AD225" s="34" t="e">
        <f>IF(#REF!="",AD$5,"")</f>
        <v>#REF!</v>
      </c>
      <c r="AE225" s="34" t="e">
        <f>IF(#REF!="",AE$5,"")</f>
        <v>#REF!</v>
      </c>
      <c r="AF225" s="34" t="e">
        <f>IF(#REF!="",AF$5,"")</f>
        <v>#REF!</v>
      </c>
      <c r="AG225" s="34" t="e">
        <f>IF(#REF!="",AG$5,"")</f>
        <v>#REF!</v>
      </c>
      <c r="AH225" s="35" t="e">
        <f>IF(#REF!="",AH$5,"")</f>
        <v>#REF!</v>
      </c>
    </row>
    <row r="226" spans="1:34" ht="15" hidden="1" customHeight="1">
      <c r="A226" s="27" t="s">
        <v>77</v>
      </c>
      <c r="B226" s="28">
        <f t="shared" si="7"/>
        <v>42956</v>
      </c>
      <c r="C226" s="36">
        <f t="shared" si="6"/>
        <v>4</v>
      </c>
      <c r="D226" s="37" t="s">
        <v>67</v>
      </c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3"/>
      <c r="P226" s="34" t="str">
        <f>IF('Heures Supplémentaire'!D302="",$P$5,"")</f>
        <v>Haziz</v>
      </c>
      <c r="Q226" s="34" t="str">
        <f>IF('Heures Supplémentaire'!F302="",$Q$5,"")</f>
        <v>Stéphanie</v>
      </c>
      <c r="R226" s="34" t="str">
        <f>IF('Heures Supplémentaire'!H302="",$R$5,"")</f>
        <v>Catherine</v>
      </c>
      <c r="S226" s="34" t="str">
        <f>IF('Heures Supplémentaire'!J302="",$S$5,"")</f>
        <v>Denise</v>
      </c>
      <c r="T226" s="34" t="str">
        <f>IF('Heures Supplémentaire'!L302="",$T$5,"")</f>
        <v>Camille</v>
      </c>
      <c r="U226" s="34" t="str">
        <f>IF('Heures Supplémentaire'!N302="",$U$5,"")</f>
        <v>Moncef</v>
      </c>
      <c r="V226" s="34" t="str">
        <f>IF('Heures Supplémentaire'!P302="",$V$5,"")</f>
        <v>Danièle</v>
      </c>
      <c r="W226" s="34" t="str">
        <f>IF('Heures Supplémentaire'!R302="",W$5,"")</f>
        <v>Alain</v>
      </c>
      <c r="X226" s="34" t="str">
        <f>IF('Heures Supplémentaire'!T302="",X$5,"")</f>
        <v>Manuel</v>
      </c>
      <c r="Y226" s="34" t="str">
        <f>IF('Heures Supplémentaire'!V302="",Y$5,"")</f>
        <v>Driss</v>
      </c>
      <c r="Z226" s="34" t="str">
        <f>IF('Heures Supplémentaire'!Z302="",Z$5,"")</f>
        <v>AAAA</v>
      </c>
      <c r="AA226" s="34" t="str">
        <f>IF('Heures Supplémentaire'!AA302="",AA$5,"")</f>
        <v>BBBB</v>
      </c>
      <c r="AB226" s="34" t="str">
        <f>IF('Heures Supplémentaire'!AB302="",AB$5,"")</f>
        <v>CCCC</v>
      </c>
      <c r="AC226" s="34" t="e">
        <f>IF(#REF!="",AC$5,"")</f>
        <v>#REF!</v>
      </c>
      <c r="AD226" s="34" t="e">
        <f>IF(#REF!="",AD$5,"")</f>
        <v>#REF!</v>
      </c>
      <c r="AE226" s="34" t="e">
        <f>IF(#REF!="",AE$5,"")</f>
        <v>#REF!</v>
      </c>
      <c r="AF226" s="34" t="e">
        <f>IF(#REF!="",AF$5,"")</f>
        <v>#REF!</v>
      </c>
      <c r="AG226" s="34" t="e">
        <f>IF(#REF!="",AG$5,"")</f>
        <v>#REF!</v>
      </c>
      <c r="AH226" s="35" t="e">
        <f>IF(#REF!="",AH$5,"")</f>
        <v>#REF!</v>
      </c>
    </row>
    <row r="227" spans="1:34" ht="15" customHeight="1">
      <c r="A227" s="27" t="s">
        <v>77</v>
      </c>
      <c r="B227" s="28">
        <f t="shared" si="7"/>
        <v>42957</v>
      </c>
      <c r="C227" s="36">
        <f t="shared" si="6"/>
        <v>5</v>
      </c>
      <c r="D227" s="37" t="s">
        <v>68</v>
      </c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3"/>
      <c r="P227" s="34" t="str">
        <f>IF('Heures Supplémentaire'!D303="",$P$5,"")</f>
        <v>Haziz</v>
      </c>
      <c r="Q227" s="34" t="str">
        <f>IF('Heures Supplémentaire'!F303="",$Q$5,"")</f>
        <v>Stéphanie</v>
      </c>
      <c r="R227" s="34" t="str">
        <f>IF('Heures Supplémentaire'!H303="",$R$5,"")</f>
        <v>Catherine</v>
      </c>
      <c r="S227" s="34" t="str">
        <f>IF('Heures Supplémentaire'!J303="",$S$5,"")</f>
        <v>Denise</v>
      </c>
      <c r="T227" s="34" t="str">
        <f>IF('Heures Supplémentaire'!L303="",$T$5,"")</f>
        <v>Camille</v>
      </c>
      <c r="U227" s="34" t="str">
        <f>IF('Heures Supplémentaire'!N303="",$U$5,"")</f>
        <v>Moncef</v>
      </c>
      <c r="V227" s="34" t="str">
        <f>IF('Heures Supplémentaire'!P303="",$V$5,"")</f>
        <v>Danièle</v>
      </c>
      <c r="W227" s="34" t="str">
        <f>IF('Heures Supplémentaire'!R303="",W$5,"")</f>
        <v>Alain</v>
      </c>
      <c r="X227" s="34" t="str">
        <f>IF('Heures Supplémentaire'!T303="",X$5,"")</f>
        <v>Manuel</v>
      </c>
      <c r="Y227" s="34" t="str">
        <f>IF('Heures Supplémentaire'!V303="",Y$5,"")</f>
        <v>Driss</v>
      </c>
      <c r="Z227" s="34" t="str">
        <f>IF('Heures Supplémentaire'!Z303="",Z$5,"")</f>
        <v>AAAA</v>
      </c>
      <c r="AA227" s="34" t="str">
        <f>IF('Heures Supplémentaire'!AA303="",AA$5,"")</f>
        <v>BBBB</v>
      </c>
      <c r="AB227" s="34" t="str">
        <f>IF('Heures Supplémentaire'!AB303="",AB$5,"")</f>
        <v>CCCC</v>
      </c>
      <c r="AC227" s="34" t="e">
        <f>IF(#REF!="",AC$5,"")</f>
        <v>#REF!</v>
      </c>
      <c r="AD227" s="34" t="e">
        <f>IF(#REF!="",AD$5,"")</f>
        <v>#REF!</v>
      </c>
      <c r="AE227" s="34" t="e">
        <f>IF(#REF!="",AE$5,"")</f>
        <v>#REF!</v>
      </c>
      <c r="AF227" s="34" t="e">
        <f>IF(#REF!="",AF$5,"")</f>
        <v>#REF!</v>
      </c>
      <c r="AG227" s="34" t="e">
        <f>IF(#REF!="",AG$5,"")</f>
        <v>#REF!</v>
      </c>
      <c r="AH227" s="35" t="e">
        <f>IF(#REF!="",AH$5,"")</f>
        <v>#REF!</v>
      </c>
    </row>
    <row r="228" spans="1:34" ht="15" hidden="1" customHeight="1">
      <c r="A228" s="27" t="s">
        <v>77</v>
      </c>
      <c r="B228" s="28">
        <f t="shared" si="7"/>
        <v>42958</v>
      </c>
      <c r="C228" s="36">
        <f t="shared" si="6"/>
        <v>6</v>
      </c>
      <c r="D228" s="37" t="s">
        <v>69</v>
      </c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3"/>
      <c r="P228" s="34" t="str">
        <f>IF('Heures Supplémentaire'!D304="",$P$5,"")</f>
        <v>Haziz</v>
      </c>
      <c r="Q228" s="34" t="str">
        <f>IF('Heures Supplémentaire'!F304="",$Q$5,"")</f>
        <v>Stéphanie</v>
      </c>
      <c r="R228" s="34" t="str">
        <f>IF('Heures Supplémentaire'!H304="",$R$5,"")</f>
        <v>Catherine</v>
      </c>
      <c r="S228" s="34" t="str">
        <f>IF('Heures Supplémentaire'!J304="",$S$5,"")</f>
        <v>Denise</v>
      </c>
      <c r="T228" s="34" t="str">
        <f>IF('Heures Supplémentaire'!L304="",$T$5,"")</f>
        <v>Camille</v>
      </c>
      <c r="U228" s="34" t="str">
        <f>IF('Heures Supplémentaire'!N304="",$U$5,"")</f>
        <v>Moncef</v>
      </c>
      <c r="V228" s="34" t="str">
        <f>IF('Heures Supplémentaire'!P304="",$V$5,"")</f>
        <v>Danièle</v>
      </c>
      <c r="W228" s="34" t="str">
        <f>IF('Heures Supplémentaire'!R304="",W$5,"")</f>
        <v>Alain</v>
      </c>
      <c r="X228" s="34" t="str">
        <f>IF('Heures Supplémentaire'!T304="",X$5,"")</f>
        <v>Manuel</v>
      </c>
      <c r="Y228" s="34" t="str">
        <f>IF('Heures Supplémentaire'!V304="",Y$5,"")</f>
        <v>Driss</v>
      </c>
      <c r="Z228" s="34" t="str">
        <f>IF('Heures Supplémentaire'!Z304="",Z$5,"")</f>
        <v>AAAA</v>
      </c>
      <c r="AA228" s="34" t="str">
        <f>IF('Heures Supplémentaire'!AA304="",AA$5,"")</f>
        <v>BBBB</v>
      </c>
      <c r="AB228" s="34" t="str">
        <f>IF('Heures Supplémentaire'!AB304="",AB$5,"")</f>
        <v>CCCC</v>
      </c>
      <c r="AC228" s="34" t="e">
        <f>IF(#REF!="",AC$5,"")</f>
        <v>#REF!</v>
      </c>
      <c r="AD228" s="34" t="e">
        <f>IF(#REF!="",AD$5,"")</f>
        <v>#REF!</v>
      </c>
      <c r="AE228" s="34" t="e">
        <f>IF(#REF!="",AE$5,"")</f>
        <v>#REF!</v>
      </c>
      <c r="AF228" s="34" t="e">
        <f>IF(#REF!="",AF$5,"")</f>
        <v>#REF!</v>
      </c>
      <c r="AG228" s="34" t="e">
        <f>IF(#REF!="",AG$5,"")</f>
        <v>#REF!</v>
      </c>
      <c r="AH228" s="35" t="e">
        <f>IF(#REF!="",AH$5,"")</f>
        <v>#REF!</v>
      </c>
    </row>
    <row r="229" spans="1:34" ht="15" hidden="1" customHeight="1">
      <c r="A229" s="27" t="s">
        <v>77</v>
      </c>
      <c r="B229" s="28">
        <f t="shared" si="7"/>
        <v>42959</v>
      </c>
      <c r="C229" s="36">
        <f t="shared" si="6"/>
        <v>7</v>
      </c>
      <c r="D229" s="37" t="s">
        <v>70</v>
      </c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3"/>
      <c r="P229" s="34" t="str">
        <f>IF('Heures Supplémentaire'!D305="",$P$5,"")</f>
        <v>Haziz</v>
      </c>
      <c r="Q229" s="34" t="str">
        <f>IF('Heures Supplémentaire'!F305="",$Q$5,"")</f>
        <v>Stéphanie</v>
      </c>
      <c r="R229" s="34" t="str">
        <f>IF('Heures Supplémentaire'!H305="",$R$5,"")</f>
        <v>Catherine</v>
      </c>
      <c r="S229" s="34" t="str">
        <f>IF('Heures Supplémentaire'!J305="",$S$5,"")</f>
        <v>Denise</v>
      </c>
      <c r="T229" s="34" t="str">
        <f>IF('Heures Supplémentaire'!L305="",$T$5,"")</f>
        <v>Camille</v>
      </c>
      <c r="U229" s="34" t="str">
        <f>IF('Heures Supplémentaire'!N305="",$U$5,"")</f>
        <v>Moncef</v>
      </c>
      <c r="V229" s="34" t="str">
        <f>IF('Heures Supplémentaire'!P305="",$V$5,"")</f>
        <v>Danièle</v>
      </c>
      <c r="W229" s="34" t="str">
        <f>IF('Heures Supplémentaire'!R305="",W$5,"")</f>
        <v>Alain</v>
      </c>
      <c r="X229" s="34" t="str">
        <f>IF('Heures Supplémentaire'!T305="",X$5,"")</f>
        <v>Manuel</v>
      </c>
      <c r="Y229" s="34" t="str">
        <f>IF('Heures Supplémentaire'!V305="",Y$5,"")</f>
        <v>Driss</v>
      </c>
      <c r="Z229" s="34" t="str">
        <f>IF('Heures Supplémentaire'!Z305="",Z$5,"")</f>
        <v>AAAA</v>
      </c>
      <c r="AA229" s="34" t="str">
        <f>IF('Heures Supplémentaire'!AA305="",AA$5,"")</f>
        <v>BBBB</v>
      </c>
      <c r="AB229" s="34" t="str">
        <f>IF('Heures Supplémentaire'!AB305="",AB$5,"")</f>
        <v>CCCC</v>
      </c>
      <c r="AC229" s="34" t="e">
        <f>IF(#REF!="",AC$5,"")</f>
        <v>#REF!</v>
      </c>
      <c r="AD229" s="34" t="e">
        <f>IF(#REF!="",AD$5,"")</f>
        <v>#REF!</v>
      </c>
      <c r="AE229" s="34" t="e">
        <f>IF(#REF!="",AE$5,"")</f>
        <v>#REF!</v>
      </c>
      <c r="AF229" s="34" t="e">
        <f>IF(#REF!="",AF$5,"")</f>
        <v>#REF!</v>
      </c>
      <c r="AG229" s="34" t="e">
        <f>IF(#REF!="",AG$5,"")</f>
        <v>#REF!</v>
      </c>
      <c r="AH229" s="35" t="e">
        <f>IF(#REF!="",AH$5,"")</f>
        <v>#REF!</v>
      </c>
    </row>
    <row r="230" spans="1:34" ht="15" hidden="1" customHeight="1">
      <c r="A230" s="27" t="s">
        <v>77</v>
      </c>
      <c r="B230" s="28">
        <f t="shared" si="7"/>
        <v>42960</v>
      </c>
      <c r="C230" s="36">
        <f t="shared" si="6"/>
        <v>1</v>
      </c>
      <c r="D230" s="37" t="s">
        <v>64</v>
      </c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3"/>
      <c r="P230" s="34" t="str">
        <f>IF('Heures Supplémentaire'!D306="",$P$5,"")</f>
        <v>Haziz</v>
      </c>
      <c r="Q230" s="34" t="str">
        <f>IF('Heures Supplémentaire'!F306="",$Q$5,"")</f>
        <v>Stéphanie</v>
      </c>
      <c r="R230" s="34" t="str">
        <f>IF('Heures Supplémentaire'!H306="",$R$5,"")</f>
        <v>Catherine</v>
      </c>
      <c r="S230" s="34" t="str">
        <f>IF('Heures Supplémentaire'!J306="",$S$5,"")</f>
        <v>Denise</v>
      </c>
      <c r="T230" s="34" t="str">
        <f>IF('Heures Supplémentaire'!L306="",$T$5,"")</f>
        <v>Camille</v>
      </c>
      <c r="U230" s="34" t="str">
        <f>IF('Heures Supplémentaire'!N306="",$U$5,"")</f>
        <v>Moncef</v>
      </c>
      <c r="V230" s="34" t="str">
        <f>IF('Heures Supplémentaire'!P306="",$V$5,"")</f>
        <v>Danièle</v>
      </c>
      <c r="W230" s="34" t="str">
        <f>IF('Heures Supplémentaire'!R306="",W$5,"")</f>
        <v>Alain</v>
      </c>
      <c r="X230" s="34" t="str">
        <f>IF('Heures Supplémentaire'!T306="",X$5,"")</f>
        <v>Manuel</v>
      </c>
      <c r="Y230" s="34" t="str">
        <f>IF('Heures Supplémentaire'!V306="",Y$5,"")</f>
        <v>Driss</v>
      </c>
      <c r="Z230" s="34" t="str">
        <f>IF('Heures Supplémentaire'!Z306="",Z$5,"")</f>
        <v>AAAA</v>
      </c>
      <c r="AA230" s="34" t="str">
        <f>IF('Heures Supplémentaire'!AA306="",AA$5,"")</f>
        <v>BBBB</v>
      </c>
      <c r="AB230" s="34" t="str">
        <f>IF('Heures Supplémentaire'!AB306="",AB$5,"")</f>
        <v>CCCC</v>
      </c>
      <c r="AC230" s="34" t="e">
        <f>IF(#REF!="",AC$5,"")</f>
        <v>#REF!</v>
      </c>
      <c r="AD230" s="34" t="e">
        <f>IF(#REF!="",AD$5,"")</f>
        <v>#REF!</v>
      </c>
      <c r="AE230" s="34" t="e">
        <f>IF(#REF!="",AE$5,"")</f>
        <v>#REF!</v>
      </c>
      <c r="AF230" s="34" t="e">
        <f>IF(#REF!="",AF$5,"")</f>
        <v>#REF!</v>
      </c>
      <c r="AG230" s="34" t="e">
        <f>IF(#REF!="",AG$5,"")</f>
        <v>#REF!</v>
      </c>
      <c r="AH230" s="35" t="e">
        <f>IF(#REF!="",AH$5,"")</f>
        <v>#REF!</v>
      </c>
    </row>
    <row r="231" spans="1:34" ht="15" hidden="1" customHeight="1">
      <c r="A231" s="27" t="s">
        <v>77</v>
      </c>
      <c r="B231" s="28">
        <f t="shared" si="7"/>
        <v>42961</v>
      </c>
      <c r="C231" s="36">
        <f t="shared" si="6"/>
        <v>2</v>
      </c>
      <c r="D231" s="37" t="s">
        <v>65</v>
      </c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3"/>
      <c r="P231" s="34" t="str">
        <f>IF('Heures Supplémentaire'!D309="",$P$5,"")</f>
        <v>Haziz</v>
      </c>
      <c r="Q231" s="34" t="str">
        <f>IF('Heures Supplémentaire'!F309="",$Q$5,"")</f>
        <v>Stéphanie</v>
      </c>
      <c r="R231" s="34" t="str">
        <f>IF('Heures Supplémentaire'!H309="",$R$5,"")</f>
        <v>Catherine</v>
      </c>
      <c r="S231" s="34" t="str">
        <f>IF('Heures Supplémentaire'!J309="",$S$5,"")</f>
        <v>Denise</v>
      </c>
      <c r="T231" s="34" t="str">
        <f>IF('Heures Supplémentaire'!L309="",$T$5,"")</f>
        <v>Camille</v>
      </c>
      <c r="U231" s="34" t="str">
        <f>IF('Heures Supplémentaire'!N309="",$U$5,"")</f>
        <v>Moncef</v>
      </c>
      <c r="V231" s="34" t="str">
        <f>IF('Heures Supplémentaire'!P309="",$V$5,"")</f>
        <v>Danièle</v>
      </c>
      <c r="W231" s="34" t="str">
        <f>IF('Heures Supplémentaire'!R309="",W$5,"")</f>
        <v>Alain</v>
      </c>
      <c r="X231" s="34" t="str">
        <f>IF('Heures Supplémentaire'!T309="",X$5,"")</f>
        <v>Manuel</v>
      </c>
      <c r="Y231" s="34" t="str">
        <f>IF('Heures Supplémentaire'!V309="",Y$5,"")</f>
        <v>Driss</v>
      </c>
      <c r="Z231" s="34" t="str">
        <f>IF('Heures Supplémentaire'!Z309="",Z$5,"")</f>
        <v>AAAA</v>
      </c>
      <c r="AA231" s="34" t="str">
        <f>IF('Heures Supplémentaire'!AA309="",AA$5,"")</f>
        <v>BBBB</v>
      </c>
      <c r="AB231" s="34" t="str">
        <f>IF('Heures Supplémentaire'!AB309="",AB$5,"")</f>
        <v>CCCC</v>
      </c>
      <c r="AC231" s="34" t="e">
        <f>IF(#REF!="",AC$5,"")</f>
        <v>#REF!</v>
      </c>
      <c r="AD231" s="34" t="e">
        <f>IF(#REF!="",AD$5,"")</f>
        <v>#REF!</v>
      </c>
      <c r="AE231" s="34" t="e">
        <f>IF(#REF!="",AE$5,"")</f>
        <v>#REF!</v>
      </c>
      <c r="AF231" s="34" t="e">
        <f>IF(#REF!="",AF$5,"")</f>
        <v>#REF!</v>
      </c>
      <c r="AG231" s="34" t="e">
        <f>IF(#REF!="",AG$5,"")</f>
        <v>#REF!</v>
      </c>
      <c r="AH231" s="35" t="e">
        <f>IF(#REF!="",AH$5,"")</f>
        <v>#REF!</v>
      </c>
    </row>
    <row r="232" spans="1:34" ht="15" hidden="1" customHeight="1">
      <c r="A232" s="27" t="s">
        <v>77</v>
      </c>
      <c r="B232" s="28">
        <f t="shared" si="7"/>
        <v>42962</v>
      </c>
      <c r="C232" s="36">
        <f t="shared" si="6"/>
        <v>3</v>
      </c>
      <c r="D232" s="37" t="s">
        <v>66</v>
      </c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3"/>
      <c r="P232" s="34" t="str">
        <f>IF('Heures Supplémentaire'!D310="",$P$5,"")</f>
        <v>Haziz</v>
      </c>
      <c r="Q232" s="34" t="str">
        <f>IF('Heures Supplémentaire'!F310="",$Q$5,"")</f>
        <v>Stéphanie</v>
      </c>
      <c r="R232" s="34" t="str">
        <f>IF('Heures Supplémentaire'!H310="",$R$5,"")</f>
        <v>Catherine</v>
      </c>
      <c r="S232" s="34" t="str">
        <f>IF('Heures Supplémentaire'!J310="",$S$5,"")</f>
        <v>Denise</v>
      </c>
      <c r="T232" s="34" t="str">
        <f>IF('Heures Supplémentaire'!L310="",$T$5,"")</f>
        <v>Camille</v>
      </c>
      <c r="U232" s="34" t="str">
        <f>IF('Heures Supplémentaire'!N310="",$U$5,"")</f>
        <v>Moncef</v>
      </c>
      <c r="V232" s="34" t="str">
        <f>IF('Heures Supplémentaire'!P310="",$V$5,"")</f>
        <v>Danièle</v>
      </c>
      <c r="W232" s="34" t="str">
        <f>IF('Heures Supplémentaire'!R310="",W$5,"")</f>
        <v>Alain</v>
      </c>
      <c r="X232" s="34" t="str">
        <f>IF('Heures Supplémentaire'!T310="",X$5,"")</f>
        <v>Manuel</v>
      </c>
      <c r="Y232" s="34" t="str">
        <f>IF('Heures Supplémentaire'!V310="",Y$5,"")</f>
        <v>Driss</v>
      </c>
      <c r="Z232" s="34" t="str">
        <f>IF('Heures Supplémentaire'!Z310="",Z$5,"")</f>
        <v>AAAA</v>
      </c>
      <c r="AA232" s="34" t="str">
        <f>IF('Heures Supplémentaire'!AA310="",AA$5,"")</f>
        <v>BBBB</v>
      </c>
      <c r="AB232" s="34" t="str">
        <f>IF('Heures Supplémentaire'!AB310="",AB$5,"")</f>
        <v>CCCC</v>
      </c>
      <c r="AC232" s="34" t="e">
        <f>IF(#REF!="",AC$5,"")</f>
        <v>#REF!</v>
      </c>
      <c r="AD232" s="34" t="e">
        <f>IF(#REF!="",AD$5,"")</f>
        <v>#REF!</v>
      </c>
      <c r="AE232" s="34" t="e">
        <f>IF(#REF!="",AE$5,"")</f>
        <v>#REF!</v>
      </c>
      <c r="AF232" s="34" t="e">
        <f>IF(#REF!="",AF$5,"")</f>
        <v>#REF!</v>
      </c>
      <c r="AG232" s="34" t="e">
        <f>IF(#REF!="",AG$5,"")</f>
        <v>#REF!</v>
      </c>
      <c r="AH232" s="35" t="e">
        <f>IF(#REF!="",AH$5,"")</f>
        <v>#REF!</v>
      </c>
    </row>
    <row r="233" spans="1:34" ht="15" hidden="1" customHeight="1">
      <c r="A233" s="27" t="s">
        <v>77</v>
      </c>
      <c r="B233" s="28">
        <f t="shared" si="7"/>
        <v>42963</v>
      </c>
      <c r="C233" s="36">
        <f t="shared" si="6"/>
        <v>4</v>
      </c>
      <c r="D233" s="37" t="s">
        <v>67</v>
      </c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3"/>
      <c r="P233" s="34" t="str">
        <f>IF('Heures Supplémentaire'!D311="",$P$5,"")</f>
        <v>Haziz</v>
      </c>
      <c r="Q233" s="34" t="str">
        <f>IF('Heures Supplémentaire'!F311="",$Q$5,"")</f>
        <v>Stéphanie</v>
      </c>
      <c r="R233" s="34" t="str">
        <f>IF('Heures Supplémentaire'!H311="",$R$5,"")</f>
        <v>Catherine</v>
      </c>
      <c r="S233" s="34" t="str">
        <f>IF('Heures Supplémentaire'!J311="",$S$5,"")</f>
        <v>Denise</v>
      </c>
      <c r="T233" s="34" t="str">
        <f>IF('Heures Supplémentaire'!L311="",$T$5,"")</f>
        <v>Camille</v>
      </c>
      <c r="U233" s="34" t="str">
        <f>IF('Heures Supplémentaire'!N311="",$U$5,"")</f>
        <v>Moncef</v>
      </c>
      <c r="V233" s="34" t="str">
        <f>IF('Heures Supplémentaire'!P311="",$V$5,"")</f>
        <v>Danièle</v>
      </c>
      <c r="W233" s="34" t="str">
        <f>IF('Heures Supplémentaire'!R311="",W$5,"")</f>
        <v>Alain</v>
      </c>
      <c r="X233" s="34" t="str">
        <f>IF('Heures Supplémentaire'!T311="",X$5,"")</f>
        <v>Manuel</v>
      </c>
      <c r="Y233" s="34" t="str">
        <f>IF('Heures Supplémentaire'!V311="",Y$5,"")</f>
        <v>Driss</v>
      </c>
      <c r="Z233" s="34" t="str">
        <f>IF('Heures Supplémentaire'!Z311="",Z$5,"")</f>
        <v>AAAA</v>
      </c>
      <c r="AA233" s="34" t="str">
        <f>IF('Heures Supplémentaire'!AA311="",AA$5,"")</f>
        <v>BBBB</v>
      </c>
      <c r="AB233" s="34" t="str">
        <f>IF('Heures Supplémentaire'!AB311="",AB$5,"")</f>
        <v>CCCC</v>
      </c>
      <c r="AC233" s="34" t="e">
        <f>IF(#REF!="",AC$5,"")</f>
        <v>#REF!</v>
      </c>
      <c r="AD233" s="34" t="e">
        <f>IF(#REF!="",AD$5,"")</f>
        <v>#REF!</v>
      </c>
      <c r="AE233" s="34" t="e">
        <f>IF(#REF!="",AE$5,"")</f>
        <v>#REF!</v>
      </c>
      <c r="AF233" s="34" t="e">
        <f>IF(#REF!="",AF$5,"")</f>
        <v>#REF!</v>
      </c>
      <c r="AG233" s="34" t="e">
        <f>IF(#REF!="",AG$5,"")</f>
        <v>#REF!</v>
      </c>
      <c r="AH233" s="35" t="e">
        <f>IF(#REF!="",AH$5,"")</f>
        <v>#REF!</v>
      </c>
    </row>
    <row r="234" spans="1:34" ht="15" customHeight="1">
      <c r="A234" s="27" t="s">
        <v>77</v>
      </c>
      <c r="B234" s="28">
        <f t="shared" si="7"/>
        <v>42964</v>
      </c>
      <c r="C234" s="36">
        <f t="shared" si="6"/>
        <v>5</v>
      </c>
      <c r="D234" s="37" t="s">
        <v>68</v>
      </c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3"/>
      <c r="P234" s="34" t="str">
        <f>IF('Heures Supplémentaire'!D312="",$P$5,"")</f>
        <v>Haziz</v>
      </c>
      <c r="Q234" s="34" t="str">
        <f>IF('Heures Supplémentaire'!F312="",$Q$5,"")</f>
        <v>Stéphanie</v>
      </c>
      <c r="R234" s="34" t="str">
        <f>IF('Heures Supplémentaire'!H312="",$R$5,"")</f>
        <v>Catherine</v>
      </c>
      <c r="S234" s="34" t="str">
        <f>IF('Heures Supplémentaire'!J312="",$S$5,"")</f>
        <v>Denise</v>
      </c>
      <c r="T234" s="34" t="str">
        <f>IF('Heures Supplémentaire'!L312="",$T$5,"")</f>
        <v>Camille</v>
      </c>
      <c r="U234" s="34" t="str">
        <f>IF('Heures Supplémentaire'!N312="",$U$5,"")</f>
        <v>Moncef</v>
      </c>
      <c r="V234" s="34" t="str">
        <f>IF('Heures Supplémentaire'!P312="",$V$5,"")</f>
        <v>Danièle</v>
      </c>
      <c r="W234" s="34" t="str">
        <f>IF('Heures Supplémentaire'!R312="",W$5,"")</f>
        <v>Alain</v>
      </c>
      <c r="X234" s="34" t="str">
        <f>IF('Heures Supplémentaire'!T312="",X$5,"")</f>
        <v>Manuel</v>
      </c>
      <c r="Y234" s="34" t="str">
        <f>IF('Heures Supplémentaire'!V312="",Y$5,"")</f>
        <v>Driss</v>
      </c>
      <c r="Z234" s="34" t="str">
        <f>IF('Heures Supplémentaire'!Z312="",Z$5,"")</f>
        <v>AAAA</v>
      </c>
      <c r="AA234" s="34" t="str">
        <f>IF('Heures Supplémentaire'!AA312="",AA$5,"")</f>
        <v>BBBB</v>
      </c>
      <c r="AB234" s="34" t="str">
        <f>IF('Heures Supplémentaire'!AB312="",AB$5,"")</f>
        <v>CCCC</v>
      </c>
      <c r="AC234" s="34" t="e">
        <f>IF(#REF!="",AC$5,"")</f>
        <v>#REF!</v>
      </c>
      <c r="AD234" s="34" t="e">
        <f>IF(#REF!="",AD$5,"")</f>
        <v>#REF!</v>
      </c>
      <c r="AE234" s="34" t="e">
        <f>IF(#REF!="",AE$5,"")</f>
        <v>#REF!</v>
      </c>
      <c r="AF234" s="34" t="e">
        <f>IF(#REF!="",AF$5,"")</f>
        <v>#REF!</v>
      </c>
      <c r="AG234" s="34" t="e">
        <f>IF(#REF!="",AG$5,"")</f>
        <v>#REF!</v>
      </c>
      <c r="AH234" s="35" t="e">
        <f>IF(#REF!="",AH$5,"")</f>
        <v>#REF!</v>
      </c>
    </row>
    <row r="235" spans="1:34" ht="15" hidden="1" customHeight="1">
      <c r="A235" s="27" t="s">
        <v>77</v>
      </c>
      <c r="B235" s="28">
        <f t="shared" si="7"/>
        <v>42965</v>
      </c>
      <c r="C235" s="36">
        <f t="shared" si="6"/>
        <v>6</v>
      </c>
      <c r="D235" s="37" t="s">
        <v>69</v>
      </c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3"/>
      <c r="P235" s="34" t="str">
        <f>IF('Heures Supplémentaire'!D313="",$P$5,"")</f>
        <v>Haziz</v>
      </c>
      <c r="Q235" s="34" t="str">
        <f>IF('Heures Supplémentaire'!F313="",$Q$5,"")</f>
        <v>Stéphanie</v>
      </c>
      <c r="R235" s="34" t="str">
        <f>IF('Heures Supplémentaire'!H313="",$R$5,"")</f>
        <v>Catherine</v>
      </c>
      <c r="S235" s="34" t="str">
        <f>IF('Heures Supplémentaire'!J313="",$S$5,"")</f>
        <v>Denise</v>
      </c>
      <c r="T235" s="34" t="str">
        <f>IF('Heures Supplémentaire'!L313="",$T$5,"")</f>
        <v>Camille</v>
      </c>
      <c r="U235" s="34" t="str">
        <f>IF('Heures Supplémentaire'!N313="",$U$5,"")</f>
        <v>Moncef</v>
      </c>
      <c r="V235" s="34" t="str">
        <f>IF('Heures Supplémentaire'!P313="",$V$5,"")</f>
        <v>Danièle</v>
      </c>
      <c r="W235" s="34" t="str">
        <f>IF('Heures Supplémentaire'!R313="",W$5,"")</f>
        <v>Alain</v>
      </c>
      <c r="X235" s="34" t="str">
        <f>IF('Heures Supplémentaire'!T313="",X$5,"")</f>
        <v>Manuel</v>
      </c>
      <c r="Y235" s="34" t="str">
        <f>IF('Heures Supplémentaire'!V313="",Y$5,"")</f>
        <v>Driss</v>
      </c>
      <c r="Z235" s="34" t="str">
        <f>IF('Heures Supplémentaire'!Z313="",Z$5,"")</f>
        <v>AAAA</v>
      </c>
      <c r="AA235" s="34" t="str">
        <f>IF('Heures Supplémentaire'!AA313="",AA$5,"")</f>
        <v>BBBB</v>
      </c>
      <c r="AB235" s="34" t="str">
        <f>IF('Heures Supplémentaire'!AB313="",AB$5,"")</f>
        <v>CCCC</v>
      </c>
      <c r="AC235" s="34" t="e">
        <f>IF(#REF!="",AC$5,"")</f>
        <v>#REF!</v>
      </c>
      <c r="AD235" s="34" t="e">
        <f>IF(#REF!="",AD$5,"")</f>
        <v>#REF!</v>
      </c>
      <c r="AE235" s="34" t="e">
        <f>IF(#REF!="",AE$5,"")</f>
        <v>#REF!</v>
      </c>
      <c r="AF235" s="34" t="e">
        <f>IF(#REF!="",AF$5,"")</f>
        <v>#REF!</v>
      </c>
      <c r="AG235" s="34" t="e">
        <f>IF(#REF!="",AG$5,"")</f>
        <v>#REF!</v>
      </c>
      <c r="AH235" s="35" t="e">
        <f>IF(#REF!="",AH$5,"")</f>
        <v>#REF!</v>
      </c>
    </row>
    <row r="236" spans="1:34" ht="15" hidden="1" customHeight="1">
      <c r="A236" s="27" t="s">
        <v>77</v>
      </c>
      <c r="B236" s="28">
        <f t="shared" si="7"/>
        <v>42966</v>
      </c>
      <c r="C236" s="36">
        <f t="shared" si="6"/>
        <v>7</v>
      </c>
      <c r="D236" s="37" t="s">
        <v>70</v>
      </c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3"/>
      <c r="P236" s="34" t="str">
        <f>IF('Heures Supplémentaire'!D314="",$P$5,"")</f>
        <v>Haziz</v>
      </c>
      <c r="Q236" s="34" t="str">
        <f>IF('Heures Supplémentaire'!F314="",$Q$5,"")</f>
        <v>Stéphanie</v>
      </c>
      <c r="R236" s="34" t="str">
        <f>IF('Heures Supplémentaire'!H314="",$R$5,"")</f>
        <v>Catherine</v>
      </c>
      <c r="S236" s="34" t="str">
        <f>IF('Heures Supplémentaire'!J314="",$S$5,"")</f>
        <v>Denise</v>
      </c>
      <c r="T236" s="34" t="str">
        <f>IF('Heures Supplémentaire'!L314="",$T$5,"")</f>
        <v>Camille</v>
      </c>
      <c r="U236" s="34" t="str">
        <f>IF('Heures Supplémentaire'!N314="",$U$5,"")</f>
        <v>Moncef</v>
      </c>
      <c r="V236" s="34" t="str">
        <f>IF('Heures Supplémentaire'!P314="",$V$5,"")</f>
        <v>Danièle</v>
      </c>
      <c r="W236" s="34" t="str">
        <f>IF('Heures Supplémentaire'!R314="",W$5,"")</f>
        <v>Alain</v>
      </c>
      <c r="X236" s="34" t="str">
        <f>IF('Heures Supplémentaire'!T314="",X$5,"")</f>
        <v>Manuel</v>
      </c>
      <c r="Y236" s="34" t="str">
        <f>IF('Heures Supplémentaire'!V314="",Y$5,"")</f>
        <v>Driss</v>
      </c>
      <c r="Z236" s="34" t="str">
        <f>IF('Heures Supplémentaire'!Z314="",Z$5,"")</f>
        <v>AAAA</v>
      </c>
      <c r="AA236" s="34" t="str">
        <f>IF('Heures Supplémentaire'!AA314="",AA$5,"")</f>
        <v>BBBB</v>
      </c>
      <c r="AB236" s="34" t="str">
        <f>IF('Heures Supplémentaire'!AB314="",AB$5,"")</f>
        <v>CCCC</v>
      </c>
      <c r="AC236" s="34" t="e">
        <f>IF(#REF!="",AC$5,"")</f>
        <v>#REF!</v>
      </c>
      <c r="AD236" s="34" t="e">
        <f>IF(#REF!="",AD$5,"")</f>
        <v>#REF!</v>
      </c>
      <c r="AE236" s="34" t="e">
        <f>IF(#REF!="",AE$5,"")</f>
        <v>#REF!</v>
      </c>
      <c r="AF236" s="34" t="e">
        <f>IF(#REF!="",AF$5,"")</f>
        <v>#REF!</v>
      </c>
      <c r="AG236" s="34" t="e">
        <f>IF(#REF!="",AG$5,"")</f>
        <v>#REF!</v>
      </c>
      <c r="AH236" s="35" t="e">
        <f>IF(#REF!="",AH$5,"")</f>
        <v>#REF!</v>
      </c>
    </row>
    <row r="237" spans="1:34" ht="15" hidden="1" customHeight="1">
      <c r="A237" s="27" t="s">
        <v>77</v>
      </c>
      <c r="B237" s="28">
        <f t="shared" si="7"/>
        <v>42967</v>
      </c>
      <c r="C237" s="36">
        <f t="shared" si="6"/>
        <v>1</v>
      </c>
      <c r="D237" s="37" t="s">
        <v>64</v>
      </c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3"/>
      <c r="P237" s="34" t="str">
        <f>IF('Heures Supplémentaire'!D315="",$P$5,"")</f>
        <v>Haziz</v>
      </c>
      <c r="Q237" s="34" t="str">
        <f>IF('Heures Supplémentaire'!F315="",$Q$5,"")</f>
        <v>Stéphanie</v>
      </c>
      <c r="R237" s="34" t="str">
        <f>IF('Heures Supplémentaire'!H315="",$R$5,"")</f>
        <v>Catherine</v>
      </c>
      <c r="S237" s="34" t="str">
        <f>IF('Heures Supplémentaire'!J315="",$S$5,"")</f>
        <v>Denise</v>
      </c>
      <c r="T237" s="34" t="str">
        <f>IF('Heures Supplémentaire'!L315="",$T$5,"")</f>
        <v>Camille</v>
      </c>
      <c r="U237" s="34" t="str">
        <f>IF('Heures Supplémentaire'!N315="",$U$5,"")</f>
        <v>Moncef</v>
      </c>
      <c r="V237" s="34" t="str">
        <f>IF('Heures Supplémentaire'!P315="",$V$5,"")</f>
        <v>Danièle</v>
      </c>
      <c r="W237" s="34" t="str">
        <f>IF('Heures Supplémentaire'!R315="",W$5,"")</f>
        <v>Alain</v>
      </c>
      <c r="X237" s="34" t="str">
        <f>IF('Heures Supplémentaire'!T315="",X$5,"")</f>
        <v>Manuel</v>
      </c>
      <c r="Y237" s="34" t="str">
        <f>IF('Heures Supplémentaire'!V315="",Y$5,"")</f>
        <v>Driss</v>
      </c>
      <c r="Z237" s="34" t="str">
        <f>IF('Heures Supplémentaire'!Z315="",Z$5,"")</f>
        <v>AAAA</v>
      </c>
      <c r="AA237" s="34" t="str">
        <f>IF('Heures Supplémentaire'!AA315="",AA$5,"")</f>
        <v>BBBB</v>
      </c>
      <c r="AB237" s="34" t="str">
        <f>IF('Heures Supplémentaire'!AB315="",AB$5,"")</f>
        <v>CCCC</v>
      </c>
      <c r="AC237" s="34" t="e">
        <f>IF(#REF!="",AC$5,"")</f>
        <v>#REF!</v>
      </c>
      <c r="AD237" s="34" t="e">
        <f>IF(#REF!="",AD$5,"")</f>
        <v>#REF!</v>
      </c>
      <c r="AE237" s="34" t="e">
        <f>IF(#REF!="",AE$5,"")</f>
        <v>#REF!</v>
      </c>
      <c r="AF237" s="34" t="e">
        <f>IF(#REF!="",AF$5,"")</f>
        <v>#REF!</v>
      </c>
      <c r="AG237" s="34" t="e">
        <f>IF(#REF!="",AG$5,"")</f>
        <v>#REF!</v>
      </c>
      <c r="AH237" s="35" t="e">
        <f>IF(#REF!="",AH$5,"")</f>
        <v>#REF!</v>
      </c>
    </row>
    <row r="238" spans="1:34" ht="15" hidden="1" customHeight="1">
      <c r="A238" s="27" t="s">
        <v>77</v>
      </c>
      <c r="B238" s="28">
        <f t="shared" si="7"/>
        <v>42968</v>
      </c>
      <c r="C238" s="36">
        <f t="shared" si="6"/>
        <v>2</v>
      </c>
      <c r="D238" s="37" t="s">
        <v>65</v>
      </c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3"/>
      <c r="P238" s="34" t="str">
        <f>IF('Heures Supplémentaire'!D318="",$P$5,"")</f>
        <v>Haziz</v>
      </c>
      <c r="Q238" s="34" t="str">
        <f>IF('Heures Supplémentaire'!F318="",$Q$5,"")</f>
        <v>Stéphanie</v>
      </c>
      <c r="R238" s="34" t="str">
        <f>IF('Heures Supplémentaire'!H318="",$R$5,"")</f>
        <v>Catherine</v>
      </c>
      <c r="S238" s="34" t="str">
        <f>IF('Heures Supplémentaire'!J318="",$S$5,"")</f>
        <v>Denise</v>
      </c>
      <c r="T238" s="34" t="str">
        <f>IF('Heures Supplémentaire'!L318="",$T$5,"")</f>
        <v>Camille</v>
      </c>
      <c r="U238" s="34" t="str">
        <f>IF('Heures Supplémentaire'!N318="",$U$5,"")</f>
        <v>Moncef</v>
      </c>
      <c r="V238" s="34" t="str">
        <f>IF('Heures Supplémentaire'!P318="",$V$5,"")</f>
        <v>Danièle</v>
      </c>
      <c r="W238" s="34" t="str">
        <f>IF('Heures Supplémentaire'!R318="",W$5,"")</f>
        <v>Alain</v>
      </c>
      <c r="X238" s="34" t="str">
        <f>IF('Heures Supplémentaire'!T318="",X$5,"")</f>
        <v>Manuel</v>
      </c>
      <c r="Y238" s="34" t="str">
        <f>IF('Heures Supplémentaire'!V318="",Y$5,"")</f>
        <v>Driss</v>
      </c>
      <c r="Z238" s="34" t="str">
        <f>IF('Heures Supplémentaire'!Z318="",Z$5,"")</f>
        <v>AAAA</v>
      </c>
      <c r="AA238" s="34" t="str">
        <f>IF('Heures Supplémentaire'!AA318="",AA$5,"")</f>
        <v>BBBB</v>
      </c>
      <c r="AB238" s="34" t="str">
        <f>IF('Heures Supplémentaire'!AB318="",AB$5,"")</f>
        <v>CCCC</v>
      </c>
      <c r="AC238" s="34" t="e">
        <f>IF(#REF!="",AC$5,"")</f>
        <v>#REF!</v>
      </c>
      <c r="AD238" s="34" t="e">
        <f>IF(#REF!="",AD$5,"")</f>
        <v>#REF!</v>
      </c>
      <c r="AE238" s="34" t="e">
        <f>IF(#REF!="",AE$5,"")</f>
        <v>#REF!</v>
      </c>
      <c r="AF238" s="34" t="e">
        <f>IF(#REF!="",AF$5,"")</f>
        <v>#REF!</v>
      </c>
      <c r="AG238" s="34" t="e">
        <f>IF(#REF!="",AG$5,"")</f>
        <v>#REF!</v>
      </c>
      <c r="AH238" s="35" t="e">
        <f>IF(#REF!="",AH$5,"")</f>
        <v>#REF!</v>
      </c>
    </row>
    <row r="239" spans="1:34" ht="15" hidden="1" customHeight="1">
      <c r="A239" s="27" t="s">
        <v>77</v>
      </c>
      <c r="B239" s="28">
        <f t="shared" si="7"/>
        <v>42969</v>
      </c>
      <c r="C239" s="36">
        <f t="shared" si="6"/>
        <v>3</v>
      </c>
      <c r="D239" s="37" t="s">
        <v>66</v>
      </c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3"/>
      <c r="P239" s="34" t="str">
        <f>IF('Heures Supplémentaire'!D319="",$P$5,"")</f>
        <v>Haziz</v>
      </c>
      <c r="Q239" s="34" t="str">
        <f>IF('Heures Supplémentaire'!F319="",$Q$5,"")</f>
        <v>Stéphanie</v>
      </c>
      <c r="R239" s="34" t="str">
        <f>IF('Heures Supplémentaire'!H319="",$R$5,"")</f>
        <v>Catherine</v>
      </c>
      <c r="S239" s="34" t="str">
        <f>IF('Heures Supplémentaire'!J319="",$S$5,"")</f>
        <v>Denise</v>
      </c>
      <c r="T239" s="34" t="str">
        <f>IF('Heures Supplémentaire'!L319="",$T$5,"")</f>
        <v>Camille</v>
      </c>
      <c r="U239" s="34" t="str">
        <f>IF('Heures Supplémentaire'!N319="",$U$5,"")</f>
        <v>Moncef</v>
      </c>
      <c r="V239" s="34" t="str">
        <f>IF('Heures Supplémentaire'!P319="",$V$5,"")</f>
        <v>Danièle</v>
      </c>
      <c r="W239" s="34" t="str">
        <f>IF('Heures Supplémentaire'!R319="",W$5,"")</f>
        <v>Alain</v>
      </c>
      <c r="X239" s="34" t="str">
        <f>IF('Heures Supplémentaire'!T319="",X$5,"")</f>
        <v>Manuel</v>
      </c>
      <c r="Y239" s="34" t="str">
        <f>IF('Heures Supplémentaire'!V319="",Y$5,"")</f>
        <v>Driss</v>
      </c>
      <c r="Z239" s="34" t="str">
        <f>IF('Heures Supplémentaire'!Z319="",Z$5,"")</f>
        <v>AAAA</v>
      </c>
      <c r="AA239" s="34" t="str">
        <f>IF('Heures Supplémentaire'!AA319="",AA$5,"")</f>
        <v>BBBB</v>
      </c>
      <c r="AB239" s="34" t="str">
        <f>IF('Heures Supplémentaire'!AB319="",AB$5,"")</f>
        <v>CCCC</v>
      </c>
      <c r="AC239" s="34" t="e">
        <f>IF(#REF!="",AC$5,"")</f>
        <v>#REF!</v>
      </c>
      <c r="AD239" s="34" t="e">
        <f>IF(#REF!="",AD$5,"")</f>
        <v>#REF!</v>
      </c>
      <c r="AE239" s="34" t="e">
        <f>IF(#REF!="",AE$5,"")</f>
        <v>#REF!</v>
      </c>
      <c r="AF239" s="34" t="e">
        <f>IF(#REF!="",AF$5,"")</f>
        <v>#REF!</v>
      </c>
      <c r="AG239" s="34" t="e">
        <f>IF(#REF!="",AG$5,"")</f>
        <v>#REF!</v>
      </c>
      <c r="AH239" s="35" t="e">
        <f>IF(#REF!="",AH$5,"")</f>
        <v>#REF!</v>
      </c>
    </row>
    <row r="240" spans="1:34" ht="15" hidden="1" customHeight="1">
      <c r="A240" s="27" t="s">
        <v>77</v>
      </c>
      <c r="B240" s="28">
        <f t="shared" si="7"/>
        <v>42970</v>
      </c>
      <c r="C240" s="36">
        <f t="shared" si="6"/>
        <v>4</v>
      </c>
      <c r="D240" s="37" t="s">
        <v>67</v>
      </c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3"/>
      <c r="P240" s="34" t="str">
        <f>IF('Heures Supplémentaire'!D320="",$P$5,"")</f>
        <v>Haziz</v>
      </c>
      <c r="Q240" s="34" t="str">
        <f>IF('Heures Supplémentaire'!F320="",$Q$5,"")</f>
        <v>Stéphanie</v>
      </c>
      <c r="R240" s="34" t="str">
        <f>IF('Heures Supplémentaire'!H320="",$R$5,"")</f>
        <v>Catherine</v>
      </c>
      <c r="S240" s="34" t="str">
        <f>IF('Heures Supplémentaire'!J320="",$S$5,"")</f>
        <v>Denise</v>
      </c>
      <c r="T240" s="34" t="str">
        <f>IF('Heures Supplémentaire'!L320="",$T$5,"")</f>
        <v>Camille</v>
      </c>
      <c r="U240" s="34" t="str">
        <f>IF('Heures Supplémentaire'!N320="",$U$5,"")</f>
        <v>Moncef</v>
      </c>
      <c r="V240" s="34" t="str">
        <f>IF('Heures Supplémentaire'!P320="",$V$5,"")</f>
        <v>Danièle</v>
      </c>
      <c r="W240" s="34" t="str">
        <f>IF('Heures Supplémentaire'!R320="",W$5,"")</f>
        <v>Alain</v>
      </c>
      <c r="X240" s="34" t="str">
        <f>IF('Heures Supplémentaire'!T320="",X$5,"")</f>
        <v>Manuel</v>
      </c>
      <c r="Y240" s="34" t="str">
        <f>IF('Heures Supplémentaire'!V320="",Y$5,"")</f>
        <v>Driss</v>
      </c>
      <c r="Z240" s="34" t="str">
        <f>IF('Heures Supplémentaire'!Z320="",Z$5,"")</f>
        <v>AAAA</v>
      </c>
      <c r="AA240" s="34" t="str">
        <f>IF('Heures Supplémentaire'!AA320="",AA$5,"")</f>
        <v>BBBB</v>
      </c>
      <c r="AB240" s="34" t="str">
        <f>IF('Heures Supplémentaire'!AB320="",AB$5,"")</f>
        <v>CCCC</v>
      </c>
      <c r="AC240" s="34" t="e">
        <f>IF(#REF!="",AC$5,"")</f>
        <v>#REF!</v>
      </c>
      <c r="AD240" s="34" t="e">
        <f>IF(#REF!="",AD$5,"")</f>
        <v>#REF!</v>
      </c>
      <c r="AE240" s="34" t="e">
        <f>IF(#REF!="",AE$5,"")</f>
        <v>#REF!</v>
      </c>
      <c r="AF240" s="34" t="e">
        <f>IF(#REF!="",AF$5,"")</f>
        <v>#REF!</v>
      </c>
      <c r="AG240" s="34" t="e">
        <f>IF(#REF!="",AG$5,"")</f>
        <v>#REF!</v>
      </c>
      <c r="AH240" s="35" t="e">
        <f>IF(#REF!="",AH$5,"")</f>
        <v>#REF!</v>
      </c>
    </row>
    <row r="241" spans="1:34" ht="15" customHeight="1">
      <c r="A241" s="27" t="s">
        <v>77</v>
      </c>
      <c r="B241" s="28">
        <f t="shared" si="7"/>
        <v>42971</v>
      </c>
      <c r="C241" s="36">
        <f t="shared" si="6"/>
        <v>5</v>
      </c>
      <c r="D241" s="37" t="s">
        <v>68</v>
      </c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3"/>
      <c r="P241" s="34" t="str">
        <f>IF('Heures Supplémentaire'!D321="",$P$5,"")</f>
        <v>Haziz</v>
      </c>
      <c r="Q241" s="34" t="str">
        <f>IF('Heures Supplémentaire'!F321="",$Q$5,"")</f>
        <v>Stéphanie</v>
      </c>
      <c r="R241" s="34" t="str">
        <f>IF('Heures Supplémentaire'!H321="",$R$5,"")</f>
        <v>Catherine</v>
      </c>
      <c r="S241" s="34" t="str">
        <f>IF('Heures Supplémentaire'!J321="",$S$5,"")</f>
        <v>Denise</v>
      </c>
      <c r="T241" s="34" t="str">
        <f>IF('Heures Supplémentaire'!L321="",$T$5,"")</f>
        <v>Camille</v>
      </c>
      <c r="U241" s="34" t="str">
        <f>IF('Heures Supplémentaire'!N321="",$U$5,"")</f>
        <v>Moncef</v>
      </c>
      <c r="V241" s="34" t="str">
        <f>IF('Heures Supplémentaire'!P321="",$V$5,"")</f>
        <v>Danièle</v>
      </c>
      <c r="W241" s="34" t="str">
        <f>IF('Heures Supplémentaire'!R321="",W$5,"")</f>
        <v>Alain</v>
      </c>
      <c r="X241" s="34" t="str">
        <f>IF('Heures Supplémentaire'!T321="",X$5,"")</f>
        <v>Manuel</v>
      </c>
      <c r="Y241" s="34" t="str">
        <f>IF('Heures Supplémentaire'!V321="",Y$5,"")</f>
        <v>Driss</v>
      </c>
      <c r="Z241" s="34" t="str">
        <f>IF('Heures Supplémentaire'!Z321="",Z$5,"")</f>
        <v>AAAA</v>
      </c>
      <c r="AA241" s="34" t="str">
        <f>IF('Heures Supplémentaire'!AA321="",AA$5,"")</f>
        <v>BBBB</v>
      </c>
      <c r="AB241" s="34" t="str">
        <f>IF('Heures Supplémentaire'!AB321="",AB$5,"")</f>
        <v>CCCC</v>
      </c>
      <c r="AC241" s="34" t="e">
        <f>IF(#REF!="",AC$5,"")</f>
        <v>#REF!</v>
      </c>
      <c r="AD241" s="34" t="e">
        <f>IF(#REF!="",AD$5,"")</f>
        <v>#REF!</v>
      </c>
      <c r="AE241" s="34" t="e">
        <f>IF(#REF!="",AE$5,"")</f>
        <v>#REF!</v>
      </c>
      <c r="AF241" s="34" t="e">
        <f>IF(#REF!="",AF$5,"")</f>
        <v>#REF!</v>
      </c>
      <c r="AG241" s="34" t="e">
        <f>IF(#REF!="",AG$5,"")</f>
        <v>#REF!</v>
      </c>
      <c r="AH241" s="35" t="e">
        <f>IF(#REF!="",AH$5,"")</f>
        <v>#REF!</v>
      </c>
    </row>
    <row r="242" spans="1:34" ht="15" hidden="1" customHeight="1">
      <c r="A242" s="27" t="s">
        <v>77</v>
      </c>
      <c r="B242" s="28">
        <f t="shared" si="7"/>
        <v>42972</v>
      </c>
      <c r="C242" s="36">
        <f t="shared" si="6"/>
        <v>6</v>
      </c>
      <c r="D242" s="37" t="s">
        <v>69</v>
      </c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3"/>
      <c r="P242" s="34" t="str">
        <f>IF('Heures Supplémentaire'!D322="",$P$5,"")</f>
        <v>Haziz</v>
      </c>
      <c r="Q242" s="34" t="str">
        <f>IF('Heures Supplémentaire'!F322="",$Q$5,"")</f>
        <v>Stéphanie</v>
      </c>
      <c r="R242" s="34" t="str">
        <f>IF('Heures Supplémentaire'!H322="",$R$5,"")</f>
        <v>Catherine</v>
      </c>
      <c r="S242" s="34" t="str">
        <f>IF('Heures Supplémentaire'!J322="",$S$5,"")</f>
        <v>Denise</v>
      </c>
      <c r="T242" s="34" t="str">
        <f>IF('Heures Supplémentaire'!L322="",$T$5,"")</f>
        <v>Camille</v>
      </c>
      <c r="U242" s="34" t="str">
        <f>IF('Heures Supplémentaire'!N322="",$U$5,"")</f>
        <v>Moncef</v>
      </c>
      <c r="V242" s="34" t="str">
        <f>IF('Heures Supplémentaire'!P322="",$V$5,"")</f>
        <v>Danièle</v>
      </c>
      <c r="W242" s="34" t="str">
        <f>IF('Heures Supplémentaire'!R322="",W$5,"")</f>
        <v>Alain</v>
      </c>
      <c r="X242" s="34" t="str">
        <f>IF('Heures Supplémentaire'!T322="",X$5,"")</f>
        <v>Manuel</v>
      </c>
      <c r="Y242" s="34" t="str">
        <f>IF('Heures Supplémentaire'!V322="",Y$5,"")</f>
        <v>Driss</v>
      </c>
      <c r="Z242" s="34" t="str">
        <f>IF('Heures Supplémentaire'!Z322="",Z$5,"")</f>
        <v>AAAA</v>
      </c>
      <c r="AA242" s="34" t="str">
        <f>IF('Heures Supplémentaire'!AA322="",AA$5,"")</f>
        <v>BBBB</v>
      </c>
      <c r="AB242" s="34" t="str">
        <f>IF('Heures Supplémentaire'!AB322="",AB$5,"")</f>
        <v>CCCC</v>
      </c>
      <c r="AC242" s="34" t="e">
        <f>IF(#REF!="",AC$5,"")</f>
        <v>#REF!</v>
      </c>
      <c r="AD242" s="34" t="e">
        <f>IF(#REF!="",AD$5,"")</f>
        <v>#REF!</v>
      </c>
      <c r="AE242" s="34" t="e">
        <f>IF(#REF!="",AE$5,"")</f>
        <v>#REF!</v>
      </c>
      <c r="AF242" s="34" t="e">
        <f>IF(#REF!="",AF$5,"")</f>
        <v>#REF!</v>
      </c>
      <c r="AG242" s="34" t="e">
        <f>IF(#REF!="",AG$5,"")</f>
        <v>#REF!</v>
      </c>
      <c r="AH242" s="35" t="e">
        <f>IF(#REF!="",AH$5,"")</f>
        <v>#REF!</v>
      </c>
    </row>
    <row r="243" spans="1:34" ht="15" hidden="1" customHeight="1">
      <c r="A243" s="27" t="s">
        <v>77</v>
      </c>
      <c r="B243" s="28">
        <f t="shared" si="7"/>
        <v>42973</v>
      </c>
      <c r="C243" s="36">
        <f t="shared" si="6"/>
        <v>7</v>
      </c>
      <c r="D243" s="37" t="s">
        <v>70</v>
      </c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3"/>
      <c r="P243" s="34" t="str">
        <f>IF('Heures Supplémentaire'!D323="",$P$5,"")</f>
        <v>Haziz</v>
      </c>
      <c r="Q243" s="34" t="str">
        <f>IF('Heures Supplémentaire'!F323="",$Q$5,"")</f>
        <v>Stéphanie</v>
      </c>
      <c r="R243" s="34" t="str">
        <f>IF('Heures Supplémentaire'!H323="",$R$5,"")</f>
        <v>Catherine</v>
      </c>
      <c r="S243" s="34" t="str">
        <f>IF('Heures Supplémentaire'!J323="",$S$5,"")</f>
        <v>Denise</v>
      </c>
      <c r="T243" s="34" t="str">
        <f>IF('Heures Supplémentaire'!L323="",$T$5,"")</f>
        <v>Camille</v>
      </c>
      <c r="U243" s="34" t="str">
        <f>IF('Heures Supplémentaire'!N323="",$U$5,"")</f>
        <v>Moncef</v>
      </c>
      <c r="V243" s="34" t="str">
        <f>IF('Heures Supplémentaire'!P323="",$V$5,"")</f>
        <v>Danièle</v>
      </c>
      <c r="W243" s="34" t="str">
        <f>IF('Heures Supplémentaire'!R323="",W$5,"")</f>
        <v>Alain</v>
      </c>
      <c r="X243" s="34" t="str">
        <f>IF('Heures Supplémentaire'!T323="",X$5,"")</f>
        <v>Manuel</v>
      </c>
      <c r="Y243" s="34" t="str">
        <f>IF('Heures Supplémentaire'!V323="",Y$5,"")</f>
        <v>Driss</v>
      </c>
      <c r="Z243" s="34" t="str">
        <f>IF('Heures Supplémentaire'!Z323="",Z$5,"")</f>
        <v>AAAA</v>
      </c>
      <c r="AA243" s="34" t="str">
        <f>IF('Heures Supplémentaire'!AA323="",AA$5,"")</f>
        <v>BBBB</v>
      </c>
      <c r="AB243" s="34" t="str">
        <f>IF('Heures Supplémentaire'!AB323="",AB$5,"")</f>
        <v>CCCC</v>
      </c>
      <c r="AC243" s="34" t="e">
        <f>IF(#REF!="",AC$5,"")</f>
        <v>#REF!</v>
      </c>
      <c r="AD243" s="34" t="e">
        <f>IF(#REF!="",AD$5,"")</f>
        <v>#REF!</v>
      </c>
      <c r="AE243" s="34" t="e">
        <f>IF(#REF!="",AE$5,"")</f>
        <v>#REF!</v>
      </c>
      <c r="AF243" s="34" t="e">
        <f>IF(#REF!="",AF$5,"")</f>
        <v>#REF!</v>
      </c>
      <c r="AG243" s="34" t="e">
        <f>IF(#REF!="",AG$5,"")</f>
        <v>#REF!</v>
      </c>
      <c r="AH243" s="35" t="e">
        <f>IF(#REF!="",AH$5,"")</f>
        <v>#REF!</v>
      </c>
    </row>
    <row r="244" spans="1:34" ht="15" hidden="1" customHeight="1">
      <c r="A244" s="27" t="s">
        <v>77</v>
      </c>
      <c r="B244" s="28">
        <f t="shared" si="7"/>
        <v>42974</v>
      </c>
      <c r="C244" s="36">
        <f t="shared" si="6"/>
        <v>1</v>
      </c>
      <c r="D244" s="37" t="s">
        <v>64</v>
      </c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3"/>
      <c r="P244" s="34" t="str">
        <f>IF('Heures Supplémentaire'!D324="",$P$5,"")</f>
        <v>Haziz</v>
      </c>
      <c r="Q244" s="34" t="str">
        <f>IF('Heures Supplémentaire'!F324="",$Q$5,"")</f>
        <v>Stéphanie</v>
      </c>
      <c r="R244" s="34" t="str">
        <f>IF('Heures Supplémentaire'!H324="",$R$5,"")</f>
        <v>Catherine</v>
      </c>
      <c r="S244" s="34" t="str">
        <f>IF('Heures Supplémentaire'!J324="",$S$5,"")</f>
        <v>Denise</v>
      </c>
      <c r="T244" s="34" t="str">
        <f>IF('Heures Supplémentaire'!L324="",$T$5,"")</f>
        <v>Camille</v>
      </c>
      <c r="U244" s="34" t="str">
        <f>IF('Heures Supplémentaire'!N324="",$U$5,"")</f>
        <v>Moncef</v>
      </c>
      <c r="V244" s="34" t="str">
        <f>IF('Heures Supplémentaire'!P324="",$V$5,"")</f>
        <v>Danièle</v>
      </c>
      <c r="W244" s="34" t="str">
        <f>IF('Heures Supplémentaire'!R324="",W$5,"")</f>
        <v>Alain</v>
      </c>
      <c r="X244" s="34" t="str">
        <f>IF('Heures Supplémentaire'!T324="",X$5,"")</f>
        <v>Manuel</v>
      </c>
      <c r="Y244" s="34" t="str">
        <f>IF('Heures Supplémentaire'!V324="",Y$5,"")</f>
        <v>Driss</v>
      </c>
      <c r="Z244" s="34" t="str">
        <f>IF('Heures Supplémentaire'!Z324="",Z$5,"")</f>
        <v>AAAA</v>
      </c>
      <c r="AA244" s="34" t="str">
        <f>IF('Heures Supplémentaire'!AA324="",AA$5,"")</f>
        <v>BBBB</v>
      </c>
      <c r="AB244" s="34" t="str">
        <f>IF('Heures Supplémentaire'!AB324="",AB$5,"")</f>
        <v>CCCC</v>
      </c>
      <c r="AC244" s="34" t="e">
        <f>IF(#REF!="",AC$5,"")</f>
        <v>#REF!</v>
      </c>
      <c r="AD244" s="34" t="e">
        <f>IF(#REF!="",AD$5,"")</f>
        <v>#REF!</v>
      </c>
      <c r="AE244" s="34" t="e">
        <f>IF(#REF!="",AE$5,"")</f>
        <v>#REF!</v>
      </c>
      <c r="AF244" s="34" t="e">
        <f>IF(#REF!="",AF$5,"")</f>
        <v>#REF!</v>
      </c>
      <c r="AG244" s="34" t="e">
        <f>IF(#REF!="",AG$5,"")</f>
        <v>#REF!</v>
      </c>
      <c r="AH244" s="35" t="e">
        <f>IF(#REF!="",AH$5,"")</f>
        <v>#REF!</v>
      </c>
    </row>
    <row r="245" spans="1:34" ht="15" hidden="1" customHeight="1">
      <c r="A245" s="27" t="s">
        <v>77</v>
      </c>
      <c r="B245" s="28">
        <f t="shared" si="7"/>
        <v>42975</v>
      </c>
      <c r="C245" s="36">
        <f t="shared" si="6"/>
        <v>2</v>
      </c>
      <c r="D245" s="37" t="s">
        <v>65</v>
      </c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3"/>
      <c r="P245" s="34" t="str">
        <f>IF('Heures Supplémentaire'!D327="",$P$5,"")</f>
        <v>Haziz</v>
      </c>
      <c r="Q245" s="34" t="str">
        <f>IF('Heures Supplémentaire'!F327="",$Q$5,"")</f>
        <v>Stéphanie</v>
      </c>
      <c r="R245" s="34" t="str">
        <f>IF('Heures Supplémentaire'!H327="",$R$5,"")</f>
        <v>Catherine</v>
      </c>
      <c r="S245" s="34" t="str">
        <f>IF('Heures Supplémentaire'!J327="",$S$5,"")</f>
        <v>Denise</v>
      </c>
      <c r="T245" s="34" t="str">
        <f>IF('Heures Supplémentaire'!L327="",$T$5,"")</f>
        <v>Camille</v>
      </c>
      <c r="U245" s="34" t="str">
        <f>IF('Heures Supplémentaire'!N327="",$U$5,"")</f>
        <v>Moncef</v>
      </c>
      <c r="V245" s="34" t="str">
        <f>IF('Heures Supplémentaire'!P327="",$V$5,"")</f>
        <v>Danièle</v>
      </c>
      <c r="W245" s="34" t="str">
        <f>IF('Heures Supplémentaire'!R327="",W$5,"")</f>
        <v>Alain</v>
      </c>
      <c r="X245" s="34" t="str">
        <f>IF('Heures Supplémentaire'!T327="",X$5,"")</f>
        <v>Manuel</v>
      </c>
      <c r="Y245" s="34" t="str">
        <f>IF('Heures Supplémentaire'!V327="",Y$5,"")</f>
        <v>Driss</v>
      </c>
      <c r="Z245" s="34" t="str">
        <f>IF('Heures Supplémentaire'!Z327="",Z$5,"")</f>
        <v>AAAA</v>
      </c>
      <c r="AA245" s="34" t="str">
        <f>IF('Heures Supplémentaire'!AA327="",AA$5,"")</f>
        <v>BBBB</v>
      </c>
      <c r="AB245" s="34" t="str">
        <f>IF('Heures Supplémentaire'!AB327="",AB$5,"")</f>
        <v>CCCC</v>
      </c>
      <c r="AC245" s="34" t="e">
        <f>IF(#REF!="",AC$5,"")</f>
        <v>#REF!</v>
      </c>
      <c r="AD245" s="34" t="e">
        <f>IF(#REF!="",AD$5,"")</f>
        <v>#REF!</v>
      </c>
      <c r="AE245" s="34" t="e">
        <f>IF(#REF!="",AE$5,"")</f>
        <v>#REF!</v>
      </c>
      <c r="AF245" s="34" t="e">
        <f>IF(#REF!="",AF$5,"")</f>
        <v>#REF!</v>
      </c>
      <c r="AG245" s="34" t="e">
        <f>IF(#REF!="",AG$5,"")</f>
        <v>#REF!</v>
      </c>
      <c r="AH245" s="35" t="e">
        <f>IF(#REF!="",AH$5,"")</f>
        <v>#REF!</v>
      </c>
    </row>
    <row r="246" spans="1:34" ht="15" hidden="1" customHeight="1">
      <c r="A246" s="27" t="s">
        <v>77</v>
      </c>
      <c r="B246" s="28">
        <f t="shared" si="7"/>
        <v>42976</v>
      </c>
      <c r="C246" s="36">
        <f t="shared" si="6"/>
        <v>3</v>
      </c>
      <c r="D246" s="37" t="s">
        <v>66</v>
      </c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3"/>
      <c r="P246" s="34" t="str">
        <f>IF('Heures Supplémentaire'!D328="",$P$5,"")</f>
        <v>Haziz</v>
      </c>
      <c r="Q246" s="34" t="str">
        <f>IF('Heures Supplémentaire'!F328="",$Q$5,"")</f>
        <v>Stéphanie</v>
      </c>
      <c r="R246" s="34" t="str">
        <f>IF('Heures Supplémentaire'!H328="",$R$5,"")</f>
        <v>Catherine</v>
      </c>
      <c r="S246" s="34" t="str">
        <f>IF('Heures Supplémentaire'!J328="",$S$5,"")</f>
        <v>Denise</v>
      </c>
      <c r="T246" s="34" t="str">
        <f>IF('Heures Supplémentaire'!L328="",$T$5,"")</f>
        <v>Camille</v>
      </c>
      <c r="U246" s="34" t="str">
        <f>IF('Heures Supplémentaire'!N328="",$U$5,"")</f>
        <v>Moncef</v>
      </c>
      <c r="V246" s="34" t="str">
        <f>IF('Heures Supplémentaire'!P328="",$V$5,"")</f>
        <v>Danièle</v>
      </c>
      <c r="W246" s="34" t="str">
        <f>IF('Heures Supplémentaire'!R328="",W$5,"")</f>
        <v>Alain</v>
      </c>
      <c r="X246" s="34" t="str">
        <f>IF('Heures Supplémentaire'!T328="",X$5,"")</f>
        <v>Manuel</v>
      </c>
      <c r="Y246" s="34" t="str">
        <f>IF('Heures Supplémentaire'!V328="",Y$5,"")</f>
        <v>Driss</v>
      </c>
      <c r="Z246" s="34" t="str">
        <f>IF('Heures Supplémentaire'!Z328="",Z$5,"")</f>
        <v>AAAA</v>
      </c>
      <c r="AA246" s="34" t="str">
        <f>IF('Heures Supplémentaire'!AA328="",AA$5,"")</f>
        <v>BBBB</v>
      </c>
      <c r="AB246" s="34" t="str">
        <f>IF('Heures Supplémentaire'!AB328="",AB$5,"")</f>
        <v>CCCC</v>
      </c>
      <c r="AC246" s="34" t="e">
        <f>IF(#REF!="",AC$5,"")</f>
        <v>#REF!</v>
      </c>
      <c r="AD246" s="34" t="e">
        <f>IF(#REF!="",AD$5,"")</f>
        <v>#REF!</v>
      </c>
      <c r="AE246" s="34" t="e">
        <f>IF(#REF!="",AE$5,"")</f>
        <v>#REF!</v>
      </c>
      <c r="AF246" s="34" t="e">
        <f>IF(#REF!="",AF$5,"")</f>
        <v>#REF!</v>
      </c>
      <c r="AG246" s="34" t="e">
        <f>IF(#REF!="",AG$5,"")</f>
        <v>#REF!</v>
      </c>
      <c r="AH246" s="35" t="e">
        <f>IF(#REF!="",AH$5,"")</f>
        <v>#REF!</v>
      </c>
    </row>
    <row r="247" spans="1:34" ht="15" hidden="1" customHeight="1">
      <c r="A247" s="27" t="s">
        <v>77</v>
      </c>
      <c r="B247" s="28">
        <f t="shared" si="7"/>
        <v>42977</v>
      </c>
      <c r="C247" s="36">
        <f t="shared" si="6"/>
        <v>4</v>
      </c>
      <c r="D247" s="37" t="s">
        <v>67</v>
      </c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3"/>
      <c r="P247" s="34" t="str">
        <f>IF('Heures Supplémentaire'!D329="",$P$5,"")</f>
        <v>Haziz</v>
      </c>
      <c r="Q247" s="34" t="str">
        <f>IF('Heures Supplémentaire'!F329="",$Q$5,"")</f>
        <v>Stéphanie</v>
      </c>
      <c r="R247" s="34" t="str">
        <f>IF('Heures Supplémentaire'!H329="",$R$5,"")</f>
        <v>Catherine</v>
      </c>
      <c r="S247" s="34" t="str">
        <f>IF('Heures Supplémentaire'!J329="",$S$5,"")</f>
        <v>Denise</v>
      </c>
      <c r="T247" s="34" t="str">
        <f>IF('Heures Supplémentaire'!L329="",$T$5,"")</f>
        <v>Camille</v>
      </c>
      <c r="U247" s="34" t="str">
        <f>IF('Heures Supplémentaire'!N329="",$U$5,"")</f>
        <v>Moncef</v>
      </c>
      <c r="V247" s="34" t="str">
        <f>IF('Heures Supplémentaire'!P329="",$V$5,"")</f>
        <v>Danièle</v>
      </c>
      <c r="W247" s="34" t="str">
        <f>IF('Heures Supplémentaire'!R329="",W$5,"")</f>
        <v>Alain</v>
      </c>
      <c r="X247" s="34" t="str">
        <f>IF('Heures Supplémentaire'!T329="",X$5,"")</f>
        <v>Manuel</v>
      </c>
      <c r="Y247" s="34" t="str">
        <f>IF('Heures Supplémentaire'!V329="",Y$5,"")</f>
        <v>Driss</v>
      </c>
      <c r="Z247" s="34" t="str">
        <f>IF('Heures Supplémentaire'!Z329="",Z$5,"")</f>
        <v>AAAA</v>
      </c>
      <c r="AA247" s="34" t="str">
        <f>IF('Heures Supplémentaire'!AA329="",AA$5,"")</f>
        <v>BBBB</v>
      </c>
      <c r="AB247" s="34" t="str">
        <f>IF('Heures Supplémentaire'!AB329="",AB$5,"")</f>
        <v>CCCC</v>
      </c>
      <c r="AC247" s="34" t="e">
        <f>IF(#REF!="",AC$5,"")</f>
        <v>#REF!</v>
      </c>
      <c r="AD247" s="34" t="e">
        <f>IF(#REF!="",AD$5,"")</f>
        <v>#REF!</v>
      </c>
      <c r="AE247" s="34" t="e">
        <f>IF(#REF!="",AE$5,"")</f>
        <v>#REF!</v>
      </c>
      <c r="AF247" s="34" t="e">
        <f>IF(#REF!="",AF$5,"")</f>
        <v>#REF!</v>
      </c>
      <c r="AG247" s="34" t="e">
        <f>IF(#REF!="",AG$5,"")</f>
        <v>#REF!</v>
      </c>
      <c r="AH247" s="35" t="e">
        <f>IF(#REF!="",AH$5,"")</f>
        <v>#REF!</v>
      </c>
    </row>
    <row r="248" spans="1:34" ht="15" customHeight="1">
      <c r="A248" s="27" t="s">
        <v>77</v>
      </c>
      <c r="B248" s="28">
        <f t="shared" si="7"/>
        <v>42978</v>
      </c>
      <c r="C248" s="36">
        <f t="shared" si="6"/>
        <v>5</v>
      </c>
      <c r="D248" s="37" t="s">
        <v>68</v>
      </c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3"/>
      <c r="P248" s="34" t="str">
        <f>IF('Heures Supplémentaire'!D330="",$P$5,"")</f>
        <v>Haziz</v>
      </c>
      <c r="Q248" s="34" t="str">
        <f>IF('Heures Supplémentaire'!F330="",$Q$5,"")</f>
        <v>Stéphanie</v>
      </c>
      <c r="R248" s="34" t="str">
        <f>IF('Heures Supplémentaire'!H330="",$R$5,"")</f>
        <v>Catherine</v>
      </c>
      <c r="S248" s="34" t="str">
        <f>IF('Heures Supplémentaire'!J330="",$S$5,"")</f>
        <v>Denise</v>
      </c>
      <c r="T248" s="34" t="str">
        <f>IF('Heures Supplémentaire'!L330="",$T$5,"")</f>
        <v>Camille</v>
      </c>
      <c r="U248" s="34" t="str">
        <f>IF('Heures Supplémentaire'!N330="",$U$5,"")</f>
        <v>Moncef</v>
      </c>
      <c r="V248" s="34" t="str">
        <f>IF('Heures Supplémentaire'!P330="",$V$5,"")</f>
        <v>Danièle</v>
      </c>
      <c r="W248" s="34" t="str">
        <f>IF('Heures Supplémentaire'!R330="",W$5,"")</f>
        <v>Alain</v>
      </c>
      <c r="X248" s="34" t="str">
        <f>IF('Heures Supplémentaire'!T330="",X$5,"")</f>
        <v>Manuel</v>
      </c>
      <c r="Y248" s="34" t="str">
        <f>IF('Heures Supplémentaire'!V330="",Y$5,"")</f>
        <v>Driss</v>
      </c>
      <c r="Z248" s="34" t="str">
        <f>IF('Heures Supplémentaire'!Z330="",Z$5,"")</f>
        <v>AAAA</v>
      </c>
      <c r="AA248" s="34" t="str">
        <f>IF('Heures Supplémentaire'!AA330="",AA$5,"")</f>
        <v>BBBB</v>
      </c>
      <c r="AB248" s="34" t="str">
        <f>IF('Heures Supplémentaire'!AB330="",AB$5,"")</f>
        <v>CCCC</v>
      </c>
      <c r="AC248" s="34" t="e">
        <f>IF(#REF!="",AC$5,"")</f>
        <v>#REF!</v>
      </c>
      <c r="AD248" s="34" t="e">
        <f>IF(#REF!="",AD$5,"")</f>
        <v>#REF!</v>
      </c>
      <c r="AE248" s="34" t="e">
        <f>IF(#REF!="",AE$5,"")</f>
        <v>#REF!</v>
      </c>
      <c r="AF248" s="34" t="e">
        <f>IF(#REF!="",AF$5,"")</f>
        <v>#REF!</v>
      </c>
      <c r="AG248" s="34" t="e">
        <f>IF(#REF!="",AG$5,"")</f>
        <v>#REF!</v>
      </c>
      <c r="AH248" s="35" t="e">
        <f>IF(#REF!="",AH$5,"")</f>
        <v>#REF!</v>
      </c>
    </row>
    <row r="249" spans="1:34" ht="15" hidden="1" customHeight="1">
      <c r="A249" s="27" t="s">
        <v>78</v>
      </c>
      <c r="B249" s="28">
        <f t="shared" si="7"/>
        <v>42979</v>
      </c>
      <c r="C249" s="36">
        <f t="shared" si="6"/>
        <v>6</v>
      </c>
      <c r="D249" s="37" t="s">
        <v>69</v>
      </c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3"/>
      <c r="P249" s="34" t="str">
        <f>IF('Heures Supplémentaire'!D331="",$P$5,"")</f>
        <v>Haziz</v>
      </c>
      <c r="Q249" s="34" t="str">
        <f>IF('Heures Supplémentaire'!F331="",$Q$5,"")</f>
        <v>Stéphanie</v>
      </c>
      <c r="R249" s="34" t="str">
        <f>IF('Heures Supplémentaire'!H331="",$R$5,"")</f>
        <v>Catherine</v>
      </c>
      <c r="S249" s="34" t="str">
        <f>IF('Heures Supplémentaire'!J331="",$S$5,"")</f>
        <v>Denise</v>
      </c>
      <c r="T249" s="34" t="str">
        <f>IF('Heures Supplémentaire'!L331="",$T$5,"")</f>
        <v>Camille</v>
      </c>
      <c r="U249" s="34" t="str">
        <f>IF('Heures Supplémentaire'!N331="",$U$5,"")</f>
        <v>Moncef</v>
      </c>
      <c r="V249" s="34" t="str">
        <f>IF('Heures Supplémentaire'!P331="",$V$5,"")</f>
        <v>Danièle</v>
      </c>
      <c r="W249" s="34" t="str">
        <f>IF('Heures Supplémentaire'!R331="",W$5,"")</f>
        <v>Alain</v>
      </c>
      <c r="X249" s="34" t="str">
        <f>IF('Heures Supplémentaire'!T331="",X$5,"")</f>
        <v>Manuel</v>
      </c>
      <c r="Y249" s="34" t="str">
        <f>IF('Heures Supplémentaire'!V331="",Y$5,"")</f>
        <v>Driss</v>
      </c>
      <c r="Z249" s="34" t="str">
        <f>IF('Heures Supplémentaire'!Z331="",Z$5,"")</f>
        <v>AAAA</v>
      </c>
      <c r="AA249" s="34" t="str">
        <f>IF('Heures Supplémentaire'!AA331="",AA$5,"")</f>
        <v>BBBB</v>
      </c>
      <c r="AB249" s="34" t="str">
        <f>IF('Heures Supplémentaire'!AB331="",AB$5,"")</f>
        <v>CCCC</v>
      </c>
      <c r="AC249" s="34" t="e">
        <f>IF(#REF!="",AC$5,"")</f>
        <v>#REF!</v>
      </c>
      <c r="AD249" s="34" t="e">
        <f>IF(#REF!="",AD$5,"")</f>
        <v>#REF!</v>
      </c>
      <c r="AE249" s="34" t="e">
        <f>IF(#REF!="",AE$5,"")</f>
        <v>#REF!</v>
      </c>
      <c r="AF249" s="34" t="e">
        <f>IF(#REF!="",AF$5,"")</f>
        <v>#REF!</v>
      </c>
      <c r="AG249" s="34" t="e">
        <f>IF(#REF!="",AG$5,"")</f>
        <v>#REF!</v>
      </c>
      <c r="AH249" s="35" t="e">
        <f>IF(#REF!="",AH$5,"")</f>
        <v>#REF!</v>
      </c>
    </row>
    <row r="250" spans="1:34" ht="15" hidden="1" customHeight="1">
      <c r="A250" s="27" t="s">
        <v>78</v>
      </c>
      <c r="B250" s="28">
        <f t="shared" si="7"/>
        <v>42980</v>
      </c>
      <c r="C250" s="36">
        <f t="shared" si="6"/>
        <v>7</v>
      </c>
      <c r="D250" s="37" t="s">
        <v>70</v>
      </c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3"/>
      <c r="P250" s="34" t="str">
        <f>IF('Heures Supplémentaire'!D332="",$P$5,"")</f>
        <v>Haziz</v>
      </c>
      <c r="Q250" s="34" t="str">
        <f>IF('Heures Supplémentaire'!F332="",$Q$5,"")</f>
        <v>Stéphanie</v>
      </c>
      <c r="R250" s="34" t="str">
        <f>IF('Heures Supplémentaire'!H332="",$R$5,"")</f>
        <v>Catherine</v>
      </c>
      <c r="S250" s="34" t="str">
        <f>IF('Heures Supplémentaire'!J332="",$S$5,"")</f>
        <v>Denise</v>
      </c>
      <c r="T250" s="34" t="str">
        <f>IF('Heures Supplémentaire'!L332="",$T$5,"")</f>
        <v>Camille</v>
      </c>
      <c r="U250" s="34" t="str">
        <f>IF('Heures Supplémentaire'!N332="",$U$5,"")</f>
        <v>Moncef</v>
      </c>
      <c r="V250" s="34" t="str">
        <f>IF('Heures Supplémentaire'!P332="",$V$5,"")</f>
        <v>Danièle</v>
      </c>
      <c r="W250" s="34" t="str">
        <f>IF('Heures Supplémentaire'!R332="",W$5,"")</f>
        <v>Alain</v>
      </c>
      <c r="X250" s="34" t="str">
        <f>IF('Heures Supplémentaire'!T332="",X$5,"")</f>
        <v>Manuel</v>
      </c>
      <c r="Y250" s="34" t="str">
        <f>IF('Heures Supplémentaire'!V332="",Y$5,"")</f>
        <v>Driss</v>
      </c>
      <c r="Z250" s="34" t="str">
        <f>IF('Heures Supplémentaire'!Z332="",Z$5,"")</f>
        <v>AAAA</v>
      </c>
      <c r="AA250" s="34" t="str">
        <f>IF('Heures Supplémentaire'!AA332="",AA$5,"")</f>
        <v>BBBB</v>
      </c>
      <c r="AB250" s="34" t="str">
        <f>IF('Heures Supplémentaire'!AB332="",AB$5,"")</f>
        <v>CCCC</v>
      </c>
      <c r="AC250" s="34" t="e">
        <f>IF(#REF!="",AC$5,"")</f>
        <v>#REF!</v>
      </c>
      <c r="AD250" s="34" t="e">
        <f>IF(#REF!="",AD$5,"")</f>
        <v>#REF!</v>
      </c>
      <c r="AE250" s="34" t="e">
        <f>IF(#REF!="",AE$5,"")</f>
        <v>#REF!</v>
      </c>
      <c r="AF250" s="34" t="e">
        <f>IF(#REF!="",AF$5,"")</f>
        <v>#REF!</v>
      </c>
      <c r="AG250" s="34" t="e">
        <f>IF(#REF!="",AG$5,"")</f>
        <v>#REF!</v>
      </c>
      <c r="AH250" s="35" t="e">
        <f>IF(#REF!="",AH$5,"")</f>
        <v>#REF!</v>
      </c>
    </row>
    <row r="251" spans="1:34" ht="15" hidden="1" customHeight="1">
      <c r="A251" s="27" t="s">
        <v>78</v>
      </c>
      <c r="B251" s="28">
        <f t="shared" si="7"/>
        <v>42981</v>
      </c>
      <c r="C251" s="36">
        <f t="shared" si="6"/>
        <v>1</v>
      </c>
      <c r="D251" s="37" t="s">
        <v>64</v>
      </c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3"/>
      <c r="P251" s="34" t="str">
        <f>IF('Heures Supplémentaire'!D333="",$P$5,"")</f>
        <v>Haziz</v>
      </c>
      <c r="Q251" s="34" t="str">
        <f>IF('Heures Supplémentaire'!F333="",$Q$5,"")</f>
        <v>Stéphanie</v>
      </c>
      <c r="R251" s="34" t="str">
        <f>IF('Heures Supplémentaire'!H333="",$R$5,"")</f>
        <v>Catherine</v>
      </c>
      <c r="S251" s="34" t="str">
        <f>IF('Heures Supplémentaire'!J333="",$S$5,"")</f>
        <v>Denise</v>
      </c>
      <c r="T251" s="34" t="str">
        <f>IF('Heures Supplémentaire'!L333="",$T$5,"")</f>
        <v>Camille</v>
      </c>
      <c r="U251" s="34" t="str">
        <f>IF('Heures Supplémentaire'!N333="",$U$5,"")</f>
        <v>Moncef</v>
      </c>
      <c r="V251" s="34" t="str">
        <f>IF('Heures Supplémentaire'!P333="",$V$5,"")</f>
        <v>Danièle</v>
      </c>
      <c r="W251" s="34" t="str">
        <f>IF('Heures Supplémentaire'!R333="",W$5,"")</f>
        <v>Alain</v>
      </c>
      <c r="X251" s="34" t="str">
        <f>IF('Heures Supplémentaire'!T333="",X$5,"")</f>
        <v>Manuel</v>
      </c>
      <c r="Y251" s="34" t="str">
        <f>IF('Heures Supplémentaire'!V333="",Y$5,"")</f>
        <v>Driss</v>
      </c>
      <c r="Z251" s="34" t="str">
        <f>IF('Heures Supplémentaire'!Z333="",Z$5,"")</f>
        <v>AAAA</v>
      </c>
      <c r="AA251" s="34" t="str">
        <f>IF('Heures Supplémentaire'!AA333="",AA$5,"")</f>
        <v>BBBB</v>
      </c>
      <c r="AB251" s="34" t="str">
        <f>IF('Heures Supplémentaire'!AB333="",AB$5,"")</f>
        <v>CCCC</v>
      </c>
      <c r="AC251" s="34" t="e">
        <f>IF(#REF!="",AC$5,"")</f>
        <v>#REF!</v>
      </c>
      <c r="AD251" s="34" t="e">
        <f>IF(#REF!="",AD$5,"")</f>
        <v>#REF!</v>
      </c>
      <c r="AE251" s="34" t="e">
        <f>IF(#REF!="",AE$5,"")</f>
        <v>#REF!</v>
      </c>
      <c r="AF251" s="34" t="e">
        <f>IF(#REF!="",AF$5,"")</f>
        <v>#REF!</v>
      </c>
      <c r="AG251" s="34" t="e">
        <f>IF(#REF!="",AG$5,"")</f>
        <v>#REF!</v>
      </c>
      <c r="AH251" s="35" t="e">
        <f>IF(#REF!="",AH$5,"")</f>
        <v>#REF!</v>
      </c>
    </row>
    <row r="252" spans="1:34" ht="15" hidden="1" customHeight="1">
      <c r="A252" s="27" t="s">
        <v>78</v>
      </c>
      <c r="B252" s="28">
        <f t="shared" si="7"/>
        <v>42982</v>
      </c>
      <c r="C252" s="36">
        <f t="shared" si="6"/>
        <v>2</v>
      </c>
      <c r="D252" s="37" t="s">
        <v>65</v>
      </c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3"/>
      <c r="P252" s="34" t="str">
        <f>IF('Heures Supplémentaire'!D336="",$P$5,"")</f>
        <v>Haziz</v>
      </c>
      <c r="Q252" s="34" t="str">
        <f>IF('Heures Supplémentaire'!F336="",$Q$5,"")</f>
        <v>Stéphanie</v>
      </c>
      <c r="R252" s="34" t="str">
        <f>IF('Heures Supplémentaire'!H336="",$R$5,"")</f>
        <v>Catherine</v>
      </c>
      <c r="S252" s="34" t="str">
        <f>IF('Heures Supplémentaire'!J336="",$S$5,"")</f>
        <v>Denise</v>
      </c>
      <c r="T252" s="34" t="str">
        <f>IF('Heures Supplémentaire'!L336="",$T$5,"")</f>
        <v>Camille</v>
      </c>
      <c r="U252" s="34" t="str">
        <f>IF('Heures Supplémentaire'!N336="",$U$5,"")</f>
        <v>Moncef</v>
      </c>
      <c r="V252" s="34" t="str">
        <f>IF('Heures Supplémentaire'!P336="",$V$5,"")</f>
        <v>Danièle</v>
      </c>
      <c r="W252" s="34" t="str">
        <f>IF('Heures Supplémentaire'!R336="",W$5,"")</f>
        <v>Alain</v>
      </c>
      <c r="X252" s="34" t="str">
        <f>IF('Heures Supplémentaire'!T336="",X$5,"")</f>
        <v>Manuel</v>
      </c>
      <c r="Y252" s="34" t="str">
        <f>IF('Heures Supplémentaire'!V336="",Y$5,"")</f>
        <v>Driss</v>
      </c>
      <c r="Z252" s="34" t="str">
        <f>IF('Heures Supplémentaire'!Z336="",Z$5,"")</f>
        <v>AAAA</v>
      </c>
      <c r="AA252" s="34" t="str">
        <f>IF('Heures Supplémentaire'!AA336="",AA$5,"")</f>
        <v>BBBB</v>
      </c>
      <c r="AB252" s="34" t="str">
        <f>IF('Heures Supplémentaire'!AB336="",AB$5,"")</f>
        <v>CCCC</v>
      </c>
      <c r="AC252" s="34" t="e">
        <f>IF(#REF!="",AC$5,"")</f>
        <v>#REF!</v>
      </c>
      <c r="AD252" s="34" t="e">
        <f>IF(#REF!="",AD$5,"")</f>
        <v>#REF!</v>
      </c>
      <c r="AE252" s="34" t="e">
        <f>IF(#REF!="",AE$5,"")</f>
        <v>#REF!</v>
      </c>
      <c r="AF252" s="34" t="e">
        <f>IF(#REF!="",AF$5,"")</f>
        <v>#REF!</v>
      </c>
      <c r="AG252" s="34" t="e">
        <f>IF(#REF!="",AG$5,"")</f>
        <v>#REF!</v>
      </c>
      <c r="AH252" s="35" t="e">
        <f>IF(#REF!="",AH$5,"")</f>
        <v>#REF!</v>
      </c>
    </row>
    <row r="253" spans="1:34" ht="15" hidden="1" customHeight="1">
      <c r="A253" s="27" t="s">
        <v>78</v>
      </c>
      <c r="B253" s="28">
        <f t="shared" si="7"/>
        <v>42983</v>
      </c>
      <c r="C253" s="36">
        <f t="shared" si="6"/>
        <v>3</v>
      </c>
      <c r="D253" s="37" t="s">
        <v>66</v>
      </c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3"/>
      <c r="P253" s="34" t="str">
        <f>IF('Heures Supplémentaire'!D337="",$P$5,"")</f>
        <v>Haziz</v>
      </c>
      <c r="Q253" s="34" t="str">
        <f>IF('Heures Supplémentaire'!F337="",$Q$5,"")</f>
        <v>Stéphanie</v>
      </c>
      <c r="R253" s="34" t="str">
        <f>IF('Heures Supplémentaire'!H337="",$R$5,"")</f>
        <v>Catherine</v>
      </c>
      <c r="S253" s="34" t="str">
        <f>IF('Heures Supplémentaire'!J337="",$S$5,"")</f>
        <v>Denise</v>
      </c>
      <c r="T253" s="34" t="str">
        <f>IF('Heures Supplémentaire'!L337="",$T$5,"")</f>
        <v>Camille</v>
      </c>
      <c r="U253" s="34" t="str">
        <f>IF('Heures Supplémentaire'!N337="",$U$5,"")</f>
        <v>Moncef</v>
      </c>
      <c r="V253" s="34" t="str">
        <f>IF('Heures Supplémentaire'!P337="",$V$5,"")</f>
        <v>Danièle</v>
      </c>
      <c r="W253" s="34" t="str">
        <f>IF('Heures Supplémentaire'!R337="",W$5,"")</f>
        <v>Alain</v>
      </c>
      <c r="X253" s="34" t="str">
        <f>IF('Heures Supplémentaire'!T337="",X$5,"")</f>
        <v>Manuel</v>
      </c>
      <c r="Y253" s="34" t="str">
        <f>IF('Heures Supplémentaire'!V337="",Y$5,"")</f>
        <v>Driss</v>
      </c>
      <c r="Z253" s="34" t="str">
        <f>IF('Heures Supplémentaire'!Z337="",Z$5,"")</f>
        <v>AAAA</v>
      </c>
      <c r="AA253" s="34" t="str">
        <f>IF('Heures Supplémentaire'!AA337="",AA$5,"")</f>
        <v>BBBB</v>
      </c>
      <c r="AB253" s="34" t="str">
        <f>IF('Heures Supplémentaire'!AB337="",AB$5,"")</f>
        <v>CCCC</v>
      </c>
      <c r="AC253" s="34" t="e">
        <f>IF(#REF!="",AC$5,"")</f>
        <v>#REF!</v>
      </c>
      <c r="AD253" s="34" t="e">
        <f>IF(#REF!="",AD$5,"")</f>
        <v>#REF!</v>
      </c>
      <c r="AE253" s="34" t="e">
        <f>IF(#REF!="",AE$5,"")</f>
        <v>#REF!</v>
      </c>
      <c r="AF253" s="34" t="e">
        <f>IF(#REF!="",AF$5,"")</f>
        <v>#REF!</v>
      </c>
      <c r="AG253" s="34" t="e">
        <f>IF(#REF!="",AG$5,"")</f>
        <v>#REF!</v>
      </c>
      <c r="AH253" s="35" t="e">
        <f>IF(#REF!="",AH$5,"")</f>
        <v>#REF!</v>
      </c>
    </row>
    <row r="254" spans="1:34" ht="15" hidden="1" customHeight="1">
      <c r="A254" s="27" t="s">
        <v>78</v>
      </c>
      <c r="B254" s="28">
        <f t="shared" si="7"/>
        <v>42984</v>
      </c>
      <c r="C254" s="36">
        <f t="shared" si="6"/>
        <v>4</v>
      </c>
      <c r="D254" s="37" t="s">
        <v>67</v>
      </c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3"/>
      <c r="P254" s="34" t="str">
        <f>IF('Heures Supplémentaire'!D338="",$P$5,"")</f>
        <v>Haziz</v>
      </c>
      <c r="Q254" s="34" t="str">
        <f>IF('Heures Supplémentaire'!F338="",$Q$5,"")</f>
        <v>Stéphanie</v>
      </c>
      <c r="R254" s="34" t="str">
        <f>IF('Heures Supplémentaire'!H338="",$R$5,"")</f>
        <v>Catherine</v>
      </c>
      <c r="S254" s="34" t="str">
        <f>IF('Heures Supplémentaire'!J338="",$S$5,"")</f>
        <v>Denise</v>
      </c>
      <c r="T254" s="34" t="str">
        <f>IF('Heures Supplémentaire'!L338="",$T$5,"")</f>
        <v>Camille</v>
      </c>
      <c r="U254" s="34" t="str">
        <f>IF('Heures Supplémentaire'!N338="",$U$5,"")</f>
        <v>Moncef</v>
      </c>
      <c r="V254" s="34" t="str">
        <f>IF('Heures Supplémentaire'!P338="",$V$5,"")</f>
        <v>Danièle</v>
      </c>
      <c r="W254" s="34" t="str">
        <f>IF('Heures Supplémentaire'!R338="",W$5,"")</f>
        <v>Alain</v>
      </c>
      <c r="X254" s="34" t="str">
        <f>IF('Heures Supplémentaire'!T338="",X$5,"")</f>
        <v>Manuel</v>
      </c>
      <c r="Y254" s="34" t="str">
        <f>IF('Heures Supplémentaire'!V338="",Y$5,"")</f>
        <v>Driss</v>
      </c>
      <c r="Z254" s="34" t="str">
        <f>IF('Heures Supplémentaire'!Z338="",Z$5,"")</f>
        <v>AAAA</v>
      </c>
      <c r="AA254" s="34" t="str">
        <f>IF('Heures Supplémentaire'!AA338="",AA$5,"")</f>
        <v>BBBB</v>
      </c>
      <c r="AB254" s="34" t="str">
        <f>IF('Heures Supplémentaire'!AB338="",AB$5,"")</f>
        <v>CCCC</v>
      </c>
      <c r="AC254" s="34" t="e">
        <f>IF(#REF!="",AC$5,"")</f>
        <v>#REF!</v>
      </c>
      <c r="AD254" s="34" t="e">
        <f>IF(#REF!="",AD$5,"")</f>
        <v>#REF!</v>
      </c>
      <c r="AE254" s="34" t="e">
        <f>IF(#REF!="",AE$5,"")</f>
        <v>#REF!</v>
      </c>
      <c r="AF254" s="34" t="e">
        <f>IF(#REF!="",AF$5,"")</f>
        <v>#REF!</v>
      </c>
      <c r="AG254" s="34" t="e">
        <f>IF(#REF!="",AG$5,"")</f>
        <v>#REF!</v>
      </c>
      <c r="AH254" s="35" t="e">
        <f>IF(#REF!="",AH$5,"")</f>
        <v>#REF!</v>
      </c>
    </row>
    <row r="255" spans="1:34" ht="15" customHeight="1">
      <c r="A255" s="27" t="s">
        <v>78</v>
      </c>
      <c r="B255" s="28">
        <f t="shared" si="7"/>
        <v>42985</v>
      </c>
      <c r="C255" s="36">
        <f t="shared" si="6"/>
        <v>5</v>
      </c>
      <c r="D255" s="37" t="s">
        <v>68</v>
      </c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3"/>
      <c r="P255" s="34" t="str">
        <f>IF('Heures Supplémentaire'!D339="",$P$5,"")</f>
        <v>Haziz</v>
      </c>
      <c r="Q255" s="34" t="str">
        <f>IF('Heures Supplémentaire'!F339="",$Q$5,"")</f>
        <v>Stéphanie</v>
      </c>
      <c r="R255" s="34" t="str">
        <f>IF('Heures Supplémentaire'!H339="",$R$5,"")</f>
        <v>Catherine</v>
      </c>
      <c r="S255" s="34" t="str">
        <f>IF('Heures Supplémentaire'!J339="",$S$5,"")</f>
        <v>Denise</v>
      </c>
      <c r="T255" s="34" t="str">
        <f>IF('Heures Supplémentaire'!L339="",$T$5,"")</f>
        <v>Camille</v>
      </c>
      <c r="U255" s="34" t="str">
        <f>IF('Heures Supplémentaire'!N339="",$U$5,"")</f>
        <v>Moncef</v>
      </c>
      <c r="V255" s="34" t="str">
        <f>IF('Heures Supplémentaire'!P339="",$V$5,"")</f>
        <v>Danièle</v>
      </c>
      <c r="W255" s="34" t="str">
        <f>IF('Heures Supplémentaire'!R339="",W$5,"")</f>
        <v>Alain</v>
      </c>
      <c r="X255" s="34" t="str">
        <f>IF('Heures Supplémentaire'!T339="",X$5,"")</f>
        <v>Manuel</v>
      </c>
      <c r="Y255" s="34" t="str">
        <f>IF('Heures Supplémentaire'!V339="",Y$5,"")</f>
        <v>Driss</v>
      </c>
      <c r="Z255" s="34" t="str">
        <f>IF('Heures Supplémentaire'!Z339="",Z$5,"")</f>
        <v>AAAA</v>
      </c>
      <c r="AA255" s="34" t="str">
        <f>IF('Heures Supplémentaire'!AA339="",AA$5,"")</f>
        <v>BBBB</v>
      </c>
      <c r="AB255" s="34" t="str">
        <f>IF('Heures Supplémentaire'!AB339="",AB$5,"")</f>
        <v>CCCC</v>
      </c>
      <c r="AC255" s="34" t="e">
        <f>IF(#REF!="",AC$5,"")</f>
        <v>#REF!</v>
      </c>
      <c r="AD255" s="34" t="e">
        <f>IF(#REF!="",AD$5,"")</f>
        <v>#REF!</v>
      </c>
      <c r="AE255" s="34" t="e">
        <f>IF(#REF!="",AE$5,"")</f>
        <v>#REF!</v>
      </c>
      <c r="AF255" s="34" t="e">
        <f>IF(#REF!="",AF$5,"")</f>
        <v>#REF!</v>
      </c>
      <c r="AG255" s="34" t="e">
        <f>IF(#REF!="",AG$5,"")</f>
        <v>#REF!</v>
      </c>
      <c r="AH255" s="35" t="e">
        <f>IF(#REF!="",AH$5,"")</f>
        <v>#REF!</v>
      </c>
    </row>
    <row r="256" spans="1:34" ht="15" hidden="1" customHeight="1">
      <c r="A256" s="27" t="s">
        <v>78</v>
      </c>
      <c r="B256" s="28">
        <f t="shared" si="7"/>
        <v>42986</v>
      </c>
      <c r="C256" s="36">
        <f t="shared" si="6"/>
        <v>6</v>
      </c>
      <c r="D256" s="37" t="s">
        <v>69</v>
      </c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3"/>
      <c r="P256" s="34" t="str">
        <f>IF('Heures Supplémentaire'!D340="",$P$5,"")</f>
        <v>Haziz</v>
      </c>
      <c r="Q256" s="34" t="str">
        <f>IF('Heures Supplémentaire'!F340="",$Q$5,"")</f>
        <v>Stéphanie</v>
      </c>
      <c r="R256" s="34" t="str">
        <f>IF('Heures Supplémentaire'!H340="",$R$5,"")</f>
        <v>Catherine</v>
      </c>
      <c r="S256" s="34" t="str">
        <f>IF('Heures Supplémentaire'!J340="",$S$5,"")</f>
        <v>Denise</v>
      </c>
      <c r="T256" s="34" t="str">
        <f>IF('Heures Supplémentaire'!L340="",$T$5,"")</f>
        <v>Camille</v>
      </c>
      <c r="U256" s="34" t="str">
        <f>IF('Heures Supplémentaire'!N340="",$U$5,"")</f>
        <v>Moncef</v>
      </c>
      <c r="V256" s="34" t="str">
        <f>IF('Heures Supplémentaire'!P340="",$V$5,"")</f>
        <v>Danièle</v>
      </c>
      <c r="W256" s="34" t="str">
        <f>IF('Heures Supplémentaire'!R340="",W$5,"")</f>
        <v>Alain</v>
      </c>
      <c r="X256" s="34" t="str">
        <f>IF('Heures Supplémentaire'!T340="",X$5,"")</f>
        <v>Manuel</v>
      </c>
      <c r="Y256" s="34" t="str">
        <f>IF('Heures Supplémentaire'!V340="",Y$5,"")</f>
        <v>Driss</v>
      </c>
      <c r="Z256" s="34" t="str">
        <f>IF('Heures Supplémentaire'!Z340="",Z$5,"")</f>
        <v>AAAA</v>
      </c>
      <c r="AA256" s="34" t="str">
        <f>IF('Heures Supplémentaire'!AA340="",AA$5,"")</f>
        <v>BBBB</v>
      </c>
      <c r="AB256" s="34" t="str">
        <f>IF('Heures Supplémentaire'!AB340="",AB$5,"")</f>
        <v>CCCC</v>
      </c>
      <c r="AC256" s="34" t="e">
        <f>IF(#REF!="",AC$5,"")</f>
        <v>#REF!</v>
      </c>
      <c r="AD256" s="34" t="e">
        <f>IF(#REF!="",AD$5,"")</f>
        <v>#REF!</v>
      </c>
      <c r="AE256" s="34" t="e">
        <f>IF(#REF!="",AE$5,"")</f>
        <v>#REF!</v>
      </c>
      <c r="AF256" s="34" t="e">
        <f>IF(#REF!="",AF$5,"")</f>
        <v>#REF!</v>
      </c>
      <c r="AG256" s="34" t="e">
        <f>IF(#REF!="",AG$5,"")</f>
        <v>#REF!</v>
      </c>
      <c r="AH256" s="35" t="e">
        <f>IF(#REF!="",AH$5,"")</f>
        <v>#REF!</v>
      </c>
    </row>
    <row r="257" spans="1:34" ht="15" hidden="1" customHeight="1">
      <c r="A257" s="27" t="s">
        <v>78</v>
      </c>
      <c r="B257" s="28">
        <f t="shared" si="7"/>
        <v>42987</v>
      </c>
      <c r="C257" s="36">
        <f t="shared" si="6"/>
        <v>7</v>
      </c>
      <c r="D257" s="37" t="s">
        <v>70</v>
      </c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3"/>
      <c r="P257" s="34" t="str">
        <f>IF('Heures Supplémentaire'!D341="",$P$5,"")</f>
        <v>Haziz</v>
      </c>
      <c r="Q257" s="34" t="str">
        <f>IF('Heures Supplémentaire'!F341="",$Q$5,"")</f>
        <v>Stéphanie</v>
      </c>
      <c r="R257" s="34" t="str">
        <f>IF('Heures Supplémentaire'!H341="",$R$5,"")</f>
        <v>Catherine</v>
      </c>
      <c r="S257" s="34" t="str">
        <f>IF('Heures Supplémentaire'!J341="",$S$5,"")</f>
        <v>Denise</v>
      </c>
      <c r="T257" s="34" t="str">
        <f>IF('Heures Supplémentaire'!L341="",$T$5,"")</f>
        <v>Camille</v>
      </c>
      <c r="U257" s="34" t="str">
        <f>IF('Heures Supplémentaire'!N341="",$U$5,"")</f>
        <v>Moncef</v>
      </c>
      <c r="V257" s="34" t="str">
        <f>IF('Heures Supplémentaire'!P341="",$V$5,"")</f>
        <v>Danièle</v>
      </c>
      <c r="W257" s="34" t="str">
        <f>IF('Heures Supplémentaire'!R341="",W$5,"")</f>
        <v>Alain</v>
      </c>
      <c r="X257" s="34" t="str">
        <f>IF('Heures Supplémentaire'!T341="",X$5,"")</f>
        <v>Manuel</v>
      </c>
      <c r="Y257" s="34" t="str">
        <f>IF('Heures Supplémentaire'!V341="",Y$5,"")</f>
        <v>Driss</v>
      </c>
      <c r="Z257" s="34" t="str">
        <f>IF('Heures Supplémentaire'!Z341="",Z$5,"")</f>
        <v>AAAA</v>
      </c>
      <c r="AA257" s="34" t="str">
        <f>IF('Heures Supplémentaire'!AA341="",AA$5,"")</f>
        <v>BBBB</v>
      </c>
      <c r="AB257" s="34" t="str">
        <f>IF('Heures Supplémentaire'!AB341="",AB$5,"")</f>
        <v>CCCC</v>
      </c>
      <c r="AC257" s="34" t="e">
        <f>IF(#REF!="",AC$5,"")</f>
        <v>#REF!</v>
      </c>
      <c r="AD257" s="34" t="e">
        <f>IF(#REF!="",AD$5,"")</f>
        <v>#REF!</v>
      </c>
      <c r="AE257" s="34" t="e">
        <f>IF(#REF!="",AE$5,"")</f>
        <v>#REF!</v>
      </c>
      <c r="AF257" s="34" t="e">
        <f>IF(#REF!="",AF$5,"")</f>
        <v>#REF!</v>
      </c>
      <c r="AG257" s="34" t="e">
        <f>IF(#REF!="",AG$5,"")</f>
        <v>#REF!</v>
      </c>
      <c r="AH257" s="35" t="e">
        <f>IF(#REF!="",AH$5,"")</f>
        <v>#REF!</v>
      </c>
    </row>
    <row r="258" spans="1:34" ht="15" hidden="1" customHeight="1">
      <c r="A258" s="27" t="s">
        <v>78</v>
      </c>
      <c r="B258" s="28">
        <f t="shared" si="7"/>
        <v>42988</v>
      </c>
      <c r="C258" s="36">
        <f t="shared" si="6"/>
        <v>1</v>
      </c>
      <c r="D258" s="37" t="s">
        <v>64</v>
      </c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3"/>
      <c r="P258" s="34" t="str">
        <f>IF('Heures Supplémentaire'!D342="",$P$5,"")</f>
        <v>Haziz</v>
      </c>
      <c r="Q258" s="34" t="str">
        <f>IF('Heures Supplémentaire'!F342="",$Q$5,"")</f>
        <v>Stéphanie</v>
      </c>
      <c r="R258" s="34" t="str">
        <f>IF('Heures Supplémentaire'!H342="",$R$5,"")</f>
        <v>Catherine</v>
      </c>
      <c r="S258" s="34" t="str">
        <f>IF('Heures Supplémentaire'!J342="",$S$5,"")</f>
        <v>Denise</v>
      </c>
      <c r="T258" s="34" t="str">
        <f>IF('Heures Supplémentaire'!L342="",$T$5,"")</f>
        <v>Camille</v>
      </c>
      <c r="U258" s="34" t="str">
        <f>IF('Heures Supplémentaire'!N342="",$U$5,"")</f>
        <v>Moncef</v>
      </c>
      <c r="V258" s="34" t="str">
        <f>IF('Heures Supplémentaire'!P342="",$V$5,"")</f>
        <v>Danièle</v>
      </c>
      <c r="W258" s="34" t="str">
        <f>IF('Heures Supplémentaire'!R342="",W$5,"")</f>
        <v>Alain</v>
      </c>
      <c r="X258" s="34" t="str">
        <f>IF('Heures Supplémentaire'!T342="",X$5,"")</f>
        <v>Manuel</v>
      </c>
      <c r="Y258" s="34" t="str">
        <f>IF('Heures Supplémentaire'!V342="",Y$5,"")</f>
        <v>Driss</v>
      </c>
      <c r="Z258" s="34" t="str">
        <f>IF('Heures Supplémentaire'!Z342="",Z$5,"")</f>
        <v>AAAA</v>
      </c>
      <c r="AA258" s="34" t="str">
        <f>IF('Heures Supplémentaire'!AA342="",AA$5,"")</f>
        <v>BBBB</v>
      </c>
      <c r="AB258" s="34" t="str">
        <f>IF('Heures Supplémentaire'!AB342="",AB$5,"")</f>
        <v>CCCC</v>
      </c>
      <c r="AC258" s="34" t="e">
        <f>IF(#REF!="",AC$5,"")</f>
        <v>#REF!</v>
      </c>
      <c r="AD258" s="34" t="e">
        <f>IF(#REF!="",AD$5,"")</f>
        <v>#REF!</v>
      </c>
      <c r="AE258" s="34" t="e">
        <f>IF(#REF!="",AE$5,"")</f>
        <v>#REF!</v>
      </c>
      <c r="AF258" s="34" t="e">
        <f>IF(#REF!="",AF$5,"")</f>
        <v>#REF!</v>
      </c>
      <c r="AG258" s="34" t="e">
        <f>IF(#REF!="",AG$5,"")</f>
        <v>#REF!</v>
      </c>
      <c r="AH258" s="35" t="e">
        <f>IF(#REF!="",AH$5,"")</f>
        <v>#REF!</v>
      </c>
    </row>
    <row r="259" spans="1:34" ht="15" hidden="1" customHeight="1">
      <c r="A259" s="27" t="s">
        <v>78</v>
      </c>
      <c r="B259" s="28">
        <f t="shared" si="7"/>
        <v>42989</v>
      </c>
      <c r="C259" s="36">
        <f t="shared" si="6"/>
        <v>2</v>
      </c>
      <c r="D259" s="37" t="s">
        <v>65</v>
      </c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3"/>
      <c r="P259" s="34" t="str">
        <f>IF('Heures Supplémentaire'!D345="",$P$5,"")</f>
        <v>Haziz</v>
      </c>
      <c r="Q259" s="34" t="str">
        <f>IF('Heures Supplémentaire'!F345="",$Q$5,"")</f>
        <v>Stéphanie</v>
      </c>
      <c r="R259" s="34" t="str">
        <f>IF('Heures Supplémentaire'!H345="",$R$5,"")</f>
        <v>Catherine</v>
      </c>
      <c r="S259" s="34" t="str">
        <f>IF('Heures Supplémentaire'!J345="",$S$5,"")</f>
        <v>Denise</v>
      </c>
      <c r="T259" s="34" t="str">
        <f>IF('Heures Supplémentaire'!L345="",$T$5,"")</f>
        <v>Camille</v>
      </c>
      <c r="U259" s="34" t="str">
        <f>IF('Heures Supplémentaire'!N345="",$U$5,"")</f>
        <v>Moncef</v>
      </c>
      <c r="V259" s="34" t="str">
        <f>IF('Heures Supplémentaire'!P345="",$V$5,"")</f>
        <v>Danièle</v>
      </c>
      <c r="W259" s="34" t="str">
        <f>IF('Heures Supplémentaire'!R345="",W$5,"")</f>
        <v>Alain</v>
      </c>
      <c r="X259" s="34" t="str">
        <f>IF('Heures Supplémentaire'!T345="",X$5,"")</f>
        <v>Manuel</v>
      </c>
      <c r="Y259" s="34" t="str">
        <f>IF('Heures Supplémentaire'!V345="",Y$5,"")</f>
        <v>Driss</v>
      </c>
      <c r="Z259" s="34" t="str">
        <f>IF('Heures Supplémentaire'!Z345="",Z$5,"")</f>
        <v>AAAA</v>
      </c>
      <c r="AA259" s="34" t="str">
        <f>IF('Heures Supplémentaire'!AA345="",AA$5,"")</f>
        <v>BBBB</v>
      </c>
      <c r="AB259" s="34" t="str">
        <f>IF('Heures Supplémentaire'!AB345="",AB$5,"")</f>
        <v>CCCC</v>
      </c>
      <c r="AC259" s="34" t="e">
        <f>IF(#REF!="",AC$5,"")</f>
        <v>#REF!</v>
      </c>
      <c r="AD259" s="34" t="e">
        <f>IF(#REF!="",AD$5,"")</f>
        <v>#REF!</v>
      </c>
      <c r="AE259" s="34" t="e">
        <f>IF(#REF!="",AE$5,"")</f>
        <v>#REF!</v>
      </c>
      <c r="AF259" s="34" t="e">
        <f>IF(#REF!="",AF$5,"")</f>
        <v>#REF!</v>
      </c>
      <c r="AG259" s="34" t="e">
        <f>IF(#REF!="",AG$5,"")</f>
        <v>#REF!</v>
      </c>
      <c r="AH259" s="35" t="e">
        <f>IF(#REF!="",AH$5,"")</f>
        <v>#REF!</v>
      </c>
    </row>
    <row r="260" spans="1:34" ht="15" hidden="1" customHeight="1">
      <c r="A260" s="27" t="s">
        <v>78</v>
      </c>
      <c r="B260" s="28">
        <f t="shared" si="7"/>
        <v>42990</v>
      </c>
      <c r="C260" s="36">
        <f t="shared" si="6"/>
        <v>3</v>
      </c>
      <c r="D260" s="37" t="s">
        <v>66</v>
      </c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3"/>
      <c r="P260" s="34" t="str">
        <f>IF('Heures Supplémentaire'!D346="",$P$5,"")</f>
        <v>Haziz</v>
      </c>
      <c r="Q260" s="34" t="str">
        <f>IF('Heures Supplémentaire'!F346="",$Q$5,"")</f>
        <v>Stéphanie</v>
      </c>
      <c r="R260" s="34" t="str">
        <f>IF('Heures Supplémentaire'!H346="",$R$5,"")</f>
        <v>Catherine</v>
      </c>
      <c r="S260" s="34" t="str">
        <f>IF('Heures Supplémentaire'!J346="",$S$5,"")</f>
        <v>Denise</v>
      </c>
      <c r="T260" s="34" t="str">
        <f>IF('Heures Supplémentaire'!L346="",$T$5,"")</f>
        <v>Camille</v>
      </c>
      <c r="U260" s="34" t="str">
        <f>IF('Heures Supplémentaire'!N346="",$U$5,"")</f>
        <v>Moncef</v>
      </c>
      <c r="V260" s="34" t="str">
        <f>IF('Heures Supplémentaire'!P346="",$V$5,"")</f>
        <v>Danièle</v>
      </c>
      <c r="W260" s="34" t="str">
        <f>IF('Heures Supplémentaire'!R346="",W$5,"")</f>
        <v>Alain</v>
      </c>
      <c r="X260" s="34" t="str">
        <f>IF('Heures Supplémentaire'!T346="",X$5,"")</f>
        <v>Manuel</v>
      </c>
      <c r="Y260" s="34" t="str">
        <f>IF('Heures Supplémentaire'!V346="",Y$5,"")</f>
        <v>Driss</v>
      </c>
      <c r="Z260" s="34" t="str">
        <f>IF('Heures Supplémentaire'!Z346="",Z$5,"")</f>
        <v>AAAA</v>
      </c>
      <c r="AA260" s="34" t="str">
        <f>IF('Heures Supplémentaire'!AA346="",AA$5,"")</f>
        <v>BBBB</v>
      </c>
      <c r="AB260" s="34" t="str">
        <f>IF('Heures Supplémentaire'!AB346="",AB$5,"")</f>
        <v>CCCC</v>
      </c>
      <c r="AC260" s="34" t="e">
        <f>IF(#REF!="",AC$5,"")</f>
        <v>#REF!</v>
      </c>
      <c r="AD260" s="34" t="e">
        <f>IF(#REF!="",AD$5,"")</f>
        <v>#REF!</v>
      </c>
      <c r="AE260" s="34" t="e">
        <f>IF(#REF!="",AE$5,"")</f>
        <v>#REF!</v>
      </c>
      <c r="AF260" s="34" t="e">
        <f>IF(#REF!="",AF$5,"")</f>
        <v>#REF!</v>
      </c>
      <c r="AG260" s="34" t="e">
        <f>IF(#REF!="",AG$5,"")</f>
        <v>#REF!</v>
      </c>
      <c r="AH260" s="35" t="e">
        <f>IF(#REF!="",AH$5,"")</f>
        <v>#REF!</v>
      </c>
    </row>
    <row r="261" spans="1:34" ht="15" hidden="1" customHeight="1">
      <c r="A261" s="27" t="s">
        <v>78</v>
      </c>
      <c r="B261" s="28">
        <f t="shared" si="7"/>
        <v>42991</v>
      </c>
      <c r="C261" s="36">
        <f t="shared" si="6"/>
        <v>4</v>
      </c>
      <c r="D261" s="37" t="s">
        <v>67</v>
      </c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3"/>
      <c r="P261" s="34" t="str">
        <f>IF('Heures Supplémentaire'!D347="",$P$5,"")</f>
        <v>Haziz</v>
      </c>
      <c r="Q261" s="34" t="str">
        <f>IF('Heures Supplémentaire'!F347="",$Q$5,"")</f>
        <v>Stéphanie</v>
      </c>
      <c r="R261" s="34" t="str">
        <f>IF('Heures Supplémentaire'!H347="",$R$5,"")</f>
        <v>Catherine</v>
      </c>
      <c r="S261" s="34" t="str">
        <f>IF('Heures Supplémentaire'!J347="",$S$5,"")</f>
        <v>Denise</v>
      </c>
      <c r="T261" s="34" t="str">
        <f>IF('Heures Supplémentaire'!L347="",$T$5,"")</f>
        <v>Camille</v>
      </c>
      <c r="U261" s="34" t="str">
        <f>IF('Heures Supplémentaire'!N347="",$U$5,"")</f>
        <v>Moncef</v>
      </c>
      <c r="V261" s="34" t="str">
        <f>IF('Heures Supplémentaire'!P347="",$V$5,"")</f>
        <v>Danièle</v>
      </c>
      <c r="W261" s="34" t="str">
        <f>IF('Heures Supplémentaire'!R347="",W$5,"")</f>
        <v>Alain</v>
      </c>
      <c r="X261" s="34" t="str">
        <f>IF('Heures Supplémentaire'!T347="",X$5,"")</f>
        <v>Manuel</v>
      </c>
      <c r="Y261" s="34" t="str">
        <f>IF('Heures Supplémentaire'!V347="",Y$5,"")</f>
        <v>Driss</v>
      </c>
      <c r="Z261" s="34" t="str">
        <f>IF('Heures Supplémentaire'!Z347="",Z$5,"")</f>
        <v>AAAA</v>
      </c>
      <c r="AA261" s="34" t="str">
        <f>IF('Heures Supplémentaire'!AA347="",AA$5,"")</f>
        <v>BBBB</v>
      </c>
      <c r="AB261" s="34" t="str">
        <f>IF('Heures Supplémentaire'!AB347="",AB$5,"")</f>
        <v>CCCC</v>
      </c>
      <c r="AC261" s="34" t="e">
        <f>IF(#REF!="",AC$5,"")</f>
        <v>#REF!</v>
      </c>
      <c r="AD261" s="34" t="e">
        <f>IF(#REF!="",AD$5,"")</f>
        <v>#REF!</v>
      </c>
      <c r="AE261" s="34" t="e">
        <f>IF(#REF!="",AE$5,"")</f>
        <v>#REF!</v>
      </c>
      <c r="AF261" s="34" t="e">
        <f>IF(#REF!="",AF$5,"")</f>
        <v>#REF!</v>
      </c>
      <c r="AG261" s="34" t="e">
        <f>IF(#REF!="",AG$5,"")</f>
        <v>#REF!</v>
      </c>
      <c r="AH261" s="35" t="e">
        <f>IF(#REF!="",AH$5,"")</f>
        <v>#REF!</v>
      </c>
    </row>
    <row r="262" spans="1:34" ht="15" customHeight="1">
      <c r="A262" s="27" t="s">
        <v>78</v>
      </c>
      <c r="B262" s="28">
        <f t="shared" si="7"/>
        <v>42992</v>
      </c>
      <c r="C262" s="36">
        <f t="shared" ref="C262:C325" si="8">WEEKDAY(B262)</f>
        <v>5</v>
      </c>
      <c r="D262" s="37" t="s">
        <v>68</v>
      </c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3"/>
      <c r="P262" s="34" t="str">
        <f>IF('Heures Supplémentaire'!D348="",$P$5,"")</f>
        <v>Haziz</v>
      </c>
      <c r="Q262" s="34" t="str">
        <f>IF('Heures Supplémentaire'!F348="",$Q$5,"")</f>
        <v>Stéphanie</v>
      </c>
      <c r="R262" s="34" t="str">
        <f>IF('Heures Supplémentaire'!H348="",$R$5,"")</f>
        <v>Catherine</v>
      </c>
      <c r="S262" s="34" t="str">
        <f>IF('Heures Supplémentaire'!J348="",$S$5,"")</f>
        <v>Denise</v>
      </c>
      <c r="T262" s="34" t="str">
        <f>IF('Heures Supplémentaire'!L348="",$T$5,"")</f>
        <v>Camille</v>
      </c>
      <c r="U262" s="34" t="str">
        <f>IF('Heures Supplémentaire'!N348="",$U$5,"")</f>
        <v>Moncef</v>
      </c>
      <c r="V262" s="34" t="str">
        <f>IF('Heures Supplémentaire'!P348="",$V$5,"")</f>
        <v>Danièle</v>
      </c>
      <c r="W262" s="34" t="str">
        <f>IF('Heures Supplémentaire'!R348="",W$5,"")</f>
        <v>Alain</v>
      </c>
      <c r="X262" s="34" t="str">
        <f>IF('Heures Supplémentaire'!T348="",X$5,"")</f>
        <v>Manuel</v>
      </c>
      <c r="Y262" s="34" t="str">
        <f>IF('Heures Supplémentaire'!V348="",Y$5,"")</f>
        <v>Driss</v>
      </c>
      <c r="Z262" s="34" t="str">
        <f>IF('Heures Supplémentaire'!Z348="",Z$5,"")</f>
        <v>AAAA</v>
      </c>
      <c r="AA262" s="34" t="str">
        <f>IF('Heures Supplémentaire'!AA348="",AA$5,"")</f>
        <v>BBBB</v>
      </c>
      <c r="AB262" s="34" t="str">
        <f>IF('Heures Supplémentaire'!AB348="",AB$5,"")</f>
        <v>CCCC</v>
      </c>
      <c r="AC262" s="34" t="e">
        <f>IF(#REF!="",AC$5,"")</f>
        <v>#REF!</v>
      </c>
      <c r="AD262" s="34" t="e">
        <f>IF(#REF!="",AD$5,"")</f>
        <v>#REF!</v>
      </c>
      <c r="AE262" s="34" t="e">
        <f>IF(#REF!="",AE$5,"")</f>
        <v>#REF!</v>
      </c>
      <c r="AF262" s="34" t="e">
        <f>IF(#REF!="",AF$5,"")</f>
        <v>#REF!</v>
      </c>
      <c r="AG262" s="34" t="e">
        <f>IF(#REF!="",AG$5,"")</f>
        <v>#REF!</v>
      </c>
      <c r="AH262" s="35" t="e">
        <f>IF(#REF!="",AH$5,"")</f>
        <v>#REF!</v>
      </c>
    </row>
    <row r="263" spans="1:34" ht="15" hidden="1" customHeight="1">
      <c r="A263" s="27" t="s">
        <v>78</v>
      </c>
      <c r="B263" s="28">
        <f t="shared" ref="B263:B326" si="9">B262+1</f>
        <v>42993</v>
      </c>
      <c r="C263" s="36">
        <f t="shared" si="8"/>
        <v>6</v>
      </c>
      <c r="D263" s="37" t="s">
        <v>69</v>
      </c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3"/>
      <c r="P263" s="34" t="str">
        <f>IF('Heures Supplémentaire'!D349="",$P$5,"")</f>
        <v>Haziz</v>
      </c>
      <c r="Q263" s="34" t="str">
        <f>IF('Heures Supplémentaire'!F349="",$Q$5,"")</f>
        <v>Stéphanie</v>
      </c>
      <c r="R263" s="34" t="str">
        <f>IF('Heures Supplémentaire'!H349="",$R$5,"")</f>
        <v>Catherine</v>
      </c>
      <c r="S263" s="34" t="str">
        <f>IF('Heures Supplémentaire'!J349="",$S$5,"")</f>
        <v>Denise</v>
      </c>
      <c r="T263" s="34" t="str">
        <f>IF('Heures Supplémentaire'!L349="",$T$5,"")</f>
        <v>Camille</v>
      </c>
      <c r="U263" s="34" t="str">
        <f>IF('Heures Supplémentaire'!N349="",$U$5,"")</f>
        <v>Moncef</v>
      </c>
      <c r="V263" s="34" t="str">
        <f>IF('Heures Supplémentaire'!P349="",$V$5,"")</f>
        <v>Danièle</v>
      </c>
      <c r="W263" s="34" t="str">
        <f>IF('Heures Supplémentaire'!R349="",W$5,"")</f>
        <v>Alain</v>
      </c>
      <c r="X263" s="34" t="str">
        <f>IF('Heures Supplémentaire'!T349="",X$5,"")</f>
        <v>Manuel</v>
      </c>
      <c r="Y263" s="34" t="str">
        <f>IF('Heures Supplémentaire'!V349="",Y$5,"")</f>
        <v>Driss</v>
      </c>
      <c r="Z263" s="34" t="str">
        <f>IF('Heures Supplémentaire'!Z349="",Z$5,"")</f>
        <v>AAAA</v>
      </c>
      <c r="AA263" s="34" t="str">
        <f>IF('Heures Supplémentaire'!AA349="",AA$5,"")</f>
        <v>BBBB</v>
      </c>
      <c r="AB263" s="34" t="str">
        <f>IF('Heures Supplémentaire'!AB349="",AB$5,"")</f>
        <v>CCCC</v>
      </c>
      <c r="AC263" s="34" t="e">
        <f>IF(#REF!="",AC$5,"")</f>
        <v>#REF!</v>
      </c>
      <c r="AD263" s="34" t="e">
        <f>IF(#REF!="",AD$5,"")</f>
        <v>#REF!</v>
      </c>
      <c r="AE263" s="34" t="e">
        <f>IF(#REF!="",AE$5,"")</f>
        <v>#REF!</v>
      </c>
      <c r="AF263" s="34" t="e">
        <f>IF(#REF!="",AF$5,"")</f>
        <v>#REF!</v>
      </c>
      <c r="AG263" s="34" t="e">
        <f>IF(#REF!="",AG$5,"")</f>
        <v>#REF!</v>
      </c>
      <c r="AH263" s="35" t="e">
        <f>IF(#REF!="",AH$5,"")</f>
        <v>#REF!</v>
      </c>
    </row>
    <row r="264" spans="1:34" ht="15" hidden="1" customHeight="1">
      <c r="A264" s="27" t="s">
        <v>78</v>
      </c>
      <c r="B264" s="28">
        <f t="shared" si="9"/>
        <v>42994</v>
      </c>
      <c r="C264" s="36">
        <f t="shared" si="8"/>
        <v>7</v>
      </c>
      <c r="D264" s="37" t="s">
        <v>70</v>
      </c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3"/>
      <c r="P264" s="34" t="str">
        <f>IF('Heures Supplémentaire'!D350="",$P$5,"")</f>
        <v>Haziz</v>
      </c>
      <c r="Q264" s="34" t="str">
        <f>IF('Heures Supplémentaire'!F350="",$Q$5,"")</f>
        <v>Stéphanie</v>
      </c>
      <c r="R264" s="34" t="str">
        <f>IF('Heures Supplémentaire'!H350="",$R$5,"")</f>
        <v>Catherine</v>
      </c>
      <c r="S264" s="34" t="str">
        <f>IF('Heures Supplémentaire'!J350="",$S$5,"")</f>
        <v>Denise</v>
      </c>
      <c r="T264" s="34" t="str">
        <f>IF('Heures Supplémentaire'!L350="",$T$5,"")</f>
        <v>Camille</v>
      </c>
      <c r="U264" s="34" t="str">
        <f>IF('Heures Supplémentaire'!N350="",$U$5,"")</f>
        <v>Moncef</v>
      </c>
      <c r="V264" s="34" t="str">
        <f>IF('Heures Supplémentaire'!P350="",$V$5,"")</f>
        <v>Danièle</v>
      </c>
      <c r="W264" s="34" t="str">
        <f>IF('Heures Supplémentaire'!R350="",W$5,"")</f>
        <v>Alain</v>
      </c>
      <c r="X264" s="34" t="str">
        <f>IF('Heures Supplémentaire'!T350="",X$5,"")</f>
        <v>Manuel</v>
      </c>
      <c r="Y264" s="34" t="str">
        <f>IF('Heures Supplémentaire'!V350="",Y$5,"")</f>
        <v>Driss</v>
      </c>
      <c r="Z264" s="34" t="str">
        <f>IF('Heures Supplémentaire'!Z350="",Z$5,"")</f>
        <v>AAAA</v>
      </c>
      <c r="AA264" s="34" t="str">
        <f>IF('Heures Supplémentaire'!AA350="",AA$5,"")</f>
        <v>BBBB</v>
      </c>
      <c r="AB264" s="34" t="str">
        <f>IF('Heures Supplémentaire'!AB350="",AB$5,"")</f>
        <v>CCCC</v>
      </c>
      <c r="AC264" s="34" t="e">
        <f>IF(#REF!="",AC$5,"")</f>
        <v>#REF!</v>
      </c>
      <c r="AD264" s="34" t="e">
        <f>IF(#REF!="",AD$5,"")</f>
        <v>#REF!</v>
      </c>
      <c r="AE264" s="34" t="e">
        <f>IF(#REF!="",AE$5,"")</f>
        <v>#REF!</v>
      </c>
      <c r="AF264" s="34" t="e">
        <f>IF(#REF!="",AF$5,"")</f>
        <v>#REF!</v>
      </c>
      <c r="AG264" s="34" t="e">
        <f>IF(#REF!="",AG$5,"")</f>
        <v>#REF!</v>
      </c>
      <c r="AH264" s="35" t="e">
        <f>IF(#REF!="",AH$5,"")</f>
        <v>#REF!</v>
      </c>
    </row>
    <row r="265" spans="1:34" ht="15" hidden="1" customHeight="1">
      <c r="A265" s="27" t="s">
        <v>78</v>
      </c>
      <c r="B265" s="28">
        <f t="shared" si="9"/>
        <v>42995</v>
      </c>
      <c r="C265" s="36">
        <f t="shared" si="8"/>
        <v>1</v>
      </c>
      <c r="D265" s="37" t="s">
        <v>64</v>
      </c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3"/>
      <c r="P265" s="34" t="str">
        <f>IF('Heures Supplémentaire'!D351="",$P$5,"")</f>
        <v>Haziz</v>
      </c>
      <c r="Q265" s="34" t="str">
        <f>IF('Heures Supplémentaire'!F351="",$Q$5,"")</f>
        <v>Stéphanie</v>
      </c>
      <c r="R265" s="34" t="str">
        <f>IF('Heures Supplémentaire'!H351="",$R$5,"")</f>
        <v>Catherine</v>
      </c>
      <c r="S265" s="34" t="str">
        <f>IF('Heures Supplémentaire'!J351="",$S$5,"")</f>
        <v>Denise</v>
      </c>
      <c r="T265" s="34" t="str">
        <f>IF('Heures Supplémentaire'!L351="",$T$5,"")</f>
        <v>Camille</v>
      </c>
      <c r="U265" s="34" t="str">
        <f>IF('Heures Supplémentaire'!N351="",$U$5,"")</f>
        <v>Moncef</v>
      </c>
      <c r="V265" s="34" t="str">
        <f>IF('Heures Supplémentaire'!P351="",$V$5,"")</f>
        <v>Danièle</v>
      </c>
      <c r="W265" s="34" t="str">
        <f>IF('Heures Supplémentaire'!R351="",W$5,"")</f>
        <v>Alain</v>
      </c>
      <c r="X265" s="34" t="str">
        <f>IF('Heures Supplémentaire'!T351="",X$5,"")</f>
        <v>Manuel</v>
      </c>
      <c r="Y265" s="34" t="str">
        <f>IF('Heures Supplémentaire'!V351="",Y$5,"")</f>
        <v>Driss</v>
      </c>
      <c r="Z265" s="34" t="str">
        <f>IF('Heures Supplémentaire'!Z351="",Z$5,"")</f>
        <v>AAAA</v>
      </c>
      <c r="AA265" s="34" t="str">
        <f>IF('Heures Supplémentaire'!AA351="",AA$5,"")</f>
        <v>BBBB</v>
      </c>
      <c r="AB265" s="34" t="str">
        <f>IF('Heures Supplémentaire'!AB351="",AB$5,"")</f>
        <v>CCCC</v>
      </c>
      <c r="AC265" s="34" t="e">
        <f>IF(#REF!="",AC$5,"")</f>
        <v>#REF!</v>
      </c>
      <c r="AD265" s="34" t="e">
        <f>IF(#REF!="",AD$5,"")</f>
        <v>#REF!</v>
      </c>
      <c r="AE265" s="34" t="e">
        <f>IF(#REF!="",AE$5,"")</f>
        <v>#REF!</v>
      </c>
      <c r="AF265" s="34" t="e">
        <f>IF(#REF!="",AF$5,"")</f>
        <v>#REF!</v>
      </c>
      <c r="AG265" s="34" t="e">
        <f>IF(#REF!="",AG$5,"")</f>
        <v>#REF!</v>
      </c>
      <c r="AH265" s="35" t="e">
        <f>IF(#REF!="",AH$5,"")</f>
        <v>#REF!</v>
      </c>
    </row>
    <row r="266" spans="1:34" ht="15" hidden="1" customHeight="1">
      <c r="A266" s="27" t="s">
        <v>78</v>
      </c>
      <c r="B266" s="28">
        <f t="shared" si="9"/>
        <v>42996</v>
      </c>
      <c r="C266" s="36">
        <f t="shared" si="8"/>
        <v>2</v>
      </c>
      <c r="D266" s="37" t="s">
        <v>65</v>
      </c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3"/>
      <c r="P266" s="34" t="str">
        <f>IF('Heures Supplémentaire'!D354="",$P$5,"")</f>
        <v>Haziz</v>
      </c>
      <c r="Q266" s="34" t="str">
        <f>IF('Heures Supplémentaire'!F354="",$Q$5,"")</f>
        <v>Stéphanie</v>
      </c>
      <c r="R266" s="34" t="str">
        <f>IF('Heures Supplémentaire'!H354="",$R$5,"")</f>
        <v>Catherine</v>
      </c>
      <c r="S266" s="34" t="str">
        <f>IF('Heures Supplémentaire'!J354="",$S$5,"")</f>
        <v>Denise</v>
      </c>
      <c r="T266" s="34" t="str">
        <f>IF('Heures Supplémentaire'!L354="",$T$5,"")</f>
        <v>Camille</v>
      </c>
      <c r="U266" s="34" t="str">
        <f>IF('Heures Supplémentaire'!N354="",$U$5,"")</f>
        <v>Moncef</v>
      </c>
      <c r="V266" s="34" t="str">
        <f>IF('Heures Supplémentaire'!P354="",$V$5,"")</f>
        <v>Danièle</v>
      </c>
      <c r="W266" s="34" t="str">
        <f>IF('Heures Supplémentaire'!R354="",W$5,"")</f>
        <v>Alain</v>
      </c>
      <c r="X266" s="34" t="str">
        <f>IF('Heures Supplémentaire'!T354="",X$5,"")</f>
        <v>Manuel</v>
      </c>
      <c r="Y266" s="34" t="str">
        <f>IF('Heures Supplémentaire'!V354="",Y$5,"")</f>
        <v>Driss</v>
      </c>
      <c r="Z266" s="34" t="str">
        <f>IF('Heures Supplémentaire'!Z354="",Z$5,"")</f>
        <v>AAAA</v>
      </c>
      <c r="AA266" s="34" t="str">
        <f>IF('Heures Supplémentaire'!AA354="",AA$5,"")</f>
        <v>BBBB</v>
      </c>
      <c r="AB266" s="34" t="str">
        <f>IF('Heures Supplémentaire'!AB354="",AB$5,"")</f>
        <v>CCCC</v>
      </c>
      <c r="AC266" s="34" t="e">
        <f>IF(#REF!="",AC$5,"")</f>
        <v>#REF!</v>
      </c>
      <c r="AD266" s="34" t="e">
        <f>IF(#REF!="",AD$5,"")</f>
        <v>#REF!</v>
      </c>
      <c r="AE266" s="34" t="e">
        <f>IF(#REF!="",AE$5,"")</f>
        <v>#REF!</v>
      </c>
      <c r="AF266" s="34" t="e">
        <f>IF(#REF!="",AF$5,"")</f>
        <v>#REF!</v>
      </c>
      <c r="AG266" s="34" t="e">
        <f>IF(#REF!="",AG$5,"")</f>
        <v>#REF!</v>
      </c>
      <c r="AH266" s="35" t="e">
        <f>IF(#REF!="",AH$5,"")</f>
        <v>#REF!</v>
      </c>
    </row>
    <row r="267" spans="1:34" ht="15" hidden="1" customHeight="1">
      <c r="A267" s="27" t="s">
        <v>78</v>
      </c>
      <c r="B267" s="28">
        <f t="shared" si="9"/>
        <v>42997</v>
      </c>
      <c r="C267" s="36">
        <f t="shared" si="8"/>
        <v>3</v>
      </c>
      <c r="D267" s="37" t="s">
        <v>66</v>
      </c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3"/>
      <c r="P267" s="34" t="str">
        <f>IF('Heures Supplémentaire'!D355="",$P$5,"")</f>
        <v>Haziz</v>
      </c>
      <c r="Q267" s="34" t="str">
        <f>IF('Heures Supplémentaire'!F355="",$Q$5,"")</f>
        <v>Stéphanie</v>
      </c>
      <c r="R267" s="34" t="str">
        <f>IF('Heures Supplémentaire'!H355="",$R$5,"")</f>
        <v>Catherine</v>
      </c>
      <c r="S267" s="34" t="str">
        <f>IF('Heures Supplémentaire'!J355="",$S$5,"")</f>
        <v>Denise</v>
      </c>
      <c r="T267" s="34" t="str">
        <f>IF('Heures Supplémentaire'!L355="",$T$5,"")</f>
        <v>Camille</v>
      </c>
      <c r="U267" s="34" t="str">
        <f>IF('Heures Supplémentaire'!N355="",$U$5,"")</f>
        <v>Moncef</v>
      </c>
      <c r="V267" s="34" t="str">
        <f>IF('Heures Supplémentaire'!P355="",$V$5,"")</f>
        <v>Danièle</v>
      </c>
      <c r="W267" s="34" t="str">
        <f>IF('Heures Supplémentaire'!R355="",W$5,"")</f>
        <v>Alain</v>
      </c>
      <c r="X267" s="34" t="str">
        <f>IF('Heures Supplémentaire'!T355="",X$5,"")</f>
        <v>Manuel</v>
      </c>
      <c r="Y267" s="34" t="str">
        <f>IF('Heures Supplémentaire'!V355="",Y$5,"")</f>
        <v>Driss</v>
      </c>
      <c r="Z267" s="34" t="str">
        <f>IF('Heures Supplémentaire'!Z355="",Z$5,"")</f>
        <v>AAAA</v>
      </c>
      <c r="AA267" s="34" t="str">
        <f>IF('Heures Supplémentaire'!AA355="",AA$5,"")</f>
        <v>BBBB</v>
      </c>
      <c r="AB267" s="34" t="str">
        <f>IF('Heures Supplémentaire'!AB355="",AB$5,"")</f>
        <v>CCCC</v>
      </c>
      <c r="AC267" s="34" t="e">
        <f>IF(#REF!="",AC$5,"")</f>
        <v>#REF!</v>
      </c>
      <c r="AD267" s="34" t="e">
        <f>IF(#REF!="",AD$5,"")</f>
        <v>#REF!</v>
      </c>
      <c r="AE267" s="34" t="e">
        <f>IF(#REF!="",AE$5,"")</f>
        <v>#REF!</v>
      </c>
      <c r="AF267" s="34" t="e">
        <f>IF(#REF!="",AF$5,"")</f>
        <v>#REF!</v>
      </c>
      <c r="AG267" s="34" t="e">
        <f>IF(#REF!="",AG$5,"")</f>
        <v>#REF!</v>
      </c>
      <c r="AH267" s="35" t="e">
        <f>IF(#REF!="",AH$5,"")</f>
        <v>#REF!</v>
      </c>
    </row>
    <row r="268" spans="1:34" ht="15" hidden="1" customHeight="1">
      <c r="A268" s="27" t="s">
        <v>78</v>
      </c>
      <c r="B268" s="28">
        <f t="shared" si="9"/>
        <v>42998</v>
      </c>
      <c r="C268" s="36">
        <f t="shared" si="8"/>
        <v>4</v>
      </c>
      <c r="D268" s="37" t="s">
        <v>67</v>
      </c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3"/>
      <c r="P268" s="34" t="str">
        <f>IF('Heures Supplémentaire'!D356="",$P$5,"")</f>
        <v>Haziz</v>
      </c>
      <c r="Q268" s="34" t="str">
        <f>IF('Heures Supplémentaire'!F356="",$Q$5,"")</f>
        <v>Stéphanie</v>
      </c>
      <c r="R268" s="34" t="str">
        <f>IF('Heures Supplémentaire'!H356="",$R$5,"")</f>
        <v>Catherine</v>
      </c>
      <c r="S268" s="34" t="str">
        <f>IF('Heures Supplémentaire'!J356="",$S$5,"")</f>
        <v>Denise</v>
      </c>
      <c r="T268" s="34" t="str">
        <f>IF('Heures Supplémentaire'!L356="",$T$5,"")</f>
        <v>Camille</v>
      </c>
      <c r="U268" s="34" t="str">
        <f>IF('Heures Supplémentaire'!N356="",$U$5,"")</f>
        <v>Moncef</v>
      </c>
      <c r="V268" s="34" t="str">
        <f>IF('Heures Supplémentaire'!P356="",$V$5,"")</f>
        <v>Danièle</v>
      </c>
      <c r="W268" s="34" t="str">
        <f>IF('Heures Supplémentaire'!R356="",W$5,"")</f>
        <v>Alain</v>
      </c>
      <c r="X268" s="34" t="str">
        <f>IF('Heures Supplémentaire'!T356="",X$5,"")</f>
        <v>Manuel</v>
      </c>
      <c r="Y268" s="34" t="str">
        <f>IF('Heures Supplémentaire'!V356="",Y$5,"")</f>
        <v>Driss</v>
      </c>
      <c r="Z268" s="34" t="str">
        <f>IF('Heures Supplémentaire'!Z356="",Z$5,"")</f>
        <v>AAAA</v>
      </c>
      <c r="AA268" s="34" t="str">
        <f>IF('Heures Supplémentaire'!AA356="",AA$5,"")</f>
        <v>BBBB</v>
      </c>
      <c r="AB268" s="34" t="str">
        <f>IF('Heures Supplémentaire'!AB356="",AB$5,"")</f>
        <v>CCCC</v>
      </c>
      <c r="AC268" s="34" t="e">
        <f>IF(#REF!="",AC$5,"")</f>
        <v>#REF!</v>
      </c>
      <c r="AD268" s="34" t="e">
        <f>IF(#REF!="",AD$5,"")</f>
        <v>#REF!</v>
      </c>
      <c r="AE268" s="34" t="e">
        <f>IF(#REF!="",AE$5,"")</f>
        <v>#REF!</v>
      </c>
      <c r="AF268" s="34" t="e">
        <f>IF(#REF!="",AF$5,"")</f>
        <v>#REF!</v>
      </c>
      <c r="AG268" s="34" t="e">
        <f>IF(#REF!="",AG$5,"")</f>
        <v>#REF!</v>
      </c>
      <c r="AH268" s="35" t="e">
        <f>IF(#REF!="",AH$5,"")</f>
        <v>#REF!</v>
      </c>
    </row>
    <row r="269" spans="1:34" ht="15" customHeight="1">
      <c r="A269" s="27" t="s">
        <v>78</v>
      </c>
      <c r="B269" s="28">
        <f t="shared" si="9"/>
        <v>42999</v>
      </c>
      <c r="C269" s="36">
        <f t="shared" si="8"/>
        <v>5</v>
      </c>
      <c r="D269" s="37" t="s">
        <v>68</v>
      </c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3"/>
      <c r="P269" s="34" t="str">
        <f>IF('Heures Supplémentaire'!D357="",$P$5,"")</f>
        <v>Haziz</v>
      </c>
      <c r="Q269" s="34" t="str">
        <f>IF('Heures Supplémentaire'!F357="",$Q$5,"")</f>
        <v>Stéphanie</v>
      </c>
      <c r="R269" s="34" t="str">
        <f>IF('Heures Supplémentaire'!H357="",$R$5,"")</f>
        <v>Catherine</v>
      </c>
      <c r="S269" s="34" t="str">
        <f>IF('Heures Supplémentaire'!J357="",$S$5,"")</f>
        <v>Denise</v>
      </c>
      <c r="T269" s="34" t="str">
        <f>IF('Heures Supplémentaire'!L357="",$T$5,"")</f>
        <v>Camille</v>
      </c>
      <c r="U269" s="34" t="str">
        <f>IF('Heures Supplémentaire'!N357="",$U$5,"")</f>
        <v>Moncef</v>
      </c>
      <c r="V269" s="34" t="str">
        <f>IF('Heures Supplémentaire'!P357="",$V$5,"")</f>
        <v>Danièle</v>
      </c>
      <c r="W269" s="34" t="str">
        <f>IF('Heures Supplémentaire'!R357="",W$5,"")</f>
        <v>Alain</v>
      </c>
      <c r="X269" s="34" t="str">
        <f>IF('Heures Supplémentaire'!T357="",X$5,"")</f>
        <v>Manuel</v>
      </c>
      <c r="Y269" s="34" t="str">
        <f>IF('Heures Supplémentaire'!V357="",Y$5,"")</f>
        <v>Driss</v>
      </c>
      <c r="Z269" s="34" t="str">
        <f>IF('Heures Supplémentaire'!Z357="",Z$5,"")</f>
        <v>AAAA</v>
      </c>
      <c r="AA269" s="34" t="str">
        <f>IF('Heures Supplémentaire'!AA357="",AA$5,"")</f>
        <v>BBBB</v>
      </c>
      <c r="AB269" s="34" t="str">
        <f>IF('Heures Supplémentaire'!AB357="",AB$5,"")</f>
        <v>CCCC</v>
      </c>
      <c r="AC269" s="34" t="e">
        <f>IF(#REF!="",AC$5,"")</f>
        <v>#REF!</v>
      </c>
      <c r="AD269" s="34" t="e">
        <f>IF(#REF!="",AD$5,"")</f>
        <v>#REF!</v>
      </c>
      <c r="AE269" s="34" t="e">
        <f>IF(#REF!="",AE$5,"")</f>
        <v>#REF!</v>
      </c>
      <c r="AF269" s="34" t="e">
        <f>IF(#REF!="",AF$5,"")</f>
        <v>#REF!</v>
      </c>
      <c r="AG269" s="34" t="e">
        <f>IF(#REF!="",AG$5,"")</f>
        <v>#REF!</v>
      </c>
      <c r="AH269" s="35" t="e">
        <f>IF(#REF!="",AH$5,"")</f>
        <v>#REF!</v>
      </c>
    </row>
    <row r="270" spans="1:34" ht="15" hidden="1" customHeight="1">
      <c r="A270" s="27" t="s">
        <v>78</v>
      </c>
      <c r="B270" s="28">
        <f t="shared" si="9"/>
        <v>43000</v>
      </c>
      <c r="C270" s="36">
        <f t="shared" si="8"/>
        <v>6</v>
      </c>
      <c r="D270" s="37" t="s">
        <v>69</v>
      </c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3"/>
      <c r="P270" s="34" t="str">
        <f>IF('Heures Supplémentaire'!D358="",$P$5,"")</f>
        <v>Haziz</v>
      </c>
      <c r="Q270" s="34" t="str">
        <f>IF('Heures Supplémentaire'!F358="",$Q$5,"")</f>
        <v>Stéphanie</v>
      </c>
      <c r="R270" s="34" t="str">
        <f>IF('Heures Supplémentaire'!H358="",$R$5,"")</f>
        <v>Catherine</v>
      </c>
      <c r="S270" s="34" t="str">
        <f>IF('Heures Supplémentaire'!J358="",$S$5,"")</f>
        <v>Denise</v>
      </c>
      <c r="T270" s="34" t="str">
        <f>IF('Heures Supplémentaire'!L358="",$T$5,"")</f>
        <v>Camille</v>
      </c>
      <c r="U270" s="34" t="str">
        <f>IF('Heures Supplémentaire'!N358="",$U$5,"")</f>
        <v>Moncef</v>
      </c>
      <c r="V270" s="34" t="str">
        <f>IF('Heures Supplémentaire'!P358="",$V$5,"")</f>
        <v>Danièle</v>
      </c>
      <c r="W270" s="34" t="str">
        <f>IF('Heures Supplémentaire'!R358="",W$5,"")</f>
        <v>Alain</v>
      </c>
      <c r="X270" s="34" t="str">
        <f>IF('Heures Supplémentaire'!T358="",X$5,"")</f>
        <v>Manuel</v>
      </c>
      <c r="Y270" s="34" t="str">
        <f>IF('Heures Supplémentaire'!V358="",Y$5,"")</f>
        <v>Driss</v>
      </c>
      <c r="Z270" s="34" t="str">
        <f>IF('Heures Supplémentaire'!Z358="",Z$5,"")</f>
        <v>AAAA</v>
      </c>
      <c r="AA270" s="34" t="str">
        <f>IF('Heures Supplémentaire'!AA358="",AA$5,"")</f>
        <v>BBBB</v>
      </c>
      <c r="AB270" s="34" t="str">
        <f>IF('Heures Supplémentaire'!AB358="",AB$5,"")</f>
        <v>CCCC</v>
      </c>
      <c r="AC270" s="34" t="e">
        <f>IF(#REF!="",AC$5,"")</f>
        <v>#REF!</v>
      </c>
      <c r="AD270" s="34" t="e">
        <f>IF(#REF!="",AD$5,"")</f>
        <v>#REF!</v>
      </c>
      <c r="AE270" s="34" t="e">
        <f>IF(#REF!="",AE$5,"")</f>
        <v>#REF!</v>
      </c>
      <c r="AF270" s="34" t="e">
        <f>IF(#REF!="",AF$5,"")</f>
        <v>#REF!</v>
      </c>
      <c r="AG270" s="34" t="e">
        <f>IF(#REF!="",AG$5,"")</f>
        <v>#REF!</v>
      </c>
      <c r="AH270" s="35" t="e">
        <f>IF(#REF!="",AH$5,"")</f>
        <v>#REF!</v>
      </c>
    </row>
    <row r="271" spans="1:34" ht="15" hidden="1" customHeight="1">
      <c r="A271" s="27" t="s">
        <v>78</v>
      </c>
      <c r="B271" s="28">
        <f t="shared" si="9"/>
        <v>43001</v>
      </c>
      <c r="C271" s="36">
        <f t="shared" si="8"/>
        <v>7</v>
      </c>
      <c r="D271" s="37" t="s">
        <v>70</v>
      </c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3"/>
      <c r="P271" s="34" t="str">
        <f>IF('Heures Supplémentaire'!D359="",$P$5,"")</f>
        <v>Haziz</v>
      </c>
      <c r="Q271" s="34" t="str">
        <f>IF('Heures Supplémentaire'!F359="",$Q$5,"")</f>
        <v>Stéphanie</v>
      </c>
      <c r="R271" s="34" t="str">
        <f>IF('Heures Supplémentaire'!H359="",$R$5,"")</f>
        <v>Catherine</v>
      </c>
      <c r="S271" s="34" t="str">
        <f>IF('Heures Supplémentaire'!J359="",$S$5,"")</f>
        <v>Denise</v>
      </c>
      <c r="T271" s="34" t="str">
        <f>IF('Heures Supplémentaire'!L359="",$T$5,"")</f>
        <v>Camille</v>
      </c>
      <c r="U271" s="34" t="str">
        <f>IF('Heures Supplémentaire'!N359="",$U$5,"")</f>
        <v>Moncef</v>
      </c>
      <c r="V271" s="34" t="str">
        <f>IF('Heures Supplémentaire'!P359="",$V$5,"")</f>
        <v>Danièle</v>
      </c>
      <c r="W271" s="34" t="str">
        <f>IF('Heures Supplémentaire'!R359="",W$5,"")</f>
        <v>Alain</v>
      </c>
      <c r="X271" s="34" t="str">
        <f>IF('Heures Supplémentaire'!T359="",X$5,"")</f>
        <v>Manuel</v>
      </c>
      <c r="Y271" s="34" t="str">
        <f>IF('Heures Supplémentaire'!V359="",Y$5,"")</f>
        <v>Driss</v>
      </c>
      <c r="Z271" s="34" t="str">
        <f>IF('Heures Supplémentaire'!Z359="",Z$5,"")</f>
        <v>AAAA</v>
      </c>
      <c r="AA271" s="34" t="str">
        <f>IF('Heures Supplémentaire'!AA359="",AA$5,"")</f>
        <v>BBBB</v>
      </c>
      <c r="AB271" s="34" t="str">
        <f>IF('Heures Supplémentaire'!AB359="",AB$5,"")</f>
        <v>CCCC</v>
      </c>
      <c r="AC271" s="34" t="e">
        <f>IF(#REF!="",AC$5,"")</f>
        <v>#REF!</v>
      </c>
      <c r="AD271" s="34" t="e">
        <f>IF(#REF!="",AD$5,"")</f>
        <v>#REF!</v>
      </c>
      <c r="AE271" s="34" t="e">
        <f>IF(#REF!="",AE$5,"")</f>
        <v>#REF!</v>
      </c>
      <c r="AF271" s="34" t="e">
        <f>IF(#REF!="",AF$5,"")</f>
        <v>#REF!</v>
      </c>
      <c r="AG271" s="34" t="e">
        <f>IF(#REF!="",AG$5,"")</f>
        <v>#REF!</v>
      </c>
      <c r="AH271" s="35" t="e">
        <f>IF(#REF!="",AH$5,"")</f>
        <v>#REF!</v>
      </c>
    </row>
    <row r="272" spans="1:34" ht="15" hidden="1" customHeight="1">
      <c r="A272" s="27" t="s">
        <v>78</v>
      </c>
      <c r="B272" s="28">
        <f t="shared" si="9"/>
        <v>43002</v>
      </c>
      <c r="C272" s="36">
        <f t="shared" si="8"/>
        <v>1</v>
      </c>
      <c r="D272" s="37" t="s">
        <v>64</v>
      </c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3"/>
      <c r="P272" s="34" t="str">
        <f>IF('Heures Supplémentaire'!D360="",$P$5,"")</f>
        <v>Haziz</v>
      </c>
      <c r="Q272" s="34" t="str">
        <f>IF('Heures Supplémentaire'!F360="",$Q$5,"")</f>
        <v>Stéphanie</v>
      </c>
      <c r="R272" s="34" t="str">
        <f>IF('Heures Supplémentaire'!H360="",$R$5,"")</f>
        <v>Catherine</v>
      </c>
      <c r="S272" s="34" t="str">
        <f>IF('Heures Supplémentaire'!J360="",$S$5,"")</f>
        <v>Denise</v>
      </c>
      <c r="T272" s="34" t="str">
        <f>IF('Heures Supplémentaire'!L360="",$T$5,"")</f>
        <v>Camille</v>
      </c>
      <c r="U272" s="34" t="str">
        <f>IF('Heures Supplémentaire'!N360="",$U$5,"")</f>
        <v>Moncef</v>
      </c>
      <c r="V272" s="34" t="str">
        <f>IF('Heures Supplémentaire'!P360="",$V$5,"")</f>
        <v>Danièle</v>
      </c>
      <c r="W272" s="34" t="str">
        <f>IF('Heures Supplémentaire'!R360="",W$5,"")</f>
        <v>Alain</v>
      </c>
      <c r="X272" s="34" t="str">
        <f>IF('Heures Supplémentaire'!T360="",X$5,"")</f>
        <v>Manuel</v>
      </c>
      <c r="Y272" s="34" t="str">
        <f>IF('Heures Supplémentaire'!V360="",Y$5,"")</f>
        <v>Driss</v>
      </c>
      <c r="Z272" s="34" t="str">
        <f>IF('Heures Supplémentaire'!Z360="",Z$5,"")</f>
        <v>AAAA</v>
      </c>
      <c r="AA272" s="34" t="str">
        <f>IF('Heures Supplémentaire'!AA360="",AA$5,"")</f>
        <v>BBBB</v>
      </c>
      <c r="AB272" s="34" t="str">
        <f>IF('Heures Supplémentaire'!AB360="",AB$5,"")</f>
        <v>CCCC</v>
      </c>
      <c r="AC272" s="34" t="e">
        <f>IF(#REF!="",AC$5,"")</f>
        <v>#REF!</v>
      </c>
      <c r="AD272" s="34" t="e">
        <f>IF(#REF!="",AD$5,"")</f>
        <v>#REF!</v>
      </c>
      <c r="AE272" s="34" t="e">
        <f>IF(#REF!="",AE$5,"")</f>
        <v>#REF!</v>
      </c>
      <c r="AF272" s="34" t="e">
        <f>IF(#REF!="",AF$5,"")</f>
        <v>#REF!</v>
      </c>
      <c r="AG272" s="34" t="e">
        <f>IF(#REF!="",AG$5,"")</f>
        <v>#REF!</v>
      </c>
      <c r="AH272" s="35" t="e">
        <f>IF(#REF!="",AH$5,"")</f>
        <v>#REF!</v>
      </c>
    </row>
    <row r="273" spans="1:34" ht="15" hidden="1" customHeight="1">
      <c r="A273" s="27" t="s">
        <v>78</v>
      </c>
      <c r="B273" s="28">
        <f t="shared" si="9"/>
        <v>43003</v>
      </c>
      <c r="C273" s="36">
        <f t="shared" si="8"/>
        <v>2</v>
      </c>
      <c r="D273" s="37" t="s">
        <v>65</v>
      </c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3"/>
      <c r="P273" s="34" t="str">
        <f>IF('Heures Supplémentaire'!D363="",$P$5,"")</f>
        <v>Haziz</v>
      </c>
      <c r="Q273" s="34" t="str">
        <f>IF('Heures Supplémentaire'!F363="",$Q$5,"")</f>
        <v>Stéphanie</v>
      </c>
      <c r="R273" s="34" t="str">
        <f>IF('Heures Supplémentaire'!H363="",$R$5,"")</f>
        <v>Catherine</v>
      </c>
      <c r="S273" s="34" t="str">
        <f>IF('Heures Supplémentaire'!J363="",$S$5,"")</f>
        <v>Denise</v>
      </c>
      <c r="T273" s="34" t="str">
        <f>IF('Heures Supplémentaire'!L363="",$T$5,"")</f>
        <v>Camille</v>
      </c>
      <c r="U273" s="34" t="str">
        <f>IF('Heures Supplémentaire'!N363="",$U$5,"")</f>
        <v>Moncef</v>
      </c>
      <c r="V273" s="34" t="str">
        <f>IF('Heures Supplémentaire'!P363="",$V$5,"")</f>
        <v>Danièle</v>
      </c>
      <c r="W273" s="34" t="str">
        <f>IF('Heures Supplémentaire'!R363="",W$5,"")</f>
        <v>Alain</v>
      </c>
      <c r="X273" s="34" t="str">
        <f>IF('Heures Supplémentaire'!T363="",X$5,"")</f>
        <v>Manuel</v>
      </c>
      <c r="Y273" s="34" t="str">
        <f>IF('Heures Supplémentaire'!V363="",Y$5,"")</f>
        <v>Driss</v>
      </c>
      <c r="Z273" s="34" t="str">
        <f>IF('Heures Supplémentaire'!Z363="",Z$5,"")</f>
        <v>AAAA</v>
      </c>
      <c r="AA273" s="34" t="str">
        <f>IF('Heures Supplémentaire'!AA363="",AA$5,"")</f>
        <v>BBBB</v>
      </c>
      <c r="AB273" s="34" t="str">
        <f>IF('Heures Supplémentaire'!AB363="",AB$5,"")</f>
        <v>CCCC</v>
      </c>
      <c r="AC273" s="34" t="e">
        <f>IF(#REF!="",AC$5,"")</f>
        <v>#REF!</v>
      </c>
      <c r="AD273" s="34" t="e">
        <f>IF(#REF!="",AD$5,"")</f>
        <v>#REF!</v>
      </c>
      <c r="AE273" s="34" t="e">
        <f>IF(#REF!="",AE$5,"")</f>
        <v>#REF!</v>
      </c>
      <c r="AF273" s="34" t="e">
        <f>IF(#REF!="",AF$5,"")</f>
        <v>#REF!</v>
      </c>
      <c r="AG273" s="34" t="e">
        <f>IF(#REF!="",AG$5,"")</f>
        <v>#REF!</v>
      </c>
      <c r="AH273" s="35" t="e">
        <f>IF(#REF!="",AH$5,"")</f>
        <v>#REF!</v>
      </c>
    </row>
    <row r="274" spans="1:34" ht="15" hidden="1" customHeight="1">
      <c r="A274" s="27" t="s">
        <v>78</v>
      </c>
      <c r="B274" s="28">
        <f t="shared" si="9"/>
        <v>43004</v>
      </c>
      <c r="C274" s="36">
        <f t="shared" si="8"/>
        <v>3</v>
      </c>
      <c r="D274" s="37" t="s">
        <v>66</v>
      </c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3"/>
      <c r="P274" s="34" t="str">
        <f>IF('Heures Supplémentaire'!D364="",$P$5,"")</f>
        <v>Haziz</v>
      </c>
      <c r="Q274" s="34" t="str">
        <f>IF('Heures Supplémentaire'!F364="",$Q$5,"")</f>
        <v>Stéphanie</v>
      </c>
      <c r="R274" s="34" t="str">
        <f>IF('Heures Supplémentaire'!H364="",$R$5,"")</f>
        <v>Catherine</v>
      </c>
      <c r="S274" s="34" t="str">
        <f>IF('Heures Supplémentaire'!J364="",$S$5,"")</f>
        <v>Denise</v>
      </c>
      <c r="T274" s="34" t="str">
        <f>IF('Heures Supplémentaire'!L364="",$T$5,"")</f>
        <v>Camille</v>
      </c>
      <c r="U274" s="34" t="str">
        <f>IF('Heures Supplémentaire'!N364="",$U$5,"")</f>
        <v>Moncef</v>
      </c>
      <c r="V274" s="34" t="str">
        <f>IF('Heures Supplémentaire'!P364="",$V$5,"")</f>
        <v>Danièle</v>
      </c>
      <c r="W274" s="34" t="str">
        <f>IF('Heures Supplémentaire'!R364="",W$5,"")</f>
        <v>Alain</v>
      </c>
      <c r="X274" s="34" t="str">
        <f>IF('Heures Supplémentaire'!T364="",X$5,"")</f>
        <v>Manuel</v>
      </c>
      <c r="Y274" s="34" t="str">
        <f>IF('Heures Supplémentaire'!V364="",Y$5,"")</f>
        <v>Driss</v>
      </c>
      <c r="Z274" s="34" t="str">
        <f>IF('Heures Supplémentaire'!Z364="",Z$5,"")</f>
        <v>AAAA</v>
      </c>
      <c r="AA274" s="34" t="str">
        <f>IF('Heures Supplémentaire'!AA364="",AA$5,"")</f>
        <v>BBBB</v>
      </c>
      <c r="AB274" s="34" t="str">
        <f>IF('Heures Supplémentaire'!AB364="",AB$5,"")</f>
        <v>CCCC</v>
      </c>
      <c r="AC274" s="34" t="e">
        <f>IF(#REF!="",AC$5,"")</f>
        <v>#REF!</v>
      </c>
      <c r="AD274" s="34" t="e">
        <f>IF(#REF!="",AD$5,"")</f>
        <v>#REF!</v>
      </c>
      <c r="AE274" s="34" t="e">
        <f>IF(#REF!="",AE$5,"")</f>
        <v>#REF!</v>
      </c>
      <c r="AF274" s="34" t="e">
        <f>IF(#REF!="",AF$5,"")</f>
        <v>#REF!</v>
      </c>
      <c r="AG274" s="34" t="e">
        <f>IF(#REF!="",AG$5,"")</f>
        <v>#REF!</v>
      </c>
      <c r="AH274" s="35" t="e">
        <f>IF(#REF!="",AH$5,"")</f>
        <v>#REF!</v>
      </c>
    </row>
    <row r="275" spans="1:34" ht="15" hidden="1" customHeight="1">
      <c r="A275" s="27" t="s">
        <v>78</v>
      </c>
      <c r="B275" s="28">
        <f t="shared" si="9"/>
        <v>43005</v>
      </c>
      <c r="C275" s="36">
        <f t="shared" si="8"/>
        <v>4</v>
      </c>
      <c r="D275" s="37" t="s">
        <v>67</v>
      </c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3"/>
      <c r="P275" s="34" t="str">
        <f>IF('Heures Supplémentaire'!D365="",$P$5,"")</f>
        <v>Haziz</v>
      </c>
      <c r="Q275" s="34" t="str">
        <f>IF('Heures Supplémentaire'!F365="",$Q$5,"")</f>
        <v>Stéphanie</v>
      </c>
      <c r="R275" s="34" t="str">
        <f>IF('Heures Supplémentaire'!H365="",$R$5,"")</f>
        <v>Catherine</v>
      </c>
      <c r="S275" s="34" t="str">
        <f>IF('Heures Supplémentaire'!J365="",$S$5,"")</f>
        <v>Denise</v>
      </c>
      <c r="T275" s="34" t="str">
        <f>IF('Heures Supplémentaire'!L365="",$T$5,"")</f>
        <v>Camille</v>
      </c>
      <c r="U275" s="34" t="str">
        <f>IF('Heures Supplémentaire'!N365="",$U$5,"")</f>
        <v>Moncef</v>
      </c>
      <c r="V275" s="34" t="str">
        <f>IF('Heures Supplémentaire'!P365="",$V$5,"")</f>
        <v>Danièle</v>
      </c>
      <c r="W275" s="34" t="str">
        <f>IF('Heures Supplémentaire'!R365="",W$5,"")</f>
        <v>Alain</v>
      </c>
      <c r="X275" s="34" t="str">
        <f>IF('Heures Supplémentaire'!T365="",X$5,"")</f>
        <v>Manuel</v>
      </c>
      <c r="Y275" s="34" t="str">
        <f>IF('Heures Supplémentaire'!V365="",Y$5,"")</f>
        <v>Driss</v>
      </c>
      <c r="Z275" s="34" t="str">
        <f>IF('Heures Supplémentaire'!Z365="",Z$5,"")</f>
        <v>AAAA</v>
      </c>
      <c r="AA275" s="34" t="str">
        <f>IF('Heures Supplémentaire'!AA365="",AA$5,"")</f>
        <v>BBBB</v>
      </c>
      <c r="AB275" s="34" t="str">
        <f>IF('Heures Supplémentaire'!AB365="",AB$5,"")</f>
        <v>CCCC</v>
      </c>
      <c r="AC275" s="34" t="e">
        <f>IF(#REF!="",AC$5,"")</f>
        <v>#REF!</v>
      </c>
      <c r="AD275" s="34" t="e">
        <f>IF(#REF!="",AD$5,"")</f>
        <v>#REF!</v>
      </c>
      <c r="AE275" s="34" t="e">
        <f>IF(#REF!="",AE$5,"")</f>
        <v>#REF!</v>
      </c>
      <c r="AF275" s="34" t="e">
        <f>IF(#REF!="",AF$5,"")</f>
        <v>#REF!</v>
      </c>
      <c r="AG275" s="34" t="e">
        <f>IF(#REF!="",AG$5,"")</f>
        <v>#REF!</v>
      </c>
      <c r="AH275" s="35" t="e">
        <f>IF(#REF!="",AH$5,"")</f>
        <v>#REF!</v>
      </c>
    </row>
    <row r="276" spans="1:34" ht="15" customHeight="1">
      <c r="A276" s="27" t="s">
        <v>78</v>
      </c>
      <c r="B276" s="28">
        <f t="shared" si="9"/>
        <v>43006</v>
      </c>
      <c r="C276" s="36">
        <f t="shared" si="8"/>
        <v>5</v>
      </c>
      <c r="D276" s="37" t="s">
        <v>68</v>
      </c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3"/>
      <c r="P276" s="34" t="str">
        <f>IF('Heures Supplémentaire'!D366="",$P$5,"")</f>
        <v>Haziz</v>
      </c>
      <c r="Q276" s="34" t="str">
        <f>IF('Heures Supplémentaire'!F366="",$Q$5,"")</f>
        <v>Stéphanie</v>
      </c>
      <c r="R276" s="34" t="str">
        <f>IF('Heures Supplémentaire'!H366="",$R$5,"")</f>
        <v>Catherine</v>
      </c>
      <c r="S276" s="34" t="str">
        <f>IF('Heures Supplémentaire'!J366="",$S$5,"")</f>
        <v>Denise</v>
      </c>
      <c r="T276" s="34" t="str">
        <f>IF('Heures Supplémentaire'!L366="",$T$5,"")</f>
        <v>Camille</v>
      </c>
      <c r="U276" s="34" t="str">
        <f>IF('Heures Supplémentaire'!N366="",$U$5,"")</f>
        <v>Moncef</v>
      </c>
      <c r="V276" s="34" t="str">
        <f>IF('Heures Supplémentaire'!P366="",$V$5,"")</f>
        <v>Danièle</v>
      </c>
      <c r="W276" s="34" t="str">
        <f>IF('Heures Supplémentaire'!R366="",W$5,"")</f>
        <v>Alain</v>
      </c>
      <c r="X276" s="34" t="str">
        <f>IF('Heures Supplémentaire'!T366="",X$5,"")</f>
        <v>Manuel</v>
      </c>
      <c r="Y276" s="34" t="str">
        <f>IF('Heures Supplémentaire'!V366="",Y$5,"")</f>
        <v>Driss</v>
      </c>
      <c r="Z276" s="34" t="str">
        <f>IF('Heures Supplémentaire'!Z366="",Z$5,"")</f>
        <v>AAAA</v>
      </c>
      <c r="AA276" s="34" t="str">
        <f>IF('Heures Supplémentaire'!AA366="",AA$5,"")</f>
        <v>BBBB</v>
      </c>
      <c r="AB276" s="34" t="str">
        <f>IF('Heures Supplémentaire'!AB366="",AB$5,"")</f>
        <v>CCCC</v>
      </c>
      <c r="AC276" s="34" t="e">
        <f>IF(#REF!="",AC$5,"")</f>
        <v>#REF!</v>
      </c>
      <c r="AD276" s="34" t="e">
        <f>IF(#REF!="",AD$5,"")</f>
        <v>#REF!</v>
      </c>
      <c r="AE276" s="34" t="e">
        <f>IF(#REF!="",AE$5,"")</f>
        <v>#REF!</v>
      </c>
      <c r="AF276" s="34" t="e">
        <f>IF(#REF!="",AF$5,"")</f>
        <v>#REF!</v>
      </c>
      <c r="AG276" s="34" t="e">
        <f>IF(#REF!="",AG$5,"")</f>
        <v>#REF!</v>
      </c>
      <c r="AH276" s="35" t="e">
        <f>IF(#REF!="",AH$5,"")</f>
        <v>#REF!</v>
      </c>
    </row>
    <row r="277" spans="1:34" ht="15" hidden="1" customHeight="1">
      <c r="A277" s="27" t="s">
        <v>78</v>
      </c>
      <c r="B277" s="28">
        <f t="shared" si="9"/>
        <v>43007</v>
      </c>
      <c r="C277" s="36">
        <f t="shared" si="8"/>
        <v>6</v>
      </c>
      <c r="D277" s="37" t="s">
        <v>69</v>
      </c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3"/>
      <c r="P277" s="34" t="str">
        <f>IF('Heures Supplémentaire'!D367="",$P$5,"")</f>
        <v>Haziz</v>
      </c>
      <c r="Q277" s="34" t="str">
        <f>IF('Heures Supplémentaire'!F367="",$Q$5,"")</f>
        <v>Stéphanie</v>
      </c>
      <c r="R277" s="34" t="str">
        <f>IF('Heures Supplémentaire'!H367="",$R$5,"")</f>
        <v>Catherine</v>
      </c>
      <c r="S277" s="34" t="str">
        <f>IF('Heures Supplémentaire'!J367="",$S$5,"")</f>
        <v>Denise</v>
      </c>
      <c r="T277" s="34" t="str">
        <f>IF('Heures Supplémentaire'!L367="",$T$5,"")</f>
        <v>Camille</v>
      </c>
      <c r="U277" s="34" t="str">
        <f>IF('Heures Supplémentaire'!N367="",$U$5,"")</f>
        <v>Moncef</v>
      </c>
      <c r="V277" s="34" t="str">
        <f>IF('Heures Supplémentaire'!P367="",$V$5,"")</f>
        <v>Danièle</v>
      </c>
      <c r="W277" s="34" t="str">
        <f>IF('Heures Supplémentaire'!R367="",W$5,"")</f>
        <v>Alain</v>
      </c>
      <c r="X277" s="34" t="str">
        <f>IF('Heures Supplémentaire'!T367="",X$5,"")</f>
        <v>Manuel</v>
      </c>
      <c r="Y277" s="34" t="str">
        <f>IF('Heures Supplémentaire'!V367="",Y$5,"")</f>
        <v>Driss</v>
      </c>
      <c r="Z277" s="34" t="str">
        <f>IF('Heures Supplémentaire'!Z367="",Z$5,"")</f>
        <v>AAAA</v>
      </c>
      <c r="AA277" s="34" t="str">
        <f>IF('Heures Supplémentaire'!AA367="",AA$5,"")</f>
        <v>BBBB</v>
      </c>
      <c r="AB277" s="34" t="str">
        <f>IF('Heures Supplémentaire'!AB367="",AB$5,"")</f>
        <v>CCCC</v>
      </c>
      <c r="AC277" s="34" t="e">
        <f>IF(#REF!="",AC$5,"")</f>
        <v>#REF!</v>
      </c>
      <c r="AD277" s="34" t="e">
        <f>IF(#REF!="",AD$5,"")</f>
        <v>#REF!</v>
      </c>
      <c r="AE277" s="34" t="e">
        <f>IF(#REF!="",AE$5,"")</f>
        <v>#REF!</v>
      </c>
      <c r="AF277" s="34" t="e">
        <f>IF(#REF!="",AF$5,"")</f>
        <v>#REF!</v>
      </c>
      <c r="AG277" s="34" t="e">
        <f>IF(#REF!="",AG$5,"")</f>
        <v>#REF!</v>
      </c>
      <c r="AH277" s="35" t="e">
        <f>IF(#REF!="",AH$5,"")</f>
        <v>#REF!</v>
      </c>
    </row>
    <row r="278" spans="1:34" ht="15" hidden="1" customHeight="1">
      <c r="A278" s="27" t="s">
        <v>78</v>
      </c>
      <c r="B278" s="28">
        <f t="shared" si="9"/>
        <v>43008</v>
      </c>
      <c r="C278" s="36">
        <f t="shared" si="8"/>
        <v>7</v>
      </c>
      <c r="D278" s="37" t="s">
        <v>70</v>
      </c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3"/>
      <c r="P278" s="34" t="str">
        <f>IF('Heures Supplémentaire'!D368="",$P$5,"")</f>
        <v>Haziz</v>
      </c>
      <c r="Q278" s="34" t="str">
        <f>IF('Heures Supplémentaire'!F368="",$Q$5,"")</f>
        <v>Stéphanie</v>
      </c>
      <c r="R278" s="34" t="str">
        <f>IF('Heures Supplémentaire'!H368="",$R$5,"")</f>
        <v>Catherine</v>
      </c>
      <c r="S278" s="34" t="str">
        <f>IF('Heures Supplémentaire'!J368="",$S$5,"")</f>
        <v>Denise</v>
      </c>
      <c r="T278" s="34" t="str">
        <f>IF('Heures Supplémentaire'!L368="",$T$5,"")</f>
        <v>Camille</v>
      </c>
      <c r="U278" s="34" t="str">
        <f>IF('Heures Supplémentaire'!N368="",$U$5,"")</f>
        <v>Moncef</v>
      </c>
      <c r="V278" s="34" t="str">
        <f>IF('Heures Supplémentaire'!P368="",$V$5,"")</f>
        <v>Danièle</v>
      </c>
      <c r="W278" s="34" t="str">
        <f>IF('Heures Supplémentaire'!R368="",W$5,"")</f>
        <v>Alain</v>
      </c>
      <c r="X278" s="34" t="str">
        <f>IF('Heures Supplémentaire'!T368="",X$5,"")</f>
        <v>Manuel</v>
      </c>
      <c r="Y278" s="34" t="str">
        <f>IF('Heures Supplémentaire'!V368="",Y$5,"")</f>
        <v>Driss</v>
      </c>
      <c r="Z278" s="34" t="str">
        <f>IF('Heures Supplémentaire'!Z368="",Z$5,"")</f>
        <v>AAAA</v>
      </c>
      <c r="AA278" s="34" t="str">
        <f>IF('Heures Supplémentaire'!AA368="",AA$5,"")</f>
        <v>BBBB</v>
      </c>
      <c r="AB278" s="34" t="str">
        <f>IF('Heures Supplémentaire'!AB368="",AB$5,"")</f>
        <v>CCCC</v>
      </c>
      <c r="AC278" s="34" t="e">
        <f>IF(#REF!="",AC$5,"")</f>
        <v>#REF!</v>
      </c>
      <c r="AD278" s="34" t="e">
        <f>IF(#REF!="",AD$5,"")</f>
        <v>#REF!</v>
      </c>
      <c r="AE278" s="34" t="e">
        <f>IF(#REF!="",AE$5,"")</f>
        <v>#REF!</v>
      </c>
      <c r="AF278" s="34" t="e">
        <f>IF(#REF!="",AF$5,"")</f>
        <v>#REF!</v>
      </c>
      <c r="AG278" s="34" t="e">
        <f>IF(#REF!="",AG$5,"")</f>
        <v>#REF!</v>
      </c>
      <c r="AH278" s="35" t="e">
        <f>IF(#REF!="",AH$5,"")</f>
        <v>#REF!</v>
      </c>
    </row>
    <row r="279" spans="1:34" ht="15" hidden="1" customHeight="1">
      <c r="A279" s="27" t="s">
        <v>79</v>
      </c>
      <c r="B279" s="28">
        <f t="shared" si="9"/>
        <v>43009</v>
      </c>
      <c r="C279" s="36">
        <f t="shared" si="8"/>
        <v>1</v>
      </c>
      <c r="D279" s="37" t="s">
        <v>64</v>
      </c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3"/>
      <c r="P279" s="34" t="str">
        <f>IF('Heures Supplémentaire'!D369="",$P$5,"")</f>
        <v>Haziz</v>
      </c>
      <c r="Q279" s="34" t="str">
        <f>IF('Heures Supplémentaire'!F369="",$Q$5,"")</f>
        <v>Stéphanie</v>
      </c>
      <c r="R279" s="34" t="str">
        <f>IF('Heures Supplémentaire'!H369="",$R$5,"")</f>
        <v>Catherine</v>
      </c>
      <c r="S279" s="34" t="str">
        <f>IF('Heures Supplémentaire'!J369="",$S$5,"")</f>
        <v>Denise</v>
      </c>
      <c r="T279" s="34" t="str">
        <f>IF('Heures Supplémentaire'!L369="",$T$5,"")</f>
        <v>Camille</v>
      </c>
      <c r="U279" s="34" t="str">
        <f>IF('Heures Supplémentaire'!N369="",$U$5,"")</f>
        <v>Moncef</v>
      </c>
      <c r="V279" s="34" t="str">
        <f>IF('Heures Supplémentaire'!P369="",$V$5,"")</f>
        <v>Danièle</v>
      </c>
      <c r="W279" s="34" t="str">
        <f>IF('Heures Supplémentaire'!R369="",W$5,"")</f>
        <v>Alain</v>
      </c>
      <c r="X279" s="34" t="str">
        <f>IF('Heures Supplémentaire'!T369="",X$5,"")</f>
        <v>Manuel</v>
      </c>
      <c r="Y279" s="34" t="str">
        <f>IF('Heures Supplémentaire'!V369="",Y$5,"")</f>
        <v>Driss</v>
      </c>
      <c r="Z279" s="34" t="str">
        <f>IF('Heures Supplémentaire'!Z369="",Z$5,"")</f>
        <v>AAAA</v>
      </c>
      <c r="AA279" s="34" t="str">
        <f>IF('Heures Supplémentaire'!AA369="",AA$5,"")</f>
        <v>BBBB</v>
      </c>
      <c r="AB279" s="34" t="str">
        <f>IF('Heures Supplémentaire'!AB369="",AB$5,"")</f>
        <v>CCCC</v>
      </c>
      <c r="AC279" s="34" t="e">
        <f>IF(#REF!="",AC$5,"")</f>
        <v>#REF!</v>
      </c>
      <c r="AD279" s="34" t="e">
        <f>IF(#REF!="",AD$5,"")</f>
        <v>#REF!</v>
      </c>
      <c r="AE279" s="34" t="e">
        <f>IF(#REF!="",AE$5,"")</f>
        <v>#REF!</v>
      </c>
      <c r="AF279" s="34" t="e">
        <f>IF(#REF!="",AF$5,"")</f>
        <v>#REF!</v>
      </c>
      <c r="AG279" s="34" t="e">
        <f>IF(#REF!="",AG$5,"")</f>
        <v>#REF!</v>
      </c>
      <c r="AH279" s="35" t="e">
        <f>IF(#REF!="",AH$5,"")</f>
        <v>#REF!</v>
      </c>
    </row>
    <row r="280" spans="1:34" ht="15" hidden="1" customHeight="1">
      <c r="A280" s="27" t="s">
        <v>79</v>
      </c>
      <c r="B280" s="28">
        <f t="shared" si="9"/>
        <v>43010</v>
      </c>
      <c r="C280" s="36">
        <f t="shared" si="8"/>
        <v>2</v>
      </c>
      <c r="D280" s="37" t="s">
        <v>65</v>
      </c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3"/>
      <c r="P280" s="34" t="str">
        <f>IF('Heures Supplémentaire'!D372="",$P$5,"")</f>
        <v>Haziz</v>
      </c>
      <c r="Q280" s="34" t="str">
        <f>IF('Heures Supplémentaire'!F372="",$Q$5,"")</f>
        <v>Stéphanie</v>
      </c>
      <c r="R280" s="34" t="str">
        <f>IF('Heures Supplémentaire'!H372="",$R$5,"")</f>
        <v>Catherine</v>
      </c>
      <c r="S280" s="34" t="str">
        <f>IF('Heures Supplémentaire'!J372="",$S$5,"")</f>
        <v>Denise</v>
      </c>
      <c r="T280" s="34" t="str">
        <f>IF('Heures Supplémentaire'!L372="",$T$5,"")</f>
        <v>Camille</v>
      </c>
      <c r="U280" s="34" t="str">
        <f>IF('Heures Supplémentaire'!N372="",$U$5,"")</f>
        <v>Moncef</v>
      </c>
      <c r="V280" s="34" t="str">
        <f>IF('Heures Supplémentaire'!P372="",$V$5,"")</f>
        <v>Danièle</v>
      </c>
      <c r="W280" s="34" t="str">
        <f>IF('Heures Supplémentaire'!R372="",W$5,"")</f>
        <v>Alain</v>
      </c>
      <c r="X280" s="34" t="str">
        <f>IF('Heures Supplémentaire'!T372="",X$5,"")</f>
        <v>Manuel</v>
      </c>
      <c r="Y280" s="34" t="str">
        <f>IF('Heures Supplémentaire'!V372="",Y$5,"")</f>
        <v>Driss</v>
      </c>
      <c r="Z280" s="34" t="str">
        <f>IF('Heures Supplémentaire'!Z372="",Z$5,"")</f>
        <v>AAAA</v>
      </c>
      <c r="AA280" s="34" t="str">
        <f>IF('Heures Supplémentaire'!AA372="",AA$5,"")</f>
        <v>BBBB</v>
      </c>
      <c r="AB280" s="34" t="str">
        <f>IF('Heures Supplémentaire'!AB372="",AB$5,"")</f>
        <v>CCCC</v>
      </c>
      <c r="AC280" s="34" t="e">
        <f>IF(#REF!="",AC$5,"")</f>
        <v>#REF!</v>
      </c>
      <c r="AD280" s="34" t="e">
        <f>IF(#REF!="",AD$5,"")</f>
        <v>#REF!</v>
      </c>
      <c r="AE280" s="34" t="e">
        <f>IF(#REF!="",AE$5,"")</f>
        <v>#REF!</v>
      </c>
      <c r="AF280" s="34" t="e">
        <f>IF(#REF!="",AF$5,"")</f>
        <v>#REF!</v>
      </c>
      <c r="AG280" s="34" t="e">
        <f>IF(#REF!="",AG$5,"")</f>
        <v>#REF!</v>
      </c>
      <c r="AH280" s="35" t="e">
        <f>IF(#REF!="",AH$5,"")</f>
        <v>#REF!</v>
      </c>
    </row>
    <row r="281" spans="1:34" ht="15" hidden="1" customHeight="1">
      <c r="A281" s="27" t="s">
        <v>79</v>
      </c>
      <c r="B281" s="28">
        <f t="shared" si="9"/>
        <v>43011</v>
      </c>
      <c r="C281" s="36">
        <f t="shared" si="8"/>
        <v>3</v>
      </c>
      <c r="D281" s="37" t="s">
        <v>66</v>
      </c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3"/>
      <c r="P281" s="34" t="str">
        <f>IF('Heures Supplémentaire'!D373="",$P$5,"")</f>
        <v>Haziz</v>
      </c>
      <c r="Q281" s="34" t="str">
        <f>IF('Heures Supplémentaire'!F373="",$Q$5,"")</f>
        <v>Stéphanie</v>
      </c>
      <c r="R281" s="34" t="str">
        <f>IF('Heures Supplémentaire'!H373="",$R$5,"")</f>
        <v>Catherine</v>
      </c>
      <c r="S281" s="34" t="str">
        <f>IF('Heures Supplémentaire'!J373="",$S$5,"")</f>
        <v>Denise</v>
      </c>
      <c r="T281" s="34" t="str">
        <f>IF('Heures Supplémentaire'!L373="",$T$5,"")</f>
        <v>Camille</v>
      </c>
      <c r="U281" s="34" t="str">
        <f>IF('Heures Supplémentaire'!N373="",$U$5,"")</f>
        <v>Moncef</v>
      </c>
      <c r="V281" s="34" t="str">
        <f>IF('Heures Supplémentaire'!P373="",$V$5,"")</f>
        <v>Danièle</v>
      </c>
      <c r="W281" s="34" t="str">
        <f>IF('Heures Supplémentaire'!R373="",W$5,"")</f>
        <v>Alain</v>
      </c>
      <c r="X281" s="34" t="str">
        <f>IF('Heures Supplémentaire'!T373="",X$5,"")</f>
        <v>Manuel</v>
      </c>
      <c r="Y281" s="34" t="str">
        <f>IF('Heures Supplémentaire'!V373="",Y$5,"")</f>
        <v>Driss</v>
      </c>
      <c r="Z281" s="34" t="str">
        <f>IF('Heures Supplémentaire'!Z373="",Z$5,"")</f>
        <v>AAAA</v>
      </c>
      <c r="AA281" s="34" t="str">
        <f>IF('Heures Supplémentaire'!AA373="",AA$5,"")</f>
        <v>BBBB</v>
      </c>
      <c r="AB281" s="34" t="str">
        <f>IF('Heures Supplémentaire'!AB373="",AB$5,"")</f>
        <v>CCCC</v>
      </c>
      <c r="AC281" s="34" t="e">
        <f>IF(#REF!="",AC$5,"")</f>
        <v>#REF!</v>
      </c>
      <c r="AD281" s="34" t="e">
        <f>IF(#REF!="",AD$5,"")</f>
        <v>#REF!</v>
      </c>
      <c r="AE281" s="34" t="e">
        <f>IF(#REF!="",AE$5,"")</f>
        <v>#REF!</v>
      </c>
      <c r="AF281" s="34" t="e">
        <f>IF(#REF!="",AF$5,"")</f>
        <v>#REF!</v>
      </c>
      <c r="AG281" s="34" t="e">
        <f>IF(#REF!="",AG$5,"")</f>
        <v>#REF!</v>
      </c>
      <c r="AH281" s="35" t="e">
        <f>IF(#REF!="",AH$5,"")</f>
        <v>#REF!</v>
      </c>
    </row>
    <row r="282" spans="1:34" ht="15" hidden="1" customHeight="1">
      <c r="A282" s="27" t="s">
        <v>79</v>
      </c>
      <c r="B282" s="28">
        <f t="shared" si="9"/>
        <v>43012</v>
      </c>
      <c r="C282" s="36">
        <f t="shared" si="8"/>
        <v>4</v>
      </c>
      <c r="D282" s="37" t="s">
        <v>67</v>
      </c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3"/>
      <c r="P282" s="34" t="str">
        <f>IF('Heures Supplémentaire'!D374="",$P$5,"")</f>
        <v>Haziz</v>
      </c>
      <c r="Q282" s="34" t="str">
        <f>IF('Heures Supplémentaire'!F374="",$Q$5,"")</f>
        <v>Stéphanie</v>
      </c>
      <c r="R282" s="34" t="str">
        <f>IF('Heures Supplémentaire'!H374="",$R$5,"")</f>
        <v>Catherine</v>
      </c>
      <c r="S282" s="34" t="str">
        <f>IF('Heures Supplémentaire'!J374="",$S$5,"")</f>
        <v>Denise</v>
      </c>
      <c r="T282" s="34" t="str">
        <f>IF('Heures Supplémentaire'!L374="",$T$5,"")</f>
        <v>Camille</v>
      </c>
      <c r="U282" s="34" t="str">
        <f>IF('Heures Supplémentaire'!N374="",$U$5,"")</f>
        <v>Moncef</v>
      </c>
      <c r="V282" s="34" t="str">
        <f>IF('Heures Supplémentaire'!P374="",$V$5,"")</f>
        <v>Danièle</v>
      </c>
      <c r="W282" s="34" t="str">
        <f>IF('Heures Supplémentaire'!R374="",W$5,"")</f>
        <v>Alain</v>
      </c>
      <c r="X282" s="34" t="str">
        <f>IF('Heures Supplémentaire'!T374="",X$5,"")</f>
        <v>Manuel</v>
      </c>
      <c r="Y282" s="34" t="str">
        <f>IF('Heures Supplémentaire'!V374="",Y$5,"")</f>
        <v>Driss</v>
      </c>
      <c r="Z282" s="34" t="str">
        <f>IF('Heures Supplémentaire'!Z374="",Z$5,"")</f>
        <v>AAAA</v>
      </c>
      <c r="AA282" s="34" t="str">
        <f>IF('Heures Supplémentaire'!AA374="",AA$5,"")</f>
        <v>BBBB</v>
      </c>
      <c r="AB282" s="34" t="str">
        <f>IF('Heures Supplémentaire'!AB374="",AB$5,"")</f>
        <v>CCCC</v>
      </c>
      <c r="AC282" s="34" t="e">
        <f>IF(#REF!="",AC$5,"")</f>
        <v>#REF!</v>
      </c>
      <c r="AD282" s="34" t="e">
        <f>IF(#REF!="",AD$5,"")</f>
        <v>#REF!</v>
      </c>
      <c r="AE282" s="34" t="e">
        <f>IF(#REF!="",AE$5,"")</f>
        <v>#REF!</v>
      </c>
      <c r="AF282" s="34" t="e">
        <f>IF(#REF!="",AF$5,"")</f>
        <v>#REF!</v>
      </c>
      <c r="AG282" s="34" t="e">
        <f>IF(#REF!="",AG$5,"")</f>
        <v>#REF!</v>
      </c>
      <c r="AH282" s="35" t="e">
        <f>IF(#REF!="",AH$5,"")</f>
        <v>#REF!</v>
      </c>
    </row>
    <row r="283" spans="1:34" ht="15" customHeight="1">
      <c r="A283" s="27" t="s">
        <v>79</v>
      </c>
      <c r="B283" s="28">
        <f t="shared" si="9"/>
        <v>43013</v>
      </c>
      <c r="C283" s="36">
        <f t="shared" si="8"/>
        <v>5</v>
      </c>
      <c r="D283" s="37" t="s">
        <v>68</v>
      </c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3"/>
      <c r="P283" s="34" t="str">
        <f>IF('Heures Supplémentaire'!D375="",$P$5,"")</f>
        <v>Haziz</v>
      </c>
      <c r="Q283" s="34" t="str">
        <f>IF('Heures Supplémentaire'!F375="",$Q$5,"")</f>
        <v>Stéphanie</v>
      </c>
      <c r="R283" s="34" t="str">
        <f>IF('Heures Supplémentaire'!H375="",$R$5,"")</f>
        <v>Catherine</v>
      </c>
      <c r="S283" s="34" t="str">
        <f>IF('Heures Supplémentaire'!J375="",$S$5,"")</f>
        <v>Denise</v>
      </c>
      <c r="T283" s="34" t="str">
        <f>IF('Heures Supplémentaire'!L375="",$T$5,"")</f>
        <v>Camille</v>
      </c>
      <c r="U283" s="34" t="str">
        <f>IF('Heures Supplémentaire'!N375="",$U$5,"")</f>
        <v>Moncef</v>
      </c>
      <c r="V283" s="34" t="str">
        <f>IF('Heures Supplémentaire'!P375="",$V$5,"")</f>
        <v>Danièle</v>
      </c>
      <c r="W283" s="34" t="str">
        <f>IF('Heures Supplémentaire'!R375="",W$5,"")</f>
        <v>Alain</v>
      </c>
      <c r="X283" s="34" t="str">
        <f>IF('Heures Supplémentaire'!T375="",X$5,"")</f>
        <v>Manuel</v>
      </c>
      <c r="Y283" s="34" t="str">
        <f>IF('Heures Supplémentaire'!V375="",Y$5,"")</f>
        <v>Driss</v>
      </c>
      <c r="Z283" s="34" t="str">
        <f>IF('Heures Supplémentaire'!Z375="",Z$5,"")</f>
        <v>AAAA</v>
      </c>
      <c r="AA283" s="34" t="str">
        <f>IF('Heures Supplémentaire'!AA375="",AA$5,"")</f>
        <v>BBBB</v>
      </c>
      <c r="AB283" s="34" t="str">
        <f>IF('Heures Supplémentaire'!AB375="",AB$5,"")</f>
        <v>CCCC</v>
      </c>
      <c r="AC283" s="34" t="e">
        <f>IF(#REF!="",AC$5,"")</f>
        <v>#REF!</v>
      </c>
      <c r="AD283" s="34" t="e">
        <f>IF(#REF!="",AD$5,"")</f>
        <v>#REF!</v>
      </c>
      <c r="AE283" s="34" t="e">
        <f>IF(#REF!="",AE$5,"")</f>
        <v>#REF!</v>
      </c>
      <c r="AF283" s="34" t="e">
        <f>IF(#REF!="",AF$5,"")</f>
        <v>#REF!</v>
      </c>
      <c r="AG283" s="34" t="e">
        <f>IF(#REF!="",AG$5,"")</f>
        <v>#REF!</v>
      </c>
      <c r="AH283" s="35" t="e">
        <f>IF(#REF!="",AH$5,"")</f>
        <v>#REF!</v>
      </c>
    </row>
    <row r="284" spans="1:34" ht="15" hidden="1" customHeight="1">
      <c r="A284" s="27" t="s">
        <v>79</v>
      </c>
      <c r="B284" s="28">
        <f t="shared" si="9"/>
        <v>43014</v>
      </c>
      <c r="C284" s="36">
        <f t="shared" si="8"/>
        <v>6</v>
      </c>
      <c r="D284" s="37" t="s">
        <v>69</v>
      </c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3"/>
      <c r="P284" s="34" t="str">
        <f>IF('Heures Supplémentaire'!D376="",$P$5,"")</f>
        <v>Haziz</v>
      </c>
      <c r="Q284" s="34" t="str">
        <f>IF('Heures Supplémentaire'!F376="",$Q$5,"")</f>
        <v>Stéphanie</v>
      </c>
      <c r="R284" s="34" t="str">
        <f>IF('Heures Supplémentaire'!H376="",$R$5,"")</f>
        <v>Catherine</v>
      </c>
      <c r="S284" s="34" t="str">
        <f>IF('Heures Supplémentaire'!J376="",$S$5,"")</f>
        <v>Denise</v>
      </c>
      <c r="T284" s="34" t="str">
        <f>IF('Heures Supplémentaire'!L376="",$T$5,"")</f>
        <v>Camille</v>
      </c>
      <c r="U284" s="34" t="str">
        <f>IF('Heures Supplémentaire'!N376="",$U$5,"")</f>
        <v>Moncef</v>
      </c>
      <c r="V284" s="34" t="str">
        <f>IF('Heures Supplémentaire'!P376="",$V$5,"")</f>
        <v>Danièle</v>
      </c>
      <c r="W284" s="34" t="str">
        <f>IF('Heures Supplémentaire'!R376="",W$5,"")</f>
        <v>Alain</v>
      </c>
      <c r="X284" s="34" t="str">
        <f>IF('Heures Supplémentaire'!T376="",X$5,"")</f>
        <v>Manuel</v>
      </c>
      <c r="Y284" s="34" t="str">
        <f>IF('Heures Supplémentaire'!V376="",Y$5,"")</f>
        <v>Driss</v>
      </c>
      <c r="Z284" s="34" t="str">
        <f>IF('Heures Supplémentaire'!Z376="",Z$5,"")</f>
        <v>AAAA</v>
      </c>
      <c r="AA284" s="34" t="str">
        <f>IF('Heures Supplémentaire'!AA376="",AA$5,"")</f>
        <v>BBBB</v>
      </c>
      <c r="AB284" s="34" t="str">
        <f>IF('Heures Supplémentaire'!AB376="",AB$5,"")</f>
        <v>CCCC</v>
      </c>
      <c r="AC284" s="34" t="e">
        <f>IF(#REF!="",AC$5,"")</f>
        <v>#REF!</v>
      </c>
      <c r="AD284" s="34" t="e">
        <f>IF(#REF!="",AD$5,"")</f>
        <v>#REF!</v>
      </c>
      <c r="AE284" s="34" t="e">
        <f>IF(#REF!="",AE$5,"")</f>
        <v>#REF!</v>
      </c>
      <c r="AF284" s="34" t="e">
        <f>IF(#REF!="",AF$5,"")</f>
        <v>#REF!</v>
      </c>
      <c r="AG284" s="34" t="e">
        <f>IF(#REF!="",AG$5,"")</f>
        <v>#REF!</v>
      </c>
      <c r="AH284" s="35" t="e">
        <f>IF(#REF!="",AH$5,"")</f>
        <v>#REF!</v>
      </c>
    </row>
    <row r="285" spans="1:34" ht="15" hidden="1" customHeight="1">
      <c r="A285" s="27" t="s">
        <v>79</v>
      </c>
      <c r="B285" s="28">
        <f t="shared" si="9"/>
        <v>43015</v>
      </c>
      <c r="C285" s="36">
        <f t="shared" si="8"/>
        <v>7</v>
      </c>
      <c r="D285" s="37" t="s">
        <v>70</v>
      </c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3"/>
      <c r="P285" s="34" t="str">
        <f>IF('Heures Supplémentaire'!D377="",$P$5,"")</f>
        <v>Haziz</v>
      </c>
      <c r="Q285" s="34" t="str">
        <f>IF('Heures Supplémentaire'!F377="",$Q$5,"")</f>
        <v>Stéphanie</v>
      </c>
      <c r="R285" s="34" t="str">
        <f>IF('Heures Supplémentaire'!H377="",$R$5,"")</f>
        <v>Catherine</v>
      </c>
      <c r="S285" s="34" t="str">
        <f>IF('Heures Supplémentaire'!J377="",$S$5,"")</f>
        <v>Denise</v>
      </c>
      <c r="T285" s="34" t="str">
        <f>IF('Heures Supplémentaire'!L377="",$T$5,"")</f>
        <v>Camille</v>
      </c>
      <c r="U285" s="34" t="str">
        <f>IF('Heures Supplémentaire'!N377="",$U$5,"")</f>
        <v>Moncef</v>
      </c>
      <c r="V285" s="34" t="str">
        <f>IF('Heures Supplémentaire'!P377="",$V$5,"")</f>
        <v>Danièle</v>
      </c>
      <c r="W285" s="34" t="str">
        <f>IF('Heures Supplémentaire'!R377="",W$5,"")</f>
        <v>Alain</v>
      </c>
      <c r="X285" s="34" t="str">
        <f>IF('Heures Supplémentaire'!T377="",X$5,"")</f>
        <v>Manuel</v>
      </c>
      <c r="Y285" s="34" t="str">
        <f>IF('Heures Supplémentaire'!V377="",Y$5,"")</f>
        <v>Driss</v>
      </c>
      <c r="Z285" s="34" t="str">
        <f>IF('Heures Supplémentaire'!Z377="",Z$5,"")</f>
        <v>AAAA</v>
      </c>
      <c r="AA285" s="34" t="str">
        <f>IF('Heures Supplémentaire'!AA377="",AA$5,"")</f>
        <v>BBBB</v>
      </c>
      <c r="AB285" s="34" t="str">
        <f>IF('Heures Supplémentaire'!AB377="",AB$5,"")</f>
        <v>CCCC</v>
      </c>
      <c r="AC285" s="34" t="e">
        <f>IF(#REF!="",AC$5,"")</f>
        <v>#REF!</v>
      </c>
      <c r="AD285" s="34" t="e">
        <f>IF(#REF!="",AD$5,"")</f>
        <v>#REF!</v>
      </c>
      <c r="AE285" s="34" t="e">
        <f>IF(#REF!="",AE$5,"")</f>
        <v>#REF!</v>
      </c>
      <c r="AF285" s="34" t="e">
        <f>IF(#REF!="",AF$5,"")</f>
        <v>#REF!</v>
      </c>
      <c r="AG285" s="34" t="e">
        <f>IF(#REF!="",AG$5,"")</f>
        <v>#REF!</v>
      </c>
      <c r="AH285" s="35" t="e">
        <f>IF(#REF!="",AH$5,"")</f>
        <v>#REF!</v>
      </c>
    </row>
    <row r="286" spans="1:34" ht="15" hidden="1" customHeight="1">
      <c r="A286" s="27" t="s">
        <v>79</v>
      </c>
      <c r="B286" s="28">
        <f t="shared" si="9"/>
        <v>43016</v>
      </c>
      <c r="C286" s="36">
        <f t="shared" si="8"/>
        <v>1</v>
      </c>
      <c r="D286" s="37" t="s">
        <v>64</v>
      </c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3"/>
      <c r="P286" s="34" t="str">
        <f>IF('Heures Supplémentaire'!D378="",$P$5,"")</f>
        <v>Haziz</v>
      </c>
      <c r="Q286" s="34" t="str">
        <f>IF('Heures Supplémentaire'!F378="",$Q$5,"")</f>
        <v>Stéphanie</v>
      </c>
      <c r="R286" s="34" t="str">
        <f>IF('Heures Supplémentaire'!H378="",$R$5,"")</f>
        <v>Catherine</v>
      </c>
      <c r="S286" s="34" t="str">
        <f>IF('Heures Supplémentaire'!J378="",$S$5,"")</f>
        <v>Denise</v>
      </c>
      <c r="T286" s="34" t="str">
        <f>IF('Heures Supplémentaire'!L378="",$T$5,"")</f>
        <v>Camille</v>
      </c>
      <c r="U286" s="34" t="str">
        <f>IF('Heures Supplémentaire'!N378="",$U$5,"")</f>
        <v>Moncef</v>
      </c>
      <c r="V286" s="34" t="str">
        <f>IF('Heures Supplémentaire'!P378="",$V$5,"")</f>
        <v>Danièle</v>
      </c>
      <c r="W286" s="34" t="str">
        <f>IF('Heures Supplémentaire'!R378="",W$5,"")</f>
        <v>Alain</v>
      </c>
      <c r="X286" s="34" t="str">
        <f>IF('Heures Supplémentaire'!T378="",X$5,"")</f>
        <v>Manuel</v>
      </c>
      <c r="Y286" s="34" t="str">
        <f>IF('Heures Supplémentaire'!V378="",Y$5,"")</f>
        <v>Driss</v>
      </c>
      <c r="Z286" s="34" t="str">
        <f>IF('Heures Supplémentaire'!Z378="",Z$5,"")</f>
        <v>AAAA</v>
      </c>
      <c r="AA286" s="34" t="str">
        <f>IF('Heures Supplémentaire'!AA378="",AA$5,"")</f>
        <v>BBBB</v>
      </c>
      <c r="AB286" s="34" t="str">
        <f>IF('Heures Supplémentaire'!AB378="",AB$5,"")</f>
        <v>CCCC</v>
      </c>
      <c r="AC286" s="34" t="e">
        <f>IF(#REF!="",AC$5,"")</f>
        <v>#REF!</v>
      </c>
      <c r="AD286" s="34" t="e">
        <f>IF(#REF!="",AD$5,"")</f>
        <v>#REF!</v>
      </c>
      <c r="AE286" s="34" t="e">
        <f>IF(#REF!="",AE$5,"")</f>
        <v>#REF!</v>
      </c>
      <c r="AF286" s="34" t="e">
        <f>IF(#REF!="",AF$5,"")</f>
        <v>#REF!</v>
      </c>
      <c r="AG286" s="34" t="e">
        <f>IF(#REF!="",AG$5,"")</f>
        <v>#REF!</v>
      </c>
      <c r="AH286" s="35" t="e">
        <f>IF(#REF!="",AH$5,"")</f>
        <v>#REF!</v>
      </c>
    </row>
    <row r="287" spans="1:34" ht="15" hidden="1" customHeight="1">
      <c r="A287" s="27" t="s">
        <v>79</v>
      </c>
      <c r="B287" s="28">
        <f t="shared" si="9"/>
        <v>43017</v>
      </c>
      <c r="C287" s="36">
        <f t="shared" si="8"/>
        <v>2</v>
      </c>
      <c r="D287" s="37" t="s">
        <v>65</v>
      </c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3"/>
      <c r="P287" s="34" t="str">
        <f>IF('Heures Supplémentaire'!D381="",$P$5,"")</f>
        <v>Haziz</v>
      </c>
      <c r="Q287" s="34" t="str">
        <f>IF('Heures Supplémentaire'!F381="",$Q$5,"")</f>
        <v>Stéphanie</v>
      </c>
      <c r="R287" s="34" t="str">
        <f>IF('Heures Supplémentaire'!H381="",$R$5,"")</f>
        <v>Catherine</v>
      </c>
      <c r="S287" s="34" t="str">
        <f>IF('Heures Supplémentaire'!J381="",$S$5,"")</f>
        <v>Denise</v>
      </c>
      <c r="T287" s="34" t="str">
        <f>IF('Heures Supplémentaire'!L381="",$T$5,"")</f>
        <v>Camille</v>
      </c>
      <c r="U287" s="34" t="str">
        <f>IF('Heures Supplémentaire'!N381="",$U$5,"")</f>
        <v>Moncef</v>
      </c>
      <c r="V287" s="34" t="str">
        <f>IF('Heures Supplémentaire'!P381="",$V$5,"")</f>
        <v>Danièle</v>
      </c>
      <c r="W287" s="34" t="str">
        <f>IF('Heures Supplémentaire'!R381="",W$5,"")</f>
        <v>Alain</v>
      </c>
      <c r="X287" s="34" t="str">
        <f>IF('Heures Supplémentaire'!T381="",X$5,"")</f>
        <v>Manuel</v>
      </c>
      <c r="Y287" s="34" t="str">
        <f>IF('Heures Supplémentaire'!V381="",Y$5,"")</f>
        <v>Driss</v>
      </c>
      <c r="Z287" s="34" t="str">
        <f>IF('Heures Supplémentaire'!Z381="",Z$5,"")</f>
        <v>AAAA</v>
      </c>
      <c r="AA287" s="34" t="str">
        <f>IF('Heures Supplémentaire'!AA381="",AA$5,"")</f>
        <v>BBBB</v>
      </c>
      <c r="AB287" s="34" t="str">
        <f>IF('Heures Supplémentaire'!AB381="",AB$5,"")</f>
        <v>CCCC</v>
      </c>
      <c r="AC287" s="34" t="e">
        <f>IF(#REF!="",AC$5,"")</f>
        <v>#REF!</v>
      </c>
      <c r="AD287" s="34" t="e">
        <f>IF(#REF!="",AD$5,"")</f>
        <v>#REF!</v>
      </c>
      <c r="AE287" s="34" t="e">
        <f>IF(#REF!="",AE$5,"")</f>
        <v>#REF!</v>
      </c>
      <c r="AF287" s="34" t="e">
        <f>IF(#REF!="",AF$5,"")</f>
        <v>#REF!</v>
      </c>
      <c r="AG287" s="34" t="e">
        <f>IF(#REF!="",AG$5,"")</f>
        <v>#REF!</v>
      </c>
      <c r="AH287" s="35" t="e">
        <f>IF(#REF!="",AH$5,"")</f>
        <v>#REF!</v>
      </c>
    </row>
    <row r="288" spans="1:34" ht="15" hidden="1" customHeight="1">
      <c r="A288" s="27" t="s">
        <v>79</v>
      </c>
      <c r="B288" s="28">
        <f t="shared" si="9"/>
        <v>43018</v>
      </c>
      <c r="C288" s="36">
        <f t="shared" si="8"/>
        <v>3</v>
      </c>
      <c r="D288" s="37" t="s">
        <v>66</v>
      </c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3"/>
      <c r="P288" s="34" t="str">
        <f>IF('Heures Supplémentaire'!D382="",$P$5,"")</f>
        <v>Haziz</v>
      </c>
      <c r="Q288" s="34" t="str">
        <f>IF('Heures Supplémentaire'!F382="",$Q$5,"")</f>
        <v>Stéphanie</v>
      </c>
      <c r="R288" s="34" t="str">
        <f>IF('Heures Supplémentaire'!H382="",$R$5,"")</f>
        <v>Catherine</v>
      </c>
      <c r="S288" s="34" t="str">
        <f>IF('Heures Supplémentaire'!J382="",$S$5,"")</f>
        <v>Denise</v>
      </c>
      <c r="T288" s="34" t="str">
        <f>IF('Heures Supplémentaire'!L382="",$T$5,"")</f>
        <v>Camille</v>
      </c>
      <c r="U288" s="34" t="str">
        <f>IF('Heures Supplémentaire'!N382="",$U$5,"")</f>
        <v>Moncef</v>
      </c>
      <c r="V288" s="34" t="str">
        <f>IF('Heures Supplémentaire'!P382="",$V$5,"")</f>
        <v>Danièle</v>
      </c>
      <c r="W288" s="34" t="str">
        <f>IF('Heures Supplémentaire'!R382="",W$5,"")</f>
        <v>Alain</v>
      </c>
      <c r="X288" s="34" t="str">
        <f>IF('Heures Supplémentaire'!T382="",X$5,"")</f>
        <v>Manuel</v>
      </c>
      <c r="Y288" s="34" t="str">
        <f>IF('Heures Supplémentaire'!V382="",Y$5,"")</f>
        <v>Driss</v>
      </c>
      <c r="Z288" s="34" t="str">
        <f>IF('Heures Supplémentaire'!Z382="",Z$5,"")</f>
        <v>AAAA</v>
      </c>
      <c r="AA288" s="34" t="str">
        <f>IF('Heures Supplémentaire'!AA382="",AA$5,"")</f>
        <v>BBBB</v>
      </c>
      <c r="AB288" s="34" t="str">
        <f>IF('Heures Supplémentaire'!AB382="",AB$5,"")</f>
        <v>CCCC</v>
      </c>
      <c r="AC288" s="34" t="e">
        <f>IF(#REF!="",AC$5,"")</f>
        <v>#REF!</v>
      </c>
      <c r="AD288" s="34" t="e">
        <f>IF(#REF!="",AD$5,"")</f>
        <v>#REF!</v>
      </c>
      <c r="AE288" s="34" t="e">
        <f>IF(#REF!="",AE$5,"")</f>
        <v>#REF!</v>
      </c>
      <c r="AF288" s="34" t="e">
        <f>IF(#REF!="",AF$5,"")</f>
        <v>#REF!</v>
      </c>
      <c r="AG288" s="34" t="e">
        <f>IF(#REF!="",AG$5,"")</f>
        <v>#REF!</v>
      </c>
      <c r="AH288" s="35" t="e">
        <f>IF(#REF!="",AH$5,"")</f>
        <v>#REF!</v>
      </c>
    </row>
    <row r="289" spans="1:34" ht="15" hidden="1" customHeight="1">
      <c r="A289" s="27" t="s">
        <v>79</v>
      </c>
      <c r="B289" s="28">
        <f t="shared" si="9"/>
        <v>43019</v>
      </c>
      <c r="C289" s="36">
        <f t="shared" si="8"/>
        <v>4</v>
      </c>
      <c r="D289" s="37" t="s">
        <v>67</v>
      </c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3"/>
      <c r="P289" s="34" t="str">
        <f>IF('Heures Supplémentaire'!D383="",$P$5,"")</f>
        <v>Haziz</v>
      </c>
      <c r="Q289" s="34" t="str">
        <f>IF('Heures Supplémentaire'!F383="",$Q$5,"")</f>
        <v>Stéphanie</v>
      </c>
      <c r="R289" s="34" t="str">
        <f>IF('Heures Supplémentaire'!H383="",$R$5,"")</f>
        <v>Catherine</v>
      </c>
      <c r="S289" s="34" t="str">
        <f>IF('Heures Supplémentaire'!J383="",$S$5,"")</f>
        <v>Denise</v>
      </c>
      <c r="T289" s="34" t="str">
        <f>IF('Heures Supplémentaire'!L383="",$T$5,"")</f>
        <v>Camille</v>
      </c>
      <c r="U289" s="34" t="str">
        <f>IF('Heures Supplémentaire'!N383="",$U$5,"")</f>
        <v>Moncef</v>
      </c>
      <c r="V289" s="34" t="str">
        <f>IF('Heures Supplémentaire'!P383="",$V$5,"")</f>
        <v>Danièle</v>
      </c>
      <c r="W289" s="34" t="str">
        <f>IF('Heures Supplémentaire'!R383="",W$5,"")</f>
        <v>Alain</v>
      </c>
      <c r="X289" s="34" t="str">
        <f>IF('Heures Supplémentaire'!T383="",X$5,"")</f>
        <v>Manuel</v>
      </c>
      <c r="Y289" s="34" t="str">
        <f>IF('Heures Supplémentaire'!V383="",Y$5,"")</f>
        <v>Driss</v>
      </c>
      <c r="Z289" s="34" t="str">
        <f>IF('Heures Supplémentaire'!Z383="",Z$5,"")</f>
        <v>AAAA</v>
      </c>
      <c r="AA289" s="34" t="str">
        <f>IF('Heures Supplémentaire'!AA383="",AA$5,"")</f>
        <v>BBBB</v>
      </c>
      <c r="AB289" s="34" t="str">
        <f>IF('Heures Supplémentaire'!AB383="",AB$5,"")</f>
        <v>CCCC</v>
      </c>
      <c r="AC289" s="34" t="e">
        <f>IF(#REF!="",AC$5,"")</f>
        <v>#REF!</v>
      </c>
      <c r="AD289" s="34" t="e">
        <f>IF(#REF!="",AD$5,"")</f>
        <v>#REF!</v>
      </c>
      <c r="AE289" s="34" t="e">
        <f>IF(#REF!="",AE$5,"")</f>
        <v>#REF!</v>
      </c>
      <c r="AF289" s="34" t="e">
        <f>IF(#REF!="",AF$5,"")</f>
        <v>#REF!</v>
      </c>
      <c r="AG289" s="34" t="e">
        <f>IF(#REF!="",AG$5,"")</f>
        <v>#REF!</v>
      </c>
      <c r="AH289" s="35" t="e">
        <f>IF(#REF!="",AH$5,"")</f>
        <v>#REF!</v>
      </c>
    </row>
    <row r="290" spans="1:34" ht="15" customHeight="1">
      <c r="A290" s="27" t="s">
        <v>79</v>
      </c>
      <c r="B290" s="28">
        <f t="shared" si="9"/>
        <v>43020</v>
      </c>
      <c r="C290" s="36">
        <f t="shared" si="8"/>
        <v>5</v>
      </c>
      <c r="D290" s="37" t="s">
        <v>68</v>
      </c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3"/>
      <c r="P290" s="34" t="str">
        <f>IF('Heures Supplémentaire'!D384="",$P$5,"")</f>
        <v>Haziz</v>
      </c>
      <c r="Q290" s="34" t="str">
        <f>IF('Heures Supplémentaire'!F384="",$Q$5,"")</f>
        <v>Stéphanie</v>
      </c>
      <c r="R290" s="34" t="str">
        <f>IF('Heures Supplémentaire'!H384="",$R$5,"")</f>
        <v>Catherine</v>
      </c>
      <c r="S290" s="34" t="str">
        <f>IF('Heures Supplémentaire'!J384="",$S$5,"")</f>
        <v>Denise</v>
      </c>
      <c r="T290" s="34" t="str">
        <f>IF('Heures Supplémentaire'!L384="",$T$5,"")</f>
        <v>Camille</v>
      </c>
      <c r="U290" s="34" t="str">
        <f>IF('Heures Supplémentaire'!N384="",$U$5,"")</f>
        <v>Moncef</v>
      </c>
      <c r="V290" s="34" t="str">
        <f>IF('Heures Supplémentaire'!P384="",$V$5,"")</f>
        <v>Danièle</v>
      </c>
      <c r="W290" s="34" t="str">
        <f>IF('Heures Supplémentaire'!R384="",W$5,"")</f>
        <v>Alain</v>
      </c>
      <c r="X290" s="34" t="str">
        <f>IF('Heures Supplémentaire'!T384="",X$5,"")</f>
        <v>Manuel</v>
      </c>
      <c r="Y290" s="34" t="str">
        <f>IF('Heures Supplémentaire'!V384="",Y$5,"")</f>
        <v>Driss</v>
      </c>
      <c r="Z290" s="34" t="str">
        <f>IF('Heures Supplémentaire'!Z384="",Z$5,"")</f>
        <v>AAAA</v>
      </c>
      <c r="AA290" s="34" t="str">
        <f>IF('Heures Supplémentaire'!AA384="",AA$5,"")</f>
        <v>BBBB</v>
      </c>
      <c r="AB290" s="34" t="str">
        <f>IF('Heures Supplémentaire'!AB384="",AB$5,"")</f>
        <v>CCCC</v>
      </c>
      <c r="AC290" s="34" t="e">
        <f>IF(#REF!="",AC$5,"")</f>
        <v>#REF!</v>
      </c>
      <c r="AD290" s="34" t="e">
        <f>IF(#REF!="",AD$5,"")</f>
        <v>#REF!</v>
      </c>
      <c r="AE290" s="34" t="e">
        <f>IF(#REF!="",AE$5,"")</f>
        <v>#REF!</v>
      </c>
      <c r="AF290" s="34" t="e">
        <f>IF(#REF!="",AF$5,"")</f>
        <v>#REF!</v>
      </c>
      <c r="AG290" s="34" t="e">
        <f>IF(#REF!="",AG$5,"")</f>
        <v>#REF!</v>
      </c>
      <c r="AH290" s="35" t="e">
        <f>IF(#REF!="",AH$5,"")</f>
        <v>#REF!</v>
      </c>
    </row>
    <row r="291" spans="1:34" ht="15" hidden="1" customHeight="1">
      <c r="A291" s="27" t="s">
        <v>79</v>
      </c>
      <c r="B291" s="28">
        <f t="shared" si="9"/>
        <v>43021</v>
      </c>
      <c r="C291" s="36">
        <f t="shared" si="8"/>
        <v>6</v>
      </c>
      <c r="D291" s="37" t="s">
        <v>69</v>
      </c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3"/>
      <c r="P291" s="34" t="str">
        <f>IF('Heures Supplémentaire'!D385="",$P$5,"")</f>
        <v>Haziz</v>
      </c>
      <c r="Q291" s="34" t="str">
        <f>IF('Heures Supplémentaire'!F385="",$Q$5,"")</f>
        <v>Stéphanie</v>
      </c>
      <c r="R291" s="34" t="str">
        <f>IF('Heures Supplémentaire'!H385="",$R$5,"")</f>
        <v>Catherine</v>
      </c>
      <c r="S291" s="34" t="str">
        <f>IF('Heures Supplémentaire'!J385="",$S$5,"")</f>
        <v>Denise</v>
      </c>
      <c r="T291" s="34" t="str">
        <f>IF('Heures Supplémentaire'!L385="",$T$5,"")</f>
        <v>Camille</v>
      </c>
      <c r="U291" s="34" t="str">
        <f>IF('Heures Supplémentaire'!N385="",$U$5,"")</f>
        <v>Moncef</v>
      </c>
      <c r="V291" s="34" t="str">
        <f>IF('Heures Supplémentaire'!P385="",$V$5,"")</f>
        <v>Danièle</v>
      </c>
      <c r="W291" s="34" t="str">
        <f>IF('Heures Supplémentaire'!R385="",W$5,"")</f>
        <v>Alain</v>
      </c>
      <c r="X291" s="34" t="str">
        <f>IF('Heures Supplémentaire'!T385="",X$5,"")</f>
        <v>Manuel</v>
      </c>
      <c r="Y291" s="34" t="str">
        <f>IF('Heures Supplémentaire'!V385="",Y$5,"")</f>
        <v>Driss</v>
      </c>
      <c r="Z291" s="34" t="str">
        <f>IF('Heures Supplémentaire'!Z385="",Z$5,"")</f>
        <v>AAAA</v>
      </c>
      <c r="AA291" s="34" t="str">
        <f>IF('Heures Supplémentaire'!AA385="",AA$5,"")</f>
        <v>BBBB</v>
      </c>
      <c r="AB291" s="34" t="str">
        <f>IF('Heures Supplémentaire'!AB385="",AB$5,"")</f>
        <v>CCCC</v>
      </c>
      <c r="AC291" s="34" t="e">
        <f>IF(#REF!="",AC$5,"")</f>
        <v>#REF!</v>
      </c>
      <c r="AD291" s="34" t="e">
        <f>IF(#REF!="",AD$5,"")</f>
        <v>#REF!</v>
      </c>
      <c r="AE291" s="34" t="e">
        <f>IF(#REF!="",AE$5,"")</f>
        <v>#REF!</v>
      </c>
      <c r="AF291" s="34" t="e">
        <f>IF(#REF!="",AF$5,"")</f>
        <v>#REF!</v>
      </c>
      <c r="AG291" s="34" t="e">
        <f>IF(#REF!="",AG$5,"")</f>
        <v>#REF!</v>
      </c>
      <c r="AH291" s="35" t="e">
        <f>IF(#REF!="",AH$5,"")</f>
        <v>#REF!</v>
      </c>
    </row>
    <row r="292" spans="1:34" ht="15" hidden="1" customHeight="1">
      <c r="A292" s="27" t="s">
        <v>79</v>
      </c>
      <c r="B292" s="28">
        <f t="shared" si="9"/>
        <v>43022</v>
      </c>
      <c r="C292" s="36">
        <f t="shared" si="8"/>
        <v>7</v>
      </c>
      <c r="D292" s="37" t="s">
        <v>70</v>
      </c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3"/>
      <c r="P292" s="34" t="str">
        <f>IF('Heures Supplémentaire'!D386="",$P$5,"")</f>
        <v>Haziz</v>
      </c>
      <c r="Q292" s="34" t="str">
        <f>IF('Heures Supplémentaire'!F386="",$Q$5,"")</f>
        <v>Stéphanie</v>
      </c>
      <c r="R292" s="34" t="str">
        <f>IF('Heures Supplémentaire'!H386="",$R$5,"")</f>
        <v>Catherine</v>
      </c>
      <c r="S292" s="34" t="str">
        <f>IF('Heures Supplémentaire'!J386="",$S$5,"")</f>
        <v>Denise</v>
      </c>
      <c r="T292" s="34" t="str">
        <f>IF('Heures Supplémentaire'!L386="",$T$5,"")</f>
        <v>Camille</v>
      </c>
      <c r="U292" s="34" t="str">
        <f>IF('Heures Supplémentaire'!N386="",$U$5,"")</f>
        <v>Moncef</v>
      </c>
      <c r="V292" s="34" t="str">
        <f>IF('Heures Supplémentaire'!P386="",$V$5,"")</f>
        <v>Danièle</v>
      </c>
      <c r="W292" s="34" t="str">
        <f>IF('Heures Supplémentaire'!R386="",W$5,"")</f>
        <v>Alain</v>
      </c>
      <c r="X292" s="34" t="str">
        <f>IF('Heures Supplémentaire'!T386="",X$5,"")</f>
        <v>Manuel</v>
      </c>
      <c r="Y292" s="34" t="str">
        <f>IF('Heures Supplémentaire'!V386="",Y$5,"")</f>
        <v>Driss</v>
      </c>
      <c r="Z292" s="34" t="str">
        <f>IF('Heures Supplémentaire'!Z386="",Z$5,"")</f>
        <v>AAAA</v>
      </c>
      <c r="AA292" s="34" t="str">
        <f>IF('Heures Supplémentaire'!AA386="",AA$5,"")</f>
        <v>BBBB</v>
      </c>
      <c r="AB292" s="34" t="str">
        <f>IF('Heures Supplémentaire'!AB386="",AB$5,"")</f>
        <v>CCCC</v>
      </c>
      <c r="AC292" s="34" t="e">
        <f>IF(#REF!="",AC$5,"")</f>
        <v>#REF!</v>
      </c>
      <c r="AD292" s="34" t="e">
        <f>IF(#REF!="",AD$5,"")</f>
        <v>#REF!</v>
      </c>
      <c r="AE292" s="34" t="e">
        <f>IF(#REF!="",AE$5,"")</f>
        <v>#REF!</v>
      </c>
      <c r="AF292" s="34" t="e">
        <f>IF(#REF!="",AF$5,"")</f>
        <v>#REF!</v>
      </c>
      <c r="AG292" s="34" t="e">
        <f>IF(#REF!="",AG$5,"")</f>
        <v>#REF!</v>
      </c>
      <c r="AH292" s="35" t="e">
        <f>IF(#REF!="",AH$5,"")</f>
        <v>#REF!</v>
      </c>
    </row>
    <row r="293" spans="1:34" ht="15" hidden="1" customHeight="1">
      <c r="A293" s="27" t="s">
        <v>79</v>
      </c>
      <c r="B293" s="28">
        <f t="shared" si="9"/>
        <v>43023</v>
      </c>
      <c r="C293" s="36">
        <f t="shared" si="8"/>
        <v>1</v>
      </c>
      <c r="D293" s="37" t="s">
        <v>64</v>
      </c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3"/>
      <c r="P293" s="34" t="str">
        <f>IF('Heures Supplémentaire'!D387="",$P$5,"")</f>
        <v>Haziz</v>
      </c>
      <c r="Q293" s="34" t="str">
        <f>IF('Heures Supplémentaire'!F387="",$Q$5,"")</f>
        <v>Stéphanie</v>
      </c>
      <c r="R293" s="34" t="str">
        <f>IF('Heures Supplémentaire'!H387="",$R$5,"")</f>
        <v>Catherine</v>
      </c>
      <c r="S293" s="34" t="str">
        <f>IF('Heures Supplémentaire'!J387="",$S$5,"")</f>
        <v>Denise</v>
      </c>
      <c r="T293" s="34" t="str">
        <f>IF('Heures Supplémentaire'!L387="",$T$5,"")</f>
        <v>Camille</v>
      </c>
      <c r="U293" s="34" t="str">
        <f>IF('Heures Supplémentaire'!N387="",$U$5,"")</f>
        <v>Moncef</v>
      </c>
      <c r="V293" s="34" t="str">
        <f>IF('Heures Supplémentaire'!P387="",$V$5,"")</f>
        <v>Danièle</v>
      </c>
      <c r="W293" s="34" t="str">
        <f>IF('Heures Supplémentaire'!R387="",W$5,"")</f>
        <v>Alain</v>
      </c>
      <c r="X293" s="34" t="str">
        <f>IF('Heures Supplémentaire'!T387="",X$5,"")</f>
        <v>Manuel</v>
      </c>
      <c r="Y293" s="34" t="str">
        <f>IF('Heures Supplémentaire'!V387="",Y$5,"")</f>
        <v>Driss</v>
      </c>
      <c r="Z293" s="34" t="str">
        <f>IF('Heures Supplémentaire'!Z387="",Z$5,"")</f>
        <v>AAAA</v>
      </c>
      <c r="AA293" s="34" t="str">
        <f>IF('Heures Supplémentaire'!AA387="",AA$5,"")</f>
        <v>BBBB</v>
      </c>
      <c r="AB293" s="34" t="str">
        <f>IF('Heures Supplémentaire'!AB387="",AB$5,"")</f>
        <v>CCCC</v>
      </c>
      <c r="AC293" s="34" t="e">
        <f>IF(#REF!="",AC$5,"")</f>
        <v>#REF!</v>
      </c>
      <c r="AD293" s="34" t="e">
        <f>IF(#REF!="",AD$5,"")</f>
        <v>#REF!</v>
      </c>
      <c r="AE293" s="34" t="e">
        <f>IF(#REF!="",AE$5,"")</f>
        <v>#REF!</v>
      </c>
      <c r="AF293" s="34" t="e">
        <f>IF(#REF!="",AF$5,"")</f>
        <v>#REF!</v>
      </c>
      <c r="AG293" s="34" t="e">
        <f>IF(#REF!="",AG$5,"")</f>
        <v>#REF!</v>
      </c>
      <c r="AH293" s="35" t="e">
        <f>IF(#REF!="",AH$5,"")</f>
        <v>#REF!</v>
      </c>
    </row>
    <row r="294" spans="1:34" ht="15" hidden="1" customHeight="1">
      <c r="A294" s="27" t="s">
        <v>79</v>
      </c>
      <c r="B294" s="28">
        <f t="shared" si="9"/>
        <v>43024</v>
      </c>
      <c r="C294" s="36">
        <f t="shared" si="8"/>
        <v>2</v>
      </c>
      <c r="D294" s="37" t="s">
        <v>65</v>
      </c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3"/>
      <c r="P294" s="34" t="str">
        <f>IF('Heures Supplémentaire'!D390="",$P$5,"")</f>
        <v>Haziz</v>
      </c>
      <c r="Q294" s="34" t="str">
        <f>IF('Heures Supplémentaire'!F390="",$Q$5,"")</f>
        <v>Stéphanie</v>
      </c>
      <c r="R294" s="34" t="str">
        <f>IF('Heures Supplémentaire'!H390="",$R$5,"")</f>
        <v>Catherine</v>
      </c>
      <c r="S294" s="34" t="str">
        <f>IF('Heures Supplémentaire'!J390="",$S$5,"")</f>
        <v>Denise</v>
      </c>
      <c r="T294" s="34" t="str">
        <f>IF('Heures Supplémentaire'!L390="",$T$5,"")</f>
        <v>Camille</v>
      </c>
      <c r="U294" s="34" t="str">
        <f>IF('Heures Supplémentaire'!N390="",$U$5,"")</f>
        <v>Moncef</v>
      </c>
      <c r="V294" s="34" t="str">
        <f>IF('Heures Supplémentaire'!P390="",$V$5,"")</f>
        <v>Danièle</v>
      </c>
      <c r="W294" s="34" t="str">
        <f>IF('Heures Supplémentaire'!R390="",W$5,"")</f>
        <v>Alain</v>
      </c>
      <c r="X294" s="34" t="str">
        <f>IF('Heures Supplémentaire'!T390="",X$5,"")</f>
        <v>Manuel</v>
      </c>
      <c r="Y294" s="34" t="str">
        <f>IF('Heures Supplémentaire'!V390="",Y$5,"")</f>
        <v>Driss</v>
      </c>
      <c r="Z294" s="34" t="str">
        <f>IF('Heures Supplémentaire'!Z390="",Z$5,"")</f>
        <v>AAAA</v>
      </c>
      <c r="AA294" s="34" t="str">
        <f>IF('Heures Supplémentaire'!AA390="",AA$5,"")</f>
        <v>BBBB</v>
      </c>
      <c r="AB294" s="34" t="str">
        <f>IF('Heures Supplémentaire'!AB390="",AB$5,"")</f>
        <v>CCCC</v>
      </c>
      <c r="AC294" s="34" t="e">
        <f>IF(#REF!="",AC$5,"")</f>
        <v>#REF!</v>
      </c>
      <c r="AD294" s="34" t="e">
        <f>IF(#REF!="",AD$5,"")</f>
        <v>#REF!</v>
      </c>
      <c r="AE294" s="34" t="e">
        <f>IF(#REF!="",AE$5,"")</f>
        <v>#REF!</v>
      </c>
      <c r="AF294" s="34" t="e">
        <f>IF(#REF!="",AF$5,"")</f>
        <v>#REF!</v>
      </c>
      <c r="AG294" s="34" t="e">
        <f>IF(#REF!="",AG$5,"")</f>
        <v>#REF!</v>
      </c>
      <c r="AH294" s="35" t="e">
        <f>IF(#REF!="",AH$5,"")</f>
        <v>#REF!</v>
      </c>
    </row>
    <row r="295" spans="1:34" ht="15" hidden="1" customHeight="1">
      <c r="A295" s="27" t="s">
        <v>79</v>
      </c>
      <c r="B295" s="28">
        <f t="shared" si="9"/>
        <v>43025</v>
      </c>
      <c r="C295" s="36">
        <f t="shared" si="8"/>
        <v>3</v>
      </c>
      <c r="D295" s="37" t="s">
        <v>66</v>
      </c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3"/>
      <c r="P295" s="34" t="str">
        <f>IF('Heures Supplémentaire'!D391="",$P$5,"")</f>
        <v>Haziz</v>
      </c>
      <c r="Q295" s="34" t="str">
        <f>IF('Heures Supplémentaire'!F391="",$Q$5,"")</f>
        <v>Stéphanie</v>
      </c>
      <c r="R295" s="34" t="str">
        <f>IF('Heures Supplémentaire'!H391="",$R$5,"")</f>
        <v>Catherine</v>
      </c>
      <c r="S295" s="34" t="str">
        <f>IF('Heures Supplémentaire'!J391="",$S$5,"")</f>
        <v>Denise</v>
      </c>
      <c r="T295" s="34" t="str">
        <f>IF('Heures Supplémentaire'!L391="",$T$5,"")</f>
        <v>Camille</v>
      </c>
      <c r="U295" s="34" t="str">
        <f>IF('Heures Supplémentaire'!N391="",$U$5,"")</f>
        <v>Moncef</v>
      </c>
      <c r="V295" s="34" t="str">
        <f>IF('Heures Supplémentaire'!P391="",$V$5,"")</f>
        <v>Danièle</v>
      </c>
      <c r="W295" s="34" t="str">
        <f>IF('Heures Supplémentaire'!R391="",W$5,"")</f>
        <v>Alain</v>
      </c>
      <c r="X295" s="34" t="str">
        <f>IF('Heures Supplémentaire'!T391="",X$5,"")</f>
        <v>Manuel</v>
      </c>
      <c r="Y295" s="34" t="str">
        <f>IF('Heures Supplémentaire'!V391="",Y$5,"")</f>
        <v>Driss</v>
      </c>
      <c r="Z295" s="34" t="str">
        <f>IF('Heures Supplémentaire'!Z391="",Z$5,"")</f>
        <v>AAAA</v>
      </c>
      <c r="AA295" s="34" t="str">
        <f>IF('Heures Supplémentaire'!AA391="",AA$5,"")</f>
        <v>BBBB</v>
      </c>
      <c r="AB295" s="34" t="str">
        <f>IF('Heures Supplémentaire'!AB391="",AB$5,"")</f>
        <v>CCCC</v>
      </c>
      <c r="AC295" s="34" t="e">
        <f>IF(#REF!="",AC$5,"")</f>
        <v>#REF!</v>
      </c>
      <c r="AD295" s="34" t="e">
        <f>IF(#REF!="",AD$5,"")</f>
        <v>#REF!</v>
      </c>
      <c r="AE295" s="34" t="e">
        <f>IF(#REF!="",AE$5,"")</f>
        <v>#REF!</v>
      </c>
      <c r="AF295" s="34" t="e">
        <f>IF(#REF!="",AF$5,"")</f>
        <v>#REF!</v>
      </c>
      <c r="AG295" s="34" t="e">
        <f>IF(#REF!="",AG$5,"")</f>
        <v>#REF!</v>
      </c>
      <c r="AH295" s="35" t="e">
        <f>IF(#REF!="",AH$5,"")</f>
        <v>#REF!</v>
      </c>
    </row>
    <row r="296" spans="1:34" ht="15" hidden="1" customHeight="1">
      <c r="A296" s="27" t="s">
        <v>79</v>
      </c>
      <c r="B296" s="28">
        <f t="shared" si="9"/>
        <v>43026</v>
      </c>
      <c r="C296" s="36">
        <f t="shared" si="8"/>
        <v>4</v>
      </c>
      <c r="D296" s="37" t="s">
        <v>67</v>
      </c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3"/>
      <c r="P296" s="34" t="str">
        <f>IF('Heures Supplémentaire'!D392="",$P$5,"")</f>
        <v>Haziz</v>
      </c>
      <c r="Q296" s="34" t="str">
        <f>IF('Heures Supplémentaire'!F392="",$Q$5,"")</f>
        <v>Stéphanie</v>
      </c>
      <c r="R296" s="34" t="str">
        <f>IF('Heures Supplémentaire'!H392="",$R$5,"")</f>
        <v>Catherine</v>
      </c>
      <c r="S296" s="34" t="str">
        <f>IF('Heures Supplémentaire'!J392="",$S$5,"")</f>
        <v>Denise</v>
      </c>
      <c r="T296" s="34" t="str">
        <f>IF('Heures Supplémentaire'!L392="",$T$5,"")</f>
        <v>Camille</v>
      </c>
      <c r="U296" s="34" t="str">
        <f>IF('Heures Supplémentaire'!N392="",$U$5,"")</f>
        <v>Moncef</v>
      </c>
      <c r="V296" s="34" t="str">
        <f>IF('Heures Supplémentaire'!P392="",$V$5,"")</f>
        <v>Danièle</v>
      </c>
      <c r="W296" s="34" t="str">
        <f>IF('Heures Supplémentaire'!R392="",W$5,"")</f>
        <v>Alain</v>
      </c>
      <c r="X296" s="34" t="str">
        <f>IF('Heures Supplémentaire'!T392="",X$5,"")</f>
        <v>Manuel</v>
      </c>
      <c r="Y296" s="34" t="str">
        <f>IF('Heures Supplémentaire'!V392="",Y$5,"")</f>
        <v>Driss</v>
      </c>
      <c r="Z296" s="34" t="str">
        <f>IF('Heures Supplémentaire'!Z392="",Z$5,"")</f>
        <v>AAAA</v>
      </c>
      <c r="AA296" s="34" t="str">
        <f>IF('Heures Supplémentaire'!AA392="",AA$5,"")</f>
        <v>BBBB</v>
      </c>
      <c r="AB296" s="34" t="str">
        <f>IF('Heures Supplémentaire'!AB392="",AB$5,"")</f>
        <v>CCCC</v>
      </c>
      <c r="AC296" s="34" t="e">
        <f>IF(#REF!="",AC$5,"")</f>
        <v>#REF!</v>
      </c>
      <c r="AD296" s="34" t="e">
        <f>IF(#REF!="",AD$5,"")</f>
        <v>#REF!</v>
      </c>
      <c r="AE296" s="34" t="e">
        <f>IF(#REF!="",AE$5,"")</f>
        <v>#REF!</v>
      </c>
      <c r="AF296" s="34" t="e">
        <f>IF(#REF!="",AF$5,"")</f>
        <v>#REF!</v>
      </c>
      <c r="AG296" s="34" t="e">
        <f>IF(#REF!="",AG$5,"")</f>
        <v>#REF!</v>
      </c>
      <c r="AH296" s="35" t="e">
        <f>IF(#REF!="",AH$5,"")</f>
        <v>#REF!</v>
      </c>
    </row>
    <row r="297" spans="1:34" ht="15" customHeight="1">
      <c r="A297" s="27" t="s">
        <v>79</v>
      </c>
      <c r="B297" s="28">
        <f t="shared" si="9"/>
        <v>43027</v>
      </c>
      <c r="C297" s="36">
        <f t="shared" si="8"/>
        <v>5</v>
      </c>
      <c r="D297" s="37" t="s">
        <v>68</v>
      </c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3"/>
      <c r="P297" s="34" t="str">
        <f>IF('Heures Supplémentaire'!D393="",$P$5,"")</f>
        <v>Haziz</v>
      </c>
      <c r="Q297" s="34" t="str">
        <f>IF('Heures Supplémentaire'!F393="",$Q$5,"")</f>
        <v>Stéphanie</v>
      </c>
      <c r="R297" s="34" t="str">
        <f>IF('Heures Supplémentaire'!H393="",$R$5,"")</f>
        <v>Catherine</v>
      </c>
      <c r="S297" s="34" t="str">
        <f>IF('Heures Supplémentaire'!J393="",$S$5,"")</f>
        <v>Denise</v>
      </c>
      <c r="T297" s="34" t="str">
        <f>IF('Heures Supplémentaire'!L393="",$T$5,"")</f>
        <v>Camille</v>
      </c>
      <c r="U297" s="34" t="str">
        <f>IF('Heures Supplémentaire'!N393="",$U$5,"")</f>
        <v>Moncef</v>
      </c>
      <c r="V297" s="34" t="str">
        <f>IF('Heures Supplémentaire'!P393="",$V$5,"")</f>
        <v>Danièle</v>
      </c>
      <c r="W297" s="34" t="str">
        <f>IF('Heures Supplémentaire'!R393="",W$5,"")</f>
        <v>Alain</v>
      </c>
      <c r="X297" s="34" t="str">
        <f>IF('Heures Supplémentaire'!T393="",X$5,"")</f>
        <v>Manuel</v>
      </c>
      <c r="Y297" s="34" t="str">
        <f>IF('Heures Supplémentaire'!V393="",Y$5,"")</f>
        <v>Driss</v>
      </c>
      <c r="Z297" s="34" t="str">
        <f>IF('Heures Supplémentaire'!Z393="",Z$5,"")</f>
        <v>AAAA</v>
      </c>
      <c r="AA297" s="34" t="str">
        <f>IF('Heures Supplémentaire'!AA393="",AA$5,"")</f>
        <v>BBBB</v>
      </c>
      <c r="AB297" s="34" t="str">
        <f>IF('Heures Supplémentaire'!AB393="",AB$5,"")</f>
        <v>CCCC</v>
      </c>
      <c r="AC297" s="34" t="e">
        <f>IF(#REF!="",AC$5,"")</f>
        <v>#REF!</v>
      </c>
      <c r="AD297" s="34" t="e">
        <f>IF(#REF!="",AD$5,"")</f>
        <v>#REF!</v>
      </c>
      <c r="AE297" s="34" t="e">
        <f>IF(#REF!="",AE$5,"")</f>
        <v>#REF!</v>
      </c>
      <c r="AF297" s="34" t="e">
        <f>IF(#REF!="",AF$5,"")</f>
        <v>#REF!</v>
      </c>
      <c r="AG297" s="34" t="e">
        <f>IF(#REF!="",AG$5,"")</f>
        <v>#REF!</v>
      </c>
      <c r="AH297" s="35" t="e">
        <f>IF(#REF!="",AH$5,"")</f>
        <v>#REF!</v>
      </c>
    </row>
    <row r="298" spans="1:34" ht="15" hidden="1" customHeight="1">
      <c r="A298" s="27" t="s">
        <v>79</v>
      </c>
      <c r="B298" s="28">
        <f t="shared" si="9"/>
        <v>43028</v>
      </c>
      <c r="C298" s="36">
        <f t="shared" si="8"/>
        <v>6</v>
      </c>
      <c r="D298" s="37" t="s">
        <v>69</v>
      </c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3"/>
      <c r="P298" s="34" t="str">
        <f>IF('Heures Supplémentaire'!D394="",$P$5,"")</f>
        <v>Haziz</v>
      </c>
      <c r="Q298" s="34" t="str">
        <f>IF('Heures Supplémentaire'!F394="",$Q$5,"")</f>
        <v>Stéphanie</v>
      </c>
      <c r="R298" s="34" t="str">
        <f>IF('Heures Supplémentaire'!H394="",$R$5,"")</f>
        <v>Catherine</v>
      </c>
      <c r="S298" s="34" t="str">
        <f>IF('Heures Supplémentaire'!J394="",$S$5,"")</f>
        <v>Denise</v>
      </c>
      <c r="T298" s="34" t="str">
        <f>IF('Heures Supplémentaire'!L394="",$T$5,"")</f>
        <v>Camille</v>
      </c>
      <c r="U298" s="34" t="str">
        <f>IF('Heures Supplémentaire'!N394="",$U$5,"")</f>
        <v>Moncef</v>
      </c>
      <c r="V298" s="34" t="str">
        <f>IF('Heures Supplémentaire'!P394="",$V$5,"")</f>
        <v>Danièle</v>
      </c>
      <c r="W298" s="34" t="str">
        <f>IF('Heures Supplémentaire'!R394="",W$5,"")</f>
        <v>Alain</v>
      </c>
      <c r="X298" s="34" t="str">
        <f>IF('Heures Supplémentaire'!T394="",X$5,"")</f>
        <v>Manuel</v>
      </c>
      <c r="Y298" s="34" t="str">
        <f>IF('Heures Supplémentaire'!V394="",Y$5,"")</f>
        <v>Driss</v>
      </c>
      <c r="Z298" s="34" t="str">
        <f>IF('Heures Supplémentaire'!Z394="",Z$5,"")</f>
        <v>AAAA</v>
      </c>
      <c r="AA298" s="34" t="str">
        <f>IF('Heures Supplémentaire'!AA394="",AA$5,"")</f>
        <v>BBBB</v>
      </c>
      <c r="AB298" s="34" t="str">
        <f>IF('Heures Supplémentaire'!AB394="",AB$5,"")</f>
        <v>CCCC</v>
      </c>
      <c r="AC298" s="34" t="e">
        <f>IF(#REF!="",AC$5,"")</f>
        <v>#REF!</v>
      </c>
      <c r="AD298" s="34" t="e">
        <f>IF(#REF!="",AD$5,"")</f>
        <v>#REF!</v>
      </c>
      <c r="AE298" s="34" t="e">
        <f>IF(#REF!="",AE$5,"")</f>
        <v>#REF!</v>
      </c>
      <c r="AF298" s="34" t="e">
        <f>IF(#REF!="",AF$5,"")</f>
        <v>#REF!</v>
      </c>
      <c r="AG298" s="34" t="e">
        <f>IF(#REF!="",AG$5,"")</f>
        <v>#REF!</v>
      </c>
      <c r="AH298" s="35" t="e">
        <f>IF(#REF!="",AH$5,"")</f>
        <v>#REF!</v>
      </c>
    </row>
    <row r="299" spans="1:34" ht="15" hidden="1" customHeight="1">
      <c r="A299" s="27" t="s">
        <v>79</v>
      </c>
      <c r="B299" s="28">
        <f t="shared" si="9"/>
        <v>43029</v>
      </c>
      <c r="C299" s="36">
        <f t="shared" si="8"/>
        <v>7</v>
      </c>
      <c r="D299" s="37" t="s">
        <v>70</v>
      </c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3"/>
      <c r="P299" s="34" t="str">
        <f>IF('Heures Supplémentaire'!D395="",$P$5,"")</f>
        <v>Haziz</v>
      </c>
      <c r="Q299" s="34" t="str">
        <f>IF('Heures Supplémentaire'!F395="",$Q$5,"")</f>
        <v>Stéphanie</v>
      </c>
      <c r="R299" s="34" t="str">
        <f>IF('Heures Supplémentaire'!H395="",$R$5,"")</f>
        <v>Catherine</v>
      </c>
      <c r="S299" s="34" t="str">
        <f>IF('Heures Supplémentaire'!J395="",$S$5,"")</f>
        <v>Denise</v>
      </c>
      <c r="T299" s="34" t="str">
        <f>IF('Heures Supplémentaire'!L395="",$T$5,"")</f>
        <v>Camille</v>
      </c>
      <c r="U299" s="34" t="str">
        <f>IF('Heures Supplémentaire'!N395="",$U$5,"")</f>
        <v>Moncef</v>
      </c>
      <c r="V299" s="34" t="str">
        <f>IF('Heures Supplémentaire'!P395="",$V$5,"")</f>
        <v>Danièle</v>
      </c>
      <c r="W299" s="34" t="str">
        <f>IF('Heures Supplémentaire'!R395="",W$5,"")</f>
        <v>Alain</v>
      </c>
      <c r="X299" s="34" t="str">
        <f>IF('Heures Supplémentaire'!T395="",X$5,"")</f>
        <v>Manuel</v>
      </c>
      <c r="Y299" s="34" t="str">
        <f>IF('Heures Supplémentaire'!V395="",Y$5,"")</f>
        <v>Driss</v>
      </c>
      <c r="Z299" s="34" t="str">
        <f>IF('Heures Supplémentaire'!Z395="",Z$5,"")</f>
        <v>AAAA</v>
      </c>
      <c r="AA299" s="34" t="str">
        <f>IF('Heures Supplémentaire'!AA395="",AA$5,"")</f>
        <v>BBBB</v>
      </c>
      <c r="AB299" s="34" t="str">
        <f>IF('Heures Supplémentaire'!AB395="",AB$5,"")</f>
        <v>CCCC</v>
      </c>
      <c r="AC299" s="34" t="e">
        <f>IF(#REF!="",AC$5,"")</f>
        <v>#REF!</v>
      </c>
      <c r="AD299" s="34" t="e">
        <f>IF(#REF!="",AD$5,"")</f>
        <v>#REF!</v>
      </c>
      <c r="AE299" s="34" t="e">
        <f>IF(#REF!="",AE$5,"")</f>
        <v>#REF!</v>
      </c>
      <c r="AF299" s="34" t="e">
        <f>IF(#REF!="",AF$5,"")</f>
        <v>#REF!</v>
      </c>
      <c r="AG299" s="34" t="e">
        <f>IF(#REF!="",AG$5,"")</f>
        <v>#REF!</v>
      </c>
      <c r="AH299" s="35" t="e">
        <f>IF(#REF!="",AH$5,"")</f>
        <v>#REF!</v>
      </c>
    </row>
    <row r="300" spans="1:34" ht="15" hidden="1" customHeight="1">
      <c r="A300" s="27" t="s">
        <v>79</v>
      </c>
      <c r="B300" s="28">
        <f t="shared" si="9"/>
        <v>43030</v>
      </c>
      <c r="C300" s="36">
        <f t="shared" si="8"/>
        <v>1</v>
      </c>
      <c r="D300" s="37" t="s">
        <v>64</v>
      </c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3"/>
      <c r="P300" s="34" t="str">
        <f>IF('Heures Supplémentaire'!D396="",$P$5,"")</f>
        <v>Haziz</v>
      </c>
      <c r="Q300" s="34" t="str">
        <f>IF('Heures Supplémentaire'!F396="",$Q$5,"")</f>
        <v>Stéphanie</v>
      </c>
      <c r="R300" s="34" t="str">
        <f>IF('Heures Supplémentaire'!H396="",$R$5,"")</f>
        <v>Catherine</v>
      </c>
      <c r="S300" s="34" t="str">
        <f>IF('Heures Supplémentaire'!J396="",$S$5,"")</f>
        <v>Denise</v>
      </c>
      <c r="T300" s="34" t="str">
        <f>IF('Heures Supplémentaire'!L396="",$T$5,"")</f>
        <v>Camille</v>
      </c>
      <c r="U300" s="34" t="str">
        <f>IF('Heures Supplémentaire'!N396="",$U$5,"")</f>
        <v>Moncef</v>
      </c>
      <c r="V300" s="34" t="str">
        <f>IF('Heures Supplémentaire'!P396="",$V$5,"")</f>
        <v>Danièle</v>
      </c>
      <c r="W300" s="34" t="str">
        <f>IF('Heures Supplémentaire'!R396="",W$5,"")</f>
        <v>Alain</v>
      </c>
      <c r="X300" s="34" t="str">
        <f>IF('Heures Supplémentaire'!T396="",X$5,"")</f>
        <v>Manuel</v>
      </c>
      <c r="Y300" s="34" t="str">
        <f>IF('Heures Supplémentaire'!V396="",Y$5,"")</f>
        <v>Driss</v>
      </c>
      <c r="Z300" s="34" t="str">
        <f>IF('Heures Supplémentaire'!Z396="",Z$5,"")</f>
        <v>AAAA</v>
      </c>
      <c r="AA300" s="34" t="str">
        <f>IF('Heures Supplémentaire'!AA396="",AA$5,"")</f>
        <v>BBBB</v>
      </c>
      <c r="AB300" s="34" t="str">
        <f>IF('Heures Supplémentaire'!AB396="",AB$5,"")</f>
        <v>CCCC</v>
      </c>
      <c r="AC300" s="34" t="e">
        <f>IF(#REF!="",AC$5,"")</f>
        <v>#REF!</v>
      </c>
      <c r="AD300" s="34" t="e">
        <f>IF(#REF!="",AD$5,"")</f>
        <v>#REF!</v>
      </c>
      <c r="AE300" s="34" t="e">
        <f>IF(#REF!="",AE$5,"")</f>
        <v>#REF!</v>
      </c>
      <c r="AF300" s="34" t="e">
        <f>IF(#REF!="",AF$5,"")</f>
        <v>#REF!</v>
      </c>
      <c r="AG300" s="34" t="e">
        <f>IF(#REF!="",AG$5,"")</f>
        <v>#REF!</v>
      </c>
      <c r="AH300" s="35" t="e">
        <f>IF(#REF!="",AH$5,"")</f>
        <v>#REF!</v>
      </c>
    </row>
    <row r="301" spans="1:34" ht="15" hidden="1" customHeight="1">
      <c r="A301" s="27" t="s">
        <v>79</v>
      </c>
      <c r="B301" s="28">
        <f t="shared" si="9"/>
        <v>43031</v>
      </c>
      <c r="C301" s="36">
        <f t="shared" si="8"/>
        <v>2</v>
      </c>
      <c r="D301" s="37" t="s">
        <v>65</v>
      </c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3"/>
      <c r="P301" s="34" t="str">
        <f>IF('Heures Supplémentaire'!D399="",$P$5,"")</f>
        <v>Haziz</v>
      </c>
      <c r="Q301" s="34" t="str">
        <f>IF('Heures Supplémentaire'!F399="",$Q$5,"")</f>
        <v>Stéphanie</v>
      </c>
      <c r="R301" s="34" t="str">
        <f>IF('Heures Supplémentaire'!H399="",$R$5,"")</f>
        <v>Catherine</v>
      </c>
      <c r="S301" s="34" t="str">
        <f>IF('Heures Supplémentaire'!J399="",$S$5,"")</f>
        <v>Denise</v>
      </c>
      <c r="T301" s="34" t="str">
        <f>IF('Heures Supplémentaire'!L399="",$T$5,"")</f>
        <v>Camille</v>
      </c>
      <c r="U301" s="34" t="str">
        <f>IF('Heures Supplémentaire'!N399="",$U$5,"")</f>
        <v>Moncef</v>
      </c>
      <c r="V301" s="34" t="str">
        <f>IF('Heures Supplémentaire'!P399="",$V$5,"")</f>
        <v>Danièle</v>
      </c>
      <c r="W301" s="34" t="str">
        <f>IF('Heures Supplémentaire'!R399="",W$5,"")</f>
        <v>Alain</v>
      </c>
      <c r="X301" s="34" t="str">
        <f>IF('Heures Supplémentaire'!T399="",X$5,"")</f>
        <v>Manuel</v>
      </c>
      <c r="Y301" s="34" t="str">
        <f>IF('Heures Supplémentaire'!V399="",Y$5,"")</f>
        <v>Driss</v>
      </c>
      <c r="Z301" s="34" t="str">
        <f>IF('Heures Supplémentaire'!Z399="",Z$5,"")</f>
        <v>AAAA</v>
      </c>
      <c r="AA301" s="34" t="str">
        <f>IF('Heures Supplémentaire'!AA399="",AA$5,"")</f>
        <v>BBBB</v>
      </c>
      <c r="AB301" s="34" t="str">
        <f>IF('Heures Supplémentaire'!AB399="",AB$5,"")</f>
        <v>CCCC</v>
      </c>
      <c r="AC301" s="34" t="e">
        <f>IF(#REF!="",AC$5,"")</f>
        <v>#REF!</v>
      </c>
      <c r="AD301" s="34" t="e">
        <f>IF(#REF!="",AD$5,"")</f>
        <v>#REF!</v>
      </c>
      <c r="AE301" s="34" t="e">
        <f>IF(#REF!="",AE$5,"")</f>
        <v>#REF!</v>
      </c>
      <c r="AF301" s="34" t="e">
        <f>IF(#REF!="",AF$5,"")</f>
        <v>#REF!</v>
      </c>
      <c r="AG301" s="34" t="e">
        <f>IF(#REF!="",AG$5,"")</f>
        <v>#REF!</v>
      </c>
      <c r="AH301" s="35" t="e">
        <f>IF(#REF!="",AH$5,"")</f>
        <v>#REF!</v>
      </c>
    </row>
    <row r="302" spans="1:34" ht="15" hidden="1" customHeight="1">
      <c r="A302" s="27" t="s">
        <v>79</v>
      </c>
      <c r="B302" s="28">
        <f t="shared" si="9"/>
        <v>43032</v>
      </c>
      <c r="C302" s="36">
        <f t="shared" si="8"/>
        <v>3</v>
      </c>
      <c r="D302" s="37" t="s">
        <v>66</v>
      </c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3"/>
      <c r="P302" s="34" t="str">
        <f>IF('Heures Supplémentaire'!D400="",$P$5,"")</f>
        <v>Haziz</v>
      </c>
      <c r="Q302" s="34" t="str">
        <f>IF('Heures Supplémentaire'!F400="",$Q$5,"")</f>
        <v>Stéphanie</v>
      </c>
      <c r="R302" s="34" t="str">
        <f>IF('Heures Supplémentaire'!H400="",$R$5,"")</f>
        <v>Catherine</v>
      </c>
      <c r="S302" s="34" t="str">
        <f>IF('Heures Supplémentaire'!J400="",$S$5,"")</f>
        <v>Denise</v>
      </c>
      <c r="T302" s="34" t="str">
        <f>IF('Heures Supplémentaire'!L400="",$T$5,"")</f>
        <v>Camille</v>
      </c>
      <c r="U302" s="34" t="str">
        <f>IF('Heures Supplémentaire'!N400="",$U$5,"")</f>
        <v>Moncef</v>
      </c>
      <c r="V302" s="34" t="str">
        <f>IF('Heures Supplémentaire'!P400="",$V$5,"")</f>
        <v>Danièle</v>
      </c>
      <c r="W302" s="34" t="str">
        <f>IF('Heures Supplémentaire'!R400="",W$5,"")</f>
        <v>Alain</v>
      </c>
      <c r="X302" s="34" t="str">
        <f>IF('Heures Supplémentaire'!T400="",X$5,"")</f>
        <v>Manuel</v>
      </c>
      <c r="Y302" s="34" t="str">
        <f>IF('Heures Supplémentaire'!V400="",Y$5,"")</f>
        <v>Driss</v>
      </c>
      <c r="Z302" s="34" t="str">
        <f>IF('Heures Supplémentaire'!Z400="",Z$5,"")</f>
        <v>AAAA</v>
      </c>
      <c r="AA302" s="34" t="str">
        <f>IF('Heures Supplémentaire'!AA400="",AA$5,"")</f>
        <v>BBBB</v>
      </c>
      <c r="AB302" s="34" t="str">
        <f>IF('Heures Supplémentaire'!AB400="",AB$5,"")</f>
        <v>CCCC</v>
      </c>
      <c r="AC302" s="34" t="e">
        <f>IF(#REF!="",AC$5,"")</f>
        <v>#REF!</v>
      </c>
      <c r="AD302" s="34" t="e">
        <f>IF(#REF!="",AD$5,"")</f>
        <v>#REF!</v>
      </c>
      <c r="AE302" s="34" t="e">
        <f>IF(#REF!="",AE$5,"")</f>
        <v>#REF!</v>
      </c>
      <c r="AF302" s="34" t="e">
        <f>IF(#REF!="",AF$5,"")</f>
        <v>#REF!</v>
      </c>
      <c r="AG302" s="34" t="e">
        <f>IF(#REF!="",AG$5,"")</f>
        <v>#REF!</v>
      </c>
      <c r="AH302" s="35" t="e">
        <f>IF(#REF!="",AH$5,"")</f>
        <v>#REF!</v>
      </c>
    </row>
    <row r="303" spans="1:34" ht="15" hidden="1" customHeight="1">
      <c r="A303" s="27" t="s">
        <v>79</v>
      </c>
      <c r="B303" s="28">
        <f t="shared" si="9"/>
        <v>43033</v>
      </c>
      <c r="C303" s="36">
        <f t="shared" si="8"/>
        <v>4</v>
      </c>
      <c r="D303" s="37" t="s">
        <v>67</v>
      </c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3"/>
      <c r="P303" s="34" t="str">
        <f>IF('Heures Supplémentaire'!D401="",$P$5,"")</f>
        <v>Haziz</v>
      </c>
      <c r="Q303" s="34" t="str">
        <f>IF('Heures Supplémentaire'!F401="",$Q$5,"")</f>
        <v>Stéphanie</v>
      </c>
      <c r="R303" s="34" t="str">
        <f>IF('Heures Supplémentaire'!H401="",$R$5,"")</f>
        <v>Catherine</v>
      </c>
      <c r="S303" s="34" t="str">
        <f>IF('Heures Supplémentaire'!J401="",$S$5,"")</f>
        <v>Denise</v>
      </c>
      <c r="T303" s="34" t="str">
        <f>IF('Heures Supplémentaire'!L401="",$T$5,"")</f>
        <v>Camille</v>
      </c>
      <c r="U303" s="34" t="str">
        <f>IF('Heures Supplémentaire'!N401="",$U$5,"")</f>
        <v>Moncef</v>
      </c>
      <c r="V303" s="34" t="str">
        <f>IF('Heures Supplémentaire'!P401="",$V$5,"")</f>
        <v>Danièle</v>
      </c>
      <c r="W303" s="34" t="str">
        <f>IF('Heures Supplémentaire'!R401="",W$5,"")</f>
        <v>Alain</v>
      </c>
      <c r="X303" s="34" t="str">
        <f>IF('Heures Supplémentaire'!T401="",X$5,"")</f>
        <v>Manuel</v>
      </c>
      <c r="Y303" s="34" t="str">
        <f>IF('Heures Supplémentaire'!V401="",Y$5,"")</f>
        <v>Driss</v>
      </c>
      <c r="Z303" s="34" t="str">
        <f>IF('Heures Supplémentaire'!Z401="",Z$5,"")</f>
        <v>AAAA</v>
      </c>
      <c r="AA303" s="34" t="str">
        <f>IF('Heures Supplémentaire'!AA401="",AA$5,"")</f>
        <v>BBBB</v>
      </c>
      <c r="AB303" s="34" t="str">
        <f>IF('Heures Supplémentaire'!AB401="",AB$5,"")</f>
        <v>CCCC</v>
      </c>
      <c r="AC303" s="34" t="e">
        <f>IF(#REF!="",AC$5,"")</f>
        <v>#REF!</v>
      </c>
      <c r="AD303" s="34" t="e">
        <f>IF(#REF!="",AD$5,"")</f>
        <v>#REF!</v>
      </c>
      <c r="AE303" s="34" t="e">
        <f>IF(#REF!="",AE$5,"")</f>
        <v>#REF!</v>
      </c>
      <c r="AF303" s="34" t="e">
        <f>IF(#REF!="",AF$5,"")</f>
        <v>#REF!</v>
      </c>
      <c r="AG303" s="34" t="e">
        <f>IF(#REF!="",AG$5,"")</f>
        <v>#REF!</v>
      </c>
      <c r="AH303" s="35" t="e">
        <f>IF(#REF!="",AH$5,"")</f>
        <v>#REF!</v>
      </c>
    </row>
    <row r="304" spans="1:34" ht="15" customHeight="1">
      <c r="A304" s="27" t="s">
        <v>79</v>
      </c>
      <c r="B304" s="28">
        <f t="shared" si="9"/>
        <v>43034</v>
      </c>
      <c r="C304" s="36">
        <f t="shared" si="8"/>
        <v>5</v>
      </c>
      <c r="D304" s="37" t="s">
        <v>68</v>
      </c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3"/>
      <c r="P304" s="34" t="str">
        <f>IF('Heures Supplémentaire'!D402="",$P$5,"")</f>
        <v>Haziz</v>
      </c>
      <c r="Q304" s="34" t="str">
        <f>IF('Heures Supplémentaire'!F402="",$Q$5,"")</f>
        <v>Stéphanie</v>
      </c>
      <c r="R304" s="34" t="str">
        <f>IF('Heures Supplémentaire'!H402="",$R$5,"")</f>
        <v>Catherine</v>
      </c>
      <c r="S304" s="34" t="str">
        <f>IF('Heures Supplémentaire'!J402="",$S$5,"")</f>
        <v>Denise</v>
      </c>
      <c r="T304" s="34" t="str">
        <f>IF('Heures Supplémentaire'!L402="",$T$5,"")</f>
        <v>Camille</v>
      </c>
      <c r="U304" s="34" t="str">
        <f>IF('Heures Supplémentaire'!N402="",$U$5,"")</f>
        <v>Moncef</v>
      </c>
      <c r="V304" s="34" t="str">
        <f>IF('Heures Supplémentaire'!P402="",$V$5,"")</f>
        <v>Danièle</v>
      </c>
      <c r="W304" s="34" t="str">
        <f>IF('Heures Supplémentaire'!R402="",W$5,"")</f>
        <v>Alain</v>
      </c>
      <c r="X304" s="34" t="str">
        <f>IF('Heures Supplémentaire'!T402="",X$5,"")</f>
        <v>Manuel</v>
      </c>
      <c r="Y304" s="34" t="str">
        <f>IF('Heures Supplémentaire'!V402="",Y$5,"")</f>
        <v>Driss</v>
      </c>
      <c r="Z304" s="34" t="str">
        <f>IF('Heures Supplémentaire'!Z402="",Z$5,"")</f>
        <v>AAAA</v>
      </c>
      <c r="AA304" s="34" t="str">
        <f>IF('Heures Supplémentaire'!AA402="",AA$5,"")</f>
        <v>BBBB</v>
      </c>
      <c r="AB304" s="34" t="str">
        <f>IF('Heures Supplémentaire'!AB402="",AB$5,"")</f>
        <v>CCCC</v>
      </c>
      <c r="AC304" s="34" t="e">
        <f>IF(#REF!="",AC$5,"")</f>
        <v>#REF!</v>
      </c>
      <c r="AD304" s="34" t="e">
        <f>IF(#REF!="",AD$5,"")</f>
        <v>#REF!</v>
      </c>
      <c r="AE304" s="34" t="e">
        <f>IF(#REF!="",AE$5,"")</f>
        <v>#REF!</v>
      </c>
      <c r="AF304" s="34" t="e">
        <f>IF(#REF!="",AF$5,"")</f>
        <v>#REF!</v>
      </c>
      <c r="AG304" s="34" t="e">
        <f>IF(#REF!="",AG$5,"")</f>
        <v>#REF!</v>
      </c>
      <c r="AH304" s="35" t="e">
        <f>IF(#REF!="",AH$5,"")</f>
        <v>#REF!</v>
      </c>
    </row>
    <row r="305" spans="1:34" ht="15" hidden="1" customHeight="1">
      <c r="A305" s="27" t="s">
        <v>79</v>
      </c>
      <c r="B305" s="28">
        <f t="shared" si="9"/>
        <v>43035</v>
      </c>
      <c r="C305" s="36">
        <f t="shared" si="8"/>
        <v>6</v>
      </c>
      <c r="D305" s="37" t="s">
        <v>69</v>
      </c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3"/>
      <c r="P305" s="34" t="str">
        <f>IF('Heures Supplémentaire'!D403="",$P$5,"")</f>
        <v>Haziz</v>
      </c>
      <c r="Q305" s="34" t="str">
        <f>IF('Heures Supplémentaire'!F403="",$Q$5,"")</f>
        <v>Stéphanie</v>
      </c>
      <c r="R305" s="34" t="str">
        <f>IF('Heures Supplémentaire'!H403="",$R$5,"")</f>
        <v>Catherine</v>
      </c>
      <c r="S305" s="34" t="str">
        <f>IF('Heures Supplémentaire'!J403="",$S$5,"")</f>
        <v>Denise</v>
      </c>
      <c r="T305" s="34" t="str">
        <f>IF('Heures Supplémentaire'!L403="",$T$5,"")</f>
        <v>Camille</v>
      </c>
      <c r="U305" s="34" t="str">
        <f>IF('Heures Supplémentaire'!N403="",$U$5,"")</f>
        <v>Moncef</v>
      </c>
      <c r="V305" s="34" t="str">
        <f>IF('Heures Supplémentaire'!P403="",$V$5,"")</f>
        <v>Danièle</v>
      </c>
      <c r="W305" s="34" t="str">
        <f>IF('Heures Supplémentaire'!R403="",W$5,"")</f>
        <v>Alain</v>
      </c>
      <c r="X305" s="34" t="str">
        <f>IF('Heures Supplémentaire'!T403="",X$5,"")</f>
        <v>Manuel</v>
      </c>
      <c r="Y305" s="34" t="str">
        <f>IF('Heures Supplémentaire'!V403="",Y$5,"")</f>
        <v>Driss</v>
      </c>
      <c r="Z305" s="34" t="str">
        <f>IF('Heures Supplémentaire'!Z403="",Z$5,"")</f>
        <v>AAAA</v>
      </c>
      <c r="AA305" s="34" t="str">
        <f>IF('Heures Supplémentaire'!AA403="",AA$5,"")</f>
        <v>BBBB</v>
      </c>
      <c r="AB305" s="34" t="str">
        <f>IF('Heures Supplémentaire'!AB403="",AB$5,"")</f>
        <v>CCCC</v>
      </c>
      <c r="AC305" s="34" t="e">
        <f>IF(#REF!="",AC$5,"")</f>
        <v>#REF!</v>
      </c>
      <c r="AD305" s="34" t="e">
        <f>IF(#REF!="",AD$5,"")</f>
        <v>#REF!</v>
      </c>
      <c r="AE305" s="34" t="e">
        <f>IF(#REF!="",AE$5,"")</f>
        <v>#REF!</v>
      </c>
      <c r="AF305" s="34" t="e">
        <f>IF(#REF!="",AF$5,"")</f>
        <v>#REF!</v>
      </c>
      <c r="AG305" s="34" t="e">
        <f>IF(#REF!="",AG$5,"")</f>
        <v>#REF!</v>
      </c>
      <c r="AH305" s="35" t="e">
        <f>IF(#REF!="",AH$5,"")</f>
        <v>#REF!</v>
      </c>
    </row>
    <row r="306" spans="1:34" ht="15" hidden="1" customHeight="1">
      <c r="A306" s="27" t="s">
        <v>79</v>
      </c>
      <c r="B306" s="28">
        <f t="shared" si="9"/>
        <v>43036</v>
      </c>
      <c r="C306" s="36">
        <f t="shared" si="8"/>
        <v>7</v>
      </c>
      <c r="D306" s="37" t="s">
        <v>70</v>
      </c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3"/>
      <c r="P306" s="34" t="str">
        <f>IF('Heures Supplémentaire'!D404="",$P$5,"")</f>
        <v>Haziz</v>
      </c>
      <c r="Q306" s="34" t="str">
        <f>IF('Heures Supplémentaire'!F404="",$Q$5,"")</f>
        <v>Stéphanie</v>
      </c>
      <c r="R306" s="34" t="str">
        <f>IF('Heures Supplémentaire'!H404="",$R$5,"")</f>
        <v>Catherine</v>
      </c>
      <c r="S306" s="34" t="str">
        <f>IF('Heures Supplémentaire'!J404="",$S$5,"")</f>
        <v>Denise</v>
      </c>
      <c r="T306" s="34" t="str">
        <f>IF('Heures Supplémentaire'!L404="",$T$5,"")</f>
        <v>Camille</v>
      </c>
      <c r="U306" s="34" t="str">
        <f>IF('Heures Supplémentaire'!N404="",$U$5,"")</f>
        <v>Moncef</v>
      </c>
      <c r="V306" s="34" t="str">
        <f>IF('Heures Supplémentaire'!P404="",$V$5,"")</f>
        <v>Danièle</v>
      </c>
      <c r="W306" s="34" t="str">
        <f>IF('Heures Supplémentaire'!R404="",W$5,"")</f>
        <v>Alain</v>
      </c>
      <c r="X306" s="34" t="str">
        <f>IF('Heures Supplémentaire'!T404="",X$5,"")</f>
        <v>Manuel</v>
      </c>
      <c r="Y306" s="34" t="str">
        <f>IF('Heures Supplémentaire'!V404="",Y$5,"")</f>
        <v>Driss</v>
      </c>
      <c r="Z306" s="34" t="str">
        <f>IF('Heures Supplémentaire'!Z404="",Z$5,"")</f>
        <v>AAAA</v>
      </c>
      <c r="AA306" s="34" t="str">
        <f>IF('Heures Supplémentaire'!AA404="",AA$5,"")</f>
        <v>BBBB</v>
      </c>
      <c r="AB306" s="34" t="str">
        <f>IF('Heures Supplémentaire'!AB404="",AB$5,"")</f>
        <v>CCCC</v>
      </c>
      <c r="AC306" s="34" t="e">
        <f>IF(#REF!="",AC$5,"")</f>
        <v>#REF!</v>
      </c>
      <c r="AD306" s="34" t="e">
        <f>IF(#REF!="",AD$5,"")</f>
        <v>#REF!</v>
      </c>
      <c r="AE306" s="34" t="e">
        <f>IF(#REF!="",AE$5,"")</f>
        <v>#REF!</v>
      </c>
      <c r="AF306" s="34" t="e">
        <f>IF(#REF!="",AF$5,"")</f>
        <v>#REF!</v>
      </c>
      <c r="AG306" s="34" t="e">
        <f>IF(#REF!="",AG$5,"")</f>
        <v>#REF!</v>
      </c>
      <c r="AH306" s="35" t="e">
        <f>IF(#REF!="",AH$5,"")</f>
        <v>#REF!</v>
      </c>
    </row>
    <row r="307" spans="1:34" ht="15" hidden="1" customHeight="1">
      <c r="A307" s="27" t="s">
        <v>79</v>
      </c>
      <c r="B307" s="28">
        <f t="shared" si="9"/>
        <v>43037</v>
      </c>
      <c r="C307" s="36">
        <f t="shared" si="8"/>
        <v>1</v>
      </c>
      <c r="D307" s="37" t="s">
        <v>64</v>
      </c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3"/>
      <c r="P307" s="34" t="str">
        <f>IF('Heures Supplémentaire'!D405="",$P$5,"")</f>
        <v>Haziz</v>
      </c>
      <c r="Q307" s="34" t="str">
        <f>IF('Heures Supplémentaire'!F405="",$Q$5,"")</f>
        <v>Stéphanie</v>
      </c>
      <c r="R307" s="34" t="str">
        <f>IF('Heures Supplémentaire'!H405="",$R$5,"")</f>
        <v>Catherine</v>
      </c>
      <c r="S307" s="34" t="str">
        <f>IF('Heures Supplémentaire'!J405="",$S$5,"")</f>
        <v>Denise</v>
      </c>
      <c r="T307" s="34" t="str">
        <f>IF('Heures Supplémentaire'!L405="",$T$5,"")</f>
        <v>Camille</v>
      </c>
      <c r="U307" s="34" t="str">
        <f>IF('Heures Supplémentaire'!N405="",$U$5,"")</f>
        <v>Moncef</v>
      </c>
      <c r="V307" s="34" t="str">
        <f>IF('Heures Supplémentaire'!P405="",$V$5,"")</f>
        <v>Danièle</v>
      </c>
      <c r="W307" s="34" t="str">
        <f>IF('Heures Supplémentaire'!R405="",W$5,"")</f>
        <v>Alain</v>
      </c>
      <c r="X307" s="34" t="str">
        <f>IF('Heures Supplémentaire'!T405="",X$5,"")</f>
        <v>Manuel</v>
      </c>
      <c r="Y307" s="34" t="str">
        <f>IF('Heures Supplémentaire'!V405="",Y$5,"")</f>
        <v>Driss</v>
      </c>
      <c r="Z307" s="34" t="str">
        <f>IF('Heures Supplémentaire'!Z405="",Z$5,"")</f>
        <v>AAAA</v>
      </c>
      <c r="AA307" s="34" t="str">
        <f>IF('Heures Supplémentaire'!AA405="",AA$5,"")</f>
        <v>BBBB</v>
      </c>
      <c r="AB307" s="34" t="str">
        <f>IF('Heures Supplémentaire'!AB405="",AB$5,"")</f>
        <v>CCCC</v>
      </c>
      <c r="AC307" s="34" t="e">
        <f>IF(#REF!="",AC$5,"")</f>
        <v>#REF!</v>
      </c>
      <c r="AD307" s="34" t="e">
        <f>IF(#REF!="",AD$5,"")</f>
        <v>#REF!</v>
      </c>
      <c r="AE307" s="34" t="e">
        <f>IF(#REF!="",AE$5,"")</f>
        <v>#REF!</v>
      </c>
      <c r="AF307" s="34" t="e">
        <f>IF(#REF!="",AF$5,"")</f>
        <v>#REF!</v>
      </c>
      <c r="AG307" s="34" t="e">
        <f>IF(#REF!="",AG$5,"")</f>
        <v>#REF!</v>
      </c>
      <c r="AH307" s="35" t="e">
        <f>IF(#REF!="",AH$5,"")</f>
        <v>#REF!</v>
      </c>
    </row>
    <row r="308" spans="1:34" ht="15" hidden="1" customHeight="1">
      <c r="A308" s="27" t="s">
        <v>79</v>
      </c>
      <c r="B308" s="28">
        <f t="shared" si="9"/>
        <v>43038</v>
      </c>
      <c r="C308" s="36">
        <f t="shared" si="8"/>
        <v>2</v>
      </c>
      <c r="D308" s="37" t="s">
        <v>65</v>
      </c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3"/>
      <c r="P308" s="34" t="str">
        <f>IF('Heures Supplémentaire'!D408="",$P$5,"")</f>
        <v>Haziz</v>
      </c>
      <c r="Q308" s="34" t="str">
        <f>IF('Heures Supplémentaire'!F408="",$Q$5,"")</f>
        <v>Stéphanie</v>
      </c>
      <c r="R308" s="34" t="str">
        <f>IF('Heures Supplémentaire'!H408="",$R$5,"")</f>
        <v>Catherine</v>
      </c>
      <c r="S308" s="34" t="str">
        <f>IF('Heures Supplémentaire'!J408="",$S$5,"")</f>
        <v>Denise</v>
      </c>
      <c r="T308" s="34" t="str">
        <f>IF('Heures Supplémentaire'!L408="",$T$5,"")</f>
        <v>Camille</v>
      </c>
      <c r="U308" s="34" t="str">
        <f>IF('Heures Supplémentaire'!N408="",$U$5,"")</f>
        <v>Moncef</v>
      </c>
      <c r="V308" s="34" t="str">
        <f>IF('Heures Supplémentaire'!P408="",$V$5,"")</f>
        <v>Danièle</v>
      </c>
      <c r="W308" s="34" t="str">
        <f>IF('Heures Supplémentaire'!R408="",W$5,"")</f>
        <v>Alain</v>
      </c>
      <c r="X308" s="34" t="str">
        <f>IF('Heures Supplémentaire'!T408="",X$5,"")</f>
        <v>Manuel</v>
      </c>
      <c r="Y308" s="34" t="str">
        <f>IF('Heures Supplémentaire'!V408="",Y$5,"")</f>
        <v>Driss</v>
      </c>
      <c r="Z308" s="34" t="str">
        <f>IF('Heures Supplémentaire'!Z408="",Z$5,"")</f>
        <v>AAAA</v>
      </c>
      <c r="AA308" s="34" t="str">
        <f>IF('Heures Supplémentaire'!AA408="",AA$5,"")</f>
        <v>BBBB</v>
      </c>
      <c r="AB308" s="34" t="str">
        <f>IF('Heures Supplémentaire'!AB408="",AB$5,"")</f>
        <v>CCCC</v>
      </c>
      <c r="AC308" s="34" t="e">
        <f>IF(#REF!="",AC$5,"")</f>
        <v>#REF!</v>
      </c>
      <c r="AD308" s="34" t="e">
        <f>IF(#REF!="",AD$5,"")</f>
        <v>#REF!</v>
      </c>
      <c r="AE308" s="34" t="e">
        <f>IF(#REF!="",AE$5,"")</f>
        <v>#REF!</v>
      </c>
      <c r="AF308" s="34" t="e">
        <f>IF(#REF!="",AF$5,"")</f>
        <v>#REF!</v>
      </c>
      <c r="AG308" s="34" t="e">
        <f>IF(#REF!="",AG$5,"")</f>
        <v>#REF!</v>
      </c>
      <c r="AH308" s="35" t="e">
        <f>IF(#REF!="",AH$5,"")</f>
        <v>#REF!</v>
      </c>
    </row>
    <row r="309" spans="1:34" ht="15" hidden="1" customHeight="1">
      <c r="A309" s="27" t="s">
        <v>79</v>
      </c>
      <c r="B309" s="28">
        <f t="shared" si="9"/>
        <v>43039</v>
      </c>
      <c r="C309" s="36">
        <f t="shared" si="8"/>
        <v>3</v>
      </c>
      <c r="D309" s="37" t="s">
        <v>66</v>
      </c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3"/>
      <c r="P309" s="34" t="str">
        <f>IF('Heures Supplémentaire'!D409="",$P$5,"")</f>
        <v>Haziz</v>
      </c>
      <c r="Q309" s="34" t="str">
        <f>IF('Heures Supplémentaire'!F409="",$Q$5,"")</f>
        <v>Stéphanie</v>
      </c>
      <c r="R309" s="34" t="str">
        <f>IF('Heures Supplémentaire'!H409="",$R$5,"")</f>
        <v>Catherine</v>
      </c>
      <c r="S309" s="34" t="str">
        <f>IF('Heures Supplémentaire'!J409="",$S$5,"")</f>
        <v>Denise</v>
      </c>
      <c r="T309" s="34" t="str">
        <f>IF('Heures Supplémentaire'!L409="",$T$5,"")</f>
        <v>Camille</v>
      </c>
      <c r="U309" s="34" t="str">
        <f>IF('Heures Supplémentaire'!N409="",$U$5,"")</f>
        <v>Moncef</v>
      </c>
      <c r="V309" s="34" t="str">
        <f>IF('Heures Supplémentaire'!P409="",$V$5,"")</f>
        <v>Danièle</v>
      </c>
      <c r="W309" s="34" t="str">
        <f>IF('Heures Supplémentaire'!R409="",W$5,"")</f>
        <v>Alain</v>
      </c>
      <c r="X309" s="34" t="str">
        <f>IF('Heures Supplémentaire'!T409="",X$5,"")</f>
        <v>Manuel</v>
      </c>
      <c r="Y309" s="34" t="str">
        <f>IF('Heures Supplémentaire'!V409="",Y$5,"")</f>
        <v>Driss</v>
      </c>
      <c r="Z309" s="34" t="str">
        <f>IF('Heures Supplémentaire'!Z409="",Z$5,"")</f>
        <v>AAAA</v>
      </c>
      <c r="AA309" s="34" t="str">
        <f>IF('Heures Supplémentaire'!AA409="",AA$5,"")</f>
        <v>BBBB</v>
      </c>
      <c r="AB309" s="34" t="str">
        <f>IF('Heures Supplémentaire'!AB409="",AB$5,"")</f>
        <v>CCCC</v>
      </c>
      <c r="AC309" s="34" t="e">
        <f>IF(#REF!="",AC$5,"")</f>
        <v>#REF!</v>
      </c>
      <c r="AD309" s="34" t="e">
        <f>IF(#REF!="",AD$5,"")</f>
        <v>#REF!</v>
      </c>
      <c r="AE309" s="34" t="e">
        <f>IF(#REF!="",AE$5,"")</f>
        <v>#REF!</v>
      </c>
      <c r="AF309" s="34" t="e">
        <f>IF(#REF!="",AF$5,"")</f>
        <v>#REF!</v>
      </c>
      <c r="AG309" s="34" t="e">
        <f>IF(#REF!="",AG$5,"")</f>
        <v>#REF!</v>
      </c>
      <c r="AH309" s="35" t="e">
        <f>IF(#REF!="",AH$5,"")</f>
        <v>#REF!</v>
      </c>
    </row>
    <row r="310" spans="1:34" ht="15" hidden="1" customHeight="1">
      <c r="A310" s="27" t="s">
        <v>80</v>
      </c>
      <c r="B310" s="28">
        <f t="shared" si="9"/>
        <v>43040</v>
      </c>
      <c r="C310" s="36">
        <f t="shared" si="8"/>
        <v>4</v>
      </c>
      <c r="D310" s="37" t="s">
        <v>67</v>
      </c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3"/>
      <c r="P310" s="34" t="str">
        <f>IF('Heures Supplémentaire'!D410="",$P$5,"")</f>
        <v>Haziz</v>
      </c>
      <c r="Q310" s="34" t="str">
        <f>IF('Heures Supplémentaire'!F410="",$Q$5,"")</f>
        <v>Stéphanie</v>
      </c>
      <c r="R310" s="34" t="str">
        <f>IF('Heures Supplémentaire'!H410="",$R$5,"")</f>
        <v>Catherine</v>
      </c>
      <c r="S310" s="34" t="str">
        <f>IF('Heures Supplémentaire'!J410="",$S$5,"")</f>
        <v>Denise</v>
      </c>
      <c r="T310" s="34" t="str">
        <f>IF('Heures Supplémentaire'!L410="",$T$5,"")</f>
        <v>Camille</v>
      </c>
      <c r="U310" s="34" t="str">
        <f>IF('Heures Supplémentaire'!N410="",$U$5,"")</f>
        <v>Moncef</v>
      </c>
      <c r="V310" s="34" t="str">
        <f>IF('Heures Supplémentaire'!P410="",$V$5,"")</f>
        <v>Danièle</v>
      </c>
      <c r="W310" s="34" t="str">
        <f>IF('Heures Supplémentaire'!R410="",W$5,"")</f>
        <v>Alain</v>
      </c>
      <c r="X310" s="34" t="str">
        <f>IF('Heures Supplémentaire'!T410="",X$5,"")</f>
        <v>Manuel</v>
      </c>
      <c r="Y310" s="34" t="str">
        <f>IF('Heures Supplémentaire'!V410="",Y$5,"")</f>
        <v>Driss</v>
      </c>
      <c r="Z310" s="34" t="str">
        <f>IF('Heures Supplémentaire'!Z410="",Z$5,"")</f>
        <v>AAAA</v>
      </c>
      <c r="AA310" s="34" t="str">
        <f>IF('Heures Supplémentaire'!AA410="",AA$5,"")</f>
        <v>BBBB</v>
      </c>
      <c r="AB310" s="34" t="str">
        <f>IF('Heures Supplémentaire'!AB410="",AB$5,"")</f>
        <v>CCCC</v>
      </c>
      <c r="AC310" s="34" t="e">
        <f>IF(#REF!="",AC$5,"")</f>
        <v>#REF!</v>
      </c>
      <c r="AD310" s="34" t="e">
        <f>IF(#REF!="",AD$5,"")</f>
        <v>#REF!</v>
      </c>
      <c r="AE310" s="34" t="e">
        <f>IF(#REF!="",AE$5,"")</f>
        <v>#REF!</v>
      </c>
      <c r="AF310" s="34" t="e">
        <f>IF(#REF!="",AF$5,"")</f>
        <v>#REF!</v>
      </c>
      <c r="AG310" s="34" t="e">
        <f>IF(#REF!="",AG$5,"")</f>
        <v>#REF!</v>
      </c>
      <c r="AH310" s="35" t="e">
        <f>IF(#REF!="",AH$5,"")</f>
        <v>#REF!</v>
      </c>
    </row>
    <row r="311" spans="1:34" ht="15" customHeight="1">
      <c r="A311" s="27" t="s">
        <v>80</v>
      </c>
      <c r="B311" s="28">
        <f t="shared" si="9"/>
        <v>43041</v>
      </c>
      <c r="C311" s="36">
        <f t="shared" si="8"/>
        <v>5</v>
      </c>
      <c r="D311" s="37" t="s">
        <v>68</v>
      </c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3"/>
      <c r="P311" s="34" t="str">
        <f>IF('Heures Supplémentaire'!D411="",$P$5,"")</f>
        <v>Haziz</v>
      </c>
      <c r="Q311" s="34" t="str">
        <f>IF('Heures Supplémentaire'!F411="",$Q$5,"")</f>
        <v>Stéphanie</v>
      </c>
      <c r="R311" s="34" t="str">
        <f>IF('Heures Supplémentaire'!H411="",$R$5,"")</f>
        <v>Catherine</v>
      </c>
      <c r="S311" s="34" t="str">
        <f>IF('Heures Supplémentaire'!J411="",$S$5,"")</f>
        <v>Denise</v>
      </c>
      <c r="T311" s="34" t="str">
        <f>IF('Heures Supplémentaire'!L411="",$T$5,"")</f>
        <v>Camille</v>
      </c>
      <c r="U311" s="34" t="str">
        <f>IF('Heures Supplémentaire'!N411="",$U$5,"")</f>
        <v>Moncef</v>
      </c>
      <c r="V311" s="34" t="str">
        <f>IF('Heures Supplémentaire'!P411="",$V$5,"")</f>
        <v>Danièle</v>
      </c>
      <c r="W311" s="34" t="str">
        <f>IF('Heures Supplémentaire'!R411="",W$5,"")</f>
        <v>Alain</v>
      </c>
      <c r="X311" s="34" t="str">
        <f>IF('Heures Supplémentaire'!T411="",X$5,"")</f>
        <v>Manuel</v>
      </c>
      <c r="Y311" s="34" t="str">
        <f>IF('Heures Supplémentaire'!V411="",Y$5,"")</f>
        <v>Driss</v>
      </c>
      <c r="Z311" s="34" t="str">
        <f>IF('Heures Supplémentaire'!Z411="",Z$5,"")</f>
        <v>AAAA</v>
      </c>
      <c r="AA311" s="34" t="str">
        <f>IF('Heures Supplémentaire'!AA411="",AA$5,"")</f>
        <v>BBBB</v>
      </c>
      <c r="AB311" s="34" t="str">
        <f>IF('Heures Supplémentaire'!AB411="",AB$5,"")</f>
        <v>CCCC</v>
      </c>
      <c r="AC311" s="34" t="e">
        <f>IF(#REF!="",AC$5,"")</f>
        <v>#REF!</v>
      </c>
      <c r="AD311" s="34" t="e">
        <f>IF(#REF!="",AD$5,"")</f>
        <v>#REF!</v>
      </c>
      <c r="AE311" s="34" t="e">
        <f>IF(#REF!="",AE$5,"")</f>
        <v>#REF!</v>
      </c>
      <c r="AF311" s="34" t="e">
        <f>IF(#REF!="",AF$5,"")</f>
        <v>#REF!</v>
      </c>
      <c r="AG311" s="34" t="e">
        <f>IF(#REF!="",AG$5,"")</f>
        <v>#REF!</v>
      </c>
      <c r="AH311" s="35" t="e">
        <f>IF(#REF!="",AH$5,"")</f>
        <v>#REF!</v>
      </c>
    </row>
    <row r="312" spans="1:34" ht="15" hidden="1" customHeight="1">
      <c r="A312" s="27" t="s">
        <v>80</v>
      </c>
      <c r="B312" s="28">
        <f t="shared" si="9"/>
        <v>43042</v>
      </c>
      <c r="C312" s="36">
        <f t="shared" si="8"/>
        <v>6</v>
      </c>
      <c r="D312" s="37" t="s">
        <v>69</v>
      </c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3"/>
      <c r="P312" s="34" t="str">
        <f>IF('Heures Supplémentaire'!D412="",$P$5,"")</f>
        <v>Haziz</v>
      </c>
      <c r="Q312" s="34" t="str">
        <f>IF('Heures Supplémentaire'!F412="",$Q$5,"")</f>
        <v>Stéphanie</v>
      </c>
      <c r="R312" s="34" t="str">
        <f>IF('Heures Supplémentaire'!H412="",$R$5,"")</f>
        <v>Catherine</v>
      </c>
      <c r="S312" s="34" t="str">
        <f>IF('Heures Supplémentaire'!J412="",$S$5,"")</f>
        <v>Denise</v>
      </c>
      <c r="T312" s="34" t="str">
        <f>IF('Heures Supplémentaire'!L412="",$T$5,"")</f>
        <v>Camille</v>
      </c>
      <c r="U312" s="34" t="str">
        <f>IF('Heures Supplémentaire'!N412="",$U$5,"")</f>
        <v>Moncef</v>
      </c>
      <c r="V312" s="34" t="str">
        <f>IF('Heures Supplémentaire'!P412="",$V$5,"")</f>
        <v>Danièle</v>
      </c>
      <c r="W312" s="34" t="str">
        <f>IF('Heures Supplémentaire'!R412="",W$5,"")</f>
        <v>Alain</v>
      </c>
      <c r="X312" s="34" t="str">
        <f>IF('Heures Supplémentaire'!T412="",X$5,"")</f>
        <v>Manuel</v>
      </c>
      <c r="Y312" s="34" t="str">
        <f>IF('Heures Supplémentaire'!V412="",Y$5,"")</f>
        <v>Driss</v>
      </c>
      <c r="Z312" s="34" t="str">
        <f>IF('Heures Supplémentaire'!Z412="",Z$5,"")</f>
        <v>AAAA</v>
      </c>
      <c r="AA312" s="34" t="str">
        <f>IF('Heures Supplémentaire'!AA412="",AA$5,"")</f>
        <v>BBBB</v>
      </c>
      <c r="AB312" s="34" t="str">
        <f>IF('Heures Supplémentaire'!AB412="",AB$5,"")</f>
        <v>CCCC</v>
      </c>
      <c r="AC312" s="34" t="e">
        <f>IF(#REF!="",AC$5,"")</f>
        <v>#REF!</v>
      </c>
      <c r="AD312" s="34" t="e">
        <f>IF(#REF!="",AD$5,"")</f>
        <v>#REF!</v>
      </c>
      <c r="AE312" s="34" t="e">
        <f>IF(#REF!="",AE$5,"")</f>
        <v>#REF!</v>
      </c>
      <c r="AF312" s="34" t="e">
        <f>IF(#REF!="",AF$5,"")</f>
        <v>#REF!</v>
      </c>
      <c r="AG312" s="34" t="e">
        <f>IF(#REF!="",AG$5,"")</f>
        <v>#REF!</v>
      </c>
      <c r="AH312" s="35" t="e">
        <f>IF(#REF!="",AH$5,"")</f>
        <v>#REF!</v>
      </c>
    </row>
    <row r="313" spans="1:34" ht="15" hidden="1" customHeight="1">
      <c r="A313" s="27" t="s">
        <v>80</v>
      </c>
      <c r="B313" s="28">
        <f t="shared" si="9"/>
        <v>43043</v>
      </c>
      <c r="C313" s="36">
        <f t="shared" si="8"/>
        <v>7</v>
      </c>
      <c r="D313" s="37" t="s">
        <v>70</v>
      </c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3"/>
      <c r="P313" s="34" t="str">
        <f>IF('Heures Supplémentaire'!D413="",$P$5,"")</f>
        <v>Haziz</v>
      </c>
      <c r="Q313" s="34" t="str">
        <f>IF('Heures Supplémentaire'!F413="",$Q$5,"")</f>
        <v>Stéphanie</v>
      </c>
      <c r="R313" s="34" t="str">
        <f>IF('Heures Supplémentaire'!H413="",$R$5,"")</f>
        <v>Catherine</v>
      </c>
      <c r="S313" s="34" t="str">
        <f>IF('Heures Supplémentaire'!J413="",$S$5,"")</f>
        <v>Denise</v>
      </c>
      <c r="T313" s="34" t="str">
        <f>IF('Heures Supplémentaire'!L413="",$T$5,"")</f>
        <v>Camille</v>
      </c>
      <c r="U313" s="34" t="str">
        <f>IF('Heures Supplémentaire'!N413="",$U$5,"")</f>
        <v>Moncef</v>
      </c>
      <c r="V313" s="34" t="str">
        <f>IF('Heures Supplémentaire'!P413="",$V$5,"")</f>
        <v>Danièle</v>
      </c>
      <c r="W313" s="34" t="str">
        <f>IF('Heures Supplémentaire'!R413="",W$5,"")</f>
        <v>Alain</v>
      </c>
      <c r="X313" s="34" t="str">
        <f>IF('Heures Supplémentaire'!T413="",X$5,"")</f>
        <v>Manuel</v>
      </c>
      <c r="Y313" s="34" t="str">
        <f>IF('Heures Supplémentaire'!V413="",Y$5,"")</f>
        <v>Driss</v>
      </c>
      <c r="Z313" s="34" t="str">
        <f>IF('Heures Supplémentaire'!Z413="",Z$5,"")</f>
        <v>AAAA</v>
      </c>
      <c r="AA313" s="34" t="str">
        <f>IF('Heures Supplémentaire'!AA413="",AA$5,"")</f>
        <v>BBBB</v>
      </c>
      <c r="AB313" s="34" t="str">
        <f>IF('Heures Supplémentaire'!AB413="",AB$5,"")</f>
        <v>CCCC</v>
      </c>
      <c r="AC313" s="34" t="e">
        <f>IF(#REF!="",AC$5,"")</f>
        <v>#REF!</v>
      </c>
      <c r="AD313" s="34" t="e">
        <f>IF(#REF!="",AD$5,"")</f>
        <v>#REF!</v>
      </c>
      <c r="AE313" s="34" t="e">
        <f>IF(#REF!="",AE$5,"")</f>
        <v>#REF!</v>
      </c>
      <c r="AF313" s="34" t="e">
        <f>IF(#REF!="",AF$5,"")</f>
        <v>#REF!</v>
      </c>
      <c r="AG313" s="34" t="e">
        <f>IF(#REF!="",AG$5,"")</f>
        <v>#REF!</v>
      </c>
      <c r="AH313" s="35" t="e">
        <f>IF(#REF!="",AH$5,"")</f>
        <v>#REF!</v>
      </c>
    </row>
    <row r="314" spans="1:34" ht="15" hidden="1" customHeight="1">
      <c r="A314" s="27" t="s">
        <v>80</v>
      </c>
      <c r="B314" s="28">
        <f t="shared" si="9"/>
        <v>43044</v>
      </c>
      <c r="C314" s="36">
        <f t="shared" si="8"/>
        <v>1</v>
      </c>
      <c r="D314" s="37" t="s">
        <v>64</v>
      </c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3"/>
      <c r="P314" s="34" t="str">
        <f>IF('Heures Supplémentaire'!D414="",$P$5,"")</f>
        <v>Haziz</v>
      </c>
      <c r="Q314" s="34" t="str">
        <f>IF('Heures Supplémentaire'!F414="",$Q$5,"")</f>
        <v>Stéphanie</v>
      </c>
      <c r="R314" s="34" t="str">
        <f>IF('Heures Supplémentaire'!H414="",$R$5,"")</f>
        <v>Catherine</v>
      </c>
      <c r="S314" s="34" t="str">
        <f>IF('Heures Supplémentaire'!J414="",$S$5,"")</f>
        <v>Denise</v>
      </c>
      <c r="T314" s="34" t="str">
        <f>IF('Heures Supplémentaire'!L414="",$T$5,"")</f>
        <v>Camille</v>
      </c>
      <c r="U314" s="34" t="str">
        <f>IF('Heures Supplémentaire'!N414="",$U$5,"")</f>
        <v>Moncef</v>
      </c>
      <c r="V314" s="34" t="str">
        <f>IF('Heures Supplémentaire'!P414="",$V$5,"")</f>
        <v>Danièle</v>
      </c>
      <c r="W314" s="34" t="str">
        <f>IF('Heures Supplémentaire'!R414="",W$5,"")</f>
        <v>Alain</v>
      </c>
      <c r="X314" s="34" t="str">
        <f>IF('Heures Supplémentaire'!T414="",X$5,"")</f>
        <v>Manuel</v>
      </c>
      <c r="Y314" s="34" t="str">
        <f>IF('Heures Supplémentaire'!V414="",Y$5,"")</f>
        <v>Driss</v>
      </c>
      <c r="Z314" s="34" t="str">
        <f>IF('Heures Supplémentaire'!Z414="",Z$5,"")</f>
        <v>AAAA</v>
      </c>
      <c r="AA314" s="34" t="str">
        <f>IF('Heures Supplémentaire'!AA414="",AA$5,"")</f>
        <v>BBBB</v>
      </c>
      <c r="AB314" s="34" t="str">
        <f>IF('Heures Supplémentaire'!AB414="",AB$5,"")</f>
        <v>CCCC</v>
      </c>
      <c r="AC314" s="34" t="e">
        <f>IF(#REF!="",AC$5,"")</f>
        <v>#REF!</v>
      </c>
      <c r="AD314" s="34" t="e">
        <f>IF(#REF!="",AD$5,"")</f>
        <v>#REF!</v>
      </c>
      <c r="AE314" s="34" t="e">
        <f>IF(#REF!="",AE$5,"")</f>
        <v>#REF!</v>
      </c>
      <c r="AF314" s="34" t="e">
        <f>IF(#REF!="",AF$5,"")</f>
        <v>#REF!</v>
      </c>
      <c r="AG314" s="34" t="e">
        <f>IF(#REF!="",AG$5,"")</f>
        <v>#REF!</v>
      </c>
      <c r="AH314" s="35" t="e">
        <f>IF(#REF!="",AH$5,"")</f>
        <v>#REF!</v>
      </c>
    </row>
    <row r="315" spans="1:34" ht="15" hidden="1" customHeight="1">
      <c r="A315" s="27" t="s">
        <v>80</v>
      </c>
      <c r="B315" s="28">
        <f t="shared" si="9"/>
        <v>43045</v>
      </c>
      <c r="C315" s="36">
        <f t="shared" si="8"/>
        <v>2</v>
      </c>
      <c r="D315" s="37" t="s">
        <v>65</v>
      </c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3"/>
      <c r="P315" s="34" t="str">
        <f>IF('Heures Supplémentaire'!D417="",$P$5,"")</f>
        <v>Haziz</v>
      </c>
      <c r="Q315" s="34" t="str">
        <f>IF('Heures Supplémentaire'!F417="",$Q$5,"")</f>
        <v>Stéphanie</v>
      </c>
      <c r="R315" s="34" t="str">
        <f>IF('Heures Supplémentaire'!H417="",$R$5,"")</f>
        <v>Catherine</v>
      </c>
      <c r="S315" s="34" t="str">
        <f>IF('Heures Supplémentaire'!J417="",$S$5,"")</f>
        <v>Denise</v>
      </c>
      <c r="T315" s="34" t="str">
        <f>IF('Heures Supplémentaire'!L417="",$T$5,"")</f>
        <v>Camille</v>
      </c>
      <c r="U315" s="34" t="str">
        <f>IF('Heures Supplémentaire'!N417="",$U$5,"")</f>
        <v>Moncef</v>
      </c>
      <c r="V315" s="34" t="str">
        <f>IF('Heures Supplémentaire'!P417="",$V$5,"")</f>
        <v>Danièle</v>
      </c>
      <c r="W315" s="34" t="str">
        <f>IF('Heures Supplémentaire'!R417="",W$5,"")</f>
        <v>Alain</v>
      </c>
      <c r="X315" s="34" t="str">
        <f>IF('Heures Supplémentaire'!T417="",X$5,"")</f>
        <v>Manuel</v>
      </c>
      <c r="Y315" s="34" t="str">
        <f>IF('Heures Supplémentaire'!V417="",Y$5,"")</f>
        <v>Driss</v>
      </c>
      <c r="Z315" s="34" t="str">
        <f>IF('Heures Supplémentaire'!Z417="",Z$5,"")</f>
        <v>AAAA</v>
      </c>
      <c r="AA315" s="34" t="str">
        <f>IF('Heures Supplémentaire'!AA417="",AA$5,"")</f>
        <v>BBBB</v>
      </c>
      <c r="AB315" s="34" t="str">
        <f>IF('Heures Supplémentaire'!AB417="",AB$5,"")</f>
        <v>CCCC</v>
      </c>
      <c r="AC315" s="34" t="e">
        <f>IF(#REF!="",AC$5,"")</f>
        <v>#REF!</v>
      </c>
      <c r="AD315" s="34" t="e">
        <f>IF(#REF!="",AD$5,"")</f>
        <v>#REF!</v>
      </c>
      <c r="AE315" s="34" t="e">
        <f>IF(#REF!="",AE$5,"")</f>
        <v>#REF!</v>
      </c>
      <c r="AF315" s="34" t="e">
        <f>IF(#REF!="",AF$5,"")</f>
        <v>#REF!</v>
      </c>
      <c r="AG315" s="34" t="e">
        <f>IF(#REF!="",AG$5,"")</f>
        <v>#REF!</v>
      </c>
      <c r="AH315" s="35" t="e">
        <f>IF(#REF!="",AH$5,"")</f>
        <v>#REF!</v>
      </c>
    </row>
    <row r="316" spans="1:34" ht="15" hidden="1" customHeight="1">
      <c r="A316" s="27" t="s">
        <v>80</v>
      </c>
      <c r="B316" s="28">
        <f t="shared" si="9"/>
        <v>43046</v>
      </c>
      <c r="C316" s="36">
        <f t="shared" si="8"/>
        <v>3</v>
      </c>
      <c r="D316" s="37" t="s">
        <v>66</v>
      </c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3"/>
      <c r="P316" s="34" t="str">
        <f>IF('Heures Supplémentaire'!D418="",$P$5,"")</f>
        <v>Haziz</v>
      </c>
      <c r="Q316" s="34" t="str">
        <f>IF('Heures Supplémentaire'!F418="",$Q$5,"")</f>
        <v>Stéphanie</v>
      </c>
      <c r="R316" s="34" t="str">
        <f>IF('Heures Supplémentaire'!H418="",$R$5,"")</f>
        <v>Catherine</v>
      </c>
      <c r="S316" s="34" t="str">
        <f>IF('Heures Supplémentaire'!J418="",$S$5,"")</f>
        <v>Denise</v>
      </c>
      <c r="T316" s="34" t="str">
        <f>IF('Heures Supplémentaire'!L418="",$T$5,"")</f>
        <v>Camille</v>
      </c>
      <c r="U316" s="34" t="str">
        <f>IF('Heures Supplémentaire'!N418="",$U$5,"")</f>
        <v>Moncef</v>
      </c>
      <c r="V316" s="34" t="str">
        <f>IF('Heures Supplémentaire'!P418="",$V$5,"")</f>
        <v>Danièle</v>
      </c>
      <c r="W316" s="34" t="str">
        <f>IF('Heures Supplémentaire'!R418="",W$5,"")</f>
        <v>Alain</v>
      </c>
      <c r="X316" s="34" t="str">
        <f>IF('Heures Supplémentaire'!T418="",X$5,"")</f>
        <v>Manuel</v>
      </c>
      <c r="Y316" s="34" t="str">
        <f>IF('Heures Supplémentaire'!V418="",Y$5,"")</f>
        <v>Driss</v>
      </c>
      <c r="Z316" s="34" t="str">
        <f>IF('Heures Supplémentaire'!Z418="",Z$5,"")</f>
        <v>AAAA</v>
      </c>
      <c r="AA316" s="34" t="str">
        <f>IF('Heures Supplémentaire'!AA418="",AA$5,"")</f>
        <v>BBBB</v>
      </c>
      <c r="AB316" s="34" t="str">
        <f>IF('Heures Supplémentaire'!AB418="",AB$5,"")</f>
        <v>CCCC</v>
      </c>
      <c r="AC316" s="34" t="e">
        <f>IF(#REF!="",AC$5,"")</f>
        <v>#REF!</v>
      </c>
      <c r="AD316" s="34" t="e">
        <f>IF(#REF!="",AD$5,"")</f>
        <v>#REF!</v>
      </c>
      <c r="AE316" s="34" t="e">
        <f>IF(#REF!="",AE$5,"")</f>
        <v>#REF!</v>
      </c>
      <c r="AF316" s="34" t="e">
        <f>IF(#REF!="",AF$5,"")</f>
        <v>#REF!</v>
      </c>
      <c r="AG316" s="34" t="e">
        <f>IF(#REF!="",AG$5,"")</f>
        <v>#REF!</v>
      </c>
      <c r="AH316" s="35" t="e">
        <f>IF(#REF!="",AH$5,"")</f>
        <v>#REF!</v>
      </c>
    </row>
    <row r="317" spans="1:34" ht="15" hidden="1" customHeight="1">
      <c r="A317" s="27" t="s">
        <v>80</v>
      </c>
      <c r="B317" s="28">
        <f t="shared" si="9"/>
        <v>43047</v>
      </c>
      <c r="C317" s="36">
        <f t="shared" si="8"/>
        <v>4</v>
      </c>
      <c r="D317" s="37" t="s">
        <v>67</v>
      </c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3"/>
      <c r="P317" s="34" t="str">
        <f>IF('Heures Supplémentaire'!D419="",$P$5,"")</f>
        <v>Haziz</v>
      </c>
      <c r="Q317" s="34" t="str">
        <f>IF('Heures Supplémentaire'!F419="",$Q$5,"")</f>
        <v>Stéphanie</v>
      </c>
      <c r="R317" s="34" t="str">
        <f>IF('Heures Supplémentaire'!H419="",$R$5,"")</f>
        <v>Catherine</v>
      </c>
      <c r="S317" s="34" t="str">
        <f>IF('Heures Supplémentaire'!J419="",$S$5,"")</f>
        <v>Denise</v>
      </c>
      <c r="T317" s="34" t="str">
        <f>IF('Heures Supplémentaire'!L419="",$T$5,"")</f>
        <v>Camille</v>
      </c>
      <c r="U317" s="34" t="str">
        <f>IF('Heures Supplémentaire'!N419="",$U$5,"")</f>
        <v>Moncef</v>
      </c>
      <c r="V317" s="34" t="str">
        <f>IF('Heures Supplémentaire'!P419="",$V$5,"")</f>
        <v>Danièle</v>
      </c>
      <c r="W317" s="34" t="str">
        <f>IF('Heures Supplémentaire'!R419="",W$5,"")</f>
        <v>Alain</v>
      </c>
      <c r="X317" s="34" t="str">
        <f>IF('Heures Supplémentaire'!T419="",X$5,"")</f>
        <v>Manuel</v>
      </c>
      <c r="Y317" s="34" t="str">
        <f>IF('Heures Supplémentaire'!V419="",Y$5,"")</f>
        <v>Driss</v>
      </c>
      <c r="Z317" s="34" t="str">
        <f>IF('Heures Supplémentaire'!Z419="",Z$5,"")</f>
        <v>AAAA</v>
      </c>
      <c r="AA317" s="34" t="str">
        <f>IF('Heures Supplémentaire'!AA419="",AA$5,"")</f>
        <v>BBBB</v>
      </c>
      <c r="AB317" s="34" t="str">
        <f>IF('Heures Supplémentaire'!AB419="",AB$5,"")</f>
        <v>CCCC</v>
      </c>
      <c r="AC317" s="34" t="e">
        <f>IF(#REF!="",AC$5,"")</f>
        <v>#REF!</v>
      </c>
      <c r="AD317" s="34" t="e">
        <f>IF(#REF!="",AD$5,"")</f>
        <v>#REF!</v>
      </c>
      <c r="AE317" s="34" t="e">
        <f>IF(#REF!="",AE$5,"")</f>
        <v>#REF!</v>
      </c>
      <c r="AF317" s="34" t="e">
        <f>IF(#REF!="",AF$5,"")</f>
        <v>#REF!</v>
      </c>
      <c r="AG317" s="34" t="e">
        <f>IF(#REF!="",AG$5,"")</f>
        <v>#REF!</v>
      </c>
      <c r="AH317" s="35" t="e">
        <f>IF(#REF!="",AH$5,"")</f>
        <v>#REF!</v>
      </c>
    </row>
    <row r="318" spans="1:34" ht="15" customHeight="1">
      <c r="A318" s="27" t="s">
        <v>80</v>
      </c>
      <c r="B318" s="28">
        <f t="shared" si="9"/>
        <v>43048</v>
      </c>
      <c r="C318" s="36">
        <f t="shared" si="8"/>
        <v>5</v>
      </c>
      <c r="D318" s="37" t="s">
        <v>68</v>
      </c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3"/>
      <c r="P318" s="34" t="str">
        <f>IF('Heures Supplémentaire'!D420="",$P$5,"")</f>
        <v>Haziz</v>
      </c>
      <c r="Q318" s="34" t="str">
        <f>IF('Heures Supplémentaire'!F420="",$Q$5,"")</f>
        <v>Stéphanie</v>
      </c>
      <c r="R318" s="34" t="str">
        <f>IF('Heures Supplémentaire'!H420="",$R$5,"")</f>
        <v>Catherine</v>
      </c>
      <c r="S318" s="34" t="str">
        <f>IF('Heures Supplémentaire'!J420="",$S$5,"")</f>
        <v>Denise</v>
      </c>
      <c r="T318" s="34" t="str">
        <f>IF('Heures Supplémentaire'!L420="",$T$5,"")</f>
        <v>Camille</v>
      </c>
      <c r="U318" s="34" t="str">
        <f>IF('Heures Supplémentaire'!N420="",$U$5,"")</f>
        <v>Moncef</v>
      </c>
      <c r="V318" s="34" t="str">
        <f>IF('Heures Supplémentaire'!P420="",$V$5,"")</f>
        <v>Danièle</v>
      </c>
      <c r="W318" s="34" t="str">
        <f>IF('Heures Supplémentaire'!R420="",W$5,"")</f>
        <v>Alain</v>
      </c>
      <c r="X318" s="34" t="str">
        <f>IF('Heures Supplémentaire'!T420="",X$5,"")</f>
        <v>Manuel</v>
      </c>
      <c r="Y318" s="34" t="str">
        <f>IF('Heures Supplémentaire'!V420="",Y$5,"")</f>
        <v>Driss</v>
      </c>
      <c r="Z318" s="34" t="str">
        <f>IF('Heures Supplémentaire'!Z420="",Z$5,"")</f>
        <v>AAAA</v>
      </c>
      <c r="AA318" s="34" t="str">
        <f>IF('Heures Supplémentaire'!AA420="",AA$5,"")</f>
        <v>BBBB</v>
      </c>
      <c r="AB318" s="34" t="str">
        <f>IF('Heures Supplémentaire'!AB420="",AB$5,"")</f>
        <v>CCCC</v>
      </c>
      <c r="AC318" s="34" t="e">
        <f>IF(#REF!="",AC$5,"")</f>
        <v>#REF!</v>
      </c>
      <c r="AD318" s="34" t="e">
        <f>IF(#REF!="",AD$5,"")</f>
        <v>#REF!</v>
      </c>
      <c r="AE318" s="34" t="e">
        <f>IF(#REF!="",AE$5,"")</f>
        <v>#REF!</v>
      </c>
      <c r="AF318" s="34" t="e">
        <f>IF(#REF!="",AF$5,"")</f>
        <v>#REF!</v>
      </c>
      <c r="AG318" s="34" t="e">
        <f>IF(#REF!="",AG$5,"")</f>
        <v>#REF!</v>
      </c>
      <c r="AH318" s="35" t="e">
        <f>IF(#REF!="",AH$5,"")</f>
        <v>#REF!</v>
      </c>
    </row>
    <row r="319" spans="1:34" ht="15" hidden="1" customHeight="1">
      <c r="A319" s="27" t="s">
        <v>80</v>
      </c>
      <c r="B319" s="28">
        <f t="shared" si="9"/>
        <v>43049</v>
      </c>
      <c r="C319" s="36">
        <f t="shared" si="8"/>
        <v>6</v>
      </c>
      <c r="D319" s="37" t="s">
        <v>69</v>
      </c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3"/>
      <c r="P319" s="34" t="str">
        <f>IF('Heures Supplémentaire'!D421="",$P$5,"")</f>
        <v>Haziz</v>
      </c>
      <c r="Q319" s="34" t="str">
        <f>IF('Heures Supplémentaire'!F421="",$Q$5,"")</f>
        <v>Stéphanie</v>
      </c>
      <c r="R319" s="34" t="str">
        <f>IF('Heures Supplémentaire'!H421="",$R$5,"")</f>
        <v>Catherine</v>
      </c>
      <c r="S319" s="34" t="str">
        <f>IF('Heures Supplémentaire'!J421="",$S$5,"")</f>
        <v>Denise</v>
      </c>
      <c r="T319" s="34" t="str">
        <f>IF('Heures Supplémentaire'!L421="",$T$5,"")</f>
        <v>Camille</v>
      </c>
      <c r="U319" s="34" t="str">
        <f>IF('Heures Supplémentaire'!N421="",$U$5,"")</f>
        <v>Moncef</v>
      </c>
      <c r="V319" s="34" t="str">
        <f>IF('Heures Supplémentaire'!P421="",$V$5,"")</f>
        <v>Danièle</v>
      </c>
      <c r="W319" s="34" t="str">
        <f>IF('Heures Supplémentaire'!R421="",W$5,"")</f>
        <v>Alain</v>
      </c>
      <c r="X319" s="34" t="str">
        <f>IF('Heures Supplémentaire'!T421="",X$5,"")</f>
        <v>Manuel</v>
      </c>
      <c r="Y319" s="34" t="str">
        <f>IF('Heures Supplémentaire'!V421="",Y$5,"")</f>
        <v>Driss</v>
      </c>
      <c r="Z319" s="34" t="str">
        <f>IF('Heures Supplémentaire'!Z421="",Z$5,"")</f>
        <v>AAAA</v>
      </c>
      <c r="AA319" s="34" t="str">
        <f>IF('Heures Supplémentaire'!AA421="",AA$5,"")</f>
        <v>BBBB</v>
      </c>
      <c r="AB319" s="34" t="str">
        <f>IF('Heures Supplémentaire'!AB421="",AB$5,"")</f>
        <v>CCCC</v>
      </c>
      <c r="AC319" s="34" t="e">
        <f>IF(#REF!="",AC$5,"")</f>
        <v>#REF!</v>
      </c>
      <c r="AD319" s="34" t="e">
        <f>IF(#REF!="",AD$5,"")</f>
        <v>#REF!</v>
      </c>
      <c r="AE319" s="34" t="e">
        <f>IF(#REF!="",AE$5,"")</f>
        <v>#REF!</v>
      </c>
      <c r="AF319" s="34" t="e">
        <f>IF(#REF!="",AF$5,"")</f>
        <v>#REF!</v>
      </c>
      <c r="AG319" s="34" t="e">
        <f>IF(#REF!="",AG$5,"")</f>
        <v>#REF!</v>
      </c>
      <c r="AH319" s="35" t="e">
        <f>IF(#REF!="",AH$5,"")</f>
        <v>#REF!</v>
      </c>
    </row>
    <row r="320" spans="1:34" ht="15" hidden="1" customHeight="1">
      <c r="A320" s="27" t="s">
        <v>80</v>
      </c>
      <c r="B320" s="28">
        <f t="shared" si="9"/>
        <v>43050</v>
      </c>
      <c r="C320" s="36">
        <f t="shared" si="8"/>
        <v>7</v>
      </c>
      <c r="D320" s="37" t="s">
        <v>70</v>
      </c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3"/>
      <c r="P320" s="34" t="str">
        <f>IF('Heures Supplémentaire'!D422="",$P$5,"")</f>
        <v>Haziz</v>
      </c>
      <c r="Q320" s="34" t="str">
        <f>IF('Heures Supplémentaire'!F422="",$Q$5,"")</f>
        <v>Stéphanie</v>
      </c>
      <c r="R320" s="34" t="str">
        <f>IF('Heures Supplémentaire'!H422="",$R$5,"")</f>
        <v>Catherine</v>
      </c>
      <c r="S320" s="34" t="str">
        <f>IF('Heures Supplémentaire'!J422="",$S$5,"")</f>
        <v>Denise</v>
      </c>
      <c r="T320" s="34" t="str">
        <f>IF('Heures Supplémentaire'!L422="",$T$5,"")</f>
        <v>Camille</v>
      </c>
      <c r="U320" s="34" t="str">
        <f>IF('Heures Supplémentaire'!N422="",$U$5,"")</f>
        <v>Moncef</v>
      </c>
      <c r="V320" s="34" t="str">
        <f>IF('Heures Supplémentaire'!P422="",$V$5,"")</f>
        <v>Danièle</v>
      </c>
      <c r="W320" s="34" t="str">
        <f>IF('Heures Supplémentaire'!R422="",W$5,"")</f>
        <v>Alain</v>
      </c>
      <c r="X320" s="34" t="str">
        <f>IF('Heures Supplémentaire'!T422="",X$5,"")</f>
        <v>Manuel</v>
      </c>
      <c r="Y320" s="34" t="str">
        <f>IF('Heures Supplémentaire'!V422="",Y$5,"")</f>
        <v>Driss</v>
      </c>
      <c r="Z320" s="34" t="str">
        <f>IF('Heures Supplémentaire'!Z422="",Z$5,"")</f>
        <v>AAAA</v>
      </c>
      <c r="AA320" s="34" t="str">
        <f>IF('Heures Supplémentaire'!AA422="",AA$5,"")</f>
        <v>BBBB</v>
      </c>
      <c r="AB320" s="34" t="str">
        <f>IF('Heures Supplémentaire'!AB422="",AB$5,"")</f>
        <v>CCCC</v>
      </c>
      <c r="AC320" s="34" t="e">
        <f>IF(#REF!="",AC$5,"")</f>
        <v>#REF!</v>
      </c>
      <c r="AD320" s="34" t="e">
        <f>IF(#REF!="",AD$5,"")</f>
        <v>#REF!</v>
      </c>
      <c r="AE320" s="34" t="e">
        <f>IF(#REF!="",AE$5,"")</f>
        <v>#REF!</v>
      </c>
      <c r="AF320" s="34" t="e">
        <f>IF(#REF!="",AF$5,"")</f>
        <v>#REF!</v>
      </c>
      <c r="AG320" s="34" t="e">
        <f>IF(#REF!="",AG$5,"")</f>
        <v>#REF!</v>
      </c>
      <c r="AH320" s="35" t="e">
        <f>IF(#REF!="",AH$5,"")</f>
        <v>#REF!</v>
      </c>
    </row>
    <row r="321" spans="1:34" ht="15" hidden="1" customHeight="1">
      <c r="A321" s="27" t="s">
        <v>80</v>
      </c>
      <c r="B321" s="28">
        <f t="shared" si="9"/>
        <v>43051</v>
      </c>
      <c r="C321" s="36">
        <f t="shared" si="8"/>
        <v>1</v>
      </c>
      <c r="D321" s="37" t="s">
        <v>64</v>
      </c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3"/>
      <c r="P321" s="34" t="str">
        <f>IF('Heures Supplémentaire'!D423="",$P$5,"")</f>
        <v>Haziz</v>
      </c>
      <c r="Q321" s="34" t="str">
        <f>IF('Heures Supplémentaire'!F423="",$Q$5,"")</f>
        <v>Stéphanie</v>
      </c>
      <c r="R321" s="34" t="str">
        <f>IF('Heures Supplémentaire'!H423="",$R$5,"")</f>
        <v>Catherine</v>
      </c>
      <c r="S321" s="34" t="str">
        <f>IF('Heures Supplémentaire'!J423="",$S$5,"")</f>
        <v>Denise</v>
      </c>
      <c r="T321" s="34" t="str">
        <f>IF('Heures Supplémentaire'!L423="",$T$5,"")</f>
        <v>Camille</v>
      </c>
      <c r="U321" s="34" t="str">
        <f>IF('Heures Supplémentaire'!N423="",$U$5,"")</f>
        <v>Moncef</v>
      </c>
      <c r="V321" s="34" t="str">
        <f>IF('Heures Supplémentaire'!P423="",$V$5,"")</f>
        <v>Danièle</v>
      </c>
      <c r="W321" s="34" t="str">
        <f>IF('Heures Supplémentaire'!R423="",W$5,"")</f>
        <v>Alain</v>
      </c>
      <c r="X321" s="34" t="str">
        <f>IF('Heures Supplémentaire'!T423="",X$5,"")</f>
        <v>Manuel</v>
      </c>
      <c r="Y321" s="34" t="str">
        <f>IF('Heures Supplémentaire'!V423="",Y$5,"")</f>
        <v>Driss</v>
      </c>
      <c r="Z321" s="34" t="str">
        <f>IF('Heures Supplémentaire'!Z423="",Z$5,"")</f>
        <v>AAAA</v>
      </c>
      <c r="AA321" s="34" t="str">
        <f>IF('Heures Supplémentaire'!AA423="",AA$5,"")</f>
        <v>BBBB</v>
      </c>
      <c r="AB321" s="34" t="str">
        <f>IF('Heures Supplémentaire'!AB423="",AB$5,"")</f>
        <v>CCCC</v>
      </c>
      <c r="AC321" s="34" t="e">
        <f>IF(#REF!="",AC$5,"")</f>
        <v>#REF!</v>
      </c>
      <c r="AD321" s="34" t="e">
        <f>IF(#REF!="",AD$5,"")</f>
        <v>#REF!</v>
      </c>
      <c r="AE321" s="34" t="e">
        <f>IF(#REF!="",AE$5,"")</f>
        <v>#REF!</v>
      </c>
      <c r="AF321" s="34" t="e">
        <f>IF(#REF!="",AF$5,"")</f>
        <v>#REF!</v>
      </c>
      <c r="AG321" s="34" t="e">
        <f>IF(#REF!="",AG$5,"")</f>
        <v>#REF!</v>
      </c>
      <c r="AH321" s="35" t="e">
        <f>IF(#REF!="",AH$5,"")</f>
        <v>#REF!</v>
      </c>
    </row>
    <row r="322" spans="1:34" ht="15" hidden="1" customHeight="1">
      <c r="A322" s="27" t="s">
        <v>80</v>
      </c>
      <c r="B322" s="28">
        <f t="shared" si="9"/>
        <v>43052</v>
      </c>
      <c r="C322" s="36">
        <f t="shared" si="8"/>
        <v>2</v>
      </c>
      <c r="D322" s="37" t="s">
        <v>65</v>
      </c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3"/>
      <c r="P322" s="34" t="str">
        <f>IF('Heures Supplémentaire'!D426="",$P$5,"")</f>
        <v>Haziz</v>
      </c>
      <c r="Q322" s="34" t="str">
        <f>IF('Heures Supplémentaire'!F426="",$Q$5,"")</f>
        <v>Stéphanie</v>
      </c>
      <c r="R322" s="34" t="str">
        <f>IF('Heures Supplémentaire'!H426="",$R$5,"")</f>
        <v>Catherine</v>
      </c>
      <c r="S322" s="34" t="str">
        <f>IF('Heures Supplémentaire'!J426="",$S$5,"")</f>
        <v>Denise</v>
      </c>
      <c r="T322" s="34" t="str">
        <f>IF('Heures Supplémentaire'!L426="",$T$5,"")</f>
        <v>Camille</v>
      </c>
      <c r="U322" s="34" t="str">
        <f>IF('Heures Supplémentaire'!N426="",$U$5,"")</f>
        <v>Moncef</v>
      </c>
      <c r="V322" s="34" t="str">
        <f>IF('Heures Supplémentaire'!P426="",$V$5,"")</f>
        <v>Danièle</v>
      </c>
      <c r="W322" s="34" t="str">
        <f>IF('Heures Supplémentaire'!R426="",W$5,"")</f>
        <v>Alain</v>
      </c>
      <c r="X322" s="34" t="str">
        <f>IF('Heures Supplémentaire'!T426="",X$5,"")</f>
        <v>Manuel</v>
      </c>
      <c r="Y322" s="34" t="str">
        <f>IF('Heures Supplémentaire'!V426="",Y$5,"")</f>
        <v>Driss</v>
      </c>
      <c r="Z322" s="34" t="str">
        <f>IF('Heures Supplémentaire'!Z426="",Z$5,"")</f>
        <v>AAAA</v>
      </c>
      <c r="AA322" s="34" t="str">
        <f>IF('Heures Supplémentaire'!AA426="",AA$5,"")</f>
        <v>BBBB</v>
      </c>
      <c r="AB322" s="34" t="str">
        <f>IF('Heures Supplémentaire'!AB426="",AB$5,"")</f>
        <v>CCCC</v>
      </c>
      <c r="AC322" s="34" t="e">
        <f>IF(#REF!="",AC$5,"")</f>
        <v>#REF!</v>
      </c>
      <c r="AD322" s="34" t="e">
        <f>IF(#REF!="",AD$5,"")</f>
        <v>#REF!</v>
      </c>
      <c r="AE322" s="34" t="e">
        <f>IF(#REF!="",AE$5,"")</f>
        <v>#REF!</v>
      </c>
      <c r="AF322" s="34" t="e">
        <f>IF(#REF!="",AF$5,"")</f>
        <v>#REF!</v>
      </c>
      <c r="AG322" s="34" t="e">
        <f>IF(#REF!="",AG$5,"")</f>
        <v>#REF!</v>
      </c>
      <c r="AH322" s="35" t="e">
        <f>IF(#REF!="",AH$5,"")</f>
        <v>#REF!</v>
      </c>
    </row>
    <row r="323" spans="1:34" ht="15" hidden="1" customHeight="1">
      <c r="A323" s="27" t="s">
        <v>80</v>
      </c>
      <c r="B323" s="28">
        <f t="shared" si="9"/>
        <v>43053</v>
      </c>
      <c r="C323" s="36">
        <f t="shared" si="8"/>
        <v>3</v>
      </c>
      <c r="D323" s="37" t="s">
        <v>66</v>
      </c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3"/>
      <c r="P323" s="34" t="str">
        <f>IF('Heures Supplémentaire'!D427="",$P$5,"")</f>
        <v>Haziz</v>
      </c>
      <c r="Q323" s="34" t="str">
        <f>IF('Heures Supplémentaire'!F427="",$Q$5,"")</f>
        <v>Stéphanie</v>
      </c>
      <c r="R323" s="34" t="str">
        <f>IF('Heures Supplémentaire'!H427="",$R$5,"")</f>
        <v>Catherine</v>
      </c>
      <c r="S323" s="34" t="str">
        <f>IF('Heures Supplémentaire'!J427="",$S$5,"")</f>
        <v>Denise</v>
      </c>
      <c r="T323" s="34" t="str">
        <f>IF('Heures Supplémentaire'!L427="",$T$5,"")</f>
        <v>Camille</v>
      </c>
      <c r="U323" s="34" t="str">
        <f>IF('Heures Supplémentaire'!N427="",$U$5,"")</f>
        <v>Moncef</v>
      </c>
      <c r="V323" s="34" t="str">
        <f>IF('Heures Supplémentaire'!P427="",$V$5,"")</f>
        <v>Danièle</v>
      </c>
      <c r="W323" s="34" t="str">
        <f>IF('Heures Supplémentaire'!R427="",W$5,"")</f>
        <v>Alain</v>
      </c>
      <c r="X323" s="34" t="str">
        <f>IF('Heures Supplémentaire'!T427="",X$5,"")</f>
        <v>Manuel</v>
      </c>
      <c r="Y323" s="34" t="str">
        <f>IF('Heures Supplémentaire'!V427="",Y$5,"")</f>
        <v>Driss</v>
      </c>
      <c r="Z323" s="34" t="str">
        <f>IF('Heures Supplémentaire'!Z427="",Z$5,"")</f>
        <v>AAAA</v>
      </c>
      <c r="AA323" s="34" t="str">
        <f>IF('Heures Supplémentaire'!AA427="",AA$5,"")</f>
        <v>BBBB</v>
      </c>
      <c r="AB323" s="34" t="str">
        <f>IF('Heures Supplémentaire'!AB427="",AB$5,"")</f>
        <v>CCCC</v>
      </c>
      <c r="AC323" s="34" t="e">
        <f>IF(#REF!="",AC$5,"")</f>
        <v>#REF!</v>
      </c>
      <c r="AD323" s="34" t="e">
        <f>IF(#REF!="",AD$5,"")</f>
        <v>#REF!</v>
      </c>
      <c r="AE323" s="34" t="e">
        <f>IF(#REF!="",AE$5,"")</f>
        <v>#REF!</v>
      </c>
      <c r="AF323" s="34" t="e">
        <f>IF(#REF!="",AF$5,"")</f>
        <v>#REF!</v>
      </c>
      <c r="AG323" s="34" t="e">
        <f>IF(#REF!="",AG$5,"")</f>
        <v>#REF!</v>
      </c>
      <c r="AH323" s="35" t="e">
        <f>IF(#REF!="",AH$5,"")</f>
        <v>#REF!</v>
      </c>
    </row>
    <row r="324" spans="1:34" ht="15" hidden="1" customHeight="1">
      <c r="A324" s="27" t="s">
        <v>80</v>
      </c>
      <c r="B324" s="28">
        <f t="shared" si="9"/>
        <v>43054</v>
      </c>
      <c r="C324" s="36">
        <f t="shared" si="8"/>
        <v>4</v>
      </c>
      <c r="D324" s="37" t="s">
        <v>67</v>
      </c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3"/>
      <c r="P324" s="34" t="str">
        <f>IF('Heures Supplémentaire'!D428="",$P$5,"")</f>
        <v>Haziz</v>
      </c>
      <c r="Q324" s="34" t="str">
        <f>IF('Heures Supplémentaire'!F428="",$Q$5,"")</f>
        <v>Stéphanie</v>
      </c>
      <c r="R324" s="34" t="str">
        <f>IF('Heures Supplémentaire'!H428="",$R$5,"")</f>
        <v>Catherine</v>
      </c>
      <c r="S324" s="34" t="str">
        <f>IF('Heures Supplémentaire'!J428="",$S$5,"")</f>
        <v>Denise</v>
      </c>
      <c r="T324" s="34" t="str">
        <f>IF('Heures Supplémentaire'!L428="",$T$5,"")</f>
        <v>Camille</v>
      </c>
      <c r="U324" s="34" t="str">
        <f>IF('Heures Supplémentaire'!N428="",$U$5,"")</f>
        <v>Moncef</v>
      </c>
      <c r="V324" s="34" t="str">
        <f>IF('Heures Supplémentaire'!P428="",$V$5,"")</f>
        <v>Danièle</v>
      </c>
      <c r="W324" s="34" t="str">
        <f>IF('Heures Supplémentaire'!R428="",W$5,"")</f>
        <v>Alain</v>
      </c>
      <c r="X324" s="34" t="str">
        <f>IF('Heures Supplémentaire'!T428="",X$5,"")</f>
        <v>Manuel</v>
      </c>
      <c r="Y324" s="34" t="str">
        <f>IF('Heures Supplémentaire'!V428="",Y$5,"")</f>
        <v>Driss</v>
      </c>
      <c r="Z324" s="34" t="str">
        <f>IF('Heures Supplémentaire'!Z428="",Z$5,"")</f>
        <v>AAAA</v>
      </c>
      <c r="AA324" s="34" t="str">
        <f>IF('Heures Supplémentaire'!AA428="",AA$5,"")</f>
        <v>BBBB</v>
      </c>
      <c r="AB324" s="34" t="str">
        <f>IF('Heures Supplémentaire'!AB428="",AB$5,"")</f>
        <v>CCCC</v>
      </c>
      <c r="AC324" s="34" t="e">
        <f>IF(#REF!="",AC$5,"")</f>
        <v>#REF!</v>
      </c>
      <c r="AD324" s="34" t="e">
        <f>IF(#REF!="",AD$5,"")</f>
        <v>#REF!</v>
      </c>
      <c r="AE324" s="34" t="e">
        <f>IF(#REF!="",AE$5,"")</f>
        <v>#REF!</v>
      </c>
      <c r="AF324" s="34" t="e">
        <f>IF(#REF!="",AF$5,"")</f>
        <v>#REF!</v>
      </c>
      <c r="AG324" s="34" t="e">
        <f>IF(#REF!="",AG$5,"")</f>
        <v>#REF!</v>
      </c>
      <c r="AH324" s="35" t="e">
        <f>IF(#REF!="",AH$5,"")</f>
        <v>#REF!</v>
      </c>
    </row>
    <row r="325" spans="1:34" ht="15" customHeight="1">
      <c r="A325" s="27" t="s">
        <v>80</v>
      </c>
      <c r="B325" s="28">
        <f t="shared" si="9"/>
        <v>43055</v>
      </c>
      <c r="C325" s="36">
        <f t="shared" si="8"/>
        <v>5</v>
      </c>
      <c r="D325" s="37" t="s">
        <v>68</v>
      </c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3"/>
      <c r="P325" s="34" t="str">
        <f>IF('Heures Supplémentaire'!D429="",$P$5,"")</f>
        <v>Haziz</v>
      </c>
      <c r="Q325" s="34" t="str">
        <f>IF('Heures Supplémentaire'!F429="",$Q$5,"")</f>
        <v>Stéphanie</v>
      </c>
      <c r="R325" s="34" t="str">
        <f>IF('Heures Supplémentaire'!H429="",$R$5,"")</f>
        <v>Catherine</v>
      </c>
      <c r="S325" s="34" t="str">
        <f>IF('Heures Supplémentaire'!J429="",$S$5,"")</f>
        <v>Denise</v>
      </c>
      <c r="T325" s="34" t="str">
        <f>IF('Heures Supplémentaire'!L429="",$T$5,"")</f>
        <v>Camille</v>
      </c>
      <c r="U325" s="34" t="str">
        <f>IF('Heures Supplémentaire'!N429="",$U$5,"")</f>
        <v>Moncef</v>
      </c>
      <c r="V325" s="34" t="str">
        <f>IF('Heures Supplémentaire'!P429="",$V$5,"")</f>
        <v>Danièle</v>
      </c>
      <c r="W325" s="34" t="str">
        <f>IF('Heures Supplémentaire'!R429="",W$5,"")</f>
        <v>Alain</v>
      </c>
      <c r="X325" s="34" t="str">
        <f>IF('Heures Supplémentaire'!T429="",X$5,"")</f>
        <v>Manuel</v>
      </c>
      <c r="Y325" s="34" t="str">
        <f>IF('Heures Supplémentaire'!V429="",Y$5,"")</f>
        <v>Driss</v>
      </c>
      <c r="Z325" s="34" t="str">
        <f>IF('Heures Supplémentaire'!Z429="",Z$5,"")</f>
        <v>AAAA</v>
      </c>
      <c r="AA325" s="34" t="str">
        <f>IF('Heures Supplémentaire'!AA429="",AA$5,"")</f>
        <v>BBBB</v>
      </c>
      <c r="AB325" s="34" t="str">
        <f>IF('Heures Supplémentaire'!AB429="",AB$5,"")</f>
        <v>CCCC</v>
      </c>
      <c r="AC325" s="34" t="e">
        <f>IF(#REF!="",AC$5,"")</f>
        <v>#REF!</v>
      </c>
      <c r="AD325" s="34" t="e">
        <f>IF(#REF!="",AD$5,"")</f>
        <v>#REF!</v>
      </c>
      <c r="AE325" s="34" t="e">
        <f>IF(#REF!="",AE$5,"")</f>
        <v>#REF!</v>
      </c>
      <c r="AF325" s="34" t="e">
        <f>IF(#REF!="",AF$5,"")</f>
        <v>#REF!</v>
      </c>
      <c r="AG325" s="34" t="e">
        <f>IF(#REF!="",AG$5,"")</f>
        <v>#REF!</v>
      </c>
      <c r="AH325" s="35" t="e">
        <f>IF(#REF!="",AH$5,"")</f>
        <v>#REF!</v>
      </c>
    </row>
    <row r="326" spans="1:34" ht="15" hidden="1" customHeight="1">
      <c r="A326" s="27" t="s">
        <v>80</v>
      </c>
      <c r="B326" s="28">
        <f t="shared" si="9"/>
        <v>43056</v>
      </c>
      <c r="C326" s="36">
        <f t="shared" ref="C326:C371" si="10">WEEKDAY(B326)</f>
        <v>6</v>
      </c>
      <c r="D326" s="37" t="s">
        <v>69</v>
      </c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3"/>
      <c r="P326" s="34" t="str">
        <f>IF('Heures Supplémentaire'!D430="",$P$5,"")</f>
        <v>Haziz</v>
      </c>
      <c r="Q326" s="34" t="str">
        <f>IF('Heures Supplémentaire'!F430="",$Q$5,"")</f>
        <v>Stéphanie</v>
      </c>
      <c r="R326" s="34" t="str">
        <f>IF('Heures Supplémentaire'!H430="",$R$5,"")</f>
        <v>Catherine</v>
      </c>
      <c r="S326" s="34" t="str">
        <f>IF('Heures Supplémentaire'!J430="",$S$5,"")</f>
        <v>Denise</v>
      </c>
      <c r="T326" s="34" t="str">
        <f>IF('Heures Supplémentaire'!L430="",$T$5,"")</f>
        <v>Camille</v>
      </c>
      <c r="U326" s="34" t="str">
        <f>IF('Heures Supplémentaire'!N430="",$U$5,"")</f>
        <v>Moncef</v>
      </c>
      <c r="V326" s="34" t="str">
        <f>IF('Heures Supplémentaire'!P430="",$V$5,"")</f>
        <v>Danièle</v>
      </c>
      <c r="W326" s="34" t="str">
        <f>IF('Heures Supplémentaire'!R430="",W$5,"")</f>
        <v>Alain</v>
      </c>
      <c r="X326" s="34" t="str">
        <f>IF('Heures Supplémentaire'!T430="",X$5,"")</f>
        <v>Manuel</v>
      </c>
      <c r="Y326" s="34" t="str">
        <f>IF('Heures Supplémentaire'!V430="",Y$5,"")</f>
        <v>Driss</v>
      </c>
      <c r="Z326" s="34" t="str">
        <f>IF('Heures Supplémentaire'!Z430="",Z$5,"")</f>
        <v>AAAA</v>
      </c>
      <c r="AA326" s="34" t="str">
        <f>IF('Heures Supplémentaire'!AA430="",AA$5,"")</f>
        <v>BBBB</v>
      </c>
      <c r="AB326" s="34" t="str">
        <f>IF('Heures Supplémentaire'!AB430="",AB$5,"")</f>
        <v>CCCC</v>
      </c>
      <c r="AC326" s="34" t="e">
        <f>IF(#REF!="",AC$5,"")</f>
        <v>#REF!</v>
      </c>
      <c r="AD326" s="34" t="e">
        <f>IF(#REF!="",AD$5,"")</f>
        <v>#REF!</v>
      </c>
      <c r="AE326" s="34" t="e">
        <f>IF(#REF!="",AE$5,"")</f>
        <v>#REF!</v>
      </c>
      <c r="AF326" s="34" t="e">
        <f>IF(#REF!="",AF$5,"")</f>
        <v>#REF!</v>
      </c>
      <c r="AG326" s="34" t="e">
        <f>IF(#REF!="",AG$5,"")</f>
        <v>#REF!</v>
      </c>
      <c r="AH326" s="35" t="e">
        <f>IF(#REF!="",AH$5,"")</f>
        <v>#REF!</v>
      </c>
    </row>
    <row r="327" spans="1:34" ht="15" hidden="1" customHeight="1">
      <c r="A327" s="27" t="s">
        <v>80</v>
      </c>
      <c r="B327" s="28">
        <f t="shared" ref="B327:B371" si="11">B326+1</f>
        <v>43057</v>
      </c>
      <c r="C327" s="36">
        <f t="shared" si="10"/>
        <v>7</v>
      </c>
      <c r="D327" s="37" t="s">
        <v>70</v>
      </c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3"/>
      <c r="P327" s="34" t="str">
        <f>IF('Heures Supplémentaire'!D431="",$P$5,"")</f>
        <v>Haziz</v>
      </c>
      <c r="Q327" s="34" t="str">
        <f>IF('Heures Supplémentaire'!F431="",$Q$5,"")</f>
        <v>Stéphanie</v>
      </c>
      <c r="R327" s="34" t="str">
        <f>IF('Heures Supplémentaire'!H431="",$R$5,"")</f>
        <v>Catherine</v>
      </c>
      <c r="S327" s="34" t="str">
        <f>IF('Heures Supplémentaire'!J431="",$S$5,"")</f>
        <v>Denise</v>
      </c>
      <c r="T327" s="34" t="str">
        <f>IF('Heures Supplémentaire'!L431="",$T$5,"")</f>
        <v>Camille</v>
      </c>
      <c r="U327" s="34" t="str">
        <f>IF('Heures Supplémentaire'!N431="",$U$5,"")</f>
        <v>Moncef</v>
      </c>
      <c r="V327" s="34" t="str">
        <f>IF('Heures Supplémentaire'!P431="",$V$5,"")</f>
        <v>Danièle</v>
      </c>
      <c r="W327" s="34" t="str">
        <f>IF('Heures Supplémentaire'!R431="",W$5,"")</f>
        <v>Alain</v>
      </c>
      <c r="X327" s="34" t="str">
        <f>IF('Heures Supplémentaire'!T431="",X$5,"")</f>
        <v>Manuel</v>
      </c>
      <c r="Y327" s="34" t="str">
        <f>IF('Heures Supplémentaire'!V431="",Y$5,"")</f>
        <v>Driss</v>
      </c>
      <c r="Z327" s="34" t="str">
        <f>IF('Heures Supplémentaire'!Z431="",Z$5,"")</f>
        <v>AAAA</v>
      </c>
      <c r="AA327" s="34" t="str">
        <f>IF('Heures Supplémentaire'!AA431="",AA$5,"")</f>
        <v>BBBB</v>
      </c>
      <c r="AB327" s="34" t="str">
        <f>IF('Heures Supplémentaire'!AB431="",AB$5,"")</f>
        <v>CCCC</v>
      </c>
      <c r="AC327" s="34" t="e">
        <f>IF(#REF!="",AC$5,"")</f>
        <v>#REF!</v>
      </c>
      <c r="AD327" s="34" t="e">
        <f>IF(#REF!="",AD$5,"")</f>
        <v>#REF!</v>
      </c>
      <c r="AE327" s="34" t="e">
        <f>IF(#REF!="",AE$5,"")</f>
        <v>#REF!</v>
      </c>
      <c r="AF327" s="34" t="e">
        <f>IF(#REF!="",AF$5,"")</f>
        <v>#REF!</v>
      </c>
      <c r="AG327" s="34" t="e">
        <f>IF(#REF!="",AG$5,"")</f>
        <v>#REF!</v>
      </c>
      <c r="AH327" s="35" t="e">
        <f>IF(#REF!="",AH$5,"")</f>
        <v>#REF!</v>
      </c>
    </row>
    <row r="328" spans="1:34" ht="15" hidden="1" customHeight="1">
      <c r="A328" s="27" t="s">
        <v>80</v>
      </c>
      <c r="B328" s="28">
        <f t="shared" si="11"/>
        <v>43058</v>
      </c>
      <c r="C328" s="36">
        <f t="shared" si="10"/>
        <v>1</v>
      </c>
      <c r="D328" s="37" t="s">
        <v>64</v>
      </c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3"/>
      <c r="P328" s="34" t="str">
        <f>IF('Heures Supplémentaire'!D432="",$P$5,"")</f>
        <v>Haziz</v>
      </c>
      <c r="Q328" s="34" t="str">
        <f>IF('Heures Supplémentaire'!F432="",$Q$5,"")</f>
        <v>Stéphanie</v>
      </c>
      <c r="R328" s="34" t="str">
        <f>IF('Heures Supplémentaire'!H432="",$R$5,"")</f>
        <v>Catherine</v>
      </c>
      <c r="S328" s="34" t="str">
        <f>IF('Heures Supplémentaire'!J432="",$S$5,"")</f>
        <v>Denise</v>
      </c>
      <c r="T328" s="34" t="str">
        <f>IF('Heures Supplémentaire'!L432="",$T$5,"")</f>
        <v>Camille</v>
      </c>
      <c r="U328" s="34" t="str">
        <f>IF('Heures Supplémentaire'!N432="",$U$5,"")</f>
        <v>Moncef</v>
      </c>
      <c r="V328" s="34" t="str">
        <f>IF('Heures Supplémentaire'!P432="",$V$5,"")</f>
        <v>Danièle</v>
      </c>
      <c r="W328" s="34" t="str">
        <f>IF('Heures Supplémentaire'!R432="",W$5,"")</f>
        <v>Alain</v>
      </c>
      <c r="X328" s="34" t="str">
        <f>IF('Heures Supplémentaire'!T432="",X$5,"")</f>
        <v>Manuel</v>
      </c>
      <c r="Y328" s="34" t="str">
        <f>IF('Heures Supplémentaire'!V432="",Y$5,"")</f>
        <v>Driss</v>
      </c>
      <c r="Z328" s="34" t="str">
        <f>IF('Heures Supplémentaire'!Z432="",Z$5,"")</f>
        <v>AAAA</v>
      </c>
      <c r="AA328" s="34" t="str">
        <f>IF('Heures Supplémentaire'!AA432="",AA$5,"")</f>
        <v>BBBB</v>
      </c>
      <c r="AB328" s="34" t="str">
        <f>IF('Heures Supplémentaire'!AB432="",AB$5,"")</f>
        <v>CCCC</v>
      </c>
      <c r="AC328" s="34" t="e">
        <f>IF(#REF!="",AC$5,"")</f>
        <v>#REF!</v>
      </c>
      <c r="AD328" s="34" t="e">
        <f>IF(#REF!="",AD$5,"")</f>
        <v>#REF!</v>
      </c>
      <c r="AE328" s="34" t="e">
        <f>IF(#REF!="",AE$5,"")</f>
        <v>#REF!</v>
      </c>
      <c r="AF328" s="34" t="e">
        <f>IF(#REF!="",AF$5,"")</f>
        <v>#REF!</v>
      </c>
      <c r="AG328" s="34" t="e">
        <f>IF(#REF!="",AG$5,"")</f>
        <v>#REF!</v>
      </c>
      <c r="AH328" s="35" t="e">
        <f>IF(#REF!="",AH$5,"")</f>
        <v>#REF!</v>
      </c>
    </row>
    <row r="329" spans="1:34" ht="15" hidden="1" customHeight="1">
      <c r="A329" s="27" t="s">
        <v>80</v>
      </c>
      <c r="B329" s="28">
        <f t="shared" si="11"/>
        <v>43059</v>
      </c>
      <c r="C329" s="36">
        <f t="shared" si="10"/>
        <v>2</v>
      </c>
      <c r="D329" s="37" t="s">
        <v>65</v>
      </c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3"/>
      <c r="P329" s="34" t="str">
        <f>IF('Heures Supplémentaire'!D435="",$P$5,"")</f>
        <v>Haziz</v>
      </c>
      <c r="Q329" s="34" t="str">
        <f>IF('Heures Supplémentaire'!F435="",$Q$5,"")</f>
        <v>Stéphanie</v>
      </c>
      <c r="R329" s="34" t="str">
        <f>IF('Heures Supplémentaire'!H435="",$R$5,"")</f>
        <v>Catherine</v>
      </c>
      <c r="S329" s="34" t="str">
        <f>IF('Heures Supplémentaire'!J435="",$S$5,"")</f>
        <v>Denise</v>
      </c>
      <c r="T329" s="34" t="str">
        <f>IF('Heures Supplémentaire'!L435="",$T$5,"")</f>
        <v>Camille</v>
      </c>
      <c r="U329" s="34" t="str">
        <f>IF('Heures Supplémentaire'!N435="",$U$5,"")</f>
        <v>Moncef</v>
      </c>
      <c r="V329" s="34" t="str">
        <f>IF('Heures Supplémentaire'!P435="",$V$5,"")</f>
        <v>Danièle</v>
      </c>
      <c r="W329" s="34" t="str">
        <f>IF('Heures Supplémentaire'!R435="",W$5,"")</f>
        <v>Alain</v>
      </c>
      <c r="X329" s="34" t="str">
        <f>IF('Heures Supplémentaire'!T435="",X$5,"")</f>
        <v>Manuel</v>
      </c>
      <c r="Y329" s="34" t="str">
        <f>IF('Heures Supplémentaire'!V435="",Y$5,"")</f>
        <v>Driss</v>
      </c>
      <c r="Z329" s="34" t="str">
        <f>IF('Heures Supplémentaire'!Z435="",Z$5,"")</f>
        <v>AAAA</v>
      </c>
      <c r="AA329" s="34" t="str">
        <f>IF('Heures Supplémentaire'!AA435="",AA$5,"")</f>
        <v>BBBB</v>
      </c>
      <c r="AB329" s="34" t="str">
        <f>IF('Heures Supplémentaire'!AB435="",AB$5,"")</f>
        <v>CCCC</v>
      </c>
      <c r="AC329" s="34" t="e">
        <f>IF(#REF!="",AC$5,"")</f>
        <v>#REF!</v>
      </c>
      <c r="AD329" s="34" t="e">
        <f>IF(#REF!="",AD$5,"")</f>
        <v>#REF!</v>
      </c>
      <c r="AE329" s="34" t="e">
        <f>IF(#REF!="",AE$5,"")</f>
        <v>#REF!</v>
      </c>
      <c r="AF329" s="34" t="e">
        <f>IF(#REF!="",AF$5,"")</f>
        <v>#REF!</v>
      </c>
      <c r="AG329" s="34" t="e">
        <f>IF(#REF!="",AG$5,"")</f>
        <v>#REF!</v>
      </c>
      <c r="AH329" s="35" t="e">
        <f>IF(#REF!="",AH$5,"")</f>
        <v>#REF!</v>
      </c>
    </row>
    <row r="330" spans="1:34" ht="15" hidden="1" customHeight="1">
      <c r="A330" s="27" t="s">
        <v>80</v>
      </c>
      <c r="B330" s="28">
        <f t="shared" si="11"/>
        <v>43060</v>
      </c>
      <c r="C330" s="36">
        <f t="shared" si="10"/>
        <v>3</v>
      </c>
      <c r="D330" s="37" t="s">
        <v>66</v>
      </c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3"/>
      <c r="P330" s="34" t="str">
        <f>IF('Heures Supplémentaire'!D436="",$P$5,"")</f>
        <v>Haziz</v>
      </c>
      <c r="Q330" s="34" t="str">
        <f>IF('Heures Supplémentaire'!F436="",$Q$5,"")</f>
        <v>Stéphanie</v>
      </c>
      <c r="R330" s="34" t="str">
        <f>IF('Heures Supplémentaire'!H436="",$R$5,"")</f>
        <v>Catherine</v>
      </c>
      <c r="S330" s="34" t="str">
        <f>IF('Heures Supplémentaire'!J436="",$S$5,"")</f>
        <v>Denise</v>
      </c>
      <c r="T330" s="34" t="str">
        <f>IF('Heures Supplémentaire'!L436="",$T$5,"")</f>
        <v>Camille</v>
      </c>
      <c r="U330" s="34" t="str">
        <f>IF('Heures Supplémentaire'!N436="",$U$5,"")</f>
        <v>Moncef</v>
      </c>
      <c r="V330" s="34" t="str">
        <f>IF('Heures Supplémentaire'!P436="",$V$5,"")</f>
        <v>Danièle</v>
      </c>
      <c r="W330" s="34" t="str">
        <f>IF('Heures Supplémentaire'!R436="",W$5,"")</f>
        <v>Alain</v>
      </c>
      <c r="X330" s="34" t="str">
        <f>IF('Heures Supplémentaire'!T436="",X$5,"")</f>
        <v>Manuel</v>
      </c>
      <c r="Y330" s="34" t="str">
        <f>IF('Heures Supplémentaire'!V436="",Y$5,"")</f>
        <v>Driss</v>
      </c>
      <c r="Z330" s="34" t="str">
        <f>IF('Heures Supplémentaire'!Z436="",Z$5,"")</f>
        <v>AAAA</v>
      </c>
      <c r="AA330" s="34" t="str">
        <f>IF('Heures Supplémentaire'!AA436="",AA$5,"")</f>
        <v>BBBB</v>
      </c>
      <c r="AB330" s="34" t="str">
        <f>IF('Heures Supplémentaire'!AB436="",AB$5,"")</f>
        <v>CCCC</v>
      </c>
      <c r="AC330" s="34" t="e">
        <f>IF(#REF!="",AC$5,"")</f>
        <v>#REF!</v>
      </c>
      <c r="AD330" s="34" t="e">
        <f>IF(#REF!="",AD$5,"")</f>
        <v>#REF!</v>
      </c>
      <c r="AE330" s="34" t="e">
        <f>IF(#REF!="",AE$5,"")</f>
        <v>#REF!</v>
      </c>
      <c r="AF330" s="34" t="e">
        <f>IF(#REF!="",AF$5,"")</f>
        <v>#REF!</v>
      </c>
      <c r="AG330" s="34" t="e">
        <f>IF(#REF!="",AG$5,"")</f>
        <v>#REF!</v>
      </c>
      <c r="AH330" s="35" t="e">
        <f>IF(#REF!="",AH$5,"")</f>
        <v>#REF!</v>
      </c>
    </row>
    <row r="331" spans="1:34" ht="15" hidden="1" customHeight="1">
      <c r="A331" s="27" t="s">
        <v>80</v>
      </c>
      <c r="B331" s="28">
        <f t="shared" si="11"/>
        <v>43061</v>
      </c>
      <c r="C331" s="36">
        <f t="shared" si="10"/>
        <v>4</v>
      </c>
      <c r="D331" s="37" t="s">
        <v>67</v>
      </c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3"/>
      <c r="P331" s="34" t="str">
        <f>IF('Heures Supplémentaire'!D437="",$P$5,"")</f>
        <v>Haziz</v>
      </c>
      <c r="Q331" s="34" t="str">
        <f>IF('Heures Supplémentaire'!F437="",$Q$5,"")</f>
        <v>Stéphanie</v>
      </c>
      <c r="R331" s="34" t="str">
        <f>IF('Heures Supplémentaire'!H437="",$R$5,"")</f>
        <v>Catherine</v>
      </c>
      <c r="S331" s="34" t="str">
        <f>IF('Heures Supplémentaire'!J437="",$S$5,"")</f>
        <v>Denise</v>
      </c>
      <c r="T331" s="34" t="str">
        <f>IF('Heures Supplémentaire'!L437="",$T$5,"")</f>
        <v>Camille</v>
      </c>
      <c r="U331" s="34" t="str">
        <f>IF('Heures Supplémentaire'!N437="",$U$5,"")</f>
        <v>Moncef</v>
      </c>
      <c r="V331" s="34" t="str">
        <f>IF('Heures Supplémentaire'!P437="",$V$5,"")</f>
        <v>Danièle</v>
      </c>
      <c r="W331" s="34" t="str">
        <f>IF('Heures Supplémentaire'!R437="",W$5,"")</f>
        <v>Alain</v>
      </c>
      <c r="X331" s="34" t="str">
        <f>IF('Heures Supplémentaire'!T437="",X$5,"")</f>
        <v>Manuel</v>
      </c>
      <c r="Y331" s="34" t="str">
        <f>IF('Heures Supplémentaire'!V437="",Y$5,"")</f>
        <v>Driss</v>
      </c>
      <c r="Z331" s="34" t="str">
        <f>IF('Heures Supplémentaire'!Z437="",Z$5,"")</f>
        <v>AAAA</v>
      </c>
      <c r="AA331" s="34" t="str">
        <f>IF('Heures Supplémentaire'!AA437="",AA$5,"")</f>
        <v>BBBB</v>
      </c>
      <c r="AB331" s="34" t="str">
        <f>IF('Heures Supplémentaire'!AB437="",AB$5,"")</f>
        <v>CCCC</v>
      </c>
      <c r="AC331" s="34" t="e">
        <f>IF(#REF!="",AC$5,"")</f>
        <v>#REF!</v>
      </c>
      <c r="AD331" s="34" t="e">
        <f>IF(#REF!="",AD$5,"")</f>
        <v>#REF!</v>
      </c>
      <c r="AE331" s="34" t="e">
        <f>IF(#REF!="",AE$5,"")</f>
        <v>#REF!</v>
      </c>
      <c r="AF331" s="34" t="e">
        <f>IF(#REF!="",AF$5,"")</f>
        <v>#REF!</v>
      </c>
      <c r="AG331" s="34" t="e">
        <f>IF(#REF!="",AG$5,"")</f>
        <v>#REF!</v>
      </c>
      <c r="AH331" s="35" t="e">
        <f>IF(#REF!="",AH$5,"")</f>
        <v>#REF!</v>
      </c>
    </row>
    <row r="332" spans="1:34" ht="15" customHeight="1">
      <c r="A332" s="27" t="s">
        <v>80</v>
      </c>
      <c r="B332" s="28">
        <f t="shared" si="11"/>
        <v>43062</v>
      </c>
      <c r="C332" s="36">
        <f t="shared" si="10"/>
        <v>5</v>
      </c>
      <c r="D332" s="37" t="s">
        <v>68</v>
      </c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3"/>
      <c r="P332" s="34" t="str">
        <f>IF('Heures Supplémentaire'!D438="",$P$5,"")</f>
        <v>Haziz</v>
      </c>
      <c r="Q332" s="34" t="str">
        <f>IF('Heures Supplémentaire'!F438="",$Q$5,"")</f>
        <v>Stéphanie</v>
      </c>
      <c r="R332" s="34" t="str">
        <f>IF('Heures Supplémentaire'!H438="",$R$5,"")</f>
        <v>Catherine</v>
      </c>
      <c r="S332" s="34" t="str">
        <f>IF('Heures Supplémentaire'!J438="",$S$5,"")</f>
        <v>Denise</v>
      </c>
      <c r="T332" s="34" t="str">
        <f>IF('Heures Supplémentaire'!L438="",$T$5,"")</f>
        <v>Camille</v>
      </c>
      <c r="U332" s="34" t="str">
        <f>IF('Heures Supplémentaire'!N438="",$U$5,"")</f>
        <v>Moncef</v>
      </c>
      <c r="V332" s="34" t="str">
        <f>IF('Heures Supplémentaire'!P438="",$V$5,"")</f>
        <v>Danièle</v>
      </c>
      <c r="W332" s="34" t="str">
        <f>IF('Heures Supplémentaire'!R438="",W$5,"")</f>
        <v>Alain</v>
      </c>
      <c r="X332" s="34" t="str">
        <f>IF('Heures Supplémentaire'!T438="",X$5,"")</f>
        <v>Manuel</v>
      </c>
      <c r="Y332" s="34" t="str">
        <f>IF('Heures Supplémentaire'!V438="",Y$5,"")</f>
        <v>Driss</v>
      </c>
      <c r="Z332" s="34" t="str">
        <f>IF('Heures Supplémentaire'!Z438="",Z$5,"")</f>
        <v>AAAA</v>
      </c>
      <c r="AA332" s="34" t="str">
        <f>IF('Heures Supplémentaire'!AA438="",AA$5,"")</f>
        <v>BBBB</v>
      </c>
      <c r="AB332" s="34" t="str">
        <f>IF('Heures Supplémentaire'!AB438="",AB$5,"")</f>
        <v>CCCC</v>
      </c>
      <c r="AC332" s="34" t="e">
        <f>IF(#REF!="",AC$5,"")</f>
        <v>#REF!</v>
      </c>
      <c r="AD332" s="34" t="e">
        <f>IF(#REF!="",AD$5,"")</f>
        <v>#REF!</v>
      </c>
      <c r="AE332" s="34" t="e">
        <f>IF(#REF!="",AE$5,"")</f>
        <v>#REF!</v>
      </c>
      <c r="AF332" s="34" t="e">
        <f>IF(#REF!="",AF$5,"")</f>
        <v>#REF!</v>
      </c>
      <c r="AG332" s="34" t="e">
        <f>IF(#REF!="",AG$5,"")</f>
        <v>#REF!</v>
      </c>
      <c r="AH332" s="35" t="e">
        <f>IF(#REF!="",AH$5,"")</f>
        <v>#REF!</v>
      </c>
    </row>
    <row r="333" spans="1:34" ht="15" hidden="1" customHeight="1">
      <c r="A333" s="27" t="s">
        <v>80</v>
      </c>
      <c r="B333" s="28">
        <f t="shared" si="11"/>
        <v>43063</v>
      </c>
      <c r="C333" s="36">
        <f t="shared" si="10"/>
        <v>6</v>
      </c>
      <c r="D333" s="37" t="s">
        <v>69</v>
      </c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3"/>
      <c r="P333" s="34" t="str">
        <f>IF('Heures Supplémentaire'!D439="",$P$5,"")</f>
        <v>Haziz</v>
      </c>
      <c r="Q333" s="34" t="str">
        <f>IF('Heures Supplémentaire'!F439="",$Q$5,"")</f>
        <v>Stéphanie</v>
      </c>
      <c r="R333" s="34" t="str">
        <f>IF('Heures Supplémentaire'!H439="",$R$5,"")</f>
        <v>Catherine</v>
      </c>
      <c r="S333" s="34" t="str">
        <f>IF('Heures Supplémentaire'!J439="",$S$5,"")</f>
        <v>Denise</v>
      </c>
      <c r="T333" s="34" t="str">
        <f>IF('Heures Supplémentaire'!L439="",$T$5,"")</f>
        <v>Camille</v>
      </c>
      <c r="U333" s="34" t="str">
        <f>IF('Heures Supplémentaire'!N439="",$U$5,"")</f>
        <v>Moncef</v>
      </c>
      <c r="V333" s="34" t="str">
        <f>IF('Heures Supplémentaire'!P439="",$V$5,"")</f>
        <v>Danièle</v>
      </c>
      <c r="W333" s="34" t="str">
        <f>IF('Heures Supplémentaire'!R439="",W$5,"")</f>
        <v>Alain</v>
      </c>
      <c r="X333" s="34" t="str">
        <f>IF('Heures Supplémentaire'!T439="",X$5,"")</f>
        <v>Manuel</v>
      </c>
      <c r="Y333" s="34" t="str">
        <f>IF('Heures Supplémentaire'!V439="",Y$5,"")</f>
        <v>Driss</v>
      </c>
      <c r="Z333" s="34" t="str">
        <f>IF('Heures Supplémentaire'!Z439="",Z$5,"")</f>
        <v>AAAA</v>
      </c>
      <c r="AA333" s="34" t="str">
        <f>IF('Heures Supplémentaire'!AA439="",AA$5,"")</f>
        <v>BBBB</v>
      </c>
      <c r="AB333" s="34" t="str">
        <f>IF('Heures Supplémentaire'!AB439="",AB$5,"")</f>
        <v>CCCC</v>
      </c>
      <c r="AC333" s="34" t="e">
        <f>IF(#REF!="",AC$5,"")</f>
        <v>#REF!</v>
      </c>
      <c r="AD333" s="34" t="e">
        <f>IF(#REF!="",AD$5,"")</f>
        <v>#REF!</v>
      </c>
      <c r="AE333" s="34" t="e">
        <f>IF(#REF!="",AE$5,"")</f>
        <v>#REF!</v>
      </c>
      <c r="AF333" s="34" t="e">
        <f>IF(#REF!="",AF$5,"")</f>
        <v>#REF!</v>
      </c>
      <c r="AG333" s="34" t="e">
        <f>IF(#REF!="",AG$5,"")</f>
        <v>#REF!</v>
      </c>
      <c r="AH333" s="35" t="e">
        <f>IF(#REF!="",AH$5,"")</f>
        <v>#REF!</v>
      </c>
    </row>
    <row r="334" spans="1:34" ht="15" hidden="1" customHeight="1">
      <c r="A334" s="27" t="s">
        <v>80</v>
      </c>
      <c r="B334" s="28">
        <f t="shared" si="11"/>
        <v>43064</v>
      </c>
      <c r="C334" s="36">
        <f t="shared" si="10"/>
        <v>7</v>
      </c>
      <c r="D334" s="37" t="s">
        <v>70</v>
      </c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3"/>
      <c r="P334" s="34" t="str">
        <f>IF('Heures Supplémentaire'!D440="",$P$5,"")</f>
        <v>Haziz</v>
      </c>
      <c r="Q334" s="34" t="str">
        <f>IF('Heures Supplémentaire'!F440="",$Q$5,"")</f>
        <v>Stéphanie</v>
      </c>
      <c r="R334" s="34" t="str">
        <f>IF('Heures Supplémentaire'!H440="",$R$5,"")</f>
        <v>Catherine</v>
      </c>
      <c r="S334" s="34" t="str">
        <f>IF('Heures Supplémentaire'!J440="",$S$5,"")</f>
        <v>Denise</v>
      </c>
      <c r="T334" s="34" t="str">
        <f>IF('Heures Supplémentaire'!L440="",$T$5,"")</f>
        <v>Camille</v>
      </c>
      <c r="U334" s="34" t="str">
        <f>IF('Heures Supplémentaire'!N440="",$U$5,"")</f>
        <v>Moncef</v>
      </c>
      <c r="V334" s="34" t="str">
        <f>IF('Heures Supplémentaire'!P440="",$V$5,"")</f>
        <v>Danièle</v>
      </c>
      <c r="W334" s="34" t="str">
        <f>IF('Heures Supplémentaire'!R440="",W$5,"")</f>
        <v>Alain</v>
      </c>
      <c r="X334" s="34" t="str">
        <f>IF('Heures Supplémentaire'!T440="",X$5,"")</f>
        <v>Manuel</v>
      </c>
      <c r="Y334" s="34" t="str">
        <f>IF('Heures Supplémentaire'!V440="",Y$5,"")</f>
        <v>Driss</v>
      </c>
      <c r="Z334" s="34" t="str">
        <f>IF('Heures Supplémentaire'!Z440="",Z$5,"")</f>
        <v>AAAA</v>
      </c>
      <c r="AA334" s="34" t="str">
        <f>IF('Heures Supplémentaire'!AA440="",AA$5,"")</f>
        <v>BBBB</v>
      </c>
      <c r="AB334" s="34" t="str">
        <f>IF('Heures Supplémentaire'!AB440="",AB$5,"")</f>
        <v>CCCC</v>
      </c>
      <c r="AC334" s="34" t="e">
        <f>IF(#REF!="",AC$5,"")</f>
        <v>#REF!</v>
      </c>
      <c r="AD334" s="34" t="e">
        <f>IF(#REF!="",AD$5,"")</f>
        <v>#REF!</v>
      </c>
      <c r="AE334" s="34" t="e">
        <f>IF(#REF!="",AE$5,"")</f>
        <v>#REF!</v>
      </c>
      <c r="AF334" s="34" t="e">
        <f>IF(#REF!="",AF$5,"")</f>
        <v>#REF!</v>
      </c>
      <c r="AG334" s="34" t="e">
        <f>IF(#REF!="",AG$5,"")</f>
        <v>#REF!</v>
      </c>
      <c r="AH334" s="35" t="e">
        <f>IF(#REF!="",AH$5,"")</f>
        <v>#REF!</v>
      </c>
    </row>
    <row r="335" spans="1:34" ht="15" hidden="1" customHeight="1">
      <c r="A335" s="27" t="s">
        <v>80</v>
      </c>
      <c r="B335" s="28">
        <f t="shared" si="11"/>
        <v>43065</v>
      </c>
      <c r="C335" s="36">
        <f t="shared" si="10"/>
        <v>1</v>
      </c>
      <c r="D335" s="37" t="s">
        <v>64</v>
      </c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3"/>
      <c r="P335" s="34" t="str">
        <f>IF('Heures Supplémentaire'!D441="",$P$5,"")</f>
        <v>Haziz</v>
      </c>
      <c r="Q335" s="34" t="str">
        <f>IF('Heures Supplémentaire'!F441="",$Q$5,"")</f>
        <v>Stéphanie</v>
      </c>
      <c r="R335" s="34" t="str">
        <f>IF('Heures Supplémentaire'!H441="",$R$5,"")</f>
        <v>Catherine</v>
      </c>
      <c r="S335" s="34" t="str">
        <f>IF('Heures Supplémentaire'!J441="",$S$5,"")</f>
        <v>Denise</v>
      </c>
      <c r="T335" s="34" t="str">
        <f>IF('Heures Supplémentaire'!L441="",$T$5,"")</f>
        <v>Camille</v>
      </c>
      <c r="U335" s="34" t="str">
        <f>IF('Heures Supplémentaire'!N441="",$U$5,"")</f>
        <v>Moncef</v>
      </c>
      <c r="V335" s="34" t="str">
        <f>IF('Heures Supplémentaire'!P441="",$V$5,"")</f>
        <v>Danièle</v>
      </c>
      <c r="W335" s="34" t="str">
        <f>IF('Heures Supplémentaire'!R441="",W$5,"")</f>
        <v>Alain</v>
      </c>
      <c r="X335" s="34" t="str">
        <f>IF('Heures Supplémentaire'!T441="",X$5,"")</f>
        <v>Manuel</v>
      </c>
      <c r="Y335" s="34" t="str">
        <f>IF('Heures Supplémentaire'!V441="",Y$5,"")</f>
        <v>Driss</v>
      </c>
      <c r="Z335" s="34" t="str">
        <f>IF('Heures Supplémentaire'!Z441="",Z$5,"")</f>
        <v>AAAA</v>
      </c>
      <c r="AA335" s="34" t="str">
        <f>IF('Heures Supplémentaire'!AA441="",AA$5,"")</f>
        <v>BBBB</v>
      </c>
      <c r="AB335" s="34" t="str">
        <f>IF('Heures Supplémentaire'!AB441="",AB$5,"")</f>
        <v>CCCC</v>
      </c>
      <c r="AC335" s="34" t="e">
        <f>IF(#REF!="",AC$5,"")</f>
        <v>#REF!</v>
      </c>
      <c r="AD335" s="34" t="e">
        <f>IF(#REF!="",AD$5,"")</f>
        <v>#REF!</v>
      </c>
      <c r="AE335" s="34" t="e">
        <f>IF(#REF!="",AE$5,"")</f>
        <v>#REF!</v>
      </c>
      <c r="AF335" s="34" t="e">
        <f>IF(#REF!="",AF$5,"")</f>
        <v>#REF!</v>
      </c>
      <c r="AG335" s="34" t="e">
        <f>IF(#REF!="",AG$5,"")</f>
        <v>#REF!</v>
      </c>
      <c r="AH335" s="35" t="e">
        <f>IF(#REF!="",AH$5,"")</f>
        <v>#REF!</v>
      </c>
    </row>
    <row r="336" spans="1:34" ht="15" hidden="1" customHeight="1">
      <c r="A336" s="27" t="s">
        <v>80</v>
      </c>
      <c r="B336" s="28">
        <f t="shared" si="11"/>
        <v>43066</v>
      </c>
      <c r="C336" s="36">
        <f t="shared" si="10"/>
        <v>2</v>
      </c>
      <c r="D336" s="37" t="s">
        <v>65</v>
      </c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3"/>
      <c r="P336" s="34" t="str">
        <f>IF('Heures Supplémentaire'!D444="",$P$5,"")</f>
        <v>Haziz</v>
      </c>
      <c r="Q336" s="34" t="str">
        <f>IF('Heures Supplémentaire'!F444="",$Q$5,"")</f>
        <v>Stéphanie</v>
      </c>
      <c r="R336" s="34" t="str">
        <f>IF('Heures Supplémentaire'!H444="",$R$5,"")</f>
        <v>Catherine</v>
      </c>
      <c r="S336" s="34" t="str">
        <f>IF('Heures Supplémentaire'!J444="",$S$5,"")</f>
        <v>Denise</v>
      </c>
      <c r="T336" s="34" t="str">
        <f>IF('Heures Supplémentaire'!L444="",$T$5,"")</f>
        <v>Camille</v>
      </c>
      <c r="U336" s="34" t="str">
        <f>IF('Heures Supplémentaire'!N444="",$U$5,"")</f>
        <v>Moncef</v>
      </c>
      <c r="V336" s="34" t="str">
        <f>IF('Heures Supplémentaire'!P444="",$V$5,"")</f>
        <v>Danièle</v>
      </c>
      <c r="W336" s="34" t="str">
        <f>IF('Heures Supplémentaire'!R444="",W$5,"")</f>
        <v>Alain</v>
      </c>
      <c r="X336" s="34" t="str">
        <f>IF('Heures Supplémentaire'!T444="",X$5,"")</f>
        <v>Manuel</v>
      </c>
      <c r="Y336" s="34" t="str">
        <f>IF('Heures Supplémentaire'!V444="",Y$5,"")</f>
        <v>Driss</v>
      </c>
      <c r="Z336" s="34" t="str">
        <f>IF('Heures Supplémentaire'!Z444="",Z$5,"")</f>
        <v>AAAA</v>
      </c>
      <c r="AA336" s="34" t="str">
        <f>IF('Heures Supplémentaire'!AA444="",AA$5,"")</f>
        <v>BBBB</v>
      </c>
      <c r="AB336" s="34" t="str">
        <f>IF('Heures Supplémentaire'!AB444="",AB$5,"")</f>
        <v>CCCC</v>
      </c>
      <c r="AC336" s="34" t="e">
        <f>IF(#REF!="",AC$5,"")</f>
        <v>#REF!</v>
      </c>
      <c r="AD336" s="34" t="e">
        <f>IF(#REF!="",AD$5,"")</f>
        <v>#REF!</v>
      </c>
      <c r="AE336" s="34" t="e">
        <f>IF(#REF!="",AE$5,"")</f>
        <v>#REF!</v>
      </c>
      <c r="AF336" s="34" t="e">
        <f>IF(#REF!="",AF$5,"")</f>
        <v>#REF!</v>
      </c>
      <c r="AG336" s="34" t="e">
        <f>IF(#REF!="",AG$5,"")</f>
        <v>#REF!</v>
      </c>
      <c r="AH336" s="35" t="e">
        <f>IF(#REF!="",AH$5,"")</f>
        <v>#REF!</v>
      </c>
    </row>
    <row r="337" spans="1:34" ht="15" hidden="1" customHeight="1">
      <c r="A337" s="27" t="s">
        <v>80</v>
      </c>
      <c r="B337" s="28">
        <f t="shared" si="11"/>
        <v>43067</v>
      </c>
      <c r="C337" s="36">
        <f t="shared" si="10"/>
        <v>3</v>
      </c>
      <c r="D337" s="37" t="s">
        <v>66</v>
      </c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3"/>
      <c r="P337" s="34" t="str">
        <f>IF('Heures Supplémentaire'!D445="",$P$5,"")</f>
        <v>Haziz</v>
      </c>
      <c r="Q337" s="34" t="str">
        <f>IF('Heures Supplémentaire'!F445="",$Q$5,"")</f>
        <v>Stéphanie</v>
      </c>
      <c r="R337" s="34" t="str">
        <f>IF('Heures Supplémentaire'!H445="",$R$5,"")</f>
        <v>Catherine</v>
      </c>
      <c r="S337" s="34" t="str">
        <f>IF('Heures Supplémentaire'!J445="",$S$5,"")</f>
        <v>Denise</v>
      </c>
      <c r="T337" s="34" t="str">
        <f>IF('Heures Supplémentaire'!L445="",$T$5,"")</f>
        <v>Camille</v>
      </c>
      <c r="U337" s="34" t="str">
        <f>IF('Heures Supplémentaire'!N445="",$U$5,"")</f>
        <v>Moncef</v>
      </c>
      <c r="V337" s="34" t="str">
        <f>IF('Heures Supplémentaire'!P445="",$V$5,"")</f>
        <v>Danièle</v>
      </c>
      <c r="W337" s="34" t="str">
        <f>IF('Heures Supplémentaire'!R445="",W$5,"")</f>
        <v>Alain</v>
      </c>
      <c r="X337" s="34" t="str">
        <f>IF('Heures Supplémentaire'!T445="",X$5,"")</f>
        <v>Manuel</v>
      </c>
      <c r="Y337" s="34" t="str">
        <f>IF('Heures Supplémentaire'!V445="",Y$5,"")</f>
        <v>Driss</v>
      </c>
      <c r="Z337" s="34" t="str">
        <f>IF('Heures Supplémentaire'!Z445="",Z$5,"")</f>
        <v>AAAA</v>
      </c>
      <c r="AA337" s="34" t="str">
        <f>IF('Heures Supplémentaire'!AA445="",AA$5,"")</f>
        <v>BBBB</v>
      </c>
      <c r="AB337" s="34" t="str">
        <f>IF('Heures Supplémentaire'!AB445="",AB$5,"")</f>
        <v>CCCC</v>
      </c>
      <c r="AC337" s="34" t="e">
        <f>IF(#REF!="",AC$5,"")</f>
        <v>#REF!</v>
      </c>
      <c r="AD337" s="34" t="e">
        <f>IF(#REF!="",AD$5,"")</f>
        <v>#REF!</v>
      </c>
      <c r="AE337" s="34" t="e">
        <f>IF(#REF!="",AE$5,"")</f>
        <v>#REF!</v>
      </c>
      <c r="AF337" s="34" t="e">
        <f>IF(#REF!="",AF$5,"")</f>
        <v>#REF!</v>
      </c>
      <c r="AG337" s="34" t="e">
        <f>IF(#REF!="",AG$5,"")</f>
        <v>#REF!</v>
      </c>
      <c r="AH337" s="35" t="e">
        <f>IF(#REF!="",AH$5,"")</f>
        <v>#REF!</v>
      </c>
    </row>
    <row r="338" spans="1:34" ht="15" hidden="1" customHeight="1">
      <c r="A338" s="27" t="s">
        <v>80</v>
      </c>
      <c r="B338" s="28">
        <f t="shared" si="11"/>
        <v>43068</v>
      </c>
      <c r="C338" s="36">
        <f t="shared" si="10"/>
        <v>4</v>
      </c>
      <c r="D338" s="37" t="s">
        <v>67</v>
      </c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3"/>
      <c r="P338" s="34" t="str">
        <f>IF('Heures Supplémentaire'!D446="",$P$5,"")</f>
        <v>Haziz</v>
      </c>
      <c r="Q338" s="34" t="str">
        <f>IF('Heures Supplémentaire'!F446="",$Q$5,"")</f>
        <v>Stéphanie</v>
      </c>
      <c r="R338" s="34" t="str">
        <f>IF('Heures Supplémentaire'!H446="",$R$5,"")</f>
        <v>Catherine</v>
      </c>
      <c r="S338" s="34" t="str">
        <f>IF('Heures Supplémentaire'!J446="",$S$5,"")</f>
        <v>Denise</v>
      </c>
      <c r="T338" s="34" t="str">
        <f>IF('Heures Supplémentaire'!L446="",$T$5,"")</f>
        <v>Camille</v>
      </c>
      <c r="U338" s="34" t="str">
        <f>IF('Heures Supplémentaire'!N446="",$U$5,"")</f>
        <v>Moncef</v>
      </c>
      <c r="V338" s="34" t="str">
        <f>IF('Heures Supplémentaire'!P446="",$V$5,"")</f>
        <v>Danièle</v>
      </c>
      <c r="W338" s="34" t="str">
        <f>IF('Heures Supplémentaire'!R446="",W$5,"")</f>
        <v>Alain</v>
      </c>
      <c r="X338" s="34" t="str">
        <f>IF('Heures Supplémentaire'!T446="",X$5,"")</f>
        <v>Manuel</v>
      </c>
      <c r="Y338" s="34" t="str">
        <f>IF('Heures Supplémentaire'!V446="",Y$5,"")</f>
        <v>Driss</v>
      </c>
      <c r="Z338" s="34" t="str">
        <f>IF('Heures Supplémentaire'!Z446="",Z$5,"")</f>
        <v>AAAA</v>
      </c>
      <c r="AA338" s="34" t="str">
        <f>IF('Heures Supplémentaire'!AA446="",AA$5,"")</f>
        <v>BBBB</v>
      </c>
      <c r="AB338" s="34" t="str">
        <f>IF('Heures Supplémentaire'!AB446="",AB$5,"")</f>
        <v>CCCC</v>
      </c>
      <c r="AC338" s="34" t="e">
        <f>IF(#REF!="",AC$5,"")</f>
        <v>#REF!</v>
      </c>
      <c r="AD338" s="34" t="e">
        <f>IF(#REF!="",AD$5,"")</f>
        <v>#REF!</v>
      </c>
      <c r="AE338" s="34" t="e">
        <f>IF(#REF!="",AE$5,"")</f>
        <v>#REF!</v>
      </c>
      <c r="AF338" s="34" t="e">
        <f>IF(#REF!="",AF$5,"")</f>
        <v>#REF!</v>
      </c>
      <c r="AG338" s="34" t="e">
        <f>IF(#REF!="",AG$5,"")</f>
        <v>#REF!</v>
      </c>
      <c r="AH338" s="35" t="e">
        <f>IF(#REF!="",AH$5,"")</f>
        <v>#REF!</v>
      </c>
    </row>
    <row r="339" spans="1:34" ht="15" customHeight="1">
      <c r="A339" s="27" t="s">
        <v>80</v>
      </c>
      <c r="B339" s="28">
        <f t="shared" si="11"/>
        <v>43069</v>
      </c>
      <c r="C339" s="36">
        <f t="shared" si="10"/>
        <v>5</v>
      </c>
      <c r="D339" s="37" t="s">
        <v>68</v>
      </c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3"/>
      <c r="P339" s="34" t="str">
        <f>IF('Heures Supplémentaire'!D447="",$P$5,"")</f>
        <v>Haziz</v>
      </c>
      <c r="Q339" s="34" t="str">
        <f>IF('Heures Supplémentaire'!F447="",$Q$5,"")</f>
        <v>Stéphanie</v>
      </c>
      <c r="R339" s="34" t="str">
        <f>IF('Heures Supplémentaire'!H447="",$R$5,"")</f>
        <v>Catherine</v>
      </c>
      <c r="S339" s="34" t="str">
        <f>IF('Heures Supplémentaire'!J447="",$S$5,"")</f>
        <v>Denise</v>
      </c>
      <c r="T339" s="34" t="str">
        <f>IF('Heures Supplémentaire'!L447="",$T$5,"")</f>
        <v>Camille</v>
      </c>
      <c r="U339" s="34" t="str">
        <f>IF('Heures Supplémentaire'!N447="",$U$5,"")</f>
        <v>Moncef</v>
      </c>
      <c r="V339" s="34" t="str">
        <f>IF('Heures Supplémentaire'!P447="",$V$5,"")</f>
        <v>Danièle</v>
      </c>
      <c r="W339" s="34" t="str">
        <f>IF('Heures Supplémentaire'!R447="",W$5,"")</f>
        <v>Alain</v>
      </c>
      <c r="X339" s="34" t="str">
        <f>IF('Heures Supplémentaire'!T447="",X$5,"")</f>
        <v>Manuel</v>
      </c>
      <c r="Y339" s="34" t="str">
        <f>IF('Heures Supplémentaire'!V447="",Y$5,"")</f>
        <v>Driss</v>
      </c>
      <c r="Z339" s="34" t="str">
        <f>IF('Heures Supplémentaire'!Z447="",Z$5,"")</f>
        <v>AAAA</v>
      </c>
      <c r="AA339" s="34" t="str">
        <f>IF('Heures Supplémentaire'!AA447="",AA$5,"")</f>
        <v>BBBB</v>
      </c>
      <c r="AB339" s="34" t="str">
        <f>IF('Heures Supplémentaire'!AB447="",AB$5,"")</f>
        <v>CCCC</v>
      </c>
      <c r="AC339" s="34" t="e">
        <f>IF(#REF!="",AC$5,"")</f>
        <v>#REF!</v>
      </c>
      <c r="AD339" s="34" t="e">
        <f>IF(#REF!="",AD$5,"")</f>
        <v>#REF!</v>
      </c>
      <c r="AE339" s="34" t="e">
        <f>IF(#REF!="",AE$5,"")</f>
        <v>#REF!</v>
      </c>
      <c r="AF339" s="34" t="e">
        <f>IF(#REF!="",AF$5,"")</f>
        <v>#REF!</v>
      </c>
      <c r="AG339" s="34" t="e">
        <f>IF(#REF!="",AG$5,"")</f>
        <v>#REF!</v>
      </c>
      <c r="AH339" s="35" t="e">
        <f>IF(#REF!="",AH$5,"")</f>
        <v>#REF!</v>
      </c>
    </row>
    <row r="340" spans="1:34" ht="15" hidden="1" customHeight="1">
      <c r="A340" s="27" t="s">
        <v>81</v>
      </c>
      <c r="B340" s="28">
        <f t="shared" si="11"/>
        <v>43070</v>
      </c>
      <c r="C340" s="36">
        <f t="shared" si="10"/>
        <v>6</v>
      </c>
      <c r="D340" s="37" t="s">
        <v>69</v>
      </c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3"/>
      <c r="P340" s="34" t="str">
        <f>IF('Heures Supplémentaire'!D448="",$P$5,"")</f>
        <v>Haziz</v>
      </c>
      <c r="Q340" s="34" t="str">
        <f>IF('Heures Supplémentaire'!F448="",$Q$5,"")</f>
        <v>Stéphanie</v>
      </c>
      <c r="R340" s="34" t="str">
        <f>IF('Heures Supplémentaire'!H448="",$R$5,"")</f>
        <v>Catherine</v>
      </c>
      <c r="S340" s="34" t="str">
        <f>IF('Heures Supplémentaire'!J448="",$S$5,"")</f>
        <v>Denise</v>
      </c>
      <c r="T340" s="34" t="str">
        <f>IF('Heures Supplémentaire'!L448="",$T$5,"")</f>
        <v>Camille</v>
      </c>
      <c r="U340" s="34" t="str">
        <f>IF('Heures Supplémentaire'!N448="",$U$5,"")</f>
        <v>Moncef</v>
      </c>
      <c r="V340" s="34" t="str">
        <f>IF('Heures Supplémentaire'!P448="",$V$5,"")</f>
        <v>Danièle</v>
      </c>
      <c r="W340" s="34" t="str">
        <f>IF('Heures Supplémentaire'!R448="",W$5,"")</f>
        <v>Alain</v>
      </c>
      <c r="X340" s="34" t="str">
        <f>IF('Heures Supplémentaire'!T448="",X$5,"")</f>
        <v>Manuel</v>
      </c>
      <c r="Y340" s="34" t="str">
        <f>IF('Heures Supplémentaire'!V448="",Y$5,"")</f>
        <v>Driss</v>
      </c>
      <c r="Z340" s="34" t="str">
        <f>IF('Heures Supplémentaire'!Z448="",Z$5,"")</f>
        <v>AAAA</v>
      </c>
      <c r="AA340" s="34" t="str">
        <f>IF('Heures Supplémentaire'!AA448="",AA$5,"")</f>
        <v>BBBB</v>
      </c>
      <c r="AB340" s="34" t="str">
        <f>IF('Heures Supplémentaire'!AB448="",AB$5,"")</f>
        <v>CCCC</v>
      </c>
      <c r="AC340" s="34" t="e">
        <f>IF(#REF!="",AC$5,"")</f>
        <v>#REF!</v>
      </c>
      <c r="AD340" s="34" t="e">
        <f>IF(#REF!="",AD$5,"")</f>
        <v>#REF!</v>
      </c>
      <c r="AE340" s="34" t="e">
        <f>IF(#REF!="",AE$5,"")</f>
        <v>#REF!</v>
      </c>
      <c r="AF340" s="34" t="e">
        <f>IF(#REF!="",AF$5,"")</f>
        <v>#REF!</v>
      </c>
      <c r="AG340" s="34" t="e">
        <f>IF(#REF!="",AG$5,"")</f>
        <v>#REF!</v>
      </c>
      <c r="AH340" s="35" t="e">
        <f>IF(#REF!="",AH$5,"")</f>
        <v>#REF!</v>
      </c>
    </row>
    <row r="341" spans="1:34" ht="15" hidden="1" customHeight="1">
      <c r="A341" s="27" t="s">
        <v>81</v>
      </c>
      <c r="B341" s="28">
        <f t="shared" si="11"/>
        <v>43071</v>
      </c>
      <c r="C341" s="36">
        <f t="shared" si="10"/>
        <v>7</v>
      </c>
      <c r="D341" s="37" t="s">
        <v>70</v>
      </c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3"/>
      <c r="P341" s="34" t="str">
        <f>IF('Heures Supplémentaire'!D449="",$P$5,"")</f>
        <v>Haziz</v>
      </c>
      <c r="Q341" s="34" t="str">
        <f>IF('Heures Supplémentaire'!F449="",$Q$5,"")</f>
        <v>Stéphanie</v>
      </c>
      <c r="R341" s="34" t="str">
        <f>IF('Heures Supplémentaire'!H449="",$R$5,"")</f>
        <v>Catherine</v>
      </c>
      <c r="S341" s="34" t="str">
        <f>IF('Heures Supplémentaire'!J449="",$S$5,"")</f>
        <v>Denise</v>
      </c>
      <c r="T341" s="34" t="str">
        <f>IF('Heures Supplémentaire'!L449="",$T$5,"")</f>
        <v>Camille</v>
      </c>
      <c r="U341" s="34" t="str">
        <f>IF('Heures Supplémentaire'!N449="",$U$5,"")</f>
        <v>Moncef</v>
      </c>
      <c r="V341" s="34" t="str">
        <f>IF('Heures Supplémentaire'!P449="",$V$5,"")</f>
        <v>Danièle</v>
      </c>
      <c r="W341" s="34" t="str">
        <f>IF('Heures Supplémentaire'!R449="",W$5,"")</f>
        <v>Alain</v>
      </c>
      <c r="X341" s="34" t="str">
        <f>IF('Heures Supplémentaire'!T449="",X$5,"")</f>
        <v>Manuel</v>
      </c>
      <c r="Y341" s="34" t="str">
        <f>IF('Heures Supplémentaire'!V449="",Y$5,"")</f>
        <v>Driss</v>
      </c>
      <c r="Z341" s="34" t="str">
        <f>IF('Heures Supplémentaire'!Z449="",Z$5,"")</f>
        <v>AAAA</v>
      </c>
      <c r="AA341" s="34" t="str">
        <f>IF('Heures Supplémentaire'!AA449="",AA$5,"")</f>
        <v>BBBB</v>
      </c>
      <c r="AB341" s="34" t="str">
        <f>IF('Heures Supplémentaire'!AB449="",AB$5,"")</f>
        <v>CCCC</v>
      </c>
      <c r="AC341" s="34" t="e">
        <f>IF(#REF!="",AC$5,"")</f>
        <v>#REF!</v>
      </c>
      <c r="AD341" s="34" t="e">
        <f>IF(#REF!="",AD$5,"")</f>
        <v>#REF!</v>
      </c>
      <c r="AE341" s="34" t="e">
        <f>IF(#REF!="",AE$5,"")</f>
        <v>#REF!</v>
      </c>
      <c r="AF341" s="34" t="e">
        <f>IF(#REF!="",AF$5,"")</f>
        <v>#REF!</v>
      </c>
      <c r="AG341" s="34" t="e">
        <f>IF(#REF!="",AG$5,"")</f>
        <v>#REF!</v>
      </c>
      <c r="AH341" s="35" t="e">
        <f>IF(#REF!="",AH$5,"")</f>
        <v>#REF!</v>
      </c>
    </row>
    <row r="342" spans="1:34" ht="15" hidden="1" customHeight="1">
      <c r="A342" s="27" t="s">
        <v>81</v>
      </c>
      <c r="B342" s="28">
        <f t="shared" si="11"/>
        <v>43072</v>
      </c>
      <c r="C342" s="36">
        <f t="shared" si="10"/>
        <v>1</v>
      </c>
      <c r="D342" s="37" t="s">
        <v>64</v>
      </c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3"/>
      <c r="P342" s="34" t="str">
        <f>IF('Heures Supplémentaire'!D450="",$P$5,"")</f>
        <v>Haziz</v>
      </c>
      <c r="Q342" s="34" t="str">
        <f>IF('Heures Supplémentaire'!F450="",$Q$5,"")</f>
        <v>Stéphanie</v>
      </c>
      <c r="R342" s="34" t="str">
        <f>IF('Heures Supplémentaire'!H450="",$R$5,"")</f>
        <v>Catherine</v>
      </c>
      <c r="S342" s="34" t="str">
        <f>IF('Heures Supplémentaire'!J450="",$S$5,"")</f>
        <v>Denise</v>
      </c>
      <c r="T342" s="34" t="str">
        <f>IF('Heures Supplémentaire'!L450="",$T$5,"")</f>
        <v>Camille</v>
      </c>
      <c r="U342" s="34" t="str">
        <f>IF('Heures Supplémentaire'!N450="",$U$5,"")</f>
        <v>Moncef</v>
      </c>
      <c r="V342" s="34" t="str">
        <f>IF('Heures Supplémentaire'!P450="",$V$5,"")</f>
        <v>Danièle</v>
      </c>
      <c r="W342" s="34" t="str">
        <f>IF('Heures Supplémentaire'!R450="",W$5,"")</f>
        <v>Alain</v>
      </c>
      <c r="X342" s="34" t="str">
        <f>IF('Heures Supplémentaire'!T450="",X$5,"")</f>
        <v>Manuel</v>
      </c>
      <c r="Y342" s="34" t="str">
        <f>IF('Heures Supplémentaire'!V450="",Y$5,"")</f>
        <v>Driss</v>
      </c>
      <c r="Z342" s="34" t="str">
        <f>IF('Heures Supplémentaire'!Z450="",Z$5,"")</f>
        <v>AAAA</v>
      </c>
      <c r="AA342" s="34" t="str">
        <f>IF('Heures Supplémentaire'!AA450="",AA$5,"")</f>
        <v>BBBB</v>
      </c>
      <c r="AB342" s="34" t="str">
        <f>IF('Heures Supplémentaire'!AB450="",AB$5,"")</f>
        <v>CCCC</v>
      </c>
      <c r="AC342" s="34" t="e">
        <f>IF(#REF!="",AC$5,"")</f>
        <v>#REF!</v>
      </c>
      <c r="AD342" s="34" t="e">
        <f>IF(#REF!="",AD$5,"")</f>
        <v>#REF!</v>
      </c>
      <c r="AE342" s="34" t="e">
        <f>IF(#REF!="",AE$5,"")</f>
        <v>#REF!</v>
      </c>
      <c r="AF342" s="34" t="e">
        <f>IF(#REF!="",AF$5,"")</f>
        <v>#REF!</v>
      </c>
      <c r="AG342" s="34" t="e">
        <f>IF(#REF!="",AG$5,"")</f>
        <v>#REF!</v>
      </c>
      <c r="AH342" s="35" t="e">
        <f>IF(#REF!="",AH$5,"")</f>
        <v>#REF!</v>
      </c>
    </row>
    <row r="343" spans="1:34" ht="15" hidden="1" customHeight="1">
      <c r="A343" s="27" t="s">
        <v>81</v>
      </c>
      <c r="B343" s="28">
        <f t="shared" si="11"/>
        <v>43073</v>
      </c>
      <c r="C343" s="36">
        <f t="shared" si="10"/>
        <v>2</v>
      </c>
      <c r="D343" s="37" t="s">
        <v>65</v>
      </c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3"/>
      <c r="P343" s="34" t="str">
        <f>IF('Heures Supplémentaire'!D453="",$P$5,"")</f>
        <v>Haziz</v>
      </c>
      <c r="Q343" s="34" t="str">
        <f>IF('Heures Supplémentaire'!F453="",$Q$5,"")</f>
        <v>Stéphanie</v>
      </c>
      <c r="R343" s="34" t="str">
        <f>IF('Heures Supplémentaire'!H453="",$R$5,"")</f>
        <v>Catherine</v>
      </c>
      <c r="S343" s="34" t="str">
        <f>IF('Heures Supplémentaire'!J453="",$S$5,"")</f>
        <v>Denise</v>
      </c>
      <c r="T343" s="34" t="str">
        <f>IF('Heures Supplémentaire'!L453="",$T$5,"")</f>
        <v>Camille</v>
      </c>
      <c r="U343" s="34" t="str">
        <f>IF('Heures Supplémentaire'!N453="",$U$5,"")</f>
        <v>Moncef</v>
      </c>
      <c r="V343" s="34" t="str">
        <f>IF('Heures Supplémentaire'!P453="",$V$5,"")</f>
        <v>Danièle</v>
      </c>
      <c r="W343" s="34" t="str">
        <f>IF('Heures Supplémentaire'!R453="",W$5,"")</f>
        <v>Alain</v>
      </c>
      <c r="X343" s="34" t="str">
        <f>IF('Heures Supplémentaire'!T453="",X$5,"")</f>
        <v>Manuel</v>
      </c>
      <c r="Y343" s="34" t="str">
        <f>IF('Heures Supplémentaire'!V453="",Y$5,"")</f>
        <v>Driss</v>
      </c>
      <c r="Z343" s="34" t="str">
        <f>IF('Heures Supplémentaire'!Z453="",Z$5,"")</f>
        <v>AAAA</v>
      </c>
      <c r="AA343" s="34" t="str">
        <f>IF('Heures Supplémentaire'!AA453="",AA$5,"")</f>
        <v>BBBB</v>
      </c>
      <c r="AB343" s="34" t="str">
        <f>IF('Heures Supplémentaire'!AB453="",AB$5,"")</f>
        <v>CCCC</v>
      </c>
      <c r="AC343" s="34" t="e">
        <f>IF(#REF!="",AC$5,"")</f>
        <v>#REF!</v>
      </c>
      <c r="AD343" s="34" t="e">
        <f>IF(#REF!="",AD$5,"")</f>
        <v>#REF!</v>
      </c>
      <c r="AE343" s="34" t="e">
        <f>IF(#REF!="",AE$5,"")</f>
        <v>#REF!</v>
      </c>
      <c r="AF343" s="34" t="e">
        <f>IF(#REF!="",AF$5,"")</f>
        <v>#REF!</v>
      </c>
      <c r="AG343" s="34" t="e">
        <f>IF(#REF!="",AG$5,"")</f>
        <v>#REF!</v>
      </c>
      <c r="AH343" s="35" t="e">
        <f>IF(#REF!="",AH$5,"")</f>
        <v>#REF!</v>
      </c>
    </row>
    <row r="344" spans="1:34" ht="15" hidden="1" customHeight="1">
      <c r="A344" s="27" t="s">
        <v>81</v>
      </c>
      <c r="B344" s="28">
        <f t="shared" si="11"/>
        <v>43074</v>
      </c>
      <c r="C344" s="36">
        <f t="shared" si="10"/>
        <v>3</v>
      </c>
      <c r="D344" s="37" t="s">
        <v>66</v>
      </c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3"/>
      <c r="P344" s="34" t="str">
        <f>IF('Heures Supplémentaire'!D454="",$P$5,"")</f>
        <v>Haziz</v>
      </c>
      <c r="Q344" s="34" t="str">
        <f>IF('Heures Supplémentaire'!F454="",$Q$5,"")</f>
        <v>Stéphanie</v>
      </c>
      <c r="R344" s="34" t="str">
        <f>IF('Heures Supplémentaire'!H454="",$R$5,"")</f>
        <v>Catherine</v>
      </c>
      <c r="S344" s="34" t="str">
        <f>IF('Heures Supplémentaire'!J454="",$S$5,"")</f>
        <v>Denise</v>
      </c>
      <c r="T344" s="34" t="str">
        <f>IF('Heures Supplémentaire'!L454="",$T$5,"")</f>
        <v>Camille</v>
      </c>
      <c r="U344" s="34" t="str">
        <f>IF('Heures Supplémentaire'!N454="",$U$5,"")</f>
        <v>Moncef</v>
      </c>
      <c r="V344" s="34" t="str">
        <f>IF('Heures Supplémentaire'!P454="",$V$5,"")</f>
        <v>Danièle</v>
      </c>
      <c r="W344" s="34" t="str">
        <f>IF('Heures Supplémentaire'!R454="",W$5,"")</f>
        <v>Alain</v>
      </c>
      <c r="X344" s="34" t="str">
        <f>IF('Heures Supplémentaire'!T454="",X$5,"")</f>
        <v>Manuel</v>
      </c>
      <c r="Y344" s="34" t="str">
        <f>IF('Heures Supplémentaire'!V454="",Y$5,"")</f>
        <v>Driss</v>
      </c>
      <c r="Z344" s="34" t="str">
        <f>IF('Heures Supplémentaire'!Z454="",Z$5,"")</f>
        <v>AAAA</v>
      </c>
      <c r="AA344" s="34" t="str">
        <f>IF('Heures Supplémentaire'!AA454="",AA$5,"")</f>
        <v>BBBB</v>
      </c>
      <c r="AB344" s="34" t="str">
        <f>IF('Heures Supplémentaire'!AB454="",AB$5,"")</f>
        <v>CCCC</v>
      </c>
      <c r="AC344" s="34" t="e">
        <f>IF(#REF!="",AC$5,"")</f>
        <v>#REF!</v>
      </c>
      <c r="AD344" s="34" t="e">
        <f>IF(#REF!="",AD$5,"")</f>
        <v>#REF!</v>
      </c>
      <c r="AE344" s="34" t="e">
        <f>IF(#REF!="",AE$5,"")</f>
        <v>#REF!</v>
      </c>
      <c r="AF344" s="34" t="e">
        <f>IF(#REF!="",AF$5,"")</f>
        <v>#REF!</v>
      </c>
      <c r="AG344" s="34" t="e">
        <f>IF(#REF!="",AG$5,"")</f>
        <v>#REF!</v>
      </c>
      <c r="AH344" s="35" t="e">
        <f>IF(#REF!="",AH$5,"")</f>
        <v>#REF!</v>
      </c>
    </row>
    <row r="345" spans="1:34" ht="15" hidden="1" customHeight="1">
      <c r="A345" s="27" t="s">
        <v>81</v>
      </c>
      <c r="B345" s="28">
        <f t="shared" si="11"/>
        <v>43075</v>
      </c>
      <c r="C345" s="36">
        <f t="shared" si="10"/>
        <v>4</v>
      </c>
      <c r="D345" s="37" t="s">
        <v>67</v>
      </c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3"/>
      <c r="P345" s="34" t="str">
        <f>IF('Heures Supplémentaire'!D455="",$P$5,"")</f>
        <v>Haziz</v>
      </c>
      <c r="Q345" s="34" t="str">
        <f>IF('Heures Supplémentaire'!F455="",$Q$5,"")</f>
        <v>Stéphanie</v>
      </c>
      <c r="R345" s="34" t="str">
        <f>IF('Heures Supplémentaire'!H455="",$R$5,"")</f>
        <v>Catherine</v>
      </c>
      <c r="S345" s="34" t="str">
        <f>IF('Heures Supplémentaire'!J455="",$S$5,"")</f>
        <v>Denise</v>
      </c>
      <c r="T345" s="34" t="str">
        <f>IF('Heures Supplémentaire'!L455="",$T$5,"")</f>
        <v>Camille</v>
      </c>
      <c r="U345" s="34" t="str">
        <f>IF('Heures Supplémentaire'!N455="",$U$5,"")</f>
        <v>Moncef</v>
      </c>
      <c r="V345" s="34" t="str">
        <f>IF('Heures Supplémentaire'!P455="",$V$5,"")</f>
        <v>Danièle</v>
      </c>
      <c r="W345" s="34" t="str">
        <f>IF('Heures Supplémentaire'!R455="",W$5,"")</f>
        <v>Alain</v>
      </c>
      <c r="X345" s="34" t="str">
        <f>IF('Heures Supplémentaire'!T455="",X$5,"")</f>
        <v>Manuel</v>
      </c>
      <c r="Y345" s="34" t="str">
        <f>IF('Heures Supplémentaire'!V455="",Y$5,"")</f>
        <v>Driss</v>
      </c>
      <c r="Z345" s="34" t="str">
        <f>IF('Heures Supplémentaire'!Z455="",Z$5,"")</f>
        <v>AAAA</v>
      </c>
      <c r="AA345" s="34" t="str">
        <f>IF('Heures Supplémentaire'!AA455="",AA$5,"")</f>
        <v>BBBB</v>
      </c>
      <c r="AB345" s="34" t="str">
        <f>IF('Heures Supplémentaire'!AB455="",AB$5,"")</f>
        <v>CCCC</v>
      </c>
      <c r="AC345" s="34" t="e">
        <f>IF(#REF!="",AC$5,"")</f>
        <v>#REF!</v>
      </c>
      <c r="AD345" s="34" t="e">
        <f>IF(#REF!="",AD$5,"")</f>
        <v>#REF!</v>
      </c>
      <c r="AE345" s="34" t="e">
        <f>IF(#REF!="",AE$5,"")</f>
        <v>#REF!</v>
      </c>
      <c r="AF345" s="34" t="e">
        <f>IF(#REF!="",AF$5,"")</f>
        <v>#REF!</v>
      </c>
      <c r="AG345" s="34" t="e">
        <f>IF(#REF!="",AG$5,"")</f>
        <v>#REF!</v>
      </c>
      <c r="AH345" s="35" t="e">
        <f>IF(#REF!="",AH$5,"")</f>
        <v>#REF!</v>
      </c>
    </row>
    <row r="346" spans="1:34" ht="15" customHeight="1">
      <c r="A346" s="27" t="s">
        <v>81</v>
      </c>
      <c r="B346" s="28">
        <f t="shared" si="11"/>
        <v>43076</v>
      </c>
      <c r="C346" s="36">
        <f t="shared" si="10"/>
        <v>5</v>
      </c>
      <c r="D346" s="37" t="s">
        <v>68</v>
      </c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3"/>
      <c r="P346" s="34" t="str">
        <f>IF('Heures Supplémentaire'!D456="",$P$5,"")</f>
        <v>Haziz</v>
      </c>
      <c r="Q346" s="34" t="str">
        <f>IF('Heures Supplémentaire'!F456="",$Q$5,"")</f>
        <v>Stéphanie</v>
      </c>
      <c r="R346" s="34" t="str">
        <f>IF('Heures Supplémentaire'!H456="",$R$5,"")</f>
        <v>Catherine</v>
      </c>
      <c r="S346" s="34" t="str">
        <f>IF('Heures Supplémentaire'!J456="",$S$5,"")</f>
        <v>Denise</v>
      </c>
      <c r="T346" s="34" t="str">
        <f>IF('Heures Supplémentaire'!L456="",$T$5,"")</f>
        <v>Camille</v>
      </c>
      <c r="U346" s="34" t="str">
        <f>IF('Heures Supplémentaire'!N456="",$U$5,"")</f>
        <v>Moncef</v>
      </c>
      <c r="V346" s="34" t="str">
        <f>IF('Heures Supplémentaire'!P456="",$V$5,"")</f>
        <v>Danièle</v>
      </c>
      <c r="W346" s="34" t="str">
        <f>IF('Heures Supplémentaire'!R456="",W$5,"")</f>
        <v>Alain</v>
      </c>
      <c r="X346" s="34" t="str">
        <f>IF('Heures Supplémentaire'!T456="",X$5,"")</f>
        <v>Manuel</v>
      </c>
      <c r="Y346" s="34" t="str">
        <f>IF('Heures Supplémentaire'!V456="",Y$5,"")</f>
        <v>Driss</v>
      </c>
      <c r="Z346" s="34" t="str">
        <f>IF('Heures Supplémentaire'!Z456="",Z$5,"")</f>
        <v>AAAA</v>
      </c>
      <c r="AA346" s="34" t="str">
        <f>IF('Heures Supplémentaire'!AA456="",AA$5,"")</f>
        <v>BBBB</v>
      </c>
      <c r="AB346" s="34" t="str">
        <f>IF('Heures Supplémentaire'!AB456="",AB$5,"")</f>
        <v>CCCC</v>
      </c>
      <c r="AC346" s="34" t="e">
        <f>IF(#REF!="",AC$5,"")</f>
        <v>#REF!</v>
      </c>
      <c r="AD346" s="34" t="e">
        <f>IF(#REF!="",AD$5,"")</f>
        <v>#REF!</v>
      </c>
      <c r="AE346" s="34" t="e">
        <f>IF(#REF!="",AE$5,"")</f>
        <v>#REF!</v>
      </c>
      <c r="AF346" s="34" t="e">
        <f>IF(#REF!="",AF$5,"")</f>
        <v>#REF!</v>
      </c>
      <c r="AG346" s="34" t="e">
        <f>IF(#REF!="",AG$5,"")</f>
        <v>#REF!</v>
      </c>
      <c r="AH346" s="35" t="e">
        <f>IF(#REF!="",AH$5,"")</f>
        <v>#REF!</v>
      </c>
    </row>
    <row r="347" spans="1:34" ht="15" hidden="1" customHeight="1">
      <c r="A347" s="27" t="s">
        <v>81</v>
      </c>
      <c r="B347" s="28">
        <f t="shared" si="11"/>
        <v>43077</v>
      </c>
      <c r="C347" s="36">
        <f t="shared" si="10"/>
        <v>6</v>
      </c>
      <c r="D347" s="37" t="s">
        <v>69</v>
      </c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3"/>
      <c r="P347" s="34" t="str">
        <f>IF('Heures Supplémentaire'!D457="",$P$5,"")</f>
        <v>Haziz</v>
      </c>
      <c r="Q347" s="34" t="str">
        <f>IF('Heures Supplémentaire'!F457="",$Q$5,"")</f>
        <v>Stéphanie</v>
      </c>
      <c r="R347" s="34" t="str">
        <f>IF('Heures Supplémentaire'!H457="",$R$5,"")</f>
        <v>Catherine</v>
      </c>
      <c r="S347" s="34" t="str">
        <f>IF('Heures Supplémentaire'!J457="",$S$5,"")</f>
        <v>Denise</v>
      </c>
      <c r="T347" s="34" t="str">
        <f>IF('Heures Supplémentaire'!L457="",$T$5,"")</f>
        <v>Camille</v>
      </c>
      <c r="U347" s="34" t="str">
        <f>IF('Heures Supplémentaire'!N457="",$U$5,"")</f>
        <v>Moncef</v>
      </c>
      <c r="V347" s="34" t="str">
        <f>IF('Heures Supplémentaire'!P457="",$V$5,"")</f>
        <v>Danièle</v>
      </c>
      <c r="W347" s="34" t="str">
        <f>IF('Heures Supplémentaire'!R457="",W$5,"")</f>
        <v>Alain</v>
      </c>
      <c r="X347" s="34" t="str">
        <f>IF('Heures Supplémentaire'!T457="",X$5,"")</f>
        <v>Manuel</v>
      </c>
      <c r="Y347" s="34" t="str">
        <f>IF('Heures Supplémentaire'!V457="",Y$5,"")</f>
        <v>Driss</v>
      </c>
      <c r="Z347" s="34" t="str">
        <f>IF('Heures Supplémentaire'!Z457="",Z$5,"")</f>
        <v>AAAA</v>
      </c>
      <c r="AA347" s="34" t="str">
        <f>IF('Heures Supplémentaire'!AA457="",AA$5,"")</f>
        <v>BBBB</v>
      </c>
      <c r="AB347" s="34" t="str">
        <f>IF('Heures Supplémentaire'!AB457="",AB$5,"")</f>
        <v>CCCC</v>
      </c>
      <c r="AC347" s="34" t="e">
        <f>IF(#REF!="",AC$5,"")</f>
        <v>#REF!</v>
      </c>
      <c r="AD347" s="34" t="e">
        <f>IF(#REF!="",AD$5,"")</f>
        <v>#REF!</v>
      </c>
      <c r="AE347" s="34" t="e">
        <f>IF(#REF!="",AE$5,"")</f>
        <v>#REF!</v>
      </c>
      <c r="AF347" s="34" t="e">
        <f>IF(#REF!="",AF$5,"")</f>
        <v>#REF!</v>
      </c>
      <c r="AG347" s="34" t="e">
        <f>IF(#REF!="",AG$5,"")</f>
        <v>#REF!</v>
      </c>
      <c r="AH347" s="35" t="e">
        <f>IF(#REF!="",AH$5,"")</f>
        <v>#REF!</v>
      </c>
    </row>
    <row r="348" spans="1:34" ht="15" hidden="1" customHeight="1">
      <c r="A348" s="27" t="s">
        <v>81</v>
      </c>
      <c r="B348" s="28">
        <f t="shared" si="11"/>
        <v>43078</v>
      </c>
      <c r="C348" s="36">
        <f t="shared" si="10"/>
        <v>7</v>
      </c>
      <c r="D348" s="37" t="s">
        <v>70</v>
      </c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3"/>
      <c r="P348" s="34" t="str">
        <f>IF('Heures Supplémentaire'!D458="",$P$5,"")</f>
        <v>Haziz</v>
      </c>
      <c r="Q348" s="34" t="str">
        <f>IF('Heures Supplémentaire'!F458="",$Q$5,"")</f>
        <v>Stéphanie</v>
      </c>
      <c r="R348" s="34" t="str">
        <f>IF('Heures Supplémentaire'!H458="",$R$5,"")</f>
        <v>Catherine</v>
      </c>
      <c r="S348" s="34" t="str">
        <f>IF('Heures Supplémentaire'!J458="",$S$5,"")</f>
        <v>Denise</v>
      </c>
      <c r="T348" s="34" t="str">
        <f>IF('Heures Supplémentaire'!L458="",$T$5,"")</f>
        <v>Camille</v>
      </c>
      <c r="U348" s="34" t="str">
        <f>IF('Heures Supplémentaire'!N458="",$U$5,"")</f>
        <v>Moncef</v>
      </c>
      <c r="V348" s="34" t="str">
        <f>IF('Heures Supplémentaire'!P458="",$V$5,"")</f>
        <v>Danièle</v>
      </c>
      <c r="W348" s="34" t="str">
        <f>IF('Heures Supplémentaire'!R458="",W$5,"")</f>
        <v>Alain</v>
      </c>
      <c r="X348" s="34" t="str">
        <f>IF('Heures Supplémentaire'!T458="",X$5,"")</f>
        <v>Manuel</v>
      </c>
      <c r="Y348" s="34" t="str">
        <f>IF('Heures Supplémentaire'!V458="",Y$5,"")</f>
        <v>Driss</v>
      </c>
      <c r="Z348" s="34" t="str">
        <f>IF('Heures Supplémentaire'!Z458="",Z$5,"")</f>
        <v>AAAA</v>
      </c>
      <c r="AA348" s="34" t="str">
        <f>IF('Heures Supplémentaire'!AA458="",AA$5,"")</f>
        <v>BBBB</v>
      </c>
      <c r="AB348" s="34" t="str">
        <f>IF('Heures Supplémentaire'!AB458="",AB$5,"")</f>
        <v>CCCC</v>
      </c>
      <c r="AC348" s="34" t="e">
        <f>IF(#REF!="",AC$5,"")</f>
        <v>#REF!</v>
      </c>
      <c r="AD348" s="34" t="e">
        <f>IF(#REF!="",AD$5,"")</f>
        <v>#REF!</v>
      </c>
      <c r="AE348" s="34" t="e">
        <f>IF(#REF!="",AE$5,"")</f>
        <v>#REF!</v>
      </c>
      <c r="AF348" s="34" t="e">
        <f>IF(#REF!="",AF$5,"")</f>
        <v>#REF!</v>
      </c>
      <c r="AG348" s="34" t="e">
        <f>IF(#REF!="",AG$5,"")</f>
        <v>#REF!</v>
      </c>
      <c r="AH348" s="35" t="e">
        <f>IF(#REF!="",AH$5,"")</f>
        <v>#REF!</v>
      </c>
    </row>
    <row r="349" spans="1:34" ht="15" hidden="1" customHeight="1">
      <c r="A349" s="27" t="s">
        <v>81</v>
      </c>
      <c r="B349" s="28">
        <f t="shared" si="11"/>
        <v>43079</v>
      </c>
      <c r="C349" s="36">
        <f t="shared" si="10"/>
        <v>1</v>
      </c>
      <c r="D349" s="37" t="s">
        <v>64</v>
      </c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3"/>
      <c r="P349" s="34" t="str">
        <f>IF('Heures Supplémentaire'!D459="",$P$5,"")</f>
        <v>Haziz</v>
      </c>
      <c r="Q349" s="34" t="str">
        <f>IF('Heures Supplémentaire'!F459="",$Q$5,"")</f>
        <v>Stéphanie</v>
      </c>
      <c r="R349" s="34" t="str">
        <f>IF('Heures Supplémentaire'!H459="",$R$5,"")</f>
        <v>Catherine</v>
      </c>
      <c r="S349" s="34" t="str">
        <f>IF('Heures Supplémentaire'!J459="",$S$5,"")</f>
        <v>Denise</v>
      </c>
      <c r="T349" s="34" t="str">
        <f>IF('Heures Supplémentaire'!L459="",$T$5,"")</f>
        <v>Camille</v>
      </c>
      <c r="U349" s="34" t="str">
        <f>IF('Heures Supplémentaire'!N459="",$U$5,"")</f>
        <v>Moncef</v>
      </c>
      <c r="V349" s="34" t="str">
        <f>IF('Heures Supplémentaire'!P459="",$V$5,"")</f>
        <v>Danièle</v>
      </c>
      <c r="W349" s="34" t="str">
        <f>IF('Heures Supplémentaire'!R459="",W$5,"")</f>
        <v>Alain</v>
      </c>
      <c r="X349" s="34" t="str">
        <f>IF('Heures Supplémentaire'!T459="",X$5,"")</f>
        <v>Manuel</v>
      </c>
      <c r="Y349" s="34" t="str">
        <f>IF('Heures Supplémentaire'!V459="",Y$5,"")</f>
        <v>Driss</v>
      </c>
      <c r="Z349" s="34" t="str">
        <f>IF('Heures Supplémentaire'!Z459="",Z$5,"")</f>
        <v>AAAA</v>
      </c>
      <c r="AA349" s="34" t="str">
        <f>IF('Heures Supplémentaire'!AA459="",AA$5,"")</f>
        <v>BBBB</v>
      </c>
      <c r="AB349" s="34" t="str">
        <f>IF('Heures Supplémentaire'!AB459="",AB$5,"")</f>
        <v>CCCC</v>
      </c>
      <c r="AC349" s="34" t="e">
        <f>IF(#REF!="",AC$5,"")</f>
        <v>#REF!</v>
      </c>
      <c r="AD349" s="34" t="e">
        <f>IF(#REF!="",AD$5,"")</f>
        <v>#REF!</v>
      </c>
      <c r="AE349" s="34" t="e">
        <f>IF(#REF!="",AE$5,"")</f>
        <v>#REF!</v>
      </c>
      <c r="AF349" s="34" t="e">
        <f>IF(#REF!="",AF$5,"")</f>
        <v>#REF!</v>
      </c>
      <c r="AG349" s="34" t="e">
        <f>IF(#REF!="",AG$5,"")</f>
        <v>#REF!</v>
      </c>
      <c r="AH349" s="35" t="e">
        <f>IF(#REF!="",AH$5,"")</f>
        <v>#REF!</v>
      </c>
    </row>
    <row r="350" spans="1:34" ht="15" hidden="1" customHeight="1">
      <c r="A350" s="27" t="s">
        <v>81</v>
      </c>
      <c r="B350" s="28">
        <f t="shared" si="11"/>
        <v>43080</v>
      </c>
      <c r="C350" s="36">
        <f t="shared" si="10"/>
        <v>2</v>
      </c>
      <c r="D350" s="37" t="s">
        <v>65</v>
      </c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3"/>
      <c r="P350" s="34" t="str">
        <f>IF('Heures Supplémentaire'!D462="",$P$5,"")</f>
        <v>Haziz</v>
      </c>
      <c r="Q350" s="34" t="str">
        <f>IF('Heures Supplémentaire'!F462="",$Q$5,"")</f>
        <v>Stéphanie</v>
      </c>
      <c r="R350" s="34" t="str">
        <f>IF('Heures Supplémentaire'!H462="",$R$5,"")</f>
        <v>Catherine</v>
      </c>
      <c r="S350" s="34" t="str">
        <f>IF('Heures Supplémentaire'!J462="",$S$5,"")</f>
        <v>Denise</v>
      </c>
      <c r="T350" s="34" t="str">
        <f>IF('Heures Supplémentaire'!L462="",$T$5,"")</f>
        <v>Camille</v>
      </c>
      <c r="U350" s="34" t="str">
        <f>IF('Heures Supplémentaire'!N462="",$U$5,"")</f>
        <v>Moncef</v>
      </c>
      <c r="V350" s="34" t="str">
        <f>IF('Heures Supplémentaire'!P462="",$V$5,"")</f>
        <v>Danièle</v>
      </c>
      <c r="W350" s="34" t="str">
        <f>IF('Heures Supplémentaire'!R462="",W$5,"")</f>
        <v>Alain</v>
      </c>
      <c r="X350" s="34" t="str">
        <f>IF('Heures Supplémentaire'!T462="",X$5,"")</f>
        <v>Manuel</v>
      </c>
      <c r="Y350" s="34" t="str">
        <f>IF('Heures Supplémentaire'!V462="",Y$5,"")</f>
        <v>Driss</v>
      </c>
      <c r="Z350" s="34" t="str">
        <f>IF('Heures Supplémentaire'!Z462="",Z$5,"")</f>
        <v>AAAA</v>
      </c>
      <c r="AA350" s="34" t="str">
        <f>IF('Heures Supplémentaire'!AA462="",AA$5,"")</f>
        <v>BBBB</v>
      </c>
      <c r="AB350" s="34" t="str">
        <f>IF('Heures Supplémentaire'!AB462="",AB$5,"")</f>
        <v>CCCC</v>
      </c>
      <c r="AC350" s="34" t="e">
        <f>IF(#REF!="",AC$5,"")</f>
        <v>#REF!</v>
      </c>
      <c r="AD350" s="34" t="e">
        <f>IF(#REF!="",AD$5,"")</f>
        <v>#REF!</v>
      </c>
      <c r="AE350" s="34" t="e">
        <f>IF(#REF!="",AE$5,"")</f>
        <v>#REF!</v>
      </c>
      <c r="AF350" s="34" t="e">
        <f>IF(#REF!="",AF$5,"")</f>
        <v>#REF!</v>
      </c>
      <c r="AG350" s="34" t="e">
        <f>IF(#REF!="",AG$5,"")</f>
        <v>#REF!</v>
      </c>
      <c r="AH350" s="35" t="e">
        <f>IF(#REF!="",AH$5,"")</f>
        <v>#REF!</v>
      </c>
    </row>
    <row r="351" spans="1:34" ht="15" hidden="1" customHeight="1">
      <c r="A351" s="27" t="s">
        <v>81</v>
      </c>
      <c r="B351" s="28">
        <f t="shared" si="11"/>
        <v>43081</v>
      </c>
      <c r="C351" s="36">
        <f t="shared" si="10"/>
        <v>3</v>
      </c>
      <c r="D351" s="37" t="s">
        <v>66</v>
      </c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3"/>
      <c r="P351" s="34" t="str">
        <f>IF('Heures Supplémentaire'!D463="",$P$5,"")</f>
        <v>Haziz</v>
      </c>
      <c r="Q351" s="34" t="str">
        <f>IF('Heures Supplémentaire'!F463="",$Q$5,"")</f>
        <v>Stéphanie</v>
      </c>
      <c r="R351" s="34" t="str">
        <f>IF('Heures Supplémentaire'!H463="",$R$5,"")</f>
        <v>Catherine</v>
      </c>
      <c r="S351" s="34" t="str">
        <f>IF('Heures Supplémentaire'!J463="",$S$5,"")</f>
        <v>Denise</v>
      </c>
      <c r="T351" s="34" t="str">
        <f>IF('Heures Supplémentaire'!L463="",$T$5,"")</f>
        <v>Camille</v>
      </c>
      <c r="U351" s="34" t="str">
        <f>IF('Heures Supplémentaire'!N463="",$U$5,"")</f>
        <v>Moncef</v>
      </c>
      <c r="V351" s="34" t="str">
        <f>IF('Heures Supplémentaire'!P463="",$V$5,"")</f>
        <v>Danièle</v>
      </c>
      <c r="W351" s="34" t="str">
        <f>IF('Heures Supplémentaire'!R463="",W$5,"")</f>
        <v>Alain</v>
      </c>
      <c r="X351" s="34" t="str">
        <f>IF('Heures Supplémentaire'!T463="",X$5,"")</f>
        <v>Manuel</v>
      </c>
      <c r="Y351" s="34" t="str">
        <f>IF('Heures Supplémentaire'!V463="",Y$5,"")</f>
        <v>Driss</v>
      </c>
      <c r="Z351" s="34" t="str">
        <f>IF('Heures Supplémentaire'!Z463="",Z$5,"")</f>
        <v>AAAA</v>
      </c>
      <c r="AA351" s="34" t="str">
        <f>IF('Heures Supplémentaire'!AA463="",AA$5,"")</f>
        <v>BBBB</v>
      </c>
      <c r="AB351" s="34" t="str">
        <f>IF('Heures Supplémentaire'!AB463="",AB$5,"")</f>
        <v>CCCC</v>
      </c>
      <c r="AC351" s="34" t="e">
        <f>IF(#REF!="",AC$5,"")</f>
        <v>#REF!</v>
      </c>
      <c r="AD351" s="34" t="e">
        <f>IF(#REF!="",AD$5,"")</f>
        <v>#REF!</v>
      </c>
      <c r="AE351" s="34" t="e">
        <f>IF(#REF!="",AE$5,"")</f>
        <v>#REF!</v>
      </c>
      <c r="AF351" s="34" t="e">
        <f>IF(#REF!="",AF$5,"")</f>
        <v>#REF!</v>
      </c>
      <c r="AG351" s="34" t="e">
        <f>IF(#REF!="",AG$5,"")</f>
        <v>#REF!</v>
      </c>
      <c r="AH351" s="35" t="e">
        <f>IF(#REF!="",AH$5,"")</f>
        <v>#REF!</v>
      </c>
    </row>
    <row r="352" spans="1:34" ht="15" hidden="1" customHeight="1">
      <c r="A352" s="27" t="s">
        <v>81</v>
      </c>
      <c r="B352" s="28">
        <f t="shared" si="11"/>
        <v>43082</v>
      </c>
      <c r="C352" s="36">
        <f t="shared" si="10"/>
        <v>4</v>
      </c>
      <c r="D352" s="37" t="s">
        <v>67</v>
      </c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3"/>
      <c r="P352" s="34" t="str">
        <f>IF('Heures Supplémentaire'!D464="",$P$5,"")</f>
        <v>Haziz</v>
      </c>
      <c r="Q352" s="34" t="str">
        <f>IF('Heures Supplémentaire'!F464="",$Q$5,"")</f>
        <v>Stéphanie</v>
      </c>
      <c r="R352" s="34" t="str">
        <f>IF('Heures Supplémentaire'!H464="",$R$5,"")</f>
        <v>Catherine</v>
      </c>
      <c r="S352" s="34" t="str">
        <f>IF('Heures Supplémentaire'!J464="",$S$5,"")</f>
        <v>Denise</v>
      </c>
      <c r="T352" s="34" t="str">
        <f>IF('Heures Supplémentaire'!L464="",$T$5,"")</f>
        <v>Camille</v>
      </c>
      <c r="U352" s="34" t="str">
        <f>IF('Heures Supplémentaire'!N464="",$U$5,"")</f>
        <v>Moncef</v>
      </c>
      <c r="V352" s="34" t="str">
        <f>IF('Heures Supplémentaire'!P464="",$V$5,"")</f>
        <v>Danièle</v>
      </c>
      <c r="W352" s="34" t="str">
        <f>IF('Heures Supplémentaire'!R464="",W$5,"")</f>
        <v>Alain</v>
      </c>
      <c r="X352" s="34" t="str">
        <f>IF('Heures Supplémentaire'!T464="",X$5,"")</f>
        <v>Manuel</v>
      </c>
      <c r="Y352" s="34" t="str">
        <f>IF('Heures Supplémentaire'!V464="",Y$5,"")</f>
        <v>Driss</v>
      </c>
      <c r="Z352" s="34" t="str">
        <f>IF('Heures Supplémentaire'!Z464="",Z$5,"")</f>
        <v>AAAA</v>
      </c>
      <c r="AA352" s="34" t="str">
        <f>IF('Heures Supplémentaire'!AA464="",AA$5,"")</f>
        <v>BBBB</v>
      </c>
      <c r="AB352" s="34" t="str">
        <f>IF('Heures Supplémentaire'!AB464="",AB$5,"")</f>
        <v>CCCC</v>
      </c>
      <c r="AC352" s="34" t="e">
        <f>IF(#REF!="",AC$5,"")</f>
        <v>#REF!</v>
      </c>
      <c r="AD352" s="34" t="e">
        <f>IF(#REF!="",AD$5,"")</f>
        <v>#REF!</v>
      </c>
      <c r="AE352" s="34" t="e">
        <f>IF(#REF!="",AE$5,"")</f>
        <v>#REF!</v>
      </c>
      <c r="AF352" s="34" t="e">
        <f>IF(#REF!="",AF$5,"")</f>
        <v>#REF!</v>
      </c>
      <c r="AG352" s="34" t="e">
        <f>IF(#REF!="",AG$5,"")</f>
        <v>#REF!</v>
      </c>
      <c r="AH352" s="35" t="e">
        <f>IF(#REF!="",AH$5,"")</f>
        <v>#REF!</v>
      </c>
    </row>
    <row r="353" spans="1:34" ht="15" customHeight="1">
      <c r="A353" s="27" t="s">
        <v>81</v>
      </c>
      <c r="B353" s="28">
        <f t="shared" si="11"/>
        <v>43083</v>
      </c>
      <c r="C353" s="36">
        <f t="shared" si="10"/>
        <v>5</v>
      </c>
      <c r="D353" s="37" t="s">
        <v>68</v>
      </c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3"/>
      <c r="P353" s="34" t="str">
        <f>IF('Heures Supplémentaire'!D465="",$P$5,"")</f>
        <v>Haziz</v>
      </c>
      <c r="Q353" s="34" t="str">
        <f>IF('Heures Supplémentaire'!F465="",$Q$5,"")</f>
        <v>Stéphanie</v>
      </c>
      <c r="R353" s="34" t="str">
        <f>IF('Heures Supplémentaire'!H465="",$R$5,"")</f>
        <v>Catherine</v>
      </c>
      <c r="S353" s="34" t="str">
        <f>IF('Heures Supplémentaire'!J465="",$S$5,"")</f>
        <v>Denise</v>
      </c>
      <c r="T353" s="34" t="str">
        <f>IF('Heures Supplémentaire'!L465="",$T$5,"")</f>
        <v>Camille</v>
      </c>
      <c r="U353" s="34" t="str">
        <f>IF('Heures Supplémentaire'!N465="",$U$5,"")</f>
        <v>Moncef</v>
      </c>
      <c r="V353" s="34" t="str">
        <f>IF('Heures Supplémentaire'!P465="",$V$5,"")</f>
        <v>Danièle</v>
      </c>
      <c r="W353" s="34" t="str">
        <f>IF('Heures Supplémentaire'!R465="",W$5,"")</f>
        <v>Alain</v>
      </c>
      <c r="X353" s="34" t="str">
        <f>IF('Heures Supplémentaire'!T465="",X$5,"")</f>
        <v>Manuel</v>
      </c>
      <c r="Y353" s="34" t="str">
        <f>IF('Heures Supplémentaire'!V465="",Y$5,"")</f>
        <v>Driss</v>
      </c>
      <c r="Z353" s="34" t="str">
        <f>IF('Heures Supplémentaire'!Z465="",Z$5,"")</f>
        <v>AAAA</v>
      </c>
      <c r="AA353" s="34" t="str">
        <f>IF('Heures Supplémentaire'!AA465="",AA$5,"")</f>
        <v>BBBB</v>
      </c>
      <c r="AB353" s="34" t="str">
        <f>IF('Heures Supplémentaire'!AB465="",AB$5,"")</f>
        <v>CCCC</v>
      </c>
      <c r="AC353" s="34" t="e">
        <f>IF(#REF!="",AC$5,"")</f>
        <v>#REF!</v>
      </c>
      <c r="AD353" s="34" t="e">
        <f>IF(#REF!="",AD$5,"")</f>
        <v>#REF!</v>
      </c>
      <c r="AE353" s="34" t="e">
        <f>IF(#REF!="",AE$5,"")</f>
        <v>#REF!</v>
      </c>
      <c r="AF353" s="34" t="e">
        <f>IF(#REF!="",AF$5,"")</f>
        <v>#REF!</v>
      </c>
      <c r="AG353" s="34" t="e">
        <f>IF(#REF!="",AG$5,"")</f>
        <v>#REF!</v>
      </c>
      <c r="AH353" s="35" t="e">
        <f>IF(#REF!="",AH$5,"")</f>
        <v>#REF!</v>
      </c>
    </row>
    <row r="354" spans="1:34" ht="15" hidden="1" customHeight="1">
      <c r="A354" s="27" t="s">
        <v>81</v>
      </c>
      <c r="B354" s="28">
        <f t="shared" si="11"/>
        <v>43084</v>
      </c>
      <c r="C354" s="36">
        <f t="shared" si="10"/>
        <v>6</v>
      </c>
      <c r="D354" s="37" t="s">
        <v>69</v>
      </c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3"/>
      <c r="P354" s="34" t="str">
        <f>IF('Heures Supplémentaire'!D466="",$P$5,"")</f>
        <v>Haziz</v>
      </c>
      <c r="Q354" s="34" t="str">
        <f>IF('Heures Supplémentaire'!F466="",$Q$5,"")</f>
        <v>Stéphanie</v>
      </c>
      <c r="R354" s="34" t="str">
        <f>IF('Heures Supplémentaire'!H466="",$R$5,"")</f>
        <v>Catherine</v>
      </c>
      <c r="S354" s="34" t="str">
        <f>IF('Heures Supplémentaire'!J466="",$S$5,"")</f>
        <v>Denise</v>
      </c>
      <c r="T354" s="34" t="str">
        <f>IF('Heures Supplémentaire'!L466="",$T$5,"")</f>
        <v>Camille</v>
      </c>
      <c r="U354" s="34" t="str">
        <f>IF('Heures Supplémentaire'!N466="",$U$5,"")</f>
        <v>Moncef</v>
      </c>
      <c r="V354" s="34" t="str">
        <f>IF('Heures Supplémentaire'!P466="",$V$5,"")</f>
        <v>Danièle</v>
      </c>
      <c r="W354" s="34" t="str">
        <f>IF('Heures Supplémentaire'!R466="",W$5,"")</f>
        <v>Alain</v>
      </c>
      <c r="X354" s="34" t="str">
        <f>IF('Heures Supplémentaire'!T466="",X$5,"")</f>
        <v>Manuel</v>
      </c>
      <c r="Y354" s="34" t="str">
        <f>IF('Heures Supplémentaire'!V466="",Y$5,"")</f>
        <v>Driss</v>
      </c>
      <c r="Z354" s="34" t="str">
        <f>IF('Heures Supplémentaire'!Z466="",Z$5,"")</f>
        <v>AAAA</v>
      </c>
      <c r="AA354" s="34" t="str">
        <f>IF('Heures Supplémentaire'!AA466="",AA$5,"")</f>
        <v>BBBB</v>
      </c>
      <c r="AB354" s="34" t="str">
        <f>IF('Heures Supplémentaire'!AB466="",AB$5,"")</f>
        <v>CCCC</v>
      </c>
      <c r="AC354" s="34" t="e">
        <f>IF(#REF!="",AC$5,"")</f>
        <v>#REF!</v>
      </c>
      <c r="AD354" s="34" t="e">
        <f>IF(#REF!="",AD$5,"")</f>
        <v>#REF!</v>
      </c>
      <c r="AE354" s="34" t="e">
        <f>IF(#REF!="",AE$5,"")</f>
        <v>#REF!</v>
      </c>
      <c r="AF354" s="34" t="e">
        <f>IF(#REF!="",AF$5,"")</f>
        <v>#REF!</v>
      </c>
      <c r="AG354" s="34" t="e">
        <f>IF(#REF!="",AG$5,"")</f>
        <v>#REF!</v>
      </c>
      <c r="AH354" s="35" t="e">
        <f>IF(#REF!="",AH$5,"")</f>
        <v>#REF!</v>
      </c>
    </row>
    <row r="355" spans="1:34" ht="15" hidden="1" customHeight="1">
      <c r="A355" s="27" t="s">
        <v>81</v>
      </c>
      <c r="B355" s="28">
        <f t="shared" si="11"/>
        <v>43085</v>
      </c>
      <c r="C355" s="36">
        <f t="shared" si="10"/>
        <v>7</v>
      </c>
      <c r="D355" s="37" t="s">
        <v>70</v>
      </c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3"/>
      <c r="P355" s="34" t="str">
        <f>IF('Heures Supplémentaire'!D467="",$P$5,"")</f>
        <v>Haziz</v>
      </c>
      <c r="Q355" s="34" t="str">
        <f>IF('Heures Supplémentaire'!F467="",$Q$5,"")</f>
        <v>Stéphanie</v>
      </c>
      <c r="R355" s="34" t="str">
        <f>IF('Heures Supplémentaire'!H467="",$R$5,"")</f>
        <v>Catherine</v>
      </c>
      <c r="S355" s="34" t="str">
        <f>IF('Heures Supplémentaire'!J467="",$S$5,"")</f>
        <v>Denise</v>
      </c>
      <c r="T355" s="34" t="str">
        <f>IF('Heures Supplémentaire'!L467="",$T$5,"")</f>
        <v>Camille</v>
      </c>
      <c r="U355" s="34" t="str">
        <f>IF('Heures Supplémentaire'!N467="",$U$5,"")</f>
        <v>Moncef</v>
      </c>
      <c r="V355" s="34" t="str">
        <f>IF('Heures Supplémentaire'!P467="",$V$5,"")</f>
        <v>Danièle</v>
      </c>
      <c r="W355" s="34" t="str">
        <f>IF('Heures Supplémentaire'!R467="",W$5,"")</f>
        <v>Alain</v>
      </c>
      <c r="X355" s="34" t="str">
        <f>IF('Heures Supplémentaire'!T467="",X$5,"")</f>
        <v>Manuel</v>
      </c>
      <c r="Y355" s="34" t="str">
        <f>IF('Heures Supplémentaire'!V467="",Y$5,"")</f>
        <v>Driss</v>
      </c>
      <c r="Z355" s="34" t="str">
        <f>IF('Heures Supplémentaire'!Z467="",Z$5,"")</f>
        <v>AAAA</v>
      </c>
      <c r="AA355" s="34" t="str">
        <f>IF('Heures Supplémentaire'!AA467="",AA$5,"")</f>
        <v>BBBB</v>
      </c>
      <c r="AB355" s="34" t="str">
        <f>IF('Heures Supplémentaire'!AB467="",AB$5,"")</f>
        <v>CCCC</v>
      </c>
      <c r="AC355" s="34" t="e">
        <f>IF(#REF!="",AC$5,"")</f>
        <v>#REF!</v>
      </c>
      <c r="AD355" s="34" t="e">
        <f>IF(#REF!="",AD$5,"")</f>
        <v>#REF!</v>
      </c>
      <c r="AE355" s="34" t="e">
        <f>IF(#REF!="",AE$5,"")</f>
        <v>#REF!</v>
      </c>
      <c r="AF355" s="34" t="e">
        <f>IF(#REF!="",AF$5,"")</f>
        <v>#REF!</v>
      </c>
      <c r="AG355" s="34" t="e">
        <f>IF(#REF!="",AG$5,"")</f>
        <v>#REF!</v>
      </c>
      <c r="AH355" s="35" t="e">
        <f>IF(#REF!="",AH$5,"")</f>
        <v>#REF!</v>
      </c>
    </row>
    <row r="356" spans="1:34" ht="15" hidden="1" customHeight="1">
      <c r="A356" s="27" t="s">
        <v>81</v>
      </c>
      <c r="B356" s="28">
        <f t="shared" si="11"/>
        <v>43086</v>
      </c>
      <c r="C356" s="36">
        <f t="shared" si="10"/>
        <v>1</v>
      </c>
      <c r="D356" s="37" t="s">
        <v>64</v>
      </c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3"/>
      <c r="P356" s="34" t="str">
        <f>IF('Heures Supplémentaire'!D468="",$P$5,"")</f>
        <v>Haziz</v>
      </c>
      <c r="Q356" s="34" t="str">
        <f>IF('Heures Supplémentaire'!F468="",$Q$5,"")</f>
        <v>Stéphanie</v>
      </c>
      <c r="R356" s="34" t="str">
        <f>IF('Heures Supplémentaire'!H468="",$R$5,"")</f>
        <v>Catherine</v>
      </c>
      <c r="S356" s="34" t="str">
        <f>IF('Heures Supplémentaire'!J468="",$S$5,"")</f>
        <v>Denise</v>
      </c>
      <c r="T356" s="34" t="str">
        <f>IF('Heures Supplémentaire'!L468="",$T$5,"")</f>
        <v>Camille</v>
      </c>
      <c r="U356" s="34" t="str">
        <f>IF('Heures Supplémentaire'!N468="",$U$5,"")</f>
        <v>Moncef</v>
      </c>
      <c r="V356" s="34" t="str">
        <f>IF('Heures Supplémentaire'!P468="",$V$5,"")</f>
        <v>Danièle</v>
      </c>
      <c r="W356" s="34" t="str">
        <f>IF('Heures Supplémentaire'!R468="",W$5,"")</f>
        <v>Alain</v>
      </c>
      <c r="X356" s="34" t="str">
        <f>IF('Heures Supplémentaire'!T468="",X$5,"")</f>
        <v>Manuel</v>
      </c>
      <c r="Y356" s="34" t="str">
        <f>IF('Heures Supplémentaire'!V468="",Y$5,"")</f>
        <v>Driss</v>
      </c>
      <c r="Z356" s="34" t="str">
        <f>IF('Heures Supplémentaire'!Z468="",Z$5,"")</f>
        <v>AAAA</v>
      </c>
      <c r="AA356" s="34" t="str">
        <f>IF('Heures Supplémentaire'!AA468="",AA$5,"")</f>
        <v>BBBB</v>
      </c>
      <c r="AB356" s="34" t="str">
        <f>IF('Heures Supplémentaire'!AB468="",AB$5,"")</f>
        <v>CCCC</v>
      </c>
      <c r="AC356" s="34" t="e">
        <f>IF(#REF!="",AC$5,"")</f>
        <v>#REF!</v>
      </c>
      <c r="AD356" s="34" t="e">
        <f>IF(#REF!="",AD$5,"")</f>
        <v>#REF!</v>
      </c>
      <c r="AE356" s="34" t="e">
        <f>IF(#REF!="",AE$5,"")</f>
        <v>#REF!</v>
      </c>
      <c r="AF356" s="34" t="e">
        <f>IF(#REF!="",AF$5,"")</f>
        <v>#REF!</v>
      </c>
      <c r="AG356" s="34" t="e">
        <f>IF(#REF!="",AG$5,"")</f>
        <v>#REF!</v>
      </c>
      <c r="AH356" s="35" t="e">
        <f>IF(#REF!="",AH$5,"")</f>
        <v>#REF!</v>
      </c>
    </row>
    <row r="357" spans="1:34" ht="15" hidden="1" customHeight="1">
      <c r="A357" s="27" t="s">
        <v>81</v>
      </c>
      <c r="B357" s="28">
        <f t="shared" si="11"/>
        <v>43087</v>
      </c>
      <c r="C357" s="36">
        <f t="shared" si="10"/>
        <v>2</v>
      </c>
      <c r="D357" s="37" t="s">
        <v>65</v>
      </c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3"/>
      <c r="P357" s="34" t="str">
        <f>IF('Heures Supplémentaire'!D471="",$P$5,"")</f>
        <v>Haziz</v>
      </c>
      <c r="Q357" s="34" t="str">
        <f>IF('Heures Supplémentaire'!F471="",$Q$5,"")</f>
        <v>Stéphanie</v>
      </c>
      <c r="R357" s="34" t="str">
        <f>IF('Heures Supplémentaire'!H471="",$R$5,"")</f>
        <v>Catherine</v>
      </c>
      <c r="S357" s="34" t="str">
        <f>IF('Heures Supplémentaire'!J471="",$S$5,"")</f>
        <v>Denise</v>
      </c>
      <c r="T357" s="34" t="str">
        <f>IF('Heures Supplémentaire'!L471="",$T$5,"")</f>
        <v>Camille</v>
      </c>
      <c r="U357" s="34" t="str">
        <f>IF('Heures Supplémentaire'!N471="",$U$5,"")</f>
        <v>Moncef</v>
      </c>
      <c r="V357" s="34" t="str">
        <f>IF('Heures Supplémentaire'!P471="",$V$5,"")</f>
        <v>Danièle</v>
      </c>
      <c r="W357" s="34" t="str">
        <f>IF('Heures Supplémentaire'!R471="",W$5,"")</f>
        <v>Alain</v>
      </c>
      <c r="X357" s="34" t="str">
        <f>IF('Heures Supplémentaire'!T471="",X$5,"")</f>
        <v>Manuel</v>
      </c>
      <c r="Y357" s="34" t="str">
        <f>IF('Heures Supplémentaire'!V471="",Y$5,"")</f>
        <v>Driss</v>
      </c>
      <c r="Z357" s="34" t="str">
        <f>IF('Heures Supplémentaire'!Z471="",Z$5,"")</f>
        <v>AAAA</v>
      </c>
      <c r="AA357" s="34" t="str">
        <f>IF('Heures Supplémentaire'!AA471="",AA$5,"")</f>
        <v>BBBB</v>
      </c>
      <c r="AB357" s="34" t="str">
        <f>IF('Heures Supplémentaire'!AB471="",AB$5,"")</f>
        <v>CCCC</v>
      </c>
      <c r="AC357" s="34" t="e">
        <f>IF(#REF!="",AC$5,"")</f>
        <v>#REF!</v>
      </c>
      <c r="AD357" s="34" t="e">
        <f>IF(#REF!="",AD$5,"")</f>
        <v>#REF!</v>
      </c>
      <c r="AE357" s="34" t="e">
        <f>IF(#REF!="",AE$5,"")</f>
        <v>#REF!</v>
      </c>
      <c r="AF357" s="34" t="e">
        <f>IF(#REF!="",AF$5,"")</f>
        <v>#REF!</v>
      </c>
      <c r="AG357" s="34" t="e">
        <f>IF(#REF!="",AG$5,"")</f>
        <v>#REF!</v>
      </c>
      <c r="AH357" s="35" t="e">
        <f>IF(#REF!="",AH$5,"")</f>
        <v>#REF!</v>
      </c>
    </row>
    <row r="358" spans="1:34" ht="15" hidden="1" customHeight="1">
      <c r="A358" s="27" t="s">
        <v>81</v>
      </c>
      <c r="B358" s="28">
        <f t="shared" si="11"/>
        <v>43088</v>
      </c>
      <c r="C358" s="36">
        <f t="shared" si="10"/>
        <v>3</v>
      </c>
      <c r="D358" s="37" t="s">
        <v>66</v>
      </c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3"/>
      <c r="P358" s="34" t="str">
        <f>IF('Heures Supplémentaire'!D472="",$P$5,"")</f>
        <v>Haziz</v>
      </c>
      <c r="Q358" s="34" t="str">
        <f>IF('Heures Supplémentaire'!F472="",$Q$5,"")</f>
        <v>Stéphanie</v>
      </c>
      <c r="R358" s="34" t="str">
        <f>IF('Heures Supplémentaire'!H472="",$R$5,"")</f>
        <v>Catherine</v>
      </c>
      <c r="S358" s="34" t="str">
        <f>IF('Heures Supplémentaire'!J472="",$S$5,"")</f>
        <v>Denise</v>
      </c>
      <c r="T358" s="34" t="str">
        <f>IF('Heures Supplémentaire'!L472="",$T$5,"")</f>
        <v>Camille</v>
      </c>
      <c r="U358" s="34" t="str">
        <f>IF('Heures Supplémentaire'!N472="",$U$5,"")</f>
        <v>Moncef</v>
      </c>
      <c r="V358" s="34" t="str">
        <f>IF('Heures Supplémentaire'!P472="",$V$5,"")</f>
        <v>Danièle</v>
      </c>
      <c r="W358" s="34" t="str">
        <f>IF('Heures Supplémentaire'!R472="",W$5,"")</f>
        <v>Alain</v>
      </c>
      <c r="X358" s="34" t="str">
        <f>IF('Heures Supplémentaire'!T472="",X$5,"")</f>
        <v>Manuel</v>
      </c>
      <c r="Y358" s="34" t="str">
        <f>IF('Heures Supplémentaire'!V472="",Y$5,"")</f>
        <v>Driss</v>
      </c>
      <c r="Z358" s="34" t="str">
        <f>IF('Heures Supplémentaire'!Z472="",Z$5,"")</f>
        <v>AAAA</v>
      </c>
      <c r="AA358" s="34" t="str">
        <f>IF('Heures Supplémentaire'!AA472="",AA$5,"")</f>
        <v>BBBB</v>
      </c>
      <c r="AB358" s="34" t="str">
        <f>IF('Heures Supplémentaire'!AB472="",AB$5,"")</f>
        <v>CCCC</v>
      </c>
      <c r="AC358" s="34" t="e">
        <f>IF(#REF!="",AC$5,"")</f>
        <v>#REF!</v>
      </c>
      <c r="AD358" s="34" t="e">
        <f>IF(#REF!="",AD$5,"")</f>
        <v>#REF!</v>
      </c>
      <c r="AE358" s="34" t="e">
        <f>IF(#REF!="",AE$5,"")</f>
        <v>#REF!</v>
      </c>
      <c r="AF358" s="34" t="e">
        <f>IF(#REF!="",AF$5,"")</f>
        <v>#REF!</v>
      </c>
      <c r="AG358" s="34" t="e">
        <f>IF(#REF!="",AG$5,"")</f>
        <v>#REF!</v>
      </c>
      <c r="AH358" s="35" t="e">
        <f>IF(#REF!="",AH$5,"")</f>
        <v>#REF!</v>
      </c>
    </row>
    <row r="359" spans="1:34" ht="15" hidden="1" customHeight="1">
      <c r="A359" s="27" t="s">
        <v>81</v>
      </c>
      <c r="B359" s="28">
        <f t="shared" si="11"/>
        <v>43089</v>
      </c>
      <c r="C359" s="36">
        <f t="shared" si="10"/>
        <v>4</v>
      </c>
      <c r="D359" s="37" t="s">
        <v>67</v>
      </c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3"/>
      <c r="P359" s="34" t="str">
        <f>IF('Heures Supplémentaire'!D473="",$P$5,"")</f>
        <v>Haziz</v>
      </c>
      <c r="Q359" s="34" t="str">
        <f>IF('Heures Supplémentaire'!F473="",$Q$5,"")</f>
        <v>Stéphanie</v>
      </c>
      <c r="R359" s="34" t="str">
        <f>IF('Heures Supplémentaire'!H473="",$R$5,"")</f>
        <v>Catherine</v>
      </c>
      <c r="S359" s="34" t="str">
        <f>IF('Heures Supplémentaire'!J473="",$S$5,"")</f>
        <v>Denise</v>
      </c>
      <c r="T359" s="34" t="str">
        <f>IF('Heures Supplémentaire'!L473="",$T$5,"")</f>
        <v>Camille</v>
      </c>
      <c r="U359" s="34" t="str">
        <f>IF('Heures Supplémentaire'!N473="",$U$5,"")</f>
        <v>Moncef</v>
      </c>
      <c r="V359" s="34" t="str">
        <f>IF('Heures Supplémentaire'!P473="",$V$5,"")</f>
        <v>Danièle</v>
      </c>
      <c r="W359" s="34" t="str">
        <f>IF('Heures Supplémentaire'!R473="",W$5,"")</f>
        <v>Alain</v>
      </c>
      <c r="X359" s="34" t="str">
        <f>IF('Heures Supplémentaire'!T473="",X$5,"")</f>
        <v>Manuel</v>
      </c>
      <c r="Y359" s="34" t="str">
        <f>IF('Heures Supplémentaire'!V473="",Y$5,"")</f>
        <v>Driss</v>
      </c>
      <c r="Z359" s="34" t="str">
        <f>IF('Heures Supplémentaire'!Z473="",Z$5,"")</f>
        <v>AAAA</v>
      </c>
      <c r="AA359" s="34" t="str">
        <f>IF('Heures Supplémentaire'!AA473="",AA$5,"")</f>
        <v>BBBB</v>
      </c>
      <c r="AB359" s="34" t="str">
        <f>IF('Heures Supplémentaire'!AB473="",AB$5,"")</f>
        <v>CCCC</v>
      </c>
      <c r="AC359" s="34" t="e">
        <f>IF(#REF!="",AC$5,"")</f>
        <v>#REF!</v>
      </c>
      <c r="AD359" s="34" t="e">
        <f>IF(#REF!="",AD$5,"")</f>
        <v>#REF!</v>
      </c>
      <c r="AE359" s="34" t="e">
        <f>IF(#REF!="",AE$5,"")</f>
        <v>#REF!</v>
      </c>
      <c r="AF359" s="34" t="e">
        <f>IF(#REF!="",AF$5,"")</f>
        <v>#REF!</v>
      </c>
      <c r="AG359" s="34" t="e">
        <f>IF(#REF!="",AG$5,"")</f>
        <v>#REF!</v>
      </c>
      <c r="AH359" s="35" t="e">
        <f>IF(#REF!="",AH$5,"")</f>
        <v>#REF!</v>
      </c>
    </row>
    <row r="360" spans="1:34" ht="15" customHeight="1">
      <c r="A360" s="27" t="s">
        <v>81</v>
      </c>
      <c r="B360" s="28">
        <f t="shared" si="11"/>
        <v>43090</v>
      </c>
      <c r="C360" s="36">
        <f t="shared" si="10"/>
        <v>5</v>
      </c>
      <c r="D360" s="37" t="s">
        <v>68</v>
      </c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3"/>
      <c r="P360" s="34" t="str">
        <f>IF('Heures Supplémentaire'!D474="",$P$5,"")</f>
        <v>Haziz</v>
      </c>
      <c r="Q360" s="34" t="str">
        <f>IF('Heures Supplémentaire'!F474="",$Q$5,"")</f>
        <v>Stéphanie</v>
      </c>
      <c r="R360" s="34" t="str">
        <f>IF('Heures Supplémentaire'!H474="",$R$5,"")</f>
        <v>Catherine</v>
      </c>
      <c r="S360" s="34" t="str">
        <f>IF('Heures Supplémentaire'!J474="",$S$5,"")</f>
        <v>Denise</v>
      </c>
      <c r="T360" s="34" t="str">
        <f>IF('Heures Supplémentaire'!L474="",$T$5,"")</f>
        <v>Camille</v>
      </c>
      <c r="U360" s="34" t="str">
        <f>IF('Heures Supplémentaire'!N474="",$U$5,"")</f>
        <v>Moncef</v>
      </c>
      <c r="V360" s="34" t="str">
        <f>IF('Heures Supplémentaire'!P474="",$V$5,"")</f>
        <v>Danièle</v>
      </c>
      <c r="W360" s="34" t="str">
        <f>IF('Heures Supplémentaire'!R474="",W$5,"")</f>
        <v>Alain</v>
      </c>
      <c r="X360" s="34" t="str">
        <f>IF('Heures Supplémentaire'!T474="",X$5,"")</f>
        <v>Manuel</v>
      </c>
      <c r="Y360" s="34" t="str">
        <f>IF('Heures Supplémentaire'!V474="",Y$5,"")</f>
        <v>Driss</v>
      </c>
      <c r="Z360" s="34" t="str">
        <f>IF('Heures Supplémentaire'!Z474="",Z$5,"")</f>
        <v>AAAA</v>
      </c>
      <c r="AA360" s="34" t="str">
        <f>IF('Heures Supplémentaire'!AA474="",AA$5,"")</f>
        <v>BBBB</v>
      </c>
      <c r="AB360" s="34" t="str">
        <f>IF('Heures Supplémentaire'!AB474="",AB$5,"")</f>
        <v>CCCC</v>
      </c>
      <c r="AC360" s="34" t="e">
        <f>IF(#REF!="",AC$5,"")</f>
        <v>#REF!</v>
      </c>
      <c r="AD360" s="34" t="e">
        <f>IF(#REF!="",AD$5,"")</f>
        <v>#REF!</v>
      </c>
      <c r="AE360" s="34" t="e">
        <f>IF(#REF!="",AE$5,"")</f>
        <v>#REF!</v>
      </c>
      <c r="AF360" s="34" t="e">
        <f>IF(#REF!="",AF$5,"")</f>
        <v>#REF!</v>
      </c>
      <c r="AG360" s="34" t="e">
        <f>IF(#REF!="",AG$5,"")</f>
        <v>#REF!</v>
      </c>
      <c r="AH360" s="35" t="e">
        <f>IF(#REF!="",AH$5,"")</f>
        <v>#REF!</v>
      </c>
    </row>
    <row r="361" spans="1:34" ht="15" hidden="1" customHeight="1">
      <c r="A361" s="27" t="s">
        <v>81</v>
      </c>
      <c r="B361" s="28">
        <f t="shared" si="11"/>
        <v>43091</v>
      </c>
      <c r="C361" s="36">
        <f t="shared" si="10"/>
        <v>6</v>
      </c>
      <c r="D361" s="37" t="s">
        <v>69</v>
      </c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3"/>
      <c r="P361" s="34" t="str">
        <f>IF('Heures Supplémentaire'!D475="",$P$5,"")</f>
        <v>Haziz</v>
      </c>
      <c r="Q361" s="34" t="str">
        <f>IF('Heures Supplémentaire'!F475="",$Q$5,"")</f>
        <v>Stéphanie</v>
      </c>
      <c r="R361" s="34" t="str">
        <f>IF('Heures Supplémentaire'!H475="",$R$5,"")</f>
        <v>Catherine</v>
      </c>
      <c r="S361" s="34" t="str">
        <f>IF('Heures Supplémentaire'!J475="",$S$5,"")</f>
        <v>Denise</v>
      </c>
      <c r="T361" s="34" t="str">
        <f>IF('Heures Supplémentaire'!L475="",$T$5,"")</f>
        <v>Camille</v>
      </c>
      <c r="U361" s="34" t="str">
        <f>IF('Heures Supplémentaire'!N475="",$U$5,"")</f>
        <v>Moncef</v>
      </c>
      <c r="V361" s="34" t="str">
        <f>IF('Heures Supplémentaire'!P475="",$V$5,"")</f>
        <v>Danièle</v>
      </c>
      <c r="W361" s="34" t="str">
        <f>IF('Heures Supplémentaire'!R475="",W$5,"")</f>
        <v>Alain</v>
      </c>
      <c r="X361" s="34" t="str">
        <f>IF('Heures Supplémentaire'!T475="",X$5,"")</f>
        <v>Manuel</v>
      </c>
      <c r="Y361" s="34" t="str">
        <f>IF('Heures Supplémentaire'!V475="",Y$5,"")</f>
        <v>Driss</v>
      </c>
      <c r="Z361" s="34" t="str">
        <f>IF('Heures Supplémentaire'!Z475="",Z$5,"")</f>
        <v>AAAA</v>
      </c>
      <c r="AA361" s="34" t="str">
        <f>IF('Heures Supplémentaire'!AA475="",AA$5,"")</f>
        <v>BBBB</v>
      </c>
      <c r="AB361" s="34" t="str">
        <f>IF('Heures Supplémentaire'!AB475="",AB$5,"")</f>
        <v>CCCC</v>
      </c>
      <c r="AC361" s="34" t="e">
        <f>IF(#REF!="",AC$5,"")</f>
        <v>#REF!</v>
      </c>
      <c r="AD361" s="34" t="e">
        <f>IF(#REF!="",AD$5,"")</f>
        <v>#REF!</v>
      </c>
      <c r="AE361" s="34" t="e">
        <f>IF(#REF!="",AE$5,"")</f>
        <v>#REF!</v>
      </c>
      <c r="AF361" s="34" t="e">
        <f>IF(#REF!="",AF$5,"")</f>
        <v>#REF!</v>
      </c>
      <c r="AG361" s="34" t="e">
        <f>IF(#REF!="",AG$5,"")</f>
        <v>#REF!</v>
      </c>
      <c r="AH361" s="35" t="e">
        <f>IF(#REF!="",AH$5,"")</f>
        <v>#REF!</v>
      </c>
    </row>
    <row r="362" spans="1:34" ht="15" hidden="1" customHeight="1">
      <c r="A362" s="27" t="s">
        <v>81</v>
      </c>
      <c r="B362" s="28">
        <f t="shared" si="11"/>
        <v>43092</v>
      </c>
      <c r="C362" s="36">
        <f t="shared" si="10"/>
        <v>7</v>
      </c>
      <c r="D362" s="37" t="s">
        <v>70</v>
      </c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3"/>
      <c r="P362" s="34" t="str">
        <f>IF('Heures Supplémentaire'!D476="",$P$5,"")</f>
        <v>Haziz</v>
      </c>
      <c r="Q362" s="34" t="str">
        <f>IF('Heures Supplémentaire'!F476="",$Q$5,"")</f>
        <v>Stéphanie</v>
      </c>
      <c r="R362" s="34" t="str">
        <f>IF('Heures Supplémentaire'!H476="",$R$5,"")</f>
        <v>Catherine</v>
      </c>
      <c r="S362" s="34" t="str">
        <f>IF('Heures Supplémentaire'!J476="",$S$5,"")</f>
        <v>Denise</v>
      </c>
      <c r="T362" s="34" t="str">
        <f>IF('Heures Supplémentaire'!L476="",$T$5,"")</f>
        <v>Camille</v>
      </c>
      <c r="U362" s="34" t="str">
        <f>IF('Heures Supplémentaire'!N476="",$U$5,"")</f>
        <v>Moncef</v>
      </c>
      <c r="V362" s="34" t="str">
        <f>IF('Heures Supplémentaire'!P476="",$V$5,"")</f>
        <v>Danièle</v>
      </c>
      <c r="W362" s="34" t="str">
        <f>IF('Heures Supplémentaire'!R476="",W$5,"")</f>
        <v>Alain</v>
      </c>
      <c r="X362" s="34" t="str">
        <f>IF('Heures Supplémentaire'!T476="",X$5,"")</f>
        <v>Manuel</v>
      </c>
      <c r="Y362" s="34" t="str">
        <f>IF('Heures Supplémentaire'!V476="",Y$5,"")</f>
        <v>Driss</v>
      </c>
      <c r="Z362" s="34" t="str">
        <f>IF('Heures Supplémentaire'!Z476="",Z$5,"")</f>
        <v>AAAA</v>
      </c>
      <c r="AA362" s="34" t="str">
        <f>IF('Heures Supplémentaire'!AA476="",AA$5,"")</f>
        <v>BBBB</v>
      </c>
      <c r="AB362" s="34" t="str">
        <f>IF('Heures Supplémentaire'!AB476="",AB$5,"")</f>
        <v>CCCC</v>
      </c>
      <c r="AC362" s="34" t="e">
        <f>IF(#REF!="",AC$5,"")</f>
        <v>#REF!</v>
      </c>
      <c r="AD362" s="34" t="e">
        <f>IF(#REF!="",AD$5,"")</f>
        <v>#REF!</v>
      </c>
      <c r="AE362" s="34" t="e">
        <f>IF(#REF!="",AE$5,"")</f>
        <v>#REF!</v>
      </c>
      <c r="AF362" s="34" t="e">
        <f>IF(#REF!="",AF$5,"")</f>
        <v>#REF!</v>
      </c>
      <c r="AG362" s="34" t="e">
        <f>IF(#REF!="",AG$5,"")</f>
        <v>#REF!</v>
      </c>
      <c r="AH362" s="35" t="e">
        <f>IF(#REF!="",AH$5,"")</f>
        <v>#REF!</v>
      </c>
    </row>
    <row r="363" spans="1:34" ht="15" hidden="1" customHeight="1">
      <c r="A363" s="27" t="s">
        <v>81</v>
      </c>
      <c r="B363" s="28">
        <f t="shared" si="11"/>
        <v>43093</v>
      </c>
      <c r="C363" s="36">
        <f t="shared" si="10"/>
        <v>1</v>
      </c>
      <c r="D363" s="37" t="s">
        <v>64</v>
      </c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3"/>
      <c r="P363" s="34" t="str">
        <f>IF('Heures Supplémentaire'!D477="",$P$5,"")</f>
        <v>Haziz</v>
      </c>
      <c r="Q363" s="34" t="str">
        <f>IF('Heures Supplémentaire'!F477="",$Q$5,"")</f>
        <v>Stéphanie</v>
      </c>
      <c r="R363" s="34" t="str">
        <f>IF('Heures Supplémentaire'!H477="",$R$5,"")</f>
        <v>Catherine</v>
      </c>
      <c r="S363" s="34" t="str">
        <f>IF('Heures Supplémentaire'!J477="",$S$5,"")</f>
        <v>Denise</v>
      </c>
      <c r="T363" s="34" t="str">
        <f>IF('Heures Supplémentaire'!L477="",$T$5,"")</f>
        <v>Camille</v>
      </c>
      <c r="U363" s="34" t="str">
        <f>IF('Heures Supplémentaire'!N477="",$U$5,"")</f>
        <v>Moncef</v>
      </c>
      <c r="V363" s="34" t="str">
        <f>IF('Heures Supplémentaire'!P477="",$V$5,"")</f>
        <v>Danièle</v>
      </c>
      <c r="W363" s="34" t="str">
        <f>IF('Heures Supplémentaire'!R477="",W$5,"")</f>
        <v>Alain</v>
      </c>
      <c r="X363" s="34" t="str">
        <f>IF('Heures Supplémentaire'!T477="",X$5,"")</f>
        <v>Manuel</v>
      </c>
      <c r="Y363" s="34" t="str">
        <f>IF('Heures Supplémentaire'!V477="",Y$5,"")</f>
        <v>Driss</v>
      </c>
      <c r="Z363" s="34" t="str">
        <f>IF('Heures Supplémentaire'!Z477="",Z$5,"")</f>
        <v>AAAA</v>
      </c>
      <c r="AA363" s="34" t="str">
        <f>IF('Heures Supplémentaire'!AA477="",AA$5,"")</f>
        <v>BBBB</v>
      </c>
      <c r="AB363" s="34" t="str">
        <f>IF('Heures Supplémentaire'!AB477="",AB$5,"")</f>
        <v>CCCC</v>
      </c>
      <c r="AC363" s="34" t="e">
        <f>IF(#REF!="",AC$5,"")</f>
        <v>#REF!</v>
      </c>
      <c r="AD363" s="34" t="e">
        <f>IF(#REF!="",AD$5,"")</f>
        <v>#REF!</v>
      </c>
      <c r="AE363" s="34" t="e">
        <f>IF(#REF!="",AE$5,"")</f>
        <v>#REF!</v>
      </c>
      <c r="AF363" s="34" t="e">
        <f>IF(#REF!="",AF$5,"")</f>
        <v>#REF!</v>
      </c>
      <c r="AG363" s="34" t="e">
        <f>IF(#REF!="",AG$5,"")</f>
        <v>#REF!</v>
      </c>
      <c r="AH363" s="35" t="e">
        <f>IF(#REF!="",AH$5,"")</f>
        <v>#REF!</v>
      </c>
    </row>
    <row r="364" spans="1:34" ht="15" hidden="1" customHeight="1">
      <c r="A364" s="27" t="s">
        <v>81</v>
      </c>
      <c r="B364" s="28">
        <f t="shared" si="11"/>
        <v>43094</v>
      </c>
      <c r="C364" s="36">
        <f t="shared" si="10"/>
        <v>2</v>
      </c>
      <c r="D364" s="37" t="s">
        <v>65</v>
      </c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3"/>
      <c r="P364" s="34" t="str">
        <f>IF('Heures Supplémentaire'!D480="",$P$5,"")</f>
        <v>Haziz</v>
      </c>
      <c r="Q364" s="34" t="str">
        <f>IF('Heures Supplémentaire'!F480="",$Q$5,"")</f>
        <v>Stéphanie</v>
      </c>
      <c r="R364" s="34" t="str">
        <f>IF('Heures Supplémentaire'!H480="",$R$5,"")</f>
        <v>Catherine</v>
      </c>
      <c r="S364" s="34" t="str">
        <f>IF('Heures Supplémentaire'!J480="",$S$5,"")</f>
        <v>Denise</v>
      </c>
      <c r="T364" s="34" t="str">
        <f>IF('Heures Supplémentaire'!L480="",$T$5,"")</f>
        <v>Camille</v>
      </c>
      <c r="U364" s="34" t="str">
        <f>IF('Heures Supplémentaire'!N480="",$U$5,"")</f>
        <v>Moncef</v>
      </c>
      <c r="V364" s="34" t="str">
        <f>IF('Heures Supplémentaire'!P480="",$V$5,"")</f>
        <v>Danièle</v>
      </c>
      <c r="W364" s="34" t="str">
        <f>IF('Heures Supplémentaire'!R480="",W$5,"")</f>
        <v>Alain</v>
      </c>
      <c r="X364" s="34" t="str">
        <f>IF('Heures Supplémentaire'!T480="",X$5,"")</f>
        <v>Manuel</v>
      </c>
      <c r="Y364" s="34" t="str">
        <f>IF('Heures Supplémentaire'!V480="",Y$5,"")</f>
        <v>Driss</v>
      </c>
      <c r="Z364" s="34" t="str">
        <f>IF('Heures Supplémentaire'!Z480="",Z$5,"")</f>
        <v>AAAA</v>
      </c>
      <c r="AA364" s="34" t="str">
        <f>IF('Heures Supplémentaire'!AA480="",AA$5,"")</f>
        <v>BBBB</v>
      </c>
      <c r="AB364" s="34" t="str">
        <f>IF('Heures Supplémentaire'!AB480="",AB$5,"")</f>
        <v>CCCC</v>
      </c>
      <c r="AC364" s="34" t="e">
        <f>IF(#REF!="",AC$5,"")</f>
        <v>#REF!</v>
      </c>
      <c r="AD364" s="34" t="e">
        <f>IF(#REF!="",AD$5,"")</f>
        <v>#REF!</v>
      </c>
      <c r="AE364" s="34" t="e">
        <f>IF(#REF!="",AE$5,"")</f>
        <v>#REF!</v>
      </c>
      <c r="AF364" s="34" t="e">
        <f>IF(#REF!="",AF$5,"")</f>
        <v>#REF!</v>
      </c>
      <c r="AG364" s="34" t="e">
        <f>IF(#REF!="",AG$5,"")</f>
        <v>#REF!</v>
      </c>
      <c r="AH364" s="35" t="e">
        <f>IF(#REF!="",AH$5,"")</f>
        <v>#REF!</v>
      </c>
    </row>
    <row r="365" spans="1:34" ht="15" hidden="1" customHeight="1">
      <c r="A365" s="27" t="s">
        <v>81</v>
      </c>
      <c r="B365" s="28">
        <f t="shared" si="11"/>
        <v>43095</v>
      </c>
      <c r="C365" s="36">
        <f t="shared" si="10"/>
        <v>3</v>
      </c>
      <c r="D365" s="37" t="s">
        <v>66</v>
      </c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3"/>
      <c r="P365" s="34" t="str">
        <f>IF('Heures Supplémentaire'!D481="",$P$5,"")</f>
        <v>Haziz</v>
      </c>
      <c r="Q365" s="34" t="str">
        <f>IF('Heures Supplémentaire'!F481="",$Q$5,"")</f>
        <v>Stéphanie</v>
      </c>
      <c r="R365" s="34" t="str">
        <f>IF('Heures Supplémentaire'!H481="",$R$5,"")</f>
        <v>Catherine</v>
      </c>
      <c r="S365" s="34" t="str">
        <f>IF('Heures Supplémentaire'!J481="",$S$5,"")</f>
        <v>Denise</v>
      </c>
      <c r="T365" s="34" t="str">
        <f>IF('Heures Supplémentaire'!L481="",$T$5,"")</f>
        <v>Camille</v>
      </c>
      <c r="U365" s="34" t="str">
        <f>IF('Heures Supplémentaire'!N481="",$U$5,"")</f>
        <v>Moncef</v>
      </c>
      <c r="V365" s="34" t="str">
        <f>IF('Heures Supplémentaire'!P481="",$V$5,"")</f>
        <v>Danièle</v>
      </c>
      <c r="W365" s="34" t="str">
        <f>IF('Heures Supplémentaire'!R481="",W$5,"")</f>
        <v>Alain</v>
      </c>
      <c r="X365" s="34" t="str">
        <f>IF('Heures Supplémentaire'!T481="",X$5,"")</f>
        <v>Manuel</v>
      </c>
      <c r="Y365" s="34" t="str">
        <f>IF('Heures Supplémentaire'!V481="",Y$5,"")</f>
        <v>Driss</v>
      </c>
      <c r="Z365" s="34" t="str">
        <f>IF('Heures Supplémentaire'!Z481="",Z$5,"")</f>
        <v>AAAA</v>
      </c>
      <c r="AA365" s="34" t="str">
        <f>IF('Heures Supplémentaire'!AA481="",AA$5,"")</f>
        <v>BBBB</v>
      </c>
      <c r="AB365" s="34" t="str">
        <f>IF('Heures Supplémentaire'!AB481="",AB$5,"")</f>
        <v>CCCC</v>
      </c>
      <c r="AC365" s="34" t="e">
        <f>IF(#REF!="",AC$5,"")</f>
        <v>#REF!</v>
      </c>
      <c r="AD365" s="34" t="e">
        <f>IF(#REF!="",AD$5,"")</f>
        <v>#REF!</v>
      </c>
      <c r="AE365" s="34" t="e">
        <f>IF(#REF!="",AE$5,"")</f>
        <v>#REF!</v>
      </c>
      <c r="AF365" s="34" t="e">
        <f>IF(#REF!="",AF$5,"")</f>
        <v>#REF!</v>
      </c>
      <c r="AG365" s="34" t="e">
        <f>IF(#REF!="",AG$5,"")</f>
        <v>#REF!</v>
      </c>
      <c r="AH365" s="35" t="e">
        <f>IF(#REF!="",AH$5,"")</f>
        <v>#REF!</v>
      </c>
    </row>
    <row r="366" spans="1:34" ht="15" hidden="1" customHeight="1">
      <c r="A366" s="27" t="s">
        <v>81</v>
      </c>
      <c r="B366" s="28">
        <f t="shared" si="11"/>
        <v>43096</v>
      </c>
      <c r="C366" s="36">
        <f t="shared" si="10"/>
        <v>4</v>
      </c>
      <c r="D366" s="37" t="s">
        <v>67</v>
      </c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3"/>
      <c r="P366" s="34" t="str">
        <f>IF('Heures Supplémentaire'!D482="",$P$5,"")</f>
        <v>Haziz</v>
      </c>
      <c r="Q366" s="34" t="str">
        <f>IF('Heures Supplémentaire'!F482="",$Q$5,"")</f>
        <v>Stéphanie</v>
      </c>
      <c r="R366" s="34" t="str">
        <f>IF('Heures Supplémentaire'!H482="",$R$5,"")</f>
        <v>Catherine</v>
      </c>
      <c r="S366" s="34" t="str">
        <f>IF('Heures Supplémentaire'!J482="",$S$5,"")</f>
        <v>Denise</v>
      </c>
      <c r="T366" s="34" t="str">
        <f>IF('Heures Supplémentaire'!L482="",$T$5,"")</f>
        <v>Camille</v>
      </c>
      <c r="U366" s="34" t="str">
        <f>IF('Heures Supplémentaire'!N482="",$U$5,"")</f>
        <v>Moncef</v>
      </c>
      <c r="V366" s="34" t="str">
        <f>IF('Heures Supplémentaire'!P482="",$V$5,"")</f>
        <v>Danièle</v>
      </c>
      <c r="W366" s="34" t="str">
        <f>IF('Heures Supplémentaire'!R482="",W$5,"")</f>
        <v>Alain</v>
      </c>
      <c r="X366" s="34" t="str">
        <f>IF('Heures Supplémentaire'!T482="",X$5,"")</f>
        <v>Manuel</v>
      </c>
      <c r="Y366" s="34" t="str">
        <f>IF('Heures Supplémentaire'!V482="",Y$5,"")</f>
        <v>Driss</v>
      </c>
      <c r="Z366" s="34" t="str">
        <f>IF('Heures Supplémentaire'!Z482="",Z$5,"")</f>
        <v>AAAA</v>
      </c>
      <c r="AA366" s="34" t="str">
        <f>IF('Heures Supplémentaire'!AA482="",AA$5,"")</f>
        <v>BBBB</v>
      </c>
      <c r="AB366" s="34" t="str">
        <f>IF('Heures Supplémentaire'!AB482="",AB$5,"")</f>
        <v>CCCC</v>
      </c>
      <c r="AC366" s="34" t="e">
        <f>IF(#REF!="",AC$5,"")</f>
        <v>#REF!</v>
      </c>
      <c r="AD366" s="34" t="e">
        <f>IF(#REF!="",AD$5,"")</f>
        <v>#REF!</v>
      </c>
      <c r="AE366" s="34" t="e">
        <f>IF(#REF!="",AE$5,"")</f>
        <v>#REF!</v>
      </c>
      <c r="AF366" s="34" t="e">
        <f>IF(#REF!="",AF$5,"")</f>
        <v>#REF!</v>
      </c>
      <c r="AG366" s="34" t="e">
        <f>IF(#REF!="",AG$5,"")</f>
        <v>#REF!</v>
      </c>
      <c r="AH366" s="35" t="e">
        <f>IF(#REF!="",AH$5,"")</f>
        <v>#REF!</v>
      </c>
    </row>
    <row r="367" spans="1:34" ht="15" customHeight="1">
      <c r="A367" s="27" t="s">
        <v>81</v>
      </c>
      <c r="B367" s="28">
        <f t="shared" si="11"/>
        <v>43097</v>
      </c>
      <c r="C367" s="36">
        <f t="shared" si="10"/>
        <v>5</v>
      </c>
      <c r="D367" s="37" t="s">
        <v>68</v>
      </c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3"/>
      <c r="P367" s="34" t="str">
        <f>IF('Heures Supplémentaire'!D483="",$P$5,"")</f>
        <v>Haziz</v>
      </c>
      <c r="Q367" s="34" t="str">
        <f>IF('Heures Supplémentaire'!F483="",$Q$5,"")</f>
        <v>Stéphanie</v>
      </c>
      <c r="R367" s="34" t="str">
        <f>IF('Heures Supplémentaire'!H483="",$R$5,"")</f>
        <v>Catherine</v>
      </c>
      <c r="S367" s="34" t="str">
        <f>IF('Heures Supplémentaire'!J483="",$S$5,"")</f>
        <v>Denise</v>
      </c>
      <c r="T367" s="34" t="str">
        <f>IF('Heures Supplémentaire'!L483="",$T$5,"")</f>
        <v>Camille</v>
      </c>
      <c r="U367" s="34" t="str">
        <f>IF('Heures Supplémentaire'!N483="",$U$5,"")</f>
        <v>Moncef</v>
      </c>
      <c r="V367" s="34" t="str">
        <f>IF('Heures Supplémentaire'!P483="",$V$5,"")</f>
        <v>Danièle</v>
      </c>
      <c r="W367" s="34" t="str">
        <f>IF('Heures Supplémentaire'!R483="",W$5,"")</f>
        <v>Alain</v>
      </c>
      <c r="X367" s="34" t="str">
        <f>IF('Heures Supplémentaire'!T483="",X$5,"")</f>
        <v>Manuel</v>
      </c>
      <c r="Y367" s="34" t="str">
        <f>IF('Heures Supplémentaire'!V483="",Y$5,"")</f>
        <v>Driss</v>
      </c>
      <c r="Z367" s="34" t="str">
        <f>IF('Heures Supplémentaire'!Z483="",Z$5,"")</f>
        <v>AAAA</v>
      </c>
      <c r="AA367" s="34" t="str">
        <f>IF('Heures Supplémentaire'!AA483="",AA$5,"")</f>
        <v>BBBB</v>
      </c>
      <c r="AB367" s="34" t="str">
        <f>IF('Heures Supplémentaire'!AB483="",AB$5,"")</f>
        <v>CCCC</v>
      </c>
      <c r="AC367" s="34" t="e">
        <f>IF(#REF!="",AC$5,"")</f>
        <v>#REF!</v>
      </c>
      <c r="AD367" s="34" t="e">
        <f>IF(#REF!="",AD$5,"")</f>
        <v>#REF!</v>
      </c>
      <c r="AE367" s="34" t="e">
        <f>IF(#REF!="",AE$5,"")</f>
        <v>#REF!</v>
      </c>
      <c r="AF367" s="34" t="e">
        <f>IF(#REF!="",AF$5,"")</f>
        <v>#REF!</v>
      </c>
      <c r="AG367" s="34" t="e">
        <f>IF(#REF!="",AG$5,"")</f>
        <v>#REF!</v>
      </c>
      <c r="AH367" s="35" t="e">
        <f>IF(#REF!="",AH$5,"")</f>
        <v>#REF!</v>
      </c>
    </row>
    <row r="368" spans="1:34" ht="15" hidden="1" customHeight="1">
      <c r="A368" s="27" t="s">
        <v>81</v>
      </c>
      <c r="B368" s="28">
        <f t="shared" si="11"/>
        <v>43098</v>
      </c>
      <c r="C368" s="36">
        <f t="shared" si="10"/>
        <v>6</v>
      </c>
      <c r="D368" s="37" t="s">
        <v>69</v>
      </c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3"/>
      <c r="P368" s="34" t="str">
        <f>IF('Heures Supplémentaire'!D484="",$P$5,"")</f>
        <v>Haziz</v>
      </c>
      <c r="Q368" s="34" t="str">
        <f>IF('Heures Supplémentaire'!F484="",$Q$5,"")</f>
        <v>Stéphanie</v>
      </c>
      <c r="R368" s="34" t="str">
        <f>IF('Heures Supplémentaire'!H484="",$R$5,"")</f>
        <v>Catherine</v>
      </c>
      <c r="S368" s="34" t="str">
        <f>IF('Heures Supplémentaire'!J484="",$S$5,"")</f>
        <v>Denise</v>
      </c>
      <c r="T368" s="34" t="str">
        <f>IF('Heures Supplémentaire'!L484="",$T$5,"")</f>
        <v>Camille</v>
      </c>
      <c r="U368" s="34" t="str">
        <f>IF('Heures Supplémentaire'!N484="",$U$5,"")</f>
        <v>Moncef</v>
      </c>
      <c r="V368" s="34" t="str">
        <f>IF('Heures Supplémentaire'!P484="",$V$5,"")</f>
        <v>Danièle</v>
      </c>
      <c r="W368" s="34" t="str">
        <f>IF('Heures Supplémentaire'!R484="",W$5,"")</f>
        <v>Alain</v>
      </c>
      <c r="X368" s="34" t="str">
        <f>IF('Heures Supplémentaire'!T484="",X$5,"")</f>
        <v>Manuel</v>
      </c>
      <c r="Y368" s="34" t="str">
        <f>IF('Heures Supplémentaire'!V484="",Y$5,"")</f>
        <v>Driss</v>
      </c>
      <c r="Z368" s="34" t="str">
        <f>IF('Heures Supplémentaire'!Z484="",Z$5,"")</f>
        <v>AAAA</v>
      </c>
      <c r="AA368" s="34" t="str">
        <f>IF('Heures Supplémentaire'!AA484="",AA$5,"")</f>
        <v>BBBB</v>
      </c>
      <c r="AB368" s="34" t="str">
        <f>IF('Heures Supplémentaire'!AB484="",AB$5,"")</f>
        <v>CCCC</v>
      </c>
      <c r="AC368" s="34" t="e">
        <f>IF(#REF!="",AC$5,"")</f>
        <v>#REF!</v>
      </c>
      <c r="AD368" s="34" t="e">
        <f>IF(#REF!="",AD$5,"")</f>
        <v>#REF!</v>
      </c>
      <c r="AE368" s="34" t="e">
        <f>IF(#REF!="",AE$5,"")</f>
        <v>#REF!</v>
      </c>
      <c r="AF368" s="34" t="e">
        <f>IF(#REF!="",AF$5,"")</f>
        <v>#REF!</v>
      </c>
      <c r="AG368" s="34" t="e">
        <f>IF(#REF!="",AG$5,"")</f>
        <v>#REF!</v>
      </c>
      <c r="AH368" s="35" t="e">
        <f>IF(#REF!="",AH$5,"")</f>
        <v>#REF!</v>
      </c>
    </row>
    <row r="369" spans="1:34" ht="15" hidden="1" customHeight="1">
      <c r="A369" s="27" t="s">
        <v>81</v>
      </c>
      <c r="B369" s="28">
        <f t="shared" si="11"/>
        <v>43099</v>
      </c>
      <c r="C369" s="36">
        <f t="shared" si="10"/>
        <v>7</v>
      </c>
      <c r="D369" s="37" t="s">
        <v>70</v>
      </c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3"/>
      <c r="P369" s="34" t="str">
        <f>IF('Heures Supplémentaire'!D485="",$P$5,"")</f>
        <v>Haziz</v>
      </c>
      <c r="Q369" s="34" t="str">
        <f>IF('Heures Supplémentaire'!F485="",$Q$5,"")</f>
        <v>Stéphanie</v>
      </c>
      <c r="R369" s="34" t="str">
        <f>IF('Heures Supplémentaire'!H485="",$R$5,"")</f>
        <v>Catherine</v>
      </c>
      <c r="S369" s="34" t="str">
        <f>IF('Heures Supplémentaire'!J485="",$S$5,"")</f>
        <v>Denise</v>
      </c>
      <c r="T369" s="34" t="str">
        <f>IF('Heures Supplémentaire'!L485="",$T$5,"")</f>
        <v>Camille</v>
      </c>
      <c r="U369" s="34" t="str">
        <f>IF('Heures Supplémentaire'!N485="",$U$5,"")</f>
        <v>Moncef</v>
      </c>
      <c r="V369" s="34" t="str">
        <f>IF('Heures Supplémentaire'!P485="",$V$5,"")</f>
        <v>Danièle</v>
      </c>
      <c r="W369" s="34" t="str">
        <f>IF('Heures Supplémentaire'!R485="",W$5,"")</f>
        <v>Alain</v>
      </c>
      <c r="X369" s="34" t="str">
        <f>IF('Heures Supplémentaire'!T485="",X$5,"")</f>
        <v>Manuel</v>
      </c>
      <c r="Y369" s="34" t="str">
        <f>IF('Heures Supplémentaire'!V485="",Y$5,"")</f>
        <v>Driss</v>
      </c>
      <c r="Z369" s="34" t="str">
        <f>IF('Heures Supplémentaire'!Z485="",Z$5,"")</f>
        <v>AAAA</v>
      </c>
      <c r="AA369" s="34" t="str">
        <f>IF('Heures Supplémentaire'!AA485="",AA$5,"")</f>
        <v>BBBB</v>
      </c>
      <c r="AB369" s="34" t="str">
        <f>IF('Heures Supplémentaire'!AB485="",AB$5,"")</f>
        <v>CCCC</v>
      </c>
      <c r="AC369" s="34" t="e">
        <f>IF(#REF!="",AC$5,"")</f>
        <v>#REF!</v>
      </c>
      <c r="AD369" s="34" t="e">
        <f>IF(#REF!="",AD$5,"")</f>
        <v>#REF!</v>
      </c>
      <c r="AE369" s="34" t="e">
        <f>IF(#REF!="",AE$5,"")</f>
        <v>#REF!</v>
      </c>
      <c r="AF369" s="34" t="e">
        <f>IF(#REF!="",AF$5,"")</f>
        <v>#REF!</v>
      </c>
      <c r="AG369" s="34" t="e">
        <f>IF(#REF!="",AG$5,"")</f>
        <v>#REF!</v>
      </c>
      <c r="AH369" s="35" t="e">
        <f>IF(#REF!="",AH$5,"")</f>
        <v>#REF!</v>
      </c>
    </row>
    <row r="370" spans="1:34" ht="15" hidden="1" customHeight="1">
      <c r="A370" s="27" t="s">
        <v>81</v>
      </c>
      <c r="B370" s="28">
        <f t="shared" si="11"/>
        <v>43100</v>
      </c>
      <c r="C370" s="36">
        <f t="shared" si="10"/>
        <v>1</v>
      </c>
      <c r="D370" s="37" t="s">
        <v>64</v>
      </c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3"/>
      <c r="P370" s="34" t="str">
        <f>IF('Heures Supplémentaire'!D486="",$P$5,"")</f>
        <v>Haziz</v>
      </c>
      <c r="Q370" s="34" t="str">
        <f>IF('Heures Supplémentaire'!F486="",$Q$5,"")</f>
        <v>Stéphanie</v>
      </c>
      <c r="R370" s="34" t="str">
        <f>IF('Heures Supplémentaire'!H486="",$R$5,"")</f>
        <v>Catherine</v>
      </c>
      <c r="S370" s="34" t="str">
        <f>IF('Heures Supplémentaire'!J486="",$S$5,"")</f>
        <v>Denise</v>
      </c>
      <c r="T370" s="34" t="str">
        <f>IF('Heures Supplémentaire'!L486="",$T$5,"")</f>
        <v>Camille</v>
      </c>
      <c r="U370" s="34" t="str">
        <f>IF('Heures Supplémentaire'!N486="",$U$5,"")</f>
        <v>Moncef</v>
      </c>
      <c r="V370" s="34" t="str">
        <f>IF('Heures Supplémentaire'!P486="",$V$5,"")</f>
        <v>Danièle</v>
      </c>
      <c r="W370" s="34" t="str">
        <f>IF('Heures Supplémentaire'!R486="",W$5,"")</f>
        <v>Alain</v>
      </c>
      <c r="X370" s="34" t="str">
        <f>IF('Heures Supplémentaire'!T486="",X$5,"")</f>
        <v>Manuel</v>
      </c>
      <c r="Y370" s="34" t="str">
        <f>IF('Heures Supplémentaire'!V486="",Y$5,"")</f>
        <v>Driss</v>
      </c>
      <c r="Z370" s="34" t="str">
        <f>IF('Heures Supplémentaire'!Z486="",Z$5,"")</f>
        <v>AAAA</v>
      </c>
      <c r="AA370" s="34" t="str">
        <f>IF('Heures Supplémentaire'!AA486="",AA$5,"")</f>
        <v>BBBB</v>
      </c>
      <c r="AB370" s="34" t="str">
        <f>IF('Heures Supplémentaire'!AB486="",AB$5,"")</f>
        <v>CCCC</v>
      </c>
      <c r="AC370" s="34" t="e">
        <f>IF(#REF!="",AC$5,"")</f>
        <v>#REF!</v>
      </c>
      <c r="AD370" s="34" t="e">
        <f>IF(#REF!="",AD$5,"")</f>
        <v>#REF!</v>
      </c>
      <c r="AE370" s="34" t="e">
        <f>IF(#REF!="",AE$5,"")</f>
        <v>#REF!</v>
      </c>
      <c r="AF370" s="34" t="e">
        <f>IF(#REF!="",AF$5,"")</f>
        <v>#REF!</v>
      </c>
      <c r="AG370" s="34" t="e">
        <f>IF(#REF!="",AG$5,"")</f>
        <v>#REF!</v>
      </c>
      <c r="AH370" s="35" t="e">
        <f>IF(#REF!="",AH$5,"")</f>
        <v>#REF!</v>
      </c>
    </row>
    <row r="371" spans="1:34" ht="15" hidden="1" customHeight="1">
      <c r="A371" s="27" t="s">
        <v>63</v>
      </c>
      <c r="B371" s="28">
        <f t="shared" si="11"/>
        <v>43101</v>
      </c>
      <c r="C371" s="36">
        <f t="shared" si="10"/>
        <v>2</v>
      </c>
      <c r="D371" s="37" t="s">
        <v>65</v>
      </c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3"/>
      <c r="P371" s="34" t="str">
        <f>IF('Heures Supplémentaire'!D490="",$P$5,"")</f>
        <v/>
      </c>
      <c r="Q371" s="34" t="str">
        <f>IF('Heures Supplémentaire'!F490="",$Q$5,"")</f>
        <v/>
      </c>
      <c r="R371" s="34" t="str">
        <f>IF('Heures Supplémentaire'!H490="",$R$5,"")</f>
        <v/>
      </c>
      <c r="S371" s="34" t="str">
        <f>IF('Heures Supplémentaire'!J490="",$S$5,"")</f>
        <v/>
      </c>
      <c r="T371" s="34" t="str">
        <f>IF('Heures Supplémentaire'!L490="",$T$5,"")</f>
        <v/>
      </c>
      <c r="U371" s="34" t="str">
        <f>IF('Heures Supplémentaire'!N490="",$U$5,"")</f>
        <v/>
      </c>
      <c r="V371" s="34" t="str">
        <f>IF('Heures Supplémentaire'!P490="",$V$5,"")</f>
        <v/>
      </c>
      <c r="W371" s="34" t="str">
        <f>IF('Heures Supplémentaire'!R490="",W$5,"")</f>
        <v/>
      </c>
      <c r="X371" s="34" t="str">
        <f>IF('Heures Supplémentaire'!T490="",X$5,"")</f>
        <v/>
      </c>
      <c r="Y371" s="34" t="str">
        <f>IF('Heures Supplémentaire'!V490="",Y$5,"")</f>
        <v/>
      </c>
      <c r="Z371" s="34" t="str">
        <f>IF('Heures Supplémentaire'!Z490="",Z$5,"")</f>
        <v/>
      </c>
      <c r="AA371" s="34" t="str">
        <f>IF('Heures Supplémentaire'!AA490="",AA$5,"")</f>
        <v/>
      </c>
      <c r="AB371" s="34" t="str">
        <f>IF('Heures Supplémentaire'!AB490="",AB$5,"")</f>
        <v/>
      </c>
      <c r="AC371" s="34" t="e">
        <f>IF(#REF!="",AC$5,"")</f>
        <v>#REF!</v>
      </c>
      <c r="AD371" s="34" t="e">
        <f>IF(#REF!="",AD$5,"")</f>
        <v>#REF!</v>
      </c>
      <c r="AE371" s="34" t="e">
        <f>IF(#REF!="",AE$5,"")</f>
        <v>#REF!</v>
      </c>
      <c r="AF371" s="34" t="e">
        <f>IF(#REF!="",AF$5,"")</f>
        <v>#REF!</v>
      </c>
      <c r="AG371" s="34" t="e">
        <f>IF(#REF!="",AG$5,"")</f>
        <v>#REF!</v>
      </c>
      <c r="AH371" s="35" t="e">
        <f>IF(#REF!="",AH$5,"")</f>
        <v>#REF!</v>
      </c>
    </row>
    <row r="372" spans="1:34" ht="15" customHeight="1">
      <c r="A372" s="39"/>
      <c r="B372" s="40"/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1"/>
      <c r="P372" s="41"/>
      <c r="Q372" s="41"/>
      <c r="R372" s="41"/>
      <c r="S372" s="41"/>
      <c r="T372" s="41"/>
      <c r="U372" s="41"/>
      <c r="V372" s="41"/>
      <c r="W372" s="41"/>
      <c r="X372" s="41"/>
      <c r="Y372" s="41"/>
      <c r="Z372" s="41"/>
      <c r="AA372" s="41"/>
      <c r="AB372" s="41"/>
      <c r="AC372" s="41"/>
      <c r="AD372" s="41"/>
      <c r="AE372" s="41"/>
      <c r="AF372" s="41"/>
      <c r="AG372" s="41"/>
      <c r="AH372" s="42"/>
    </row>
  </sheetData>
  <mergeCells count="3">
    <mergeCell ref="B2:D4"/>
    <mergeCell ref="E1:L4"/>
    <mergeCell ref="B1:D1"/>
  </mergeCells>
  <conditionalFormatting sqref="E6:L371">
    <cfRule type="notContainsBlanks" dxfId="5318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Heures Supplémentaire</vt:lpstr>
      <vt:lpstr>Total Annuel</vt:lpstr>
      <vt:lpstr>Congés</vt:lpstr>
      <vt:lpstr>Nocturnes</vt:lpstr>
      <vt:lpstr>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forestr</cp:lastModifiedBy>
  <dcterms:created xsi:type="dcterms:W3CDTF">2017-01-23T09:20:37Z</dcterms:created>
  <dcterms:modified xsi:type="dcterms:W3CDTF">2017-01-23T10:22:03Z</dcterms:modified>
</cp:coreProperties>
</file>