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S:\calcul\Nathalie G\Tx Excel\"/>
    </mc:Choice>
  </mc:AlternateContent>
  <bookViews>
    <workbookView xWindow="0" yWindow="0" windowWidth="25200" windowHeight="116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F5" i="1" l="1"/>
  <c r="G10" i="1" l="1"/>
  <c r="D7" i="1" l="1"/>
  <c r="C7" i="1"/>
  <c r="B7" i="1"/>
  <c r="G5" i="1" l="1"/>
  <c r="G7" i="1" s="1"/>
  <c r="G8" i="1" l="1"/>
  <c r="G9" i="1"/>
  <c r="C8" i="1"/>
  <c r="C10" i="1" s="1"/>
  <c r="C9" i="1" l="1"/>
  <c r="F7" i="1"/>
  <c r="D5" i="1"/>
  <c r="E5" i="1"/>
  <c r="E7" i="1" s="1"/>
  <c r="F8" i="1" l="1"/>
  <c r="F9" i="1"/>
  <c r="E9" i="1"/>
  <c r="E8" i="1"/>
  <c r="B9" i="1"/>
  <c r="B8" i="1"/>
  <c r="F10" i="1" l="1"/>
  <c r="B10" i="1"/>
  <c r="E10" i="1"/>
  <c r="D8" i="1"/>
  <c r="D10" i="1" s="1"/>
  <c r="D9" i="1"/>
</calcChain>
</file>

<file path=xl/comments1.xml><?xml version="1.0" encoding="utf-8"?>
<comments xmlns="http://schemas.openxmlformats.org/spreadsheetml/2006/main">
  <authors>
    <author>nathalie gourbat</author>
  </authors>
  <commentList>
    <comment ref="C5" authorId="0" shapeId="0">
      <text>
        <r>
          <rPr>
            <sz val="9"/>
            <color indexed="81"/>
            <rFont val="Tahoma"/>
            <family val="2"/>
          </rPr>
          <t>Pas de Frais la première année</t>
        </r>
      </text>
    </comment>
    <comment ref="C7" authorId="0" shapeId="0">
      <text>
        <r>
          <rPr>
            <sz val="9"/>
            <color indexed="81"/>
            <rFont val="Tahoma"/>
            <family val="2"/>
          </rPr>
          <t xml:space="preserve">Il devrait reprendre les 121,73
</t>
        </r>
      </text>
    </comment>
    <comment ref="B11" authorId="0" shapeId="0">
      <text>
        <r>
          <rPr>
            <sz val="9"/>
            <color indexed="81"/>
            <rFont val="Tahoma"/>
            <family val="2"/>
          </rPr>
          <t xml:space="preserve">121,73 puisque pris en 2015
</t>
        </r>
      </text>
    </comment>
    <comment ref="B15" authorId="0" shapeId="0">
      <text>
        <r>
          <rPr>
            <sz val="9"/>
            <color indexed="81"/>
            <rFont val="Tahoma"/>
            <family val="2"/>
          </rPr>
          <t xml:space="preserve">Ici, il devrait y avoir zéro désormais
</t>
        </r>
      </text>
    </comment>
    <comment ref="C15" authorId="0" shapeId="0">
      <text>
        <r>
          <rPr>
            <sz val="9"/>
            <color indexed="81"/>
            <rFont val="Tahoma"/>
            <family val="2"/>
          </rPr>
          <t xml:space="preserve">là il devrait y avoir 3863,39+121,73
</t>
        </r>
      </text>
    </comment>
  </commentList>
</comments>
</file>

<file path=xl/sharedStrings.xml><?xml version="1.0" encoding="utf-8"?>
<sst xmlns="http://schemas.openxmlformats.org/spreadsheetml/2006/main" count="15" uniqueCount="15">
  <si>
    <t>Versements</t>
  </si>
  <si>
    <t>Frais de fonctionnement 5%</t>
  </si>
  <si>
    <t>Dépenses selon prise en charge</t>
  </si>
  <si>
    <t>Reprise du solde précédent en cas de dépense importante</t>
  </si>
  <si>
    <t>Ancien Solde</t>
  </si>
  <si>
    <t>disponible de l'année pendant 5 ans</t>
  </si>
  <si>
    <t>Indication de la Date limite d'utilisation</t>
  </si>
  <si>
    <t>Reste de l'année</t>
  </si>
  <si>
    <t>ANNEES</t>
  </si>
  <si>
    <t>Montant attribué année + 1</t>
  </si>
  <si>
    <t>Montant attribué année + 2</t>
  </si>
  <si>
    <t>Montant attribué année + 3</t>
  </si>
  <si>
    <t>Montant attribué année + 4</t>
  </si>
  <si>
    <t>Montant cumulé au 31/12/16</t>
  </si>
  <si>
    <t>Solde de l'année -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</si>
</sst>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/>
    <xf numFmtId="4" fontId="2" fillId="0" borderId="0" xfId="0" applyNumberFormat="1" applyFont="1"/>
    <xf numFmtId="0" fontId="5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Fill="1"/>
    <xf numFmtId="0" fontId="2" fillId="2" borderId="0" xfId="0" applyFont="1" applyFill="1"/>
    <xf numFmtId="4" fontId="2" fillId="2" borderId="0" xfId="0" applyNumberFormat="1" applyFont="1" applyFill="1"/>
    <xf numFmtId="0" fontId="3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4" fontId="4" fillId="4" borderId="0" xfId="0" applyNumberFormat="1" applyFont="1" applyFill="1" applyAlignment="1">
      <alignment vertical="center"/>
    </xf>
    <xf numFmtId="0" fontId="2" fillId="4" borderId="0" xfId="0" applyFont="1" applyFill="1"/>
    <xf numFmtId="4" fontId="2" fillId="4" borderId="0" xfId="0" applyNumberFormat="1" applyFont="1" applyFill="1"/>
    <xf numFmtId="4" fontId="2" fillId="0" borderId="2" xfId="0" applyNumberFormat="1" applyFont="1" applyBorder="1"/>
    <xf numFmtId="4" fontId="2" fillId="0" borderId="2" xfId="0" applyNumberFormat="1" applyFont="1" applyFill="1" applyBorder="1"/>
    <xf numFmtId="4" fontId="2" fillId="0" borderId="2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64" fontId="2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selection activeCell="D14" sqref="D14"/>
    </sheetView>
  </sheetViews>
  <sheetFormatPr baseColWidth="10" defaultRowHeight="15" x14ac:dyDescent="0.25"/>
  <cols>
    <col min="1" max="1" width="57.5703125" bestFit="1" customWidth="1"/>
    <col min="4" max="4" width="12.140625" bestFit="1" customWidth="1"/>
  </cols>
  <sheetData>
    <row r="1" spans="1:7" ht="18" x14ac:dyDescent="0.25">
      <c r="B1" s="3" t="s">
        <v>8</v>
      </c>
      <c r="C1" s="3"/>
      <c r="D1" s="3"/>
      <c r="E1" s="3"/>
      <c r="F1" s="3"/>
      <c r="G1" s="3"/>
    </row>
    <row r="2" spans="1:7" x14ac:dyDescent="0.25">
      <c r="B2" s="17">
        <v>42004</v>
      </c>
      <c r="C2" s="17">
        <v>42369</v>
      </c>
      <c r="D2" s="17">
        <v>42735</v>
      </c>
      <c r="E2" s="17">
        <v>43100</v>
      </c>
      <c r="F2" s="17">
        <v>43465</v>
      </c>
      <c r="G2" s="17">
        <v>43466</v>
      </c>
    </row>
    <row r="3" spans="1:7" x14ac:dyDescent="0.25">
      <c r="A3" s="4" t="s">
        <v>4</v>
      </c>
      <c r="B3" s="13">
        <v>121.73</v>
      </c>
      <c r="C3" s="13"/>
      <c r="D3" s="13"/>
      <c r="E3" s="13"/>
      <c r="F3" s="13"/>
      <c r="G3" s="13"/>
    </row>
    <row r="4" spans="1:7" x14ac:dyDescent="0.25">
      <c r="A4" s="4" t="s">
        <v>0</v>
      </c>
      <c r="B4" s="13"/>
      <c r="C4" s="13">
        <v>6053.4</v>
      </c>
      <c r="D4" s="13">
        <v>6053.4</v>
      </c>
      <c r="E4" s="13"/>
      <c r="F4" s="13"/>
      <c r="G4" s="13"/>
    </row>
    <row r="5" spans="1:7" x14ac:dyDescent="0.25">
      <c r="A5" s="4" t="s">
        <v>1</v>
      </c>
      <c r="B5" s="13"/>
      <c r="C5" s="13">
        <v>0</v>
      </c>
      <c r="D5" s="13">
        <f t="shared" ref="D5:F5" si="0">ROUNDDOWN(D4*5%,0)</f>
        <v>302</v>
      </c>
      <c r="E5" s="13">
        <f t="shared" si="0"/>
        <v>0</v>
      </c>
      <c r="F5" s="13">
        <f t="shared" si="0"/>
        <v>0</v>
      </c>
      <c r="G5" s="13">
        <f t="shared" ref="G5" si="1">ROUNDDOWN(G4*5%,0)</f>
        <v>0</v>
      </c>
    </row>
    <row r="6" spans="1:7" x14ac:dyDescent="0.25">
      <c r="A6" s="4" t="s">
        <v>2</v>
      </c>
      <c r="B6" s="13"/>
      <c r="C6" s="13">
        <v>2190.0100000000002</v>
      </c>
      <c r="D6" s="13">
        <v>5341.81</v>
      </c>
      <c r="E6" s="13"/>
      <c r="F6" s="13"/>
      <c r="G6" s="13"/>
    </row>
    <row r="7" spans="1:7" x14ac:dyDescent="0.25">
      <c r="A7" s="4" t="s">
        <v>14</v>
      </c>
      <c r="B7" s="13">
        <f>B3</f>
        <v>121.73</v>
      </c>
      <c r="C7" s="13">
        <f>C4-C5-C6</f>
        <v>3863.3899999999994</v>
      </c>
      <c r="D7" s="13">
        <f>D4-D5-D6</f>
        <v>409.58999999999924</v>
      </c>
      <c r="E7" s="14">
        <f t="shared" ref="E7:F7" si="2">E4-E5-E6</f>
        <v>0</v>
      </c>
      <c r="F7" s="14">
        <f t="shared" si="2"/>
        <v>0</v>
      </c>
      <c r="G7" s="13">
        <f t="shared" ref="G7" si="3">G4-G5-G6</f>
        <v>0</v>
      </c>
    </row>
    <row r="8" spans="1:7" x14ac:dyDescent="0.25">
      <c r="A8" s="4" t="s">
        <v>3</v>
      </c>
      <c r="B8" s="15" t="str">
        <f>IF(B7&gt;0,"NON","OUI")</f>
        <v>NON</v>
      </c>
      <c r="C8" s="15" t="str">
        <f t="shared" ref="C8:F8" si="4">IF(C7&gt;0,"NON","OUI")</f>
        <v>NON</v>
      </c>
      <c r="D8" s="15" t="str">
        <f t="shared" si="4"/>
        <v>NON</v>
      </c>
      <c r="E8" s="15" t="str">
        <f t="shared" si="4"/>
        <v>OUI</v>
      </c>
      <c r="F8" s="15" t="str">
        <f t="shared" si="4"/>
        <v>OUI</v>
      </c>
      <c r="G8" s="15" t="str">
        <f t="shared" ref="G8" si="5">IF(G7&gt;0,"NON","OUI")</f>
        <v>OUI</v>
      </c>
    </row>
    <row r="9" spans="1:7" ht="30" customHeight="1" x14ac:dyDescent="0.25">
      <c r="A9" s="4" t="s">
        <v>5</v>
      </c>
      <c r="B9" s="13">
        <f>IF(B7&gt;0,B7,0)</f>
        <v>121.73</v>
      </c>
      <c r="C9" s="13">
        <f t="shared" ref="C9:F9" si="6">IF(C7&gt;0,C7,0)</f>
        <v>3863.3899999999994</v>
      </c>
      <c r="D9" s="13">
        <f t="shared" si="6"/>
        <v>409.58999999999924</v>
      </c>
      <c r="E9" s="13">
        <f t="shared" si="6"/>
        <v>0</v>
      </c>
      <c r="F9" s="13">
        <f t="shared" si="6"/>
        <v>0</v>
      </c>
      <c r="G9" s="13">
        <f t="shared" ref="G9" si="7">IF(G7&gt;0,G7,0)</f>
        <v>0</v>
      </c>
    </row>
    <row r="10" spans="1:7" ht="30" customHeight="1" x14ac:dyDescent="0.25">
      <c r="A10" s="4" t="s">
        <v>6</v>
      </c>
      <c r="B10" s="16">
        <f>IF(B8="NON",EDATE(B2,48),"-")</f>
        <v>43465</v>
      </c>
      <c r="C10" s="16">
        <f t="shared" ref="C10:E10" si="8">IF(C8="NON",EDATE(C2,48),"-")</f>
        <v>43830</v>
      </c>
      <c r="D10" s="16">
        <f t="shared" si="8"/>
        <v>44196</v>
      </c>
      <c r="E10" s="16" t="str">
        <f t="shared" si="8"/>
        <v>-</v>
      </c>
      <c r="F10" s="16" t="str">
        <f>IF(F8="NON",EDATE(F2,48),"-")</f>
        <v>-</v>
      </c>
      <c r="G10" s="16" t="str">
        <f>IF(G8="NON",EDATE(G2,48),"-")</f>
        <v>-</v>
      </c>
    </row>
    <row r="11" spans="1:7" x14ac:dyDescent="0.25">
      <c r="A11" s="6" t="s">
        <v>9</v>
      </c>
      <c r="B11" s="7">
        <v>121.73</v>
      </c>
      <c r="C11" s="7"/>
      <c r="D11" s="7"/>
      <c r="E11" s="7"/>
      <c r="F11" s="7"/>
      <c r="G11" s="7"/>
    </row>
    <row r="12" spans="1:7" x14ac:dyDescent="0.25">
      <c r="A12" s="6" t="s">
        <v>10</v>
      </c>
      <c r="B12" s="5"/>
      <c r="C12" s="5"/>
      <c r="D12" s="5"/>
      <c r="E12" s="2"/>
      <c r="F12" s="2"/>
      <c r="G12" s="2"/>
    </row>
    <row r="13" spans="1:7" x14ac:dyDescent="0.25">
      <c r="A13" s="6" t="s">
        <v>11</v>
      </c>
      <c r="B13" s="5"/>
      <c r="C13" s="5"/>
      <c r="D13" s="5"/>
      <c r="E13" s="2"/>
      <c r="F13" s="2"/>
      <c r="G13" s="2"/>
    </row>
    <row r="14" spans="1:7" x14ac:dyDescent="0.25">
      <c r="A14" s="6" t="s">
        <v>12</v>
      </c>
      <c r="B14" s="5"/>
      <c r="C14" s="5"/>
      <c r="D14" s="5"/>
      <c r="E14" s="2"/>
      <c r="F14" s="2"/>
      <c r="G14" s="2"/>
    </row>
    <row r="15" spans="1:7" ht="26.25" customHeight="1" x14ac:dyDescent="0.25">
      <c r="A15" s="11" t="s">
        <v>7</v>
      </c>
      <c r="B15" s="12">
        <v>121.73</v>
      </c>
      <c r="C15" s="12">
        <v>3863.3899999999994</v>
      </c>
      <c r="D15" s="12">
        <v>409.58999999999924</v>
      </c>
      <c r="E15" s="12">
        <v>0</v>
      </c>
      <c r="F15" s="12">
        <v>0</v>
      </c>
      <c r="G15" s="12">
        <v>0</v>
      </c>
    </row>
    <row r="16" spans="1:7" ht="32.25" customHeight="1" x14ac:dyDescent="0.25">
      <c r="A16" s="8" t="s">
        <v>13</v>
      </c>
      <c r="B16" s="9"/>
      <c r="C16" s="9"/>
      <c r="D16" s="10">
        <f>SUM(B15:D15)</f>
        <v>4394.7099999999991</v>
      </c>
    </row>
    <row r="18" spans="2:6" x14ac:dyDescent="0.25">
      <c r="B18" s="1"/>
      <c r="C18" s="1"/>
      <c r="D18" s="1"/>
      <c r="E18" s="1"/>
      <c r="F18" s="1"/>
    </row>
    <row r="19" spans="2:6" x14ac:dyDescent="0.25">
      <c r="B19" s="1"/>
      <c r="C19" s="1"/>
      <c r="D19" s="1"/>
      <c r="E19" s="1"/>
      <c r="F19" s="1"/>
    </row>
    <row r="20" spans="2:6" x14ac:dyDescent="0.25">
      <c r="B20" s="1"/>
      <c r="C20" s="1"/>
      <c r="D20" s="1"/>
      <c r="E20" s="1"/>
      <c r="F20" s="1"/>
    </row>
  </sheetData>
  <mergeCells count="1">
    <mergeCell ref="B1:G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&amp;CSITUATION VERSEMENTS VOLONTAIRES OPCA</oddHeader>
    <oddFooter>&amp;L&amp;Z&amp;F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gourbat</dc:creator>
  <cp:lastModifiedBy>nathalie gourbat</cp:lastModifiedBy>
  <cp:lastPrinted>2017-03-30T07:36:13Z</cp:lastPrinted>
  <dcterms:created xsi:type="dcterms:W3CDTF">2017-01-17T12:51:09Z</dcterms:created>
  <dcterms:modified xsi:type="dcterms:W3CDTF">2017-03-30T09:03:28Z</dcterms:modified>
</cp:coreProperties>
</file>