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gourbat\Downloads\"/>
    </mc:Choice>
  </mc:AlternateContent>
  <bookViews>
    <workbookView xWindow="0" yWindow="0" windowWidth="25200" windowHeight="116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/>
  <c r="C7" i="1"/>
  <c r="B7" i="1"/>
  <c r="G5" i="1" l="1"/>
  <c r="G7" i="1" s="1"/>
  <c r="G8" i="1" l="1"/>
  <c r="G9" i="1"/>
  <c r="C8" i="1"/>
  <c r="C10" i="1" s="1"/>
  <c r="C9" i="1" l="1"/>
  <c r="F5" i="1"/>
  <c r="F7" i="1" s="1"/>
  <c r="D5" i="1"/>
  <c r="E5" i="1"/>
  <c r="E7" i="1" s="1"/>
  <c r="F8" i="1" l="1"/>
  <c r="F9" i="1"/>
  <c r="E9" i="1"/>
  <c r="E8" i="1"/>
  <c r="F3" i="1" s="1"/>
  <c r="B9" i="1"/>
  <c r="C3" i="1" s="1"/>
  <c r="B8" i="1"/>
  <c r="F10" i="1" l="1"/>
  <c r="G3" i="1"/>
  <c r="B10" i="1"/>
  <c r="E10" i="1"/>
  <c r="D8" i="1"/>
  <c r="D10" i="1" s="1"/>
  <c r="D9" i="1"/>
  <c r="D3" i="1"/>
  <c r="E3" i="1" l="1"/>
</calcChain>
</file>

<file path=xl/comments1.xml><?xml version="1.0" encoding="utf-8"?>
<comments xmlns="http://schemas.openxmlformats.org/spreadsheetml/2006/main">
  <authors>
    <author>nathalie gourbat</author>
  </authors>
  <commentList>
    <comment ref="C5" authorId="0" shapeId="0">
      <text>
        <r>
          <rPr>
            <sz val="9"/>
            <color indexed="81"/>
            <rFont val="Tahoma"/>
            <family val="2"/>
          </rPr>
          <t>Pas de Frais la première année</t>
        </r>
      </text>
    </comment>
    <comment ref="D11" authorId="0" shapeId="0">
      <text>
        <r>
          <rPr>
            <sz val="9"/>
            <color indexed="81"/>
            <rFont val="Tahoma"/>
            <family val="2"/>
          </rPr>
          <t>2017</t>
        </r>
      </text>
    </comment>
    <comment ref="F11" authorId="0" shapeId="0">
      <text>
        <r>
          <rPr>
            <sz val="9"/>
            <color indexed="81"/>
            <rFont val="Tahoma"/>
            <family val="2"/>
          </rPr>
          <t>2019</t>
        </r>
      </text>
    </comment>
    <comment ref="C12" authorId="0" shapeId="0">
      <text>
        <r>
          <rPr>
            <sz val="9"/>
            <color indexed="81"/>
            <rFont val="Tahoma"/>
            <family val="2"/>
          </rPr>
          <t>2017</t>
        </r>
      </text>
    </comment>
    <comment ref="B13" authorId="0" shapeId="0">
      <text>
        <r>
          <rPr>
            <sz val="9"/>
            <color indexed="81"/>
            <rFont val="Tahoma"/>
            <family val="2"/>
          </rPr>
          <t>2017</t>
        </r>
      </text>
    </comment>
  </commentList>
</comments>
</file>

<file path=xl/sharedStrings.xml><?xml version="1.0" encoding="utf-8"?>
<sst xmlns="http://schemas.openxmlformats.org/spreadsheetml/2006/main" count="16" uniqueCount="16">
  <si>
    <t>Versements</t>
  </si>
  <si>
    <t>Frais de fonctionnement 5%</t>
  </si>
  <si>
    <t>Dépenses selon prise en charge</t>
  </si>
  <si>
    <t>Reprise du solde précédent en cas de dépense importante</t>
  </si>
  <si>
    <t>Ancien Solde</t>
  </si>
  <si>
    <t>Solde de l'année</t>
  </si>
  <si>
    <t>disponible de l'année pendant 5 ans</t>
  </si>
  <si>
    <t>Indication de la Date limite d'utilisation</t>
  </si>
  <si>
    <t>Reste de l'année</t>
  </si>
  <si>
    <t>ANNEES</t>
  </si>
  <si>
    <t>lecture du détail de la reprise de -2348.60 de 2018</t>
  </si>
  <si>
    <t>Montant attribué année + 1</t>
  </si>
  <si>
    <t>Montant attribué année + 2</t>
  </si>
  <si>
    <t>Montant attribué année + 3</t>
  </si>
  <si>
    <t>Montant attribué année + 4</t>
  </si>
  <si>
    <t>Ce solde n'est pas juste en 2018 il devrait etre = 0 puisqu'en 2017 j'ai fait une grosse dépense qui à consommé l'ensemble du solde de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</si>
</sst>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"/>
  </numFmts>
  <fonts count="2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164" fontId="0" fillId="0" borderId="0" xfId="0" applyNumberFormat="1"/>
    <xf numFmtId="4" fontId="0" fillId="0" borderId="0" xfId="0" applyNumberFormat="1"/>
    <xf numFmtId="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2" borderId="0" xfId="0" applyFill="1"/>
    <xf numFmtId="4" fontId="0" fillId="2" borderId="0" xfId="0" applyNumberFormat="1" applyFill="1"/>
    <xf numFmtId="0" fontId="0" fillId="3" borderId="0" xfId="0" applyFill="1"/>
    <xf numFmtId="4" fontId="0" fillId="3" borderId="0" xfId="0" applyNumberFormat="1" applyFill="1"/>
    <xf numFmtId="4" fontId="0" fillId="0" borderId="0" xfId="0" applyNumberFormat="1" applyFill="1"/>
    <xf numFmtId="0" fontId="0" fillId="0" borderId="0" xfId="0" applyFill="1"/>
    <xf numFmtId="0" fontId="0" fillId="0" borderId="0" xfId="0" applyAlignment="1">
      <alignment horizontal="center"/>
    </xf>
    <xf numFmtId="4" fontId="0" fillId="4" borderId="0" xfId="0" applyNumberFormat="1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22"/>
  <sheetViews>
    <sheetView tabSelected="1" workbookViewId="0">
      <selection activeCell="F11" sqref="F11"/>
    </sheetView>
  </sheetViews>
  <sheetFormatPr baseColWidth="10" defaultRowHeight="15" x14ac:dyDescent="0.25"/>
  <cols>
    <col min="1" max="1" width="57.5703125" bestFit="1" customWidth="1"/>
  </cols>
  <sheetData>
    <row r="1" spans="1:7" x14ac:dyDescent="0.25">
      <c r="B1" s="11" t="s">
        <v>9</v>
      </c>
      <c r="C1" s="11"/>
      <c r="D1" s="11"/>
      <c r="E1" s="11"/>
      <c r="F1" s="11"/>
    </row>
    <row r="2" spans="1:7" x14ac:dyDescent="0.25">
      <c r="B2" s="1">
        <v>42004</v>
      </c>
      <c r="C2" s="1">
        <v>42369</v>
      </c>
      <c r="D2" s="1">
        <v>42735</v>
      </c>
      <c r="E2" s="1">
        <v>43100</v>
      </c>
      <c r="F2" s="1">
        <v>43465</v>
      </c>
      <c r="G2" s="1">
        <v>43466</v>
      </c>
    </row>
    <row r="3" spans="1:7" x14ac:dyDescent="0.25">
      <c r="A3" t="s">
        <v>4</v>
      </c>
      <c r="B3" s="2">
        <v>121.73</v>
      </c>
      <c r="C3" s="2">
        <f>B9</f>
        <v>121.73</v>
      </c>
      <c r="D3" s="2">
        <f>SUMIFS(B9:C9,B8:C8,"NON",B10:C10,"&gt;="&amp;$D$2)</f>
        <v>1874.1299999999997</v>
      </c>
      <c r="E3" s="2">
        <f>SUMIFS(B9:D9,B8:D8,"NON",B10:D10,"&gt;="&amp;$D$2)</f>
        <v>2323.5299999999993</v>
      </c>
      <c r="F3" s="12">
        <f>SUMIFS(B9:E9,B8:E8,"NON",B10:E10,"&gt;="&amp;$F$2)-SUMIF(B8:E8,"OUI",B11:E14)</f>
        <v>2323.5299999999993</v>
      </c>
      <c r="G3" s="2">
        <f>SUMIFS(C9:F9,C8:F8,"NON",C10:F10,"&gt;="&amp;$F$2)-SUMIF(C8:F8,"OUI",C11:F11)</f>
        <v>6453.1999999999989</v>
      </c>
    </row>
    <row r="4" spans="1:7" x14ac:dyDescent="0.25">
      <c r="A4" t="s">
        <v>0</v>
      </c>
      <c r="B4" s="2"/>
      <c r="C4" s="2">
        <v>6053.4</v>
      </c>
      <c r="D4" s="2">
        <v>6053.4</v>
      </c>
      <c r="E4" s="2">
        <v>6053.4</v>
      </c>
      <c r="F4" s="2">
        <v>6053.4</v>
      </c>
      <c r="G4" s="2">
        <v>6054.4</v>
      </c>
    </row>
    <row r="5" spans="1:7" x14ac:dyDescent="0.25">
      <c r="A5" t="s">
        <v>1</v>
      </c>
      <c r="B5" s="2"/>
      <c r="C5" s="2">
        <v>0</v>
      </c>
      <c r="D5" s="2">
        <f t="shared" ref="D5:F5" si="0">ROUNDDOWN(D4*5%,0)</f>
        <v>302</v>
      </c>
      <c r="E5" s="2">
        <f t="shared" si="0"/>
        <v>302</v>
      </c>
      <c r="F5" s="2">
        <f t="shared" si="0"/>
        <v>302</v>
      </c>
      <c r="G5" s="2">
        <f t="shared" ref="G5" si="1">ROUNDDOWN(G4*5%,0)</f>
        <v>302</v>
      </c>
    </row>
    <row r="6" spans="1:7" x14ac:dyDescent="0.25">
      <c r="A6" t="s">
        <v>2</v>
      </c>
      <c r="B6" s="2"/>
      <c r="C6" s="2">
        <v>4301</v>
      </c>
      <c r="D6" s="2">
        <v>5302</v>
      </c>
      <c r="E6" s="2">
        <v>12000</v>
      </c>
      <c r="F6" s="2">
        <v>1500</v>
      </c>
      <c r="G6" s="2">
        <v>6054.4</v>
      </c>
    </row>
    <row r="7" spans="1:7" x14ac:dyDescent="0.25">
      <c r="A7" t="s">
        <v>5</v>
      </c>
      <c r="B7" s="2">
        <f>B3</f>
        <v>121.73</v>
      </c>
      <c r="C7" s="2">
        <f>C4-C5-C6</f>
        <v>1752.3999999999996</v>
      </c>
      <c r="D7" s="2">
        <f>D4-D5-D6</f>
        <v>449.39999999999964</v>
      </c>
      <c r="E7" s="9">
        <f t="shared" ref="D7:F7" si="2">E4-E5-E6</f>
        <v>-6248.6</v>
      </c>
      <c r="F7" s="8">
        <f t="shared" si="2"/>
        <v>4251.3999999999996</v>
      </c>
      <c r="G7" s="2">
        <f t="shared" ref="G7" si="3">G4-G5-G6</f>
        <v>-302</v>
      </c>
    </row>
    <row r="8" spans="1:7" x14ac:dyDescent="0.25">
      <c r="A8" t="s">
        <v>3</v>
      </c>
      <c r="B8" s="3" t="str">
        <f>IF(B7&gt;0,"NON","OUI")</f>
        <v>NON</v>
      </c>
      <c r="C8" s="3" t="str">
        <f t="shared" ref="C8:F8" si="4">IF(C7&gt;0,"NON","OUI")</f>
        <v>NON</v>
      </c>
      <c r="D8" s="3" t="str">
        <f t="shared" si="4"/>
        <v>NON</v>
      </c>
      <c r="E8" s="3" t="str">
        <f t="shared" si="4"/>
        <v>OUI</v>
      </c>
      <c r="F8" s="3" t="str">
        <f t="shared" si="4"/>
        <v>NON</v>
      </c>
      <c r="G8" s="3" t="str">
        <f t="shared" ref="G8" si="5">IF(G7&gt;0,"NON","OUI")</f>
        <v>OUI</v>
      </c>
    </row>
    <row r="9" spans="1:7" ht="30" customHeight="1" x14ac:dyDescent="0.25">
      <c r="A9" t="s">
        <v>6</v>
      </c>
      <c r="B9" s="2">
        <f>IF(B7&gt;0,B7,0)</f>
        <v>121.73</v>
      </c>
      <c r="C9" s="2">
        <f t="shared" ref="C9:F9" si="6">IF(C7&gt;0,C7,0)</f>
        <v>1752.3999999999996</v>
      </c>
      <c r="D9" s="2">
        <f t="shared" si="6"/>
        <v>449.39999999999964</v>
      </c>
      <c r="E9" s="2">
        <f t="shared" si="6"/>
        <v>0</v>
      </c>
      <c r="F9" s="2">
        <f t="shared" si="6"/>
        <v>4251.3999999999996</v>
      </c>
      <c r="G9" s="2">
        <f t="shared" ref="G9" si="7">IF(G7&gt;0,G7,0)</f>
        <v>0</v>
      </c>
    </row>
    <row r="10" spans="1:7" ht="30" customHeight="1" x14ac:dyDescent="0.25">
      <c r="A10" t="s">
        <v>7</v>
      </c>
      <c r="B10" s="4">
        <f>IF(B8="NON",EDATE(B2,48),"-")</f>
        <v>43465</v>
      </c>
      <c r="C10" s="4">
        <f t="shared" ref="C10:E10" si="8">IF(C8="NON",EDATE(C2,48),"-")</f>
        <v>43830</v>
      </c>
      <c r="D10" s="4">
        <f t="shared" si="8"/>
        <v>44196</v>
      </c>
      <c r="E10" s="4" t="str">
        <f t="shared" si="8"/>
        <v>-</v>
      </c>
      <c r="F10" s="4">
        <f>IF(F8="NON",EDATE(F2,48),"-")</f>
        <v>44926</v>
      </c>
    </row>
    <row r="11" spans="1:7" x14ac:dyDescent="0.25">
      <c r="A11" s="5" t="s">
        <v>11</v>
      </c>
      <c r="B11" s="6"/>
      <c r="C11" s="6"/>
      <c r="D11" s="6">
        <v>449.39999999999964</v>
      </c>
      <c r="E11" s="8"/>
      <c r="F11" s="6">
        <v>302</v>
      </c>
      <c r="G11" s="2"/>
    </row>
    <row r="12" spans="1:7" x14ac:dyDescent="0.25">
      <c r="A12" s="5" t="s">
        <v>12</v>
      </c>
      <c r="B12" s="2"/>
      <c r="C12" s="9">
        <v>1752.3999999999996</v>
      </c>
      <c r="D12" s="8"/>
      <c r="E12" s="2"/>
      <c r="F12" s="2"/>
      <c r="G12" s="2"/>
    </row>
    <row r="13" spans="1:7" x14ac:dyDescent="0.25">
      <c r="A13" s="5" t="s">
        <v>13</v>
      </c>
      <c r="B13" s="9">
        <v>121.73</v>
      </c>
      <c r="C13" s="8"/>
      <c r="D13" s="2"/>
      <c r="E13" s="2"/>
      <c r="F13" s="2"/>
      <c r="G13" s="2"/>
    </row>
    <row r="14" spans="1:7" x14ac:dyDescent="0.25">
      <c r="A14" s="5" t="s">
        <v>14</v>
      </c>
      <c r="B14" s="8"/>
      <c r="C14" s="2"/>
      <c r="D14" s="2"/>
      <c r="E14" s="2"/>
      <c r="F14" s="2"/>
      <c r="G14" s="2"/>
    </row>
    <row r="15" spans="1:7" x14ac:dyDescent="0.25">
      <c r="A15" t="s">
        <v>8</v>
      </c>
      <c r="B15" s="2">
        <v>0</v>
      </c>
      <c r="C15" s="2">
        <v>0</v>
      </c>
      <c r="D15" s="2">
        <v>0</v>
      </c>
      <c r="E15" s="2">
        <v>-3925.07</v>
      </c>
      <c r="F15" s="2">
        <v>3949.4</v>
      </c>
      <c r="G15" s="2">
        <v>0</v>
      </c>
    </row>
    <row r="18" spans="2:12" x14ac:dyDescent="0.25">
      <c r="B18" s="10"/>
      <c r="C18" s="10"/>
      <c r="D18" s="10"/>
      <c r="E18" s="10"/>
    </row>
    <row r="19" spans="2:12" x14ac:dyDescent="0.25">
      <c r="B19" s="7" t="s">
        <v>10</v>
      </c>
      <c r="C19" s="7"/>
      <c r="D19" s="7"/>
      <c r="E19" s="7"/>
    </row>
    <row r="22" spans="2:12" x14ac:dyDescent="0.25">
      <c r="B22" s="13" t="s">
        <v>15</v>
      </c>
      <c r="C22" s="13"/>
      <c r="D22" s="13"/>
      <c r="E22" s="13"/>
      <c r="F22" s="13"/>
      <c r="G22" s="13"/>
      <c r="H22" s="13"/>
      <c r="I22" s="13"/>
      <c r="J22" s="13"/>
      <c r="K22" s="13"/>
      <c r="L22" s="13"/>
    </row>
  </sheetData>
  <mergeCells count="1">
    <mergeCell ref="B1:F1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gourbat</dc:creator>
  <cp:lastModifiedBy>nathalie gourbat</cp:lastModifiedBy>
  <dcterms:created xsi:type="dcterms:W3CDTF">2017-01-17T12:51:09Z</dcterms:created>
  <dcterms:modified xsi:type="dcterms:W3CDTF">2017-01-20T12:53:18Z</dcterms:modified>
</cp:coreProperties>
</file>