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60" windowWidth="23475" windowHeight="10260"/>
  </bookViews>
  <sheets>
    <sheet name="VALEURS" sheetId="1" r:id="rId1"/>
    <sheet name="HONO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D8" i="2" l="1"/>
  <c r="D15" i="2"/>
  <c r="D22" i="2"/>
  <c r="I22" i="2"/>
  <c r="H22" i="2"/>
  <c r="G22" i="2"/>
  <c r="E22" i="2"/>
  <c r="B22" i="2"/>
  <c r="A22" i="2"/>
  <c r="I21" i="2"/>
  <c r="G21" i="2"/>
  <c r="C21" i="2"/>
  <c r="H21" i="2" s="1"/>
  <c r="B21" i="2"/>
  <c r="A21" i="2"/>
  <c r="I20" i="2"/>
  <c r="G20" i="2"/>
  <c r="C20" i="2"/>
  <c r="E20" i="2" s="1"/>
  <c r="B20" i="2"/>
  <c r="A20" i="2"/>
  <c r="I19" i="2"/>
  <c r="G19" i="2"/>
  <c r="F19" i="2"/>
  <c r="C19" i="2"/>
  <c r="E19" i="2" s="1"/>
  <c r="B19" i="2"/>
  <c r="A19" i="2"/>
  <c r="I18" i="2"/>
  <c r="H18" i="2"/>
  <c r="G18" i="2"/>
  <c r="F18" i="2"/>
  <c r="E18" i="2"/>
  <c r="B18" i="2"/>
  <c r="A18" i="2"/>
  <c r="I17" i="2"/>
  <c r="H17" i="2"/>
  <c r="G17" i="2"/>
  <c r="F17" i="2"/>
  <c r="E17" i="2"/>
  <c r="B17" i="2"/>
  <c r="A17" i="2"/>
  <c r="I16" i="2"/>
  <c r="G16" i="2"/>
  <c r="F16" i="2"/>
  <c r="C16" i="2"/>
  <c r="E16" i="2" s="1"/>
  <c r="B16" i="2"/>
  <c r="A16" i="2"/>
  <c r="I15" i="2"/>
  <c r="H15" i="2"/>
  <c r="G15" i="2"/>
  <c r="E15" i="2"/>
  <c r="B15" i="2"/>
  <c r="A15" i="2"/>
  <c r="I14" i="2"/>
  <c r="G14" i="2"/>
  <c r="F14" i="2"/>
  <c r="C14" i="2"/>
  <c r="E14" i="2" s="1"/>
  <c r="B14" i="2"/>
  <c r="A14" i="2"/>
  <c r="I13" i="2"/>
  <c r="G13" i="2"/>
  <c r="C13" i="2"/>
  <c r="H13" i="2" s="1"/>
  <c r="B13" i="2"/>
  <c r="A13" i="2"/>
  <c r="I12" i="2"/>
  <c r="G12" i="2"/>
  <c r="F12" i="2"/>
  <c r="C12" i="2"/>
  <c r="E12" i="2" s="1"/>
  <c r="B12" i="2"/>
  <c r="A12" i="2"/>
  <c r="I11" i="2"/>
  <c r="H11" i="2"/>
  <c r="G11" i="2"/>
  <c r="F11" i="2"/>
  <c r="E11" i="2"/>
  <c r="B11" i="2"/>
  <c r="A11" i="2"/>
  <c r="I10" i="2"/>
  <c r="H10" i="2"/>
  <c r="G10" i="2"/>
  <c r="E10" i="2"/>
  <c r="B10" i="2"/>
  <c r="A10" i="2"/>
  <c r="I9" i="2"/>
  <c r="G9" i="2"/>
  <c r="C9" i="2"/>
  <c r="E9" i="2" s="1"/>
  <c r="B9" i="2"/>
  <c r="A9" i="2"/>
  <c r="I8" i="2"/>
  <c r="H8" i="2"/>
  <c r="G8" i="2"/>
  <c r="E8" i="2"/>
  <c r="B8" i="2"/>
  <c r="A8" i="2"/>
  <c r="I7" i="2"/>
  <c r="G7" i="2"/>
  <c r="F7" i="2"/>
  <c r="C7" i="2"/>
  <c r="E7" i="2" s="1"/>
  <c r="B7" i="2"/>
  <c r="A7" i="2"/>
  <c r="I6" i="2"/>
  <c r="G6" i="2"/>
  <c r="F6" i="2"/>
  <c r="C6" i="2"/>
  <c r="E6" i="2" s="1"/>
  <c r="B6" i="2"/>
  <c r="A6" i="2"/>
  <c r="I5" i="2"/>
  <c r="G5" i="2"/>
  <c r="F5" i="2"/>
  <c r="C5" i="2"/>
  <c r="H5" i="2" s="1"/>
  <c r="B5" i="2"/>
  <c r="A5" i="2"/>
  <c r="I4" i="2"/>
  <c r="H4" i="2"/>
  <c r="G4" i="2"/>
  <c r="E4" i="2"/>
  <c r="B4" i="2"/>
  <c r="A4" i="2"/>
  <c r="I3" i="2"/>
  <c r="H3" i="2"/>
  <c r="G3" i="2"/>
  <c r="E3" i="2"/>
  <c r="B3" i="2"/>
  <c r="A3" i="2"/>
  <c r="I2" i="2"/>
  <c r="G2" i="2"/>
  <c r="C2" i="2"/>
  <c r="E2" i="2" s="1"/>
  <c r="B2" i="2"/>
  <c r="A2" i="2"/>
  <c r="D9" i="2" l="1"/>
  <c r="D16" i="2"/>
  <c r="H9" i="2"/>
  <c r="D2" i="2"/>
  <c r="H6" i="2"/>
  <c r="H7" i="2"/>
  <c r="H14" i="2"/>
  <c r="H19" i="2"/>
  <c r="E5" i="2"/>
  <c r="E13" i="2"/>
  <c r="H16" i="2"/>
  <c r="H2" i="2"/>
  <c r="E21" i="2"/>
  <c r="H12" i="2"/>
  <c r="H20" i="2"/>
</calcChain>
</file>

<file path=xl/sharedStrings.xml><?xml version="1.0" encoding="utf-8"?>
<sst xmlns="http://schemas.openxmlformats.org/spreadsheetml/2006/main" count="18" uniqueCount="12">
  <si>
    <t>ADRESSE.ADR_CODE</t>
  </si>
  <si>
    <t>EXO_CODE</t>
  </si>
  <si>
    <t>PREST_CODE</t>
  </si>
  <si>
    <t>HONO_MEMO</t>
  </si>
  <si>
    <t>HONO_I_TYPE</t>
  </si>
  <si>
    <t>HONO_M_MONTANT</t>
  </si>
  <si>
    <t>HONO_I_PERIODE</t>
  </si>
  <si>
    <t>MISS_CODE</t>
  </si>
  <si>
    <t>HONO_I_NBECH</t>
  </si>
  <si>
    <t>EDI</t>
  </si>
  <si>
    <t>HPJ</t>
  </si>
  <si>
    <t>FRT2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</si>
</sst>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8"/>
      <name val="Segoe UI"/>
      <family val="2"/>
      <charset val="1"/>
    </font>
    <font>
      <sz val="9"/>
      <color indexed="0"/>
      <name val="Segoe UI"/>
      <family val="2"/>
    </font>
    <font>
      <sz val="9"/>
      <color rgb="FFFF0000"/>
      <name val="Segoe UI"/>
      <family val="2"/>
    </font>
    <font>
      <sz val="9"/>
      <color indexed="8"/>
      <name val="Segoe UI"/>
      <family val="2"/>
    </font>
    <font>
      <sz val="9"/>
      <color rgb="FFC00000"/>
      <name val="Segoe UI"/>
      <family val="2"/>
    </font>
    <font>
      <sz val="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9">
    <xf numFmtId="0" fontId="0" fillId="0" borderId="0" xfId="0"/>
    <xf numFmtId="0" fontId="2" fillId="0" borderId="1" xfId="1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left" vertical="center"/>
    </xf>
    <xf numFmtId="0" fontId="5" fillId="4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top"/>
    </xf>
    <xf numFmtId="0" fontId="7" fillId="2" borderId="1" xfId="0" applyNumberFormat="1" applyFont="1" applyFill="1" applyBorder="1" applyAlignment="1" applyProtection="1">
      <alignment vertical="top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INFORMATIQUE\OUTILS%20POUR%20DIA\IMPORT_HONO_FORMAT_ACOM%20-%20ClasseurPort&#233;g&#233;%20-%20DevEn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EURS"/>
      <sheetName val="NV_IMPORT_HONO"/>
      <sheetName val="BASE"/>
      <sheetName val="TABLE PREST"/>
      <sheetName val="LISTE"/>
      <sheetName val="Feuil3"/>
    </sheetNames>
    <sheetDataSet>
      <sheetData sheetId="0"/>
      <sheetData sheetId="1"/>
      <sheetData sheetId="2">
        <row r="2">
          <cell r="C2">
            <v>2017</v>
          </cell>
        </row>
        <row r="3">
          <cell r="O3" t="str">
            <v>HJA</v>
          </cell>
          <cell r="P3" t="str">
            <v>DEM</v>
          </cell>
          <cell r="Q3" t="str">
            <v>HGES</v>
          </cell>
        </row>
        <row r="6">
          <cell r="C6" t="str">
            <v>Mensuelle</v>
          </cell>
        </row>
        <row r="9">
          <cell r="B9" t="str">
            <v>HTEN</v>
          </cell>
          <cell r="C9" t="str">
            <v>EXEMP999</v>
          </cell>
        </row>
        <row r="10">
          <cell r="L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</row>
      </sheetData>
      <sheetData sheetId="3">
        <row r="2">
          <cell r="A2" t="str">
            <v>HLIB</v>
          </cell>
          <cell r="B2" t="str">
            <v>COMPTA</v>
          </cell>
          <cell r="C2" t="str">
            <v>MISSION PROFESSION LIBERALE</v>
          </cell>
          <cell r="D2">
            <v>1</v>
          </cell>
        </row>
        <row r="3">
          <cell r="A3" t="str">
            <v>HTEN</v>
          </cell>
          <cell r="B3" t="str">
            <v>COMPTA</v>
          </cell>
          <cell r="C3" t="str">
            <v>MISSION DE TENUE ET PRESENTATION DES COMPTES</v>
          </cell>
          <cell r="D3">
            <v>1</v>
          </cell>
        </row>
        <row r="4">
          <cell r="A4" t="str">
            <v>HREV</v>
          </cell>
          <cell r="B4" t="str">
            <v>COMPTA</v>
          </cell>
          <cell r="C4" t="str">
            <v>MISSION DE PRESENTATION DES COMPTES</v>
          </cell>
          <cell r="D4">
            <v>1</v>
          </cell>
        </row>
        <row r="5">
          <cell r="A5" t="str">
            <v>HSCI</v>
          </cell>
          <cell r="B5" t="str">
            <v>COMPTA</v>
          </cell>
          <cell r="C5" t="str">
            <v>MISSION SCI</v>
          </cell>
          <cell r="D5">
            <v>1</v>
          </cell>
        </row>
        <row r="6">
          <cell r="A6" t="str">
            <v>HLOC</v>
          </cell>
          <cell r="B6" t="str">
            <v>COMPTA</v>
          </cell>
          <cell r="C6" t="str">
            <v>MISSION LOCATION</v>
          </cell>
          <cell r="D6">
            <v>1</v>
          </cell>
        </row>
        <row r="7">
          <cell r="A7" t="str">
            <v>HFIP</v>
          </cell>
          <cell r="B7" t="str">
            <v>COMPTA</v>
          </cell>
          <cell r="C7" t="str">
            <v>MISSION FISCALITE PERSONNELLE</v>
          </cell>
          <cell r="D7">
            <v>1</v>
          </cell>
        </row>
        <row r="8">
          <cell r="A8" t="str">
            <v>EDI</v>
          </cell>
          <cell r="B8" t="str">
            <v>FRAIS</v>
          </cell>
          <cell r="C8" t="str">
            <v>Forfait EDI</v>
          </cell>
          <cell r="D8">
            <v>1</v>
          </cell>
        </row>
        <row r="9">
          <cell r="A9" t="str">
            <v>HPJ</v>
          </cell>
          <cell r="B9" t="str">
            <v>PROT</v>
          </cell>
          <cell r="C9" t="str">
            <v>Cotisation vérification fiscale et/ou contrôle social</v>
          </cell>
          <cell r="D9">
            <v>1</v>
          </cell>
        </row>
        <row r="10">
          <cell r="A10" t="str">
            <v>FRT2</v>
          </cell>
          <cell r="B10" t="str">
            <v>FRAIS</v>
          </cell>
          <cell r="C10" t="str">
            <v>Frais de dossier 5%</v>
          </cell>
          <cell r="D10">
            <v>4</v>
          </cell>
        </row>
        <row r="11">
          <cell r="A11" t="str">
            <v>HJA</v>
          </cell>
          <cell r="B11" t="str">
            <v>JURIDAN</v>
          </cell>
          <cell r="C11" t="str">
            <v>MISSION JURIDIQUE</v>
          </cell>
          <cell r="D11">
            <v>1</v>
          </cell>
        </row>
        <row r="12">
          <cell r="A12" t="str">
            <v>HJSCI</v>
          </cell>
          <cell r="B12" t="str">
            <v>JURIDAN</v>
          </cell>
          <cell r="C12" t="str">
            <v>MISSION JURIDIQUE</v>
          </cell>
          <cell r="D12">
            <v>1</v>
          </cell>
        </row>
        <row r="13">
          <cell r="A13" t="str">
            <v>FRJ5</v>
          </cell>
          <cell r="B13" t="str">
            <v>FRAIS</v>
          </cell>
          <cell r="C13" t="str">
            <v>Frais de dossier 5%</v>
          </cell>
          <cell r="D13">
            <v>4</v>
          </cell>
        </row>
        <row r="14">
          <cell r="A14" t="str">
            <v>HGES</v>
          </cell>
          <cell r="B14" t="str">
            <v>COMPTA</v>
          </cell>
          <cell r="C14" t="str">
            <v>MISSION DE GESTION</v>
          </cell>
          <cell r="D14">
            <v>1</v>
          </cell>
        </row>
        <row r="15">
          <cell r="A15" t="str">
            <v>DEM</v>
          </cell>
          <cell r="B15" t="str">
            <v>FRAIS</v>
          </cell>
          <cell r="C15" t="str">
            <v>DEMATBOX</v>
          </cell>
          <cell r="D15">
            <v>1</v>
          </cell>
        </row>
        <row r="16">
          <cell r="A16" t="str">
            <v>HSOC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B33" sqref="B33"/>
    </sheetView>
  </sheetViews>
  <sheetFormatPr baseColWidth="10" defaultRowHeight="15" x14ac:dyDescent="0.25"/>
  <cols>
    <col min="1" max="1" width="16.42578125" bestFit="1" customWidth="1"/>
    <col min="2" max="2" width="8.85546875" bestFit="1" customWidth="1"/>
    <col min="3" max="3" width="10.42578125" bestFit="1" customWidth="1"/>
    <col min="4" max="4" width="42.7109375" bestFit="1" customWidth="1"/>
    <col min="5" max="5" width="11.28515625" bestFit="1" customWidth="1"/>
    <col min="6" max="6" width="17" bestFit="1" customWidth="1"/>
    <col min="7" max="7" width="14" bestFit="1" customWidth="1"/>
    <col min="8" max="8" width="9.5703125" bestFit="1" customWidth="1"/>
    <col min="9" max="9" width="12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tr">
        <f>+[1]BASE!$C9</f>
        <v>EXEMP999</v>
      </c>
      <c r="B2" s="3">
        <f>+[1]BASE!$C$2</f>
        <v>2017</v>
      </c>
      <c r="C2" s="4" t="str">
        <f>+[1]BASE!B9</f>
        <v>HTEN</v>
      </c>
      <c r="D2" s="5" t="str">
        <f>VLOOKUP(C2,'[1]TABLE PREST'!A:D,3,FALSE)</f>
        <v>MISSION DE TENUE ET PRESENTATION DES COMPTES</v>
      </c>
      <c r="E2" s="5">
        <f>VLOOKUP(C2,'[1]TABLE PREST'!A:E,4,FALSE)</f>
        <v>1</v>
      </c>
      <c r="F2" s="4">
        <v>1000</v>
      </c>
      <c r="G2" s="6">
        <f>IF([1]BASE!$C$6="Mensuelle",1,IF([1]BASE!$C$6="Trimestrielle",3,5))</f>
        <v>1</v>
      </c>
      <c r="H2" s="5" t="str">
        <f>VLOOKUP(C2,'[1]TABLE PREST'!A:D,2,FALSE)</f>
        <v>COMPTA</v>
      </c>
      <c r="I2" s="6">
        <f>IF([1]BASE!$C$6="Mensuelle",12,IF([1]BASE!$C$6="Trimestrielle",4,1))</f>
        <v>12</v>
      </c>
    </row>
    <row r="3" spans="1:9" x14ac:dyDescent="0.25">
      <c r="A3" s="7" t="str">
        <f>+[1]BASE!$C9</f>
        <v>EXEMP999</v>
      </c>
      <c r="B3" s="3">
        <f>+[1]BASE!$C$2</f>
        <v>2017</v>
      </c>
      <c r="C3" s="7" t="s">
        <v>9</v>
      </c>
      <c r="D3" s="5"/>
      <c r="E3" s="5">
        <f>VLOOKUP(C3,'[1]TABLE PREST'!A:E,4,FALSE)</f>
        <v>1</v>
      </c>
      <c r="F3" s="8">
        <v>20</v>
      </c>
      <c r="G3" s="6">
        <f>IF([1]BASE!$C$6="Mensuelle",1,IF([1]BASE!$C$6="Trimestrielle",3,5))</f>
        <v>1</v>
      </c>
      <c r="H3" s="5" t="str">
        <f>VLOOKUP(C3,'[1]TABLE PREST'!A:D,2,FALSE)</f>
        <v>FRAIS</v>
      </c>
      <c r="I3" s="6">
        <f>IF([1]BASE!$C$6="Mensuelle",12,IF([1]BASE!$C$6="Trimestrielle",4,1))</f>
        <v>12</v>
      </c>
    </row>
    <row r="4" spans="1:9" x14ac:dyDescent="0.25">
      <c r="A4" s="7" t="str">
        <f>+[1]BASE!$C9</f>
        <v>EXEMP999</v>
      </c>
      <c r="B4" s="3">
        <f>+[1]BASE!$C$2</f>
        <v>2017</v>
      </c>
      <c r="C4" s="7" t="s">
        <v>10</v>
      </c>
      <c r="D4" s="5"/>
      <c r="E4" s="5">
        <f>VLOOKUP(C4,'[1]TABLE PREST'!A:E,4,FALSE)</f>
        <v>1</v>
      </c>
      <c r="F4" s="8">
        <v>100</v>
      </c>
      <c r="G4" s="6">
        <f>IF([1]BASE!$C$6="Mensuelle",1,IF([1]BASE!$C$6="Trimestrielle",3,5))</f>
        <v>1</v>
      </c>
      <c r="H4" s="5" t="str">
        <f>VLOOKUP(C4,'[1]TABLE PREST'!A:D,2,FALSE)</f>
        <v>PROT</v>
      </c>
      <c r="I4" s="6">
        <f>IF([1]BASE!$C$6="Mensuelle",12,IF([1]BASE!$C$6="Trimestrielle",4,1))</f>
        <v>12</v>
      </c>
    </row>
    <row r="5" spans="1:9" x14ac:dyDescent="0.25">
      <c r="A5" s="7" t="str">
        <f>+[1]BASE!C9</f>
        <v>EXEMP999</v>
      </c>
      <c r="B5" s="3">
        <f>+[1]BASE!$C$2</f>
        <v>2017</v>
      </c>
      <c r="C5" s="7" t="str">
        <f>+[1]BASE!$O$3</f>
        <v>HJA</v>
      </c>
      <c r="D5" s="5"/>
      <c r="E5" s="5">
        <f>VLOOKUP(C5,'[1]TABLE PREST'!A:E,4,FALSE)</f>
        <v>1</v>
      </c>
      <c r="F5" s="8">
        <f>+[1]BASE!O9</f>
        <v>0</v>
      </c>
      <c r="G5" s="6">
        <f>IF([1]BASE!$C$6="Mensuelle",1,IF([1]BASE!$C$6="Trimestrielle",3,5))</f>
        <v>1</v>
      </c>
      <c r="H5" s="5" t="str">
        <f>VLOOKUP(C5,'[1]TABLE PREST'!A:D,2,FALSE)</f>
        <v>JURIDAN</v>
      </c>
      <c r="I5" s="6">
        <f>IF([1]BASE!$C$6="Mensuelle",12,IF([1]BASE!$C$6="Trimestrielle",4,1))</f>
        <v>12</v>
      </c>
    </row>
    <row r="6" spans="1:9" x14ac:dyDescent="0.25">
      <c r="A6" s="7" t="str">
        <f>+[1]BASE!C9</f>
        <v>EXEMP999</v>
      </c>
      <c r="B6" s="3">
        <f>+[1]BASE!$C$2</f>
        <v>2017</v>
      </c>
      <c r="C6" s="7" t="str">
        <f>+[1]BASE!$P$3</f>
        <v>DEM</v>
      </c>
      <c r="D6" s="5"/>
      <c r="E6" s="5">
        <f>VLOOKUP(C6,'[1]TABLE PREST'!A:E,4,FALSE)</f>
        <v>1</v>
      </c>
      <c r="F6" s="8">
        <f>+[1]BASE!P9</f>
        <v>0</v>
      </c>
      <c r="G6" s="6">
        <f>IF([1]BASE!$C$6="Mensuelle",1,IF([1]BASE!$C$6="Trimestrielle",3,5))</f>
        <v>1</v>
      </c>
      <c r="H6" s="5" t="str">
        <f>VLOOKUP(C6,'[1]TABLE PREST'!A:D,2,FALSE)</f>
        <v>FRAIS</v>
      </c>
      <c r="I6" s="6">
        <f>IF([1]BASE!$C$6="Mensuelle",12,IF([1]BASE!$C$6="Trimestrielle",4,1))</f>
        <v>12</v>
      </c>
    </row>
    <row r="7" spans="1:9" x14ac:dyDescent="0.25">
      <c r="A7" s="7" t="str">
        <f>+[1]BASE!C9</f>
        <v>EXEMP999</v>
      </c>
      <c r="B7" s="3">
        <f>+[1]BASE!$C$2</f>
        <v>2017</v>
      </c>
      <c r="C7" s="7" t="str">
        <f>+[1]BASE!$Q$3</f>
        <v>HGES</v>
      </c>
      <c r="D7" s="5"/>
      <c r="E7" s="5">
        <f>VLOOKUP(C7,'[1]TABLE PREST'!A:E,4,FALSE)</f>
        <v>1</v>
      </c>
      <c r="F7" s="8">
        <f>+[1]BASE!Q9</f>
        <v>0</v>
      </c>
      <c r="G7" s="6">
        <f>IF([1]BASE!$C$6="Mensuelle",1,IF([1]BASE!$C$6="Trimestrielle",3,5))</f>
        <v>1</v>
      </c>
      <c r="H7" s="5" t="str">
        <f>VLOOKUP(C7,'[1]TABLE PREST'!A:D,2,FALSE)</f>
        <v>COMPTA</v>
      </c>
      <c r="I7" s="6">
        <f>IF([1]BASE!$C$6="Mensuelle",12,IF([1]BASE!$C$6="Trimestrielle",4,1))</f>
        <v>12</v>
      </c>
    </row>
    <row r="8" spans="1:9" x14ac:dyDescent="0.25">
      <c r="A8" s="7" t="str">
        <f>+[1]BASE!C9</f>
        <v>EXEMP999</v>
      </c>
      <c r="B8" s="3">
        <f>+[1]BASE!$C$2</f>
        <v>2017</v>
      </c>
      <c r="C8" s="7" t="s">
        <v>11</v>
      </c>
      <c r="D8" s="5" t="str">
        <f>VLOOKUP(C8,'[1]TABLE PREST'!A:D,3,FALSE)</f>
        <v>Frais de dossier 5%</v>
      </c>
      <c r="E8" s="5">
        <f>VLOOKUP(C8,'[1]TABLE PREST'!A:E,4,FALSE)</f>
        <v>4</v>
      </c>
      <c r="F8" s="7"/>
      <c r="G8" s="6">
        <f>IF([1]BASE!$C$6="Mensuelle",1,IF([1]BASE!$C$6="Trimestrielle",3,5))</f>
        <v>1</v>
      </c>
      <c r="H8" s="5" t="str">
        <f>VLOOKUP(C8,'[1]TABLE PREST'!A:D,2,FALSE)</f>
        <v>FRAIS</v>
      </c>
      <c r="I8" s="6">
        <f>IF([1]BASE!$C$6="Mensuelle",12,IF([1]BASE!$C$6="Trimestrielle",4,1))</f>
        <v>12</v>
      </c>
    </row>
    <row r="9" spans="1:9" x14ac:dyDescent="0.25">
      <c r="A9" s="2">
        <f>+[1]BASE!$C10</f>
        <v>0</v>
      </c>
      <c r="B9" s="3">
        <f>+[1]BASE!$C$2</f>
        <v>2017</v>
      </c>
      <c r="C9" s="4">
        <f>+[1]BASE!B10</f>
        <v>0</v>
      </c>
      <c r="D9" s="5" t="e">
        <f>VLOOKUP(C9,'[1]TABLE PREST'!A:D,3,FALSE)</f>
        <v>#N/A</v>
      </c>
      <c r="E9" s="5" t="e">
        <f>VLOOKUP(C9,'[1]TABLE PREST'!A:E,4,FALSE)</f>
        <v>#N/A</v>
      </c>
      <c r="F9" s="4">
        <v>500</v>
      </c>
      <c r="G9" s="6">
        <f>IF([1]BASE!$C$6="Mensuelle",1,IF([1]BASE!$C$6="Trimestrielle",3,5))</f>
        <v>1</v>
      </c>
      <c r="H9" s="5" t="e">
        <f>VLOOKUP(C9,'[1]TABLE PREST'!A:D,2,FALSE)</f>
        <v>#N/A</v>
      </c>
      <c r="I9" s="6">
        <f>IF([1]BASE!$C$6="Mensuelle",12,IF([1]BASE!$C$6="Trimestrielle",4,1))</f>
        <v>12</v>
      </c>
    </row>
    <row r="10" spans="1:9" x14ac:dyDescent="0.25">
      <c r="A10" s="7">
        <f>+[1]BASE!$C10</f>
        <v>0</v>
      </c>
      <c r="B10" s="3">
        <f>+[1]BASE!$C$2</f>
        <v>2017</v>
      </c>
      <c r="C10" s="7" t="s">
        <v>9</v>
      </c>
      <c r="D10" s="5"/>
      <c r="E10" s="5">
        <f>VLOOKUP(C10,'[1]TABLE PREST'!A:E,4,FALSE)</f>
        <v>1</v>
      </c>
      <c r="F10" s="8">
        <v>20</v>
      </c>
      <c r="G10" s="6">
        <f>IF([1]BASE!$C$6="Mensuelle",1,IF([1]BASE!$C$6="Trimestrielle",3,5))</f>
        <v>1</v>
      </c>
      <c r="H10" s="5" t="str">
        <f>VLOOKUP(C10,'[1]TABLE PREST'!A:D,2,FALSE)</f>
        <v>FRAIS</v>
      </c>
      <c r="I10" s="6">
        <f>IF([1]BASE!$C$6="Mensuelle",12,IF([1]BASE!$C$6="Trimestrielle",4,1))</f>
        <v>12</v>
      </c>
    </row>
    <row r="11" spans="1:9" x14ac:dyDescent="0.25">
      <c r="A11" s="7">
        <f>+[1]BASE!$C10</f>
        <v>0</v>
      </c>
      <c r="B11" s="3">
        <f>+[1]BASE!$C$2</f>
        <v>2017</v>
      </c>
      <c r="C11" s="7" t="s">
        <v>10</v>
      </c>
      <c r="D11" s="5"/>
      <c r="E11" s="5">
        <f>VLOOKUP(C11,'[1]TABLE PREST'!A:E,4,FALSE)</f>
        <v>1</v>
      </c>
      <c r="F11" s="8">
        <f>+[1]BASE!L10</f>
        <v>0</v>
      </c>
      <c r="G11" s="6">
        <f>IF([1]BASE!$C$6="Mensuelle",1,IF([1]BASE!$C$6="Trimestrielle",3,5))</f>
        <v>1</v>
      </c>
      <c r="H11" s="5" t="str">
        <f>VLOOKUP(C11,'[1]TABLE PREST'!A:D,2,FALSE)</f>
        <v>PROT</v>
      </c>
      <c r="I11" s="6">
        <f>IF([1]BASE!$C$6="Mensuelle",12,IF([1]BASE!$C$6="Trimestrielle",4,1))</f>
        <v>12</v>
      </c>
    </row>
    <row r="12" spans="1:9" x14ac:dyDescent="0.25">
      <c r="A12" s="7">
        <f>+[1]BASE!C10</f>
        <v>0</v>
      </c>
      <c r="B12" s="3">
        <f>+[1]BASE!$C$2</f>
        <v>2017</v>
      </c>
      <c r="C12" s="7" t="str">
        <f>+[1]BASE!$O$3</f>
        <v>HJA</v>
      </c>
      <c r="D12" s="5"/>
      <c r="E12" s="5">
        <f>VLOOKUP(C12,'[1]TABLE PREST'!A:E,4,FALSE)</f>
        <v>1</v>
      </c>
      <c r="F12" s="8">
        <f>+[1]BASE!O10</f>
        <v>0</v>
      </c>
      <c r="G12" s="6">
        <f>IF([1]BASE!$C$6="Mensuelle",1,IF([1]BASE!$C$6="Trimestrielle",3,5))</f>
        <v>1</v>
      </c>
      <c r="H12" s="5" t="str">
        <f>VLOOKUP(C12,'[1]TABLE PREST'!A:D,2,FALSE)</f>
        <v>JURIDAN</v>
      </c>
      <c r="I12" s="6">
        <f>IF([1]BASE!$C$6="Mensuelle",12,IF([1]BASE!$C$6="Trimestrielle",4,1))</f>
        <v>12</v>
      </c>
    </row>
    <row r="13" spans="1:9" x14ac:dyDescent="0.25">
      <c r="A13" s="7">
        <f>+[1]BASE!C10</f>
        <v>0</v>
      </c>
      <c r="B13" s="3">
        <f>+[1]BASE!$C$2</f>
        <v>2017</v>
      </c>
      <c r="C13" s="7" t="str">
        <f>+[1]BASE!$P$3</f>
        <v>DEM</v>
      </c>
      <c r="D13" s="5"/>
      <c r="E13" s="5">
        <f>VLOOKUP(C13,'[1]TABLE PREST'!A:E,4,FALSE)</f>
        <v>1</v>
      </c>
      <c r="F13" s="8">
        <v>50</v>
      </c>
      <c r="G13" s="6">
        <f>IF([1]BASE!$C$6="Mensuelle",1,IF([1]BASE!$C$6="Trimestrielle",3,5))</f>
        <v>1</v>
      </c>
      <c r="H13" s="5" t="str">
        <f>VLOOKUP(C13,'[1]TABLE PREST'!A:D,2,FALSE)</f>
        <v>FRAIS</v>
      </c>
      <c r="I13" s="6">
        <f>IF([1]BASE!$C$6="Mensuelle",12,IF([1]BASE!$C$6="Trimestrielle",4,1))</f>
        <v>12</v>
      </c>
    </row>
    <row r="14" spans="1:9" x14ac:dyDescent="0.25">
      <c r="A14" s="7">
        <f>+[1]BASE!C10</f>
        <v>0</v>
      </c>
      <c r="B14" s="3">
        <f>+[1]BASE!$C$2</f>
        <v>2017</v>
      </c>
      <c r="C14" s="7" t="str">
        <f>+[1]BASE!$Q$3</f>
        <v>HGES</v>
      </c>
      <c r="D14" s="5"/>
      <c r="E14" s="5">
        <f>VLOOKUP(C14,'[1]TABLE PREST'!A:E,4,FALSE)</f>
        <v>1</v>
      </c>
      <c r="F14" s="8">
        <f>+[1]BASE!Q10</f>
        <v>0</v>
      </c>
      <c r="G14" s="6">
        <f>IF([1]BASE!$C$6="Mensuelle",1,IF([1]BASE!$C$6="Trimestrielle",3,5))</f>
        <v>1</v>
      </c>
      <c r="H14" s="5" t="str">
        <f>VLOOKUP(C14,'[1]TABLE PREST'!A:D,2,FALSE)</f>
        <v>COMPTA</v>
      </c>
      <c r="I14" s="6">
        <f>IF([1]BASE!$C$6="Mensuelle",12,IF([1]BASE!$C$6="Trimestrielle",4,1))</f>
        <v>12</v>
      </c>
    </row>
    <row r="15" spans="1:9" x14ac:dyDescent="0.25">
      <c r="A15" s="7">
        <f>+[1]BASE!C10</f>
        <v>0</v>
      </c>
      <c r="B15" s="3">
        <f>+[1]BASE!$C$2</f>
        <v>2017</v>
      </c>
      <c r="C15" s="7" t="s">
        <v>11</v>
      </c>
      <c r="D15" s="5" t="str">
        <f>VLOOKUP(C15,'[1]TABLE PREST'!A:D,3,FALSE)</f>
        <v>Frais de dossier 5%</v>
      </c>
      <c r="E15" s="5">
        <f>VLOOKUP(C15,'[1]TABLE PREST'!A:E,4,FALSE)</f>
        <v>4</v>
      </c>
      <c r="F15" s="7"/>
      <c r="G15" s="6">
        <f>IF([1]BASE!$C$6="Mensuelle",1,IF([1]BASE!$C$6="Trimestrielle",3,5))</f>
        <v>1</v>
      </c>
      <c r="H15" s="5" t="str">
        <f>VLOOKUP(C15,'[1]TABLE PREST'!A:D,2,FALSE)</f>
        <v>FRAIS</v>
      </c>
      <c r="I15" s="6">
        <f>IF([1]BASE!$C$6="Mensuelle",12,IF([1]BASE!$C$6="Trimestrielle",4,1))</f>
        <v>12</v>
      </c>
    </row>
    <row r="16" spans="1:9" x14ac:dyDescent="0.25">
      <c r="A16" s="2">
        <f>+[1]BASE!$C11</f>
        <v>0</v>
      </c>
      <c r="B16" s="3">
        <f>+[1]BASE!$C$2</f>
        <v>2017</v>
      </c>
      <c r="C16" s="4">
        <f>+[1]BASE!B11</f>
        <v>0</v>
      </c>
      <c r="D16" s="5" t="e">
        <f>VLOOKUP(C16,'[1]TABLE PREST'!A:D,3,FALSE)</f>
        <v>#N/A</v>
      </c>
      <c r="E16" s="5" t="e">
        <f>VLOOKUP(C16,'[1]TABLE PREST'!A:E,4,FALSE)</f>
        <v>#N/A</v>
      </c>
      <c r="F16" s="4">
        <f>+[1]BASE!J11</f>
        <v>0</v>
      </c>
      <c r="G16" s="6">
        <f>IF([1]BASE!$C$6="Mensuelle",1,IF([1]BASE!$C$6="Trimestrielle",3,5))</f>
        <v>1</v>
      </c>
      <c r="H16" s="5" t="e">
        <f>VLOOKUP(C16,'[1]TABLE PREST'!A:D,2,FALSE)</f>
        <v>#N/A</v>
      </c>
      <c r="I16" s="6">
        <f>IF([1]BASE!$C$6="Mensuelle",12,IF([1]BASE!$C$6="Trimestrielle",4,1))</f>
        <v>12</v>
      </c>
    </row>
    <row r="17" spans="1:9" x14ac:dyDescent="0.25">
      <c r="A17" s="7">
        <f>+[1]BASE!$C11</f>
        <v>0</v>
      </c>
      <c r="B17" s="3">
        <f>+[1]BASE!$C$2</f>
        <v>2017</v>
      </c>
      <c r="C17" s="7" t="s">
        <v>9</v>
      </c>
      <c r="D17" s="5"/>
      <c r="E17" s="5">
        <f>VLOOKUP(C17,'[1]TABLE PREST'!A:E,4,FALSE)</f>
        <v>1</v>
      </c>
      <c r="F17" s="8">
        <f>+[1]BASE!K11</f>
        <v>0</v>
      </c>
      <c r="G17" s="6">
        <f>IF([1]BASE!$C$6="Mensuelle",1,IF([1]BASE!$C$6="Trimestrielle",3,5))</f>
        <v>1</v>
      </c>
      <c r="H17" s="5" t="str">
        <f>VLOOKUP(C17,'[1]TABLE PREST'!A:D,2,FALSE)</f>
        <v>FRAIS</v>
      </c>
      <c r="I17" s="6">
        <f>IF([1]BASE!$C$6="Mensuelle",12,IF([1]BASE!$C$6="Trimestrielle",4,1))</f>
        <v>12</v>
      </c>
    </row>
    <row r="18" spans="1:9" x14ac:dyDescent="0.25">
      <c r="A18" s="7">
        <f>+[1]BASE!$C11</f>
        <v>0</v>
      </c>
      <c r="B18" s="3">
        <f>+[1]BASE!$C$2</f>
        <v>2017</v>
      </c>
      <c r="C18" s="7" t="s">
        <v>10</v>
      </c>
      <c r="D18" s="5"/>
      <c r="E18" s="5">
        <f>VLOOKUP(C18,'[1]TABLE PREST'!A:E,4,FALSE)</f>
        <v>1</v>
      </c>
      <c r="F18" s="8">
        <f>+[1]BASE!L11</f>
        <v>0</v>
      </c>
      <c r="G18" s="6">
        <f>IF([1]BASE!$C$6="Mensuelle",1,IF([1]BASE!$C$6="Trimestrielle",3,5))</f>
        <v>1</v>
      </c>
      <c r="H18" s="5" t="str">
        <f>VLOOKUP(C18,'[1]TABLE PREST'!A:D,2,FALSE)</f>
        <v>PROT</v>
      </c>
      <c r="I18" s="6">
        <f>IF([1]BASE!$C$6="Mensuelle",12,IF([1]BASE!$C$6="Trimestrielle",4,1))</f>
        <v>12</v>
      </c>
    </row>
    <row r="19" spans="1:9" x14ac:dyDescent="0.25">
      <c r="A19" s="7">
        <f>+[1]BASE!C11</f>
        <v>0</v>
      </c>
      <c r="B19" s="3">
        <f>+[1]BASE!$C$2</f>
        <v>2017</v>
      </c>
      <c r="C19" s="7" t="str">
        <f>+[1]BASE!$O$3</f>
        <v>HJA</v>
      </c>
      <c r="D19" s="5"/>
      <c r="E19" s="5">
        <f>VLOOKUP(C19,'[1]TABLE PREST'!A:E,4,FALSE)</f>
        <v>1</v>
      </c>
      <c r="F19" s="8">
        <f>+[1]BASE!O11</f>
        <v>0</v>
      </c>
      <c r="G19" s="6">
        <f>IF([1]BASE!$C$6="Mensuelle",1,IF([1]BASE!$C$6="Trimestrielle",3,5))</f>
        <v>1</v>
      </c>
      <c r="H19" s="5" t="str">
        <f>VLOOKUP(C19,'[1]TABLE PREST'!A:D,2,FALSE)</f>
        <v>JURIDAN</v>
      </c>
      <c r="I19" s="6">
        <f>IF([1]BASE!$C$6="Mensuelle",12,IF([1]BASE!$C$6="Trimestrielle",4,1))</f>
        <v>12</v>
      </c>
    </row>
    <row r="20" spans="1:9" x14ac:dyDescent="0.25">
      <c r="A20" s="7">
        <f>+[1]BASE!C11</f>
        <v>0</v>
      </c>
      <c r="B20" s="3">
        <f>+[1]BASE!$C$2</f>
        <v>2017</v>
      </c>
      <c r="C20" s="7" t="str">
        <f>+[1]BASE!$P$3</f>
        <v>DEM</v>
      </c>
      <c r="D20" s="5"/>
      <c r="E20" s="5">
        <f>VLOOKUP(C20,'[1]TABLE PREST'!A:E,4,FALSE)</f>
        <v>1</v>
      </c>
      <c r="F20" s="8">
        <v>10</v>
      </c>
      <c r="G20" s="6">
        <f>IF([1]BASE!$C$6="Mensuelle",1,IF([1]BASE!$C$6="Trimestrielle",3,5))</f>
        <v>1</v>
      </c>
      <c r="H20" s="5" t="str">
        <f>VLOOKUP(C20,'[1]TABLE PREST'!A:D,2,FALSE)</f>
        <v>FRAIS</v>
      </c>
      <c r="I20" s="6">
        <f>IF([1]BASE!$C$6="Mensuelle",12,IF([1]BASE!$C$6="Trimestrielle",4,1))</f>
        <v>12</v>
      </c>
    </row>
    <row r="21" spans="1:9" x14ac:dyDescent="0.25">
      <c r="A21" s="7">
        <f>+[1]BASE!C11</f>
        <v>0</v>
      </c>
      <c r="B21" s="3">
        <f>+[1]BASE!$C$2</f>
        <v>2017</v>
      </c>
      <c r="C21" s="7" t="str">
        <f>+[1]BASE!$Q$3</f>
        <v>HGES</v>
      </c>
      <c r="D21" s="5"/>
      <c r="E21" s="5">
        <f>VLOOKUP(C21,'[1]TABLE PREST'!A:E,4,FALSE)</f>
        <v>1</v>
      </c>
      <c r="F21" s="8">
        <v>10</v>
      </c>
      <c r="G21" s="6">
        <f>IF([1]BASE!$C$6="Mensuelle",1,IF([1]BASE!$C$6="Trimestrielle",3,5))</f>
        <v>1</v>
      </c>
      <c r="H21" s="5" t="str">
        <f>VLOOKUP(C21,'[1]TABLE PREST'!A:D,2,FALSE)</f>
        <v>COMPTA</v>
      </c>
      <c r="I21" s="6">
        <f>IF([1]BASE!$C$6="Mensuelle",12,IF([1]BASE!$C$6="Trimestrielle",4,1))</f>
        <v>12</v>
      </c>
    </row>
    <row r="22" spans="1:9" x14ac:dyDescent="0.25">
      <c r="A22" s="7">
        <f>+[1]BASE!C11</f>
        <v>0</v>
      </c>
      <c r="B22" s="3">
        <f>+[1]BASE!$C$2</f>
        <v>2017</v>
      </c>
      <c r="C22" s="7" t="s">
        <v>11</v>
      </c>
      <c r="D22" s="5" t="str">
        <f>VLOOKUP(C22,'[1]TABLE PREST'!A:D,3,FALSE)</f>
        <v>Frais de dossier 5%</v>
      </c>
      <c r="E22" s="5">
        <f>VLOOKUP(C22,'[1]TABLE PREST'!A:E,4,FALSE)</f>
        <v>4</v>
      </c>
      <c r="F22" s="7"/>
      <c r="G22" s="6">
        <f>IF([1]BASE!$C$6="Mensuelle",1,IF([1]BASE!$C$6="Trimestrielle",3,5))</f>
        <v>1</v>
      </c>
      <c r="H22" s="5" t="str">
        <f>VLOOKUP(C22,'[1]TABLE PREST'!A:D,2,FALSE)</f>
        <v>FRAIS</v>
      </c>
      <c r="I22" s="6">
        <f>IF([1]BASE!$C$6="Mensuelle",12,IF([1]BASE!$C$6="Trimestrielle",4,1))</f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</vt:lpstr>
      <vt:lpstr>HONO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Acom</dc:creator>
  <cp:lastModifiedBy>Acom</cp:lastModifiedBy>
  <dcterms:created xsi:type="dcterms:W3CDTF">2017-01-16T14:27:11Z</dcterms:created>
  <dcterms:modified xsi:type="dcterms:W3CDTF">2017-01-16T14:28:53Z</dcterms:modified>
</cp:coreProperties>
</file>