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showVerticalScroll="0" xWindow="-72" yWindow="-72" windowWidth="18960" windowHeight="11760" tabRatio="522" activeTab="3"/>
  </bookViews>
  <sheets>
    <sheet name="PLANNING CHANTIER" sheetId="16" r:id="rId1"/>
    <sheet name="Module1" sheetId="4" state="veryHidden" r:id=""/>
    <sheet name="Module2" sheetId="5" state="veryHidden" r:id=""/>
    <sheet name="Semaine N+1" sheetId="17" r:id="rId2"/>
    <sheet name="Semaine N+2" sheetId="18" r:id="rId3"/>
    <sheet name="Affaire" sheetId="19" r:id="rId4"/>
    <sheet name="Feuil1" sheetId="14" r:id="rId5"/>
  </sheets>
  <externalReferences>
    <externalReference r:id="rId6"/>
  </externalReferences>
  <definedNames>
    <definedName name="_xlnm._FilterDatabase" localSheetId="5" hidden="1">Affaire!$B$3:$B$3</definedName>
    <definedName name="_xlnm._FilterDatabase" localSheetId="0" hidden="1">'PLANNING CHANTIER'!$A$5:$F$68</definedName>
    <definedName name="_xlnm._FilterDatabase" localSheetId="3" hidden="1">'Semaine N+1'!$A$1:$J$30</definedName>
    <definedName name="_xlnm._FilterDatabase" localSheetId="4" hidden="1">'Semaine N+2'!$A$1:$J$30</definedName>
    <definedName name="Affaires" localSheetId="5">OFFSET(Affaire!$B$2,,,COUNTA(Affaire!$B:$B)-1,1)</definedName>
    <definedName name="Affaires" localSheetId="3">OFFSET([1]Affaire!$B$2,,,COUNTA([1]Affaire!$B:$B)-1,1)</definedName>
    <definedName name="Affaires" localSheetId="4">OFFSET([1]Affaire!$B$2,,,COUNTA([1]Affaire!$B:$B)-1,1)</definedName>
    <definedName name="Affaires">'PLANNING CHANTIER'!$C$6:$C$64</definedName>
    <definedName name="chantier">OFFSET([1]Affaire!$B$1,0,0,COUNTA([1]Affaire!$B:$B))</definedName>
    <definedName name="Responsables" comment="dgdgdgf">[1]Responsables!$A$1:$A$12</definedName>
    <definedName name="test">[1]Affaire!$B$2:$B$61</definedName>
    <definedName name="_xlnm.Print_Area" localSheetId="0">'PLANNING CHANTIER'!$A$1:$G$68</definedName>
    <definedName name="_xlnm.Print_Area" localSheetId="3">'Semaine N+1'!$A$1:$I$46</definedName>
    <definedName name="_xlnm.Print_Area" localSheetId="4">'Semaine N+2'!$A$1:$I$46</definedName>
  </definedNames>
  <calcPr calcId="124519"/>
</workbook>
</file>

<file path=xl/calcChain.xml><?xml version="1.0" encoding="utf-8"?>
<calcChain xmlns="http://schemas.openxmlformats.org/spreadsheetml/2006/main">
  <c r="I65" i="16"/>
  <c r="I68" s="1"/>
  <c r="B4" i="17" a="1"/>
  <c r="B4" s="1"/>
  <c r="C7" i="19" l="1"/>
  <c r="B6"/>
  <c r="B5"/>
  <c r="B4"/>
  <c r="B3"/>
  <c r="B2"/>
  <c r="B1"/>
  <c r="G46" i="18"/>
  <c r="F46"/>
  <c r="H45"/>
  <c r="H46" s="1"/>
  <c r="G45"/>
  <c r="F45"/>
  <c r="E45"/>
  <c r="D45"/>
  <c r="D46" s="1"/>
  <c r="H44"/>
  <c r="G44"/>
  <c r="F44"/>
  <c r="E44"/>
  <c r="E46" s="1"/>
  <c r="D44"/>
  <c r="G3"/>
  <c r="H3" s="1"/>
  <c r="I3" s="1"/>
  <c r="F3"/>
  <c r="E3"/>
  <c r="E3" i="17"/>
  <c r="F3"/>
  <c r="G3"/>
  <c r="H3" s="1"/>
  <c r="I3" s="1"/>
  <c r="D44"/>
  <c r="E44"/>
  <c r="F44"/>
  <c r="G44"/>
  <c r="H44"/>
  <c r="D45"/>
  <c r="E45"/>
  <c r="F45"/>
  <c r="G45"/>
  <c r="G46" s="1"/>
  <c r="H45"/>
  <c r="F46"/>
  <c r="C3" i="19" l="1"/>
  <c r="C2"/>
  <c r="C6"/>
  <c r="C5"/>
  <c r="C4"/>
  <c r="H46" i="17"/>
  <c r="D46"/>
  <c r="E46"/>
  <c r="F2" i="19"/>
  <c r="F4"/>
  <c r="F3"/>
  <c r="F5"/>
  <c r="F6"/>
  <c r="D3" l="1"/>
  <c r="D5"/>
  <c r="D2"/>
  <c r="D1"/>
  <c r="D4"/>
  <c r="D6"/>
  <c r="D7"/>
  <c r="H65" i="16" l="1"/>
  <c r="H68" s="1"/>
  <c r="G65"/>
  <c r="G68" s="1"/>
  <c r="C65"/>
  <c r="C66" s="1"/>
  <c r="C2"/>
  <c r="C2" i="17" l="1"/>
  <c r="C2" i="18" l="1"/>
</calcChain>
</file>

<file path=xl/sharedStrings.xml><?xml version="1.0" encoding="utf-8"?>
<sst xmlns="http://schemas.openxmlformats.org/spreadsheetml/2006/main" count="123" uniqueCount="63">
  <si>
    <t>PLANNING  CHANTIER</t>
  </si>
  <si>
    <t>RCH</t>
  </si>
  <si>
    <t>N°</t>
  </si>
  <si>
    <t xml:space="preserve">LIBELLE </t>
  </si>
  <si>
    <t>HEURES</t>
  </si>
  <si>
    <t>AFFAIRE</t>
  </si>
  <si>
    <t>JG</t>
  </si>
  <si>
    <t xml:space="preserve"> Tendance KF</t>
  </si>
  <si>
    <t>DEP</t>
  </si>
  <si>
    <t>PREV</t>
  </si>
  <si>
    <t>CH AFF</t>
  </si>
  <si>
    <t>PERSONNEL  NECESSAIRE</t>
  </si>
  <si>
    <t>AVANCE HEURE</t>
  </si>
  <si>
    <t>AVANCE SEMAINE</t>
  </si>
  <si>
    <t xml:space="preserve">TAB </t>
  </si>
  <si>
    <t>ACM/STM</t>
  </si>
  <si>
    <t>YR</t>
  </si>
  <si>
    <t>EFFECTIF CHANTIER</t>
  </si>
  <si>
    <t>ECART</t>
  </si>
  <si>
    <t>GA</t>
  </si>
  <si>
    <t>DL</t>
  </si>
  <si>
    <t>ARRET FOURS</t>
  </si>
  <si>
    <t>ATELIER DE USINAGE</t>
  </si>
  <si>
    <t xml:space="preserve">ATELIER DE REPARATIONS </t>
  </si>
  <si>
    <t>MS</t>
  </si>
  <si>
    <t>JB</t>
  </si>
  <si>
    <t>LR</t>
  </si>
  <si>
    <r>
      <rPr>
        <sz val="2"/>
        <rFont val="MS Sans Serif"/>
        <family val="2"/>
      </rPr>
      <t>8</t>
    </r>
    <r>
      <rPr>
        <sz val="9"/>
        <rFont val="MS Sans Serif"/>
        <family val="2"/>
      </rPr>
      <t>JB</t>
    </r>
  </si>
  <si>
    <r>
      <rPr>
        <sz val="2"/>
        <rFont val="MS Sans Serif"/>
        <family val="2"/>
      </rPr>
      <t>91</t>
    </r>
    <r>
      <rPr>
        <sz val="9"/>
        <rFont val="MS Sans Serif"/>
        <family val="2"/>
      </rPr>
      <t>XG</t>
    </r>
  </si>
  <si>
    <t>APR</t>
  </si>
  <si>
    <r>
      <rPr>
        <b/>
        <sz val="2"/>
        <rFont val="MS Sans Serif"/>
        <family val="2"/>
      </rPr>
      <t>2</t>
    </r>
    <r>
      <rPr>
        <b/>
        <sz val="9"/>
        <rFont val="MS Sans Serif"/>
        <family val="2"/>
      </rPr>
      <t>DL</t>
    </r>
  </si>
  <si>
    <t>x</t>
  </si>
  <si>
    <r>
      <rPr>
        <sz val="2"/>
        <rFont val="MS Sans Serif"/>
        <family val="2"/>
      </rPr>
      <t>3</t>
    </r>
    <r>
      <rPr>
        <sz val="9"/>
        <rFont val="MS Sans Serif"/>
        <family val="2"/>
      </rPr>
      <t>DL</t>
    </r>
  </si>
  <si>
    <t>BS</t>
  </si>
  <si>
    <t>1Dl</t>
  </si>
  <si>
    <t>Lf</t>
  </si>
  <si>
    <t>RENFORT</t>
  </si>
  <si>
    <t>PERSONNEL NECESSAIRE</t>
  </si>
  <si>
    <t>PERSONNEL ACTIF</t>
  </si>
  <si>
    <t>PERSONNEL AU REPOS</t>
  </si>
  <si>
    <t>MAL.</t>
  </si>
  <si>
    <t>C.P.</t>
  </si>
  <si>
    <t>FORM</t>
  </si>
  <si>
    <t>BA</t>
  </si>
  <si>
    <t>XG</t>
  </si>
  <si>
    <t>CHANTIERS</t>
  </si>
  <si>
    <t xml:space="preserve">SEMAINE: </t>
  </si>
  <si>
    <t>SAMEDI</t>
  </si>
  <si>
    <t>VENDREDI</t>
  </si>
  <si>
    <t>JEUDI</t>
  </si>
  <si>
    <t>MERCREDI</t>
  </si>
  <si>
    <t>MARDI</t>
  </si>
  <si>
    <t>LUNDI</t>
  </si>
  <si>
    <t xml:space="preserve">EFFECTIF CH: </t>
  </si>
  <si>
    <t>RESP.</t>
  </si>
  <si>
    <t>BJ</t>
  </si>
  <si>
    <t>SP</t>
  </si>
  <si>
    <t>TRAVAUX FOURS</t>
  </si>
  <si>
    <t>APR BROYEURSS</t>
  </si>
  <si>
    <t>nov</t>
  </si>
  <si>
    <t>Semaine n</t>
  </si>
  <si>
    <t>semaine  n+1</t>
  </si>
  <si>
    <t>semaine  n+2</t>
  </si>
</sst>
</file>

<file path=xl/styles.xml><?xml version="1.0" encoding="utf-8"?>
<styleSheet xmlns="http://schemas.openxmlformats.org/spreadsheetml/2006/main">
  <numFmts count="1">
    <numFmt numFmtId="164" formatCode="0.0"/>
  </numFmts>
  <fonts count="38">
    <font>
      <sz val="10"/>
      <name val="MS Sans Serif"/>
    </font>
    <font>
      <b/>
      <sz val="10"/>
      <name val="MS Sans Serif"/>
      <family val="2"/>
    </font>
    <font>
      <sz val="18"/>
      <name val="MS Sans Serif"/>
      <family val="2"/>
    </font>
    <font>
      <b/>
      <sz val="10"/>
      <color indexed="12"/>
      <name val="MS Sans Serif"/>
      <family val="2"/>
    </font>
    <font>
      <sz val="10"/>
      <color indexed="17"/>
      <name val="MS Sans Serif"/>
      <family val="2"/>
    </font>
    <font>
      <sz val="8.5"/>
      <name val="MS Sans Serif"/>
      <family val="2"/>
    </font>
    <font>
      <sz val="10"/>
      <name val="MS Sans Serif"/>
      <family val="2"/>
    </font>
    <font>
      <sz val="8.5"/>
      <color indexed="17"/>
      <name val="MS Sans Serif"/>
      <family val="2"/>
    </font>
    <font>
      <sz val="9"/>
      <name val="MS Sans Serif"/>
      <family val="2"/>
    </font>
    <font>
      <sz val="9"/>
      <color indexed="10"/>
      <name val="MS Sans Serif"/>
      <family val="2"/>
    </font>
    <font>
      <b/>
      <sz val="8.5"/>
      <color indexed="12"/>
      <name val="MS Sans Serif"/>
      <family val="2"/>
    </font>
    <font>
      <b/>
      <sz val="12"/>
      <color indexed="10"/>
      <name val="MS Sans Serif"/>
      <family val="2"/>
    </font>
    <font>
      <sz val="6"/>
      <color indexed="17"/>
      <name val="MS Sans Serif"/>
      <family val="2"/>
    </font>
    <font>
      <sz val="11"/>
      <color rgb="FF006100"/>
      <name val="Calibri"/>
      <family val="2"/>
      <scheme val="minor"/>
    </font>
    <font>
      <b/>
      <sz val="8.5"/>
      <name val="MS Sans Serif"/>
      <family val="2"/>
    </font>
    <font>
      <sz val="10.5"/>
      <name val="MS Sans Serif"/>
      <family val="2"/>
    </font>
    <font>
      <sz val="7"/>
      <color indexed="17"/>
      <name val="MS Sans Serif"/>
      <family val="2"/>
    </font>
    <font>
      <b/>
      <sz val="18"/>
      <name val="MS Sans Serif"/>
      <family val="2"/>
    </font>
    <font>
      <sz val="24"/>
      <color indexed="14"/>
      <name val="Arial"/>
      <family val="2"/>
    </font>
    <font>
      <b/>
      <sz val="9"/>
      <name val="MS Sans Serif"/>
      <family val="2"/>
    </font>
    <font>
      <b/>
      <sz val="9"/>
      <color indexed="10"/>
      <name val="MS Sans Serif"/>
      <family val="2"/>
    </font>
    <font>
      <sz val="2"/>
      <name val="MS Sans Serif"/>
      <family val="2"/>
    </font>
    <font>
      <b/>
      <sz val="2"/>
      <name val="MS Sans Serif"/>
      <family val="2"/>
    </font>
    <font>
      <b/>
      <sz val="10"/>
      <color rgb="FFFF0000"/>
      <name val="MS Sans Serif"/>
      <family val="2"/>
    </font>
    <font>
      <sz val="10"/>
      <color rgb="FF000000"/>
      <name val="MS Sans Serif"/>
      <family val="2"/>
    </font>
    <font>
      <b/>
      <sz val="10"/>
      <color rgb="FF000000"/>
      <name val="MS Sans Serif"/>
      <family val="2"/>
    </font>
    <font>
      <sz val="10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4"/>
      <name val="Lucida Console"/>
      <family val="3"/>
    </font>
    <font>
      <sz val="14"/>
      <color theme="0" tint="-0.14999847407452621"/>
      <name val="Arial"/>
      <family val="2"/>
    </font>
    <font>
      <b/>
      <sz val="12"/>
      <color rgb="FFFF0000"/>
      <name val="Arial"/>
      <family val="2"/>
    </font>
    <font>
      <b/>
      <i/>
      <sz val="12"/>
      <color rgb="FFFF0000"/>
      <name val="Arial"/>
      <family val="2"/>
    </font>
    <font>
      <b/>
      <sz val="8"/>
      <color rgb="FF0070C0"/>
      <name val="Arial"/>
      <family val="2"/>
    </font>
    <font>
      <b/>
      <i/>
      <sz val="11"/>
      <name val="Lucida Console"/>
      <family val="3"/>
    </font>
    <font>
      <b/>
      <i/>
      <sz val="11"/>
      <color rgb="FFFF0000"/>
      <name val="Lucida Console"/>
      <family val="3"/>
    </font>
    <font>
      <sz val="9"/>
      <color rgb="FF141414"/>
      <name val="Arial"/>
      <family val="2"/>
    </font>
    <font>
      <b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/>
      <right style="double">
        <color indexed="64"/>
      </right>
      <top style="double">
        <color indexed="64"/>
      </top>
      <bottom style="thick">
        <color indexed="64"/>
      </bottom>
      <diagonal/>
    </border>
    <border>
      <left/>
      <right/>
      <top style="double">
        <color indexed="64"/>
      </top>
      <bottom style="thick">
        <color indexed="64"/>
      </bottom>
      <diagonal/>
    </border>
    <border>
      <left style="thick">
        <color indexed="64"/>
      </left>
      <right/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double">
        <color indexed="64"/>
      </right>
      <top style="thin">
        <color indexed="64"/>
      </top>
      <bottom/>
      <diagonal/>
    </border>
    <border>
      <left style="thick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0" fontId="13" fillId="3" borderId="0" applyNumberFormat="0" applyBorder="0" applyAlignment="0" applyProtection="0"/>
    <xf numFmtId="0" fontId="6" fillId="0" borderId="0"/>
    <xf numFmtId="0" fontId="26" fillId="0" borderId="0"/>
  </cellStyleXfs>
  <cellXfs count="179">
    <xf numFmtId="0" fontId="0" fillId="0" borderId="0" xfId="0"/>
    <xf numFmtId="0" fontId="6" fillId="0" borderId="0" xfId="2" applyBorder="1" applyAlignment="1">
      <alignment horizontal="left"/>
    </xf>
    <xf numFmtId="0" fontId="18" fillId="0" borderId="0" xfId="2" applyFont="1" applyBorder="1" applyAlignment="1"/>
    <xf numFmtId="0" fontId="6" fillId="0" borderId="0" xfId="2" applyAlignment="1">
      <alignment horizontal="left"/>
    </xf>
    <xf numFmtId="0" fontId="6" fillId="0" borderId="0" xfId="2" applyBorder="1" applyAlignment="1">
      <alignment horizontal="center"/>
    </xf>
    <xf numFmtId="0" fontId="6" fillId="0" borderId="0" xfId="2" applyBorder="1"/>
    <xf numFmtId="0" fontId="6" fillId="0" borderId="0" xfId="2"/>
    <xf numFmtId="0" fontId="6" fillId="0" borderId="0" xfId="2" applyAlignment="1"/>
    <xf numFmtId="14" fontId="2" fillId="0" borderId="0" xfId="2" applyNumberFormat="1" applyFont="1" applyBorder="1" applyAlignment="1">
      <alignment horizontal="center" vertical="center"/>
    </xf>
    <xf numFmtId="0" fontId="11" fillId="0" borderId="0" xfId="2" applyFont="1" applyAlignment="1">
      <alignment horizontal="left"/>
    </xf>
    <xf numFmtId="0" fontId="1" fillId="0" borderId="0" xfId="2" applyFont="1" applyBorder="1" applyAlignment="1">
      <alignment horizontal="left"/>
    </xf>
    <xf numFmtId="0" fontId="1" fillId="0" borderId="0" xfId="2" applyFont="1" applyAlignment="1"/>
    <xf numFmtId="14" fontId="17" fillId="0" borderId="0" xfId="2" applyNumberFormat="1" applyFont="1" applyBorder="1" applyAlignment="1">
      <alignment horizontal="center"/>
    </xf>
    <xf numFmtId="0" fontId="1" fillId="0" borderId="0" xfId="2" applyFont="1" applyBorder="1" applyAlignment="1">
      <alignment horizontal="center"/>
    </xf>
    <xf numFmtId="0" fontId="1" fillId="0" borderId="0" xfId="2" applyFont="1"/>
    <xf numFmtId="0" fontId="10" fillId="0" borderId="6" xfId="2" applyFont="1" applyBorder="1" applyAlignment="1">
      <alignment horizontal="left"/>
    </xf>
    <xf numFmtId="0" fontId="3" fillId="0" borderId="6" xfId="2" applyFont="1" applyBorder="1" applyAlignment="1"/>
    <xf numFmtId="0" fontId="3" fillId="0" borderId="6" xfId="2" applyFont="1" applyBorder="1" applyAlignment="1">
      <alignment horizontal="left"/>
    </xf>
    <xf numFmtId="0" fontId="3" fillId="0" borderId="7" xfId="2" applyFont="1" applyBorder="1" applyAlignment="1">
      <alignment horizontal="left"/>
    </xf>
    <xf numFmtId="0" fontId="3" fillId="0" borderId="7" xfId="2" applyFont="1" applyBorder="1" applyAlignment="1"/>
    <xf numFmtId="0" fontId="3" fillId="0" borderId="3" xfId="2" applyFont="1" applyBorder="1" applyAlignment="1">
      <alignment horizontal="center"/>
    </xf>
    <xf numFmtId="0" fontId="8" fillId="0" borderId="32" xfId="2" applyFont="1" applyBorder="1" applyAlignment="1">
      <alignment horizontal="left" vertical="center"/>
    </xf>
    <xf numFmtId="0" fontId="9" fillId="0" borderId="8" xfId="2" applyFont="1" applyBorder="1" applyAlignment="1" applyProtection="1">
      <alignment vertical="center"/>
      <protection locked="0"/>
    </xf>
    <xf numFmtId="0" fontId="8" fillId="4" borderId="8" xfId="2" applyFont="1" applyFill="1" applyBorder="1" applyAlignment="1">
      <alignment horizontal="center" vertical="center"/>
    </xf>
    <xf numFmtId="0" fontId="8" fillId="0" borderId="33" xfId="2" applyNumberFormat="1" applyFont="1" applyBorder="1" applyAlignment="1" applyProtection="1">
      <alignment horizontal="center" vertical="center"/>
      <protection locked="0"/>
    </xf>
    <xf numFmtId="0" fontId="8" fillId="0" borderId="0" xfId="2" applyFont="1" applyAlignment="1">
      <alignment vertical="center"/>
    </xf>
    <xf numFmtId="0" fontId="19" fillId="0" borderId="22" xfId="2" applyFont="1" applyBorder="1" applyAlignment="1">
      <alignment horizontal="left" vertical="center"/>
    </xf>
    <xf numFmtId="0" fontId="20" fillId="0" borderId="16" xfId="2" applyFont="1" applyBorder="1" applyAlignment="1" applyProtection="1">
      <alignment vertical="center"/>
      <protection locked="0"/>
    </xf>
    <xf numFmtId="0" fontId="19" fillId="4" borderId="16" xfId="2" applyFont="1" applyFill="1" applyBorder="1" applyAlignment="1">
      <alignment horizontal="center" vertical="center"/>
    </xf>
    <xf numFmtId="0" fontId="19" fillId="0" borderId="30" xfId="2" applyNumberFormat="1" applyFont="1" applyBorder="1" applyAlignment="1" applyProtection="1">
      <alignment horizontal="center" vertical="center"/>
      <protection locked="0"/>
    </xf>
    <xf numFmtId="0" fontId="8" fillId="0" borderId="22" xfId="2" applyFont="1" applyBorder="1" applyAlignment="1">
      <alignment horizontal="left" vertical="center"/>
    </xf>
    <xf numFmtId="0" fontId="6" fillId="0" borderId="0" xfId="2" applyFont="1" applyBorder="1" applyAlignment="1">
      <alignment horizontal="left"/>
    </xf>
    <xf numFmtId="0" fontId="7" fillId="0" borderId="24" xfId="2" applyFont="1" applyBorder="1" applyAlignment="1"/>
    <xf numFmtId="164" fontId="4" fillId="0" borderId="7" xfId="2" applyNumberFormat="1" applyFont="1" applyBorder="1" applyAlignment="1">
      <alignment horizontal="left"/>
    </xf>
    <xf numFmtId="0" fontId="6" fillId="0" borderId="27" xfId="2" applyBorder="1" applyAlignment="1">
      <alignment horizontal="center"/>
    </xf>
    <xf numFmtId="0" fontId="4" fillId="0" borderId="0" xfId="2" applyFont="1" applyBorder="1"/>
    <xf numFmtId="0" fontId="7" fillId="0" borderId="0" xfId="2" applyFont="1" applyBorder="1"/>
    <xf numFmtId="0" fontId="6" fillId="0" borderId="26" xfId="2" applyNumberFormat="1" applyBorder="1" applyAlignment="1">
      <alignment horizontal="center"/>
    </xf>
    <xf numFmtId="0" fontId="9" fillId="0" borderId="25" xfId="2" applyFont="1" applyBorder="1" applyAlignment="1" applyProtection="1">
      <protection locked="0"/>
    </xf>
    <xf numFmtId="0" fontId="6" fillId="0" borderId="9" xfId="2" applyBorder="1" applyAlignment="1">
      <alignment horizontal="center"/>
    </xf>
    <xf numFmtId="0" fontId="14" fillId="0" borderId="19" xfId="2" applyFont="1" applyBorder="1" applyAlignment="1">
      <alignment horizontal="center" vertical="center"/>
    </xf>
    <xf numFmtId="0" fontId="23" fillId="0" borderId="10" xfId="2" applyNumberFormat="1" applyFont="1" applyBorder="1" applyAlignment="1">
      <alignment horizontal="center"/>
    </xf>
    <xf numFmtId="0" fontId="6" fillId="0" borderId="17" xfId="2" applyNumberFormat="1" applyBorder="1" applyAlignment="1">
      <alignment horizontal="center" vertical="center"/>
    </xf>
    <xf numFmtId="0" fontId="6" fillId="0" borderId="0" xfId="2" applyAlignment="1">
      <alignment horizontal="center"/>
    </xf>
    <xf numFmtId="0" fontId="6" fillId="0" borderId="1" xfId="2" applyFont="1" applyBorder="1" applyAlignment="1">
      <alignment horizontal="left"/>
    </xf>
    <xf numFmtId="0" fontId="12" fillId="0" borderId="28" xfId="2" applyFont="1" applyBorder="1" applyAlignment="1"/>
    <xf numFmtId="2" fontId="4" fillId="0" borderId="1" xfId="2" applyNumberFormat="1" applyFont="1" applyBorder="1" applyAlignment="1">
      <alignment horizontal="left"/>
    </xf>
    <xf numFmtId="0" fontId="16" fillId="0" borderId="9" xfId="2" applyFont="1" applyBorder="1" applyAlignment="1">
      <alignment horizontal="left"/>
    </xf>
    <xf numFmtId="0" fontId="6" fillId="0" borderId="31" xfId="2" applyBorder="1"/>
    <xf numFmtId="0" fontId="4" fillId="0" borderId="3" xfId="2" applyNumberFormat="1" applyFont="1" applyBorder="1"/>
    <xf numFmtId="0" fontId="9" fillId="0" borderId="33" xfId="2" applyFont="1" applyFill="1" applyBorder="1" applyAlignment="1" applyProtection="1">
      <alignment horizontal="left" vertical="center"/>
      <protection locked="0"/>
    </xf>
    <xf numFmtId="0" fontId="9" fillId="0" borderId="30" xfId="2" applyFont="1" applyFill="1" applyBorder="1" applyAlignment="1" applyProtection="1">
      <alignment horizontal="left" vertical="center"/>
      <protection locked="0"/>
    </xf>
    <xf numFmtId="0" fontId="9" fillId="0" borderId="35" xfId="2" applyFont="1" applyFill="1" applyBorder="1" applyAlignment="1" applyProtection="1">
      <alignment horizontal="left" vertical="center"/>
      <protection locked="0"/>
    </xf>
    <xf numFmtId="0" fontId="6" fillId="0" borderId="27" xfId="2" applyNumberFormat="1" applyBorder="1" applyAlignment="1">
      <alignment horizontal="center"/>
    </xf>
    <xf numFmtId="0" fontId="23" fillId="0" borderId="21" xfId="2" applyNumberFormat="1" applyFont="1" applyBorder="1" applyAlignment="1">
      <alignment horizontal="center"/>
    </xf>
    <xf numFmtId="0" fontId="6" fillId="0" borderId="23" xfId="2" applyNumberFormat="1" applyBorder="1" applyAlignment="1">
      <alignment horizontal="center" vertical="center"/>
    </xf>
    <xf numFmtId="0" fontId="9" fillId="0" borderId="8" xfId="2" applyFont="1" applyFill="1" applyBorder="1" applyAlignment="1" applyProtection="1">
      <alignment vertical="center"/>
      <protection locked="0"/>
    </xf>
    <xf numFmtId="164" fontId="13" fillId="2" borderId="7" xfId="1" applyNumberFormat="1" applyFill="1" applyBorder="1" applyAlignment="1">
      <alignment horizontal="center"/>
    </xf>
    <xf numFmtId="0" fontId="8" fillId="0" borderId="34" xfId="2" applyFont="1" applyFill="1" applyBorder="1" applyAlignment="1">
      <alignment horizontal="left" vertical="center"/>
    </xf>
    <xf numFmtId="0" fontId="1" fillId="0" borderId="0" xfId="2" applyFont="1" applyAlignment="1">
      <alignment horizontal="center" vertical="center"/>
    </xf>
    <xf numFmtId="0" fontId="15" fillId="0" borderId="36" xfId="2" applyNumberFormat="1" applyFont="1" applyBorder="1" applyAlignment="1">
      <alignment horizontal="center" vertical="center"/>
    </xf>
    <xf numFmtId="0" fontId="15" fillId="0" borderId="14" xfId="2" applyNumberFormat="1" applyFont="1" applyBorder="1" applyAlignment="1">
      <alignment horizontal="center" vertical="center"/>
    </xf>
    <xf numFmtId="0" fontId="15" fillId="0" borderId="29" xfId="2" applyNumberFormat="1" applyFont="1" applyBorder="1" applyAlignment="1">
      <alignment horizontal="center" vertical="center"/>
    </xf>
    <xf numFmtId="0" fontId="15" fillId="0" borderId="15" xfId="2" applyNumberFormat="1" applyFont="1" applyBorder="1" applyAlignment="1">
      <alignment horizontal="center" vertical="center"/>
    </xf>
    <xf numFmtId="164" fontId="13" fillId="2" borderId="24" xfId="1" applyNumberFormat="1" applyFill="1" applyBorder="1" applyAlignment="1">
      <alignment horizontal="center"/>
    </xf>
    <xf numFmtId="0" fontId="5" fillId="0" borderId="3" xfId="2" applyFont="1" applyBorder="1" applyAlignment="1">
      <alignment horizontal="center"/>
    </xf>
    <xf numFmtId="0" fontId="5" fillId="0" borderId="28" xfId="2" applyFont="1" applyBorder="1" applyAlignment="1">
      <alignment horizontal="center"/>
    </xf>
    <xf numFmtId="0" fontId="3" fillId="0" borderId="6" xfId="2" applyFont="1" applyBorder="1" applyAlignment="1">
      <alignment horizontal="center" vertical="top" wrapText="1"/>
    </xf>
    <xf numFmtId="0" fontId="3" fillId="0" borderId="7" xfId="2" applyFont="1" applyBorder="1" applyAlignment="1">
      <alignment horizontal="center" vertical="top" wrapText="1"/>
    </xf>
    <xf numFmtId="0" fontId="3" fillId="0" borderId="5" xfId="2" applyFont="1" applyBorder="1" applyAlignment="1">
      <alignment horizontal="center"/>
    </xf>
    <xf numFmtId="0" fontId="1" fillId="5" borderId="28" xfId="2" applyFont="1" applyFill="1" applyBorder="1" applyAlignment="1">
      <alignment horizontal="center"/>
    </xf>
    <xf numFmtId="0" fontId="1" fillId="5" borderId="4" xfId="2" applyFont="1" applyFill="1" applyBorder="1" applyAlignment="1">
      <alignment horizontal="center"/>
    </xf>
    <xf numFmtId="0" fontId="26" fillId="0" borderId="0" xfId="3"/>
    <xf numFmtId="0" fontId="26" fillId="0" borderId="0" xfId="3" applyAlignment="1">
      <alignment horizontal="center"/>
    </xf>
    <xf numFmtId="0" fontId="27" fillId="4" borderId="38" xfId="3" applyFont="1" applyFill="1" applyBorder="1" applyAlignment="1">
      <alignment horizontal="center"/>
    </xf>
    <xf numFmtId="0" fontId="27" fillId="4" borderId="39" xfId="3" applyFont="1" applyFill="1" applyBorder="1" applyAlignment="1">
      <alignment horizontal="center"/>
    </xf>
    <xf numFmtId="0" fontId="27" fillId="0" borderId="39" xfId="3" applyFont="1" applyBorder="1" applyAlignment="1">
      <alignment horizontal="center"/>
    </xf>
    <xf numFmtId="0" fontId="28" fillId="0" borderId="40" xfId="3" applyFont="1" applyBorder="1" applyAlignment="1">
      <alignment horizontal="center" vertical="center"/>
    </xf>
    <xf numFmtId="0" fontId="28" fillId="0" borderId="41" xfId="3" applyFont="1" applyBorder="1" applyAlignment="1">
      <alignment horizontal="center" vertical="center"/>
    </xf>
    <xf numFmtId="0" fontId="28" fillId="0" borderId="42" xfId="3" applyFont="1" applyBorder="1" applyAlignment="1">
      <alignment horizontal="center" vertical="center"/>
    </xf>
    <xf numFmtId="0" fontId="27" fillId="0" borderId="43" xfId="3" applyFont="1" applyBorder="1" applyAlignment="1">
      <alignment horizontal="center"/>
    </xf>
    <xf numFmtId="0" fontId="28" fillId="0" borderId="44" xfId="3" applyFont="1" applyBorder="1" applyAlignment="1">
      <alignment horizontal="center" vertical="center"/>
    </xf>
    <xf numFmtId="0" fontId="28" fillId="0" borderId="45" xfId="3" applyFont="1" applyBorder="1" applyAlignment="1">
      <alignment horizontal="center" vertical="center"/>
    </xf>
    <xf numFmtId="0" fontId="28" fillId="0" borderId="46" xfId="3" applyFont="1" applyBorder="1" applyAlignment="1">
      <alignment horizontal="center" vertical="center"/>
    </xf>
    <xf numFmtId="0" fontId="27" fillId="4" borderId="47" xfId="3" applyFont="1" applyFill="1" applyBorder="1" applyAlignment="1">
      <alignment horizontal="center"/>
    </xf>
    <xf numFmtId="0" fontId="27" fillId="4" borderId="48" xfId="3" applyFont="1" applyFill="1" applyBorder="1" applyAlignment="1">
      <alignment horizontal="center"/>
    </xf>
    <xf numFmtId="0" fontId="27" fillId="0" borderId="48" xfId="3" applyFont="1" applyBorder="1" applyAlignment="1">
      <alignment horizontal="center"/>
    </xf>
    <xf numFmtId="0" fontId="28" fillId="0" borderId="49" xfId="3" applyFont="1" applyBorder="1" applyAlignment="1">
      <alignment horizontal="center" vertical="center"/>
    </xf>
    <xf numFmtId="0" fontId="28" fillId="0" borderId="50" xfId="3" applyFont="1" applyBorder="1" applyAlignment="1">
      <alignment horizontal="center" vertical="center"/>
    </xf>
    <xf numFmtId="0" fontId="28" fillId="0" borderId="51" xfId="3" applyFont="1" applyBorder="1" applyAlignment="1">
      <alignment horizontal="center" vertical="center"/>
    </xf>
    <xf numFmtId="0" fontId="27" fillId="4" borderId="52" xfId="3" applyFont="1" applyFill="1" applyBorder="1" applyAlignment="1" applyProtection="1">
      <alignment horizontal="center"/>
      <protection locked="0"/>
    </xf>
    <xf numFmtId="0" fontId="27" fillId="4" borderId="53" xfId="3" applyFont="1" applyFill="1" applyBorder="1" applyAlignment="1" applyProtection="1">
      <alignment horizontal="center"/>
      <protection locked="0"/>
    </xf>
    <xf numFmtId="0" fontId="27" fillId="0" borderId="53" xfId="3" applyFont="1" applyBorder="1" applyAlignment="1" applyProtection="1">
      <alignment horizontal="center"/>
      <protection locked="0"/>
    </xf>
    <xf numFmtId="0" fontId="26" fillId="0" borderId="53" xfId="3" applyBorder="1" applyAlignment="1" applyProtection="1">
      <alignment horizontal="center"/>
      <protection locked="0"/>
    </xf>
    <xf numFmtId="0" fontId="26" fillId="0" borderId="54" xfId="3" applyFont="1" applyBorder="1"/>
    <xf numFmtId="0" fontId="28" fillId="0" borderId="55" xfId="3" applyFont="1" applyBorder="1" applyAlignment="1" applyProtection="1">
      <alignment horizontal="center" vertical="center" textRotation="90"/>
      <protection locked="0"/>
    </xf>
    <xf numFmtId="0" fontId="27" fillId="4" borderId="56" xfId="3" applyFont="1" applyFill="1" applyBorder="1" applyAlignment="1" applyProtection="1">
      <alignment horizontal="center"/>
      <protection locked="0"/>
    </xf>
    <xf numFmtId="0" fontId="27" fillId="4" borderId="57" xfId="3" applyFont="1" applyFill="1" applyBorder="1" applyAlignment="1" applyProtection="1">
      <alignment horizontal="center"/>
      <protection locked="0"/>
    </xf>
    <xf numFmtId="0" fontId="27" fillId="0" borderId="57" xfId="3" applyFont="1" applyBorder="1" applyAlignment="1" applyProtection="1">
      <alignment horizontal="center"/>
      <protection locked="0"/>
    </xf>
    <xf numFmtId="0" fontId="26" fillId="0" borderId="57" xfId="3" applyFont="1" applyBorder="1" applyAlignment="1" applyProtection="1">
      <alignment horizontal="center"/>
      <protection locked="0"/>
    </xf>
    <xf numFmtId="0" fontId="26" fillId="0" borderId="57" xfId="3" applyFont="1" applyBorder="1"/>
    <xf numFmtId="0" fontId="28" fillId="0" borderId="58" xfId="3" applyFont="1" applyBorder="1" applyAlignment="1" applyProtection="1">
      <alignment horizontal="center" vertical="center" textRotation="90"/>
      <protection locked="0"/>
    </xf>
    <xf numFmtId="0" fontId="27" fillId="4" borderId="59" xfId="3" applyFont="1" applyFill="1" applyBorder="1" applyAlignment="1" applyProtection="1">
      <alignment horizontal="center"/>
      <protection locked="0"/>
    </xf>
    <xf numFmtId="0" fontId="27" fillId="4" borderId="54" xfId="3" applyFont="1" applyFill="1" applyBorder="1" applyAlignment="1" applyProtection="1">
      <alignment horizontal="center"/>
      <protection locked="0"/>
    </xf>
    <xf numFmtId="0" fontId="27" fillId="0" borderId="54" xfId="3" applyFont="1" applyBorder="1" applyAlignment="1" applyProtection="1">
      <alignment horizontal="center"/>
      <protection locked="0"/>
    </xf>
    <xf numFmtId="0" fontId="26" fillId="0" borderId="54" xfId="3" applyBorder="1" applyAlignment="1" applyProtection="1">
      <alignment horizontal="center"/>
      <protection locked="0"/>
    </xf>
    <xf numFmtId="0" fontId="26" fillId="0" borderId="54" xfId="3" applyBorder="1" applyProtection="1">
      <protection locked="0"/>
    </xf>
    <xf numFmtId="0" fontId="28" fillId="0" borderId="60" xfId="3" applyFont="1" applyBorder="1" applyAlignment="1" applyProtection="1">
      <alignment horizontal="center" vertical="center" textRotation="90"/>
      <protection locked="0"/>
    </xf>
    <xf numFmtId="0" fontId="26" fillId="0" borderId="57" xfId="3" applyBorder="1" applyAlignment="1" applyProtection="1">
      <alignment horizontal="center"/>
      <protection locked="0"/>
    </xf>
    <xf numFmtId="0" fontId="26" fillId="0" borderId="57" xfId="3" applyFont="1" applyBorder="1" applyProtection="1">
      <protection locked="0"/>
    </xf>
    <xf numFmtId="0" fontId="26" fillId="0" borderId="54" xfId="3" applyFont="1" applyBorder="1" applyProtection="1">
      <protection locked="0"/>
    </xf>
    <xf numFmtId="0" fontId="28" fillId="0" borderId="61" xfId="3" applyFont="1" applyBorder="1" applyAlignment="1" applyProtection="1">
      <alignment horizontal="center" textRotation="90"/>
      <protection locked="0"/>
    </xf>
    <xf numFmtId="0" fontId="27" fillId="4" borderId="62" xfId="3" applyFont="1" applyFill="1" applyBorder="1" applyAlignment="1" applyProtection="1">
      <alignment horizontal="center"/>
      <protection locked="0"/>
    </xf>
    <xf numFmtId="0" fontId="27" fillId="4" borderId="63" xfId="3" applyFont="1" applyFill="1" applyBorder="1" applyAlignment="1" applyProtection="1">
      <alignment horizontal="center"/>
      <protection locked="0"/>
    </xf>
    <xf numFmtId="0" fontId="27" fillId="0" borderId="63" xfId="3" applyFont="1" applyBorder="1" applyAlignment="1" applyProtection="1">
      <alignment horizontal="center"/>
      <protection locked="0"/>
    </xf>
    <xf numFmtId="0" fontId="26" fillId="0" borderId="63" xfId="3" applyBorder="1" applyAlignment="1" applyProtection="1">
      <alignment horizontal="center"/>
      <protection locked="0"/>
    </xf>
    <xf numFmtId="0" fontId="26" fillId="0" borderId="63" xfId="3" applyFont="1" applyBorder="1" applyProtection="1">
      <protection locked="0"/>
    </xf>
    <xf numFmtId="0" fontId="28" fillId="0" borderId="64" xfId="3" applyFont="1" applyBorder="1" applyAlignment="1" applyProtection="1">
      <alignment horizontal="center" textRotation="90"/>
      <protection locked="0"/>
    </xf>
    <xf numFmtId="0" fontId="27" fillId="0" borderId="0" xfId="3" applyFont="1"/>
    <xf numFmtId="0" fontId="27" fillId="4" borderId="65" xfId="3" applyFont="1" applyFill="1" applyBorder="1" applyAlignment="1" applyProtection="1">
      <alignment horizontal="center"/>
      <protection locked="0"/>
    </xf>
    <xf numFmtId="0" fontId="27" fillId="0" borderId="65" xfId="3" applyFont="1" applyBorder="1" applyAlignment="1" applyProtection="1">
      <alignment horizontal="center"/>
      <protection locked="0"/>
    </xf>
    <xf numFmtId="0" fontId="27" fillId="0" borderId="65" xfId="3" applyFont="1" applyBorder="1" applyProtection="1">
      <protection locked="0"/>
    </xf>
    <xf numFmtId="0" fontId="29" fillId="0" borderId="65" xfId="3" applyFont="1" applyBorder="1" applyAlignment="1" applyProtection="1">
      <alignment horizontal="center" vertical="center"/>
      <protection locked="0"/>
    </xf>
    <xf numFmtId="0" fontId="27" fillId="4" borderId="66" xfId="3" applyFont="1" applyFill="1" applyBorder="1" applyAlignment="1" applyProtection="1">
      <alignment horizontal="center"/>
      <protection locked="0"/>
    </xf>
    <xf numFmtId="0" fontId="27" fillId="0" borderId="66" xfId="3" applyFont="1" applyBorder="1" applyAlignment="1" applyProtection="1">
      <alignment horizontal="center"/>
      <protection locked="0"/>
    </xf>
    <xf numFmtId="0" fontId="27" fillId="0" borderId="66" xfId="3" applyFont="1" applyBorder="1" applyProtection="1">
      <protection locked="0"/>
    </xf>
    <xf numFmtId="0" fontId="29" fillId="0" borderId="66" xfId="3" applyFont="1" applyBorder="1" applyAlignment="1" applyProtection="1">
      <alignment horizontal="center" vertical="center"/>
      <protection locked="0"/>
    </xf>
    <xf numFmtId="0" fontId="27" fillId="4" borderId="66" xfId="3" applyFont="1" applyFill="1" applyBorder="1" applyAlignment="1">
      <alignment horizontal="center"/>
    </xf>
    <xf numFmtId="0" fontId="27" fillId="0" borderId="66" xfId="3" applyFont="1" applyBorder="1" applyAlignment="1">
      <alignment horizontal="center"/>
    </xf>
    <xf numFmtId="0" fontId="27" fillId="0" borderId="66" xfId="3" applyFont="1" applyBorder="1"/>
    <xf numFmtId="0" fontId="30" fillId="0" borderId="0" xfId="3" applyFont="1"/>
    <xf numFmtId="0" fontId="29" fillId="0" borderId="66" xfId="3" applyFont="1" applyBorder="1" applyAlignment="1" applyProtection="1">
      <alignment horizontal="center"/>
      <protection locked="0"/>
    </xf>
    <xf numFmtId="0" fontId="29" fillId="0" borderId="57" xfId="3" applyFont="1" applyBorder="1" applyAlignment="1" applyProtection="1">
      <alignment horizontal="center"/>
      <protection locked="0"/>
    </xf>
    <xf numFmtId="0" fontId="28" fillId="0" borderId="0" xfId="3" applyFont="1"/>
    <xf numFmtId="0" fontId="31" fillId="0" borderId="43" xfId="3" applyFont="1" applyBorder="1" applyAlignment="1">
      <alignment horizontal="center" vertical="center"/>
    </xf>
    <xf numFmtId="0" fontId="32" fillId="0" borderId="43" xfId="3" applyFont="1" applyBorder="1" applyAlignment="1">
      <alignment horizontal="center" vertical="center"/>
    </xf>
    <xf numFmtId="0" fontId="28" fillId="0" borderId="67" xfId="3" applyFont="1" applyBorder="1" applyAlignment="1">
      <alignment horizontal="center" vertical="center" textRotation="90"/>
    </xf>
    <xf numFmtId="0" fontId="33" fillId="6" borderId="65" xfId="3" applyFont="1" applyFill="1" applyBorder="1" applyAlignment="1">
      <alignment horizontal="center" vertical="center" textRotation="25"/>
    </xf>
    <xf numFmtId="0" fontId="33" fillId="0" borderId="65" xfId="3" applyFont="1" applyBorder="1" applyAlignment="1">
      <alignment horizontal="center" vertical="center" textRotation="25"/>
    </xf>
    <xf numFmtId="0" fontId="34" fillId="0" borderId="65" xfId="3" applyFont="1" applyBorder="1" applyAlignment="1" applyProtection="1">
      <alignment horizontal="center"/>
      <protection locked="0"/>
    </xf>
    <xf numFmtId="0" fontId="35" fillId="0" borderId="57" xfId="3" applyFont="1" applyBorder="1" applyAlignment="1">
      <alignment horizontal="right"/>
    </xf>
    <xf numFmtId="0" fontId="28" fillId="0" borderId="68" xfId="3" applyFont="1" applyBorder="1" applyAlignment="1">
      <alignment horizontal="center" vertical="center" textRotation="90"/>
    </xf>
    <xf numFmtId="0" fontId="33" fillId="6" borderId="69" xfId="3" applyFont="1" applyFill="1" applyBorder="1" applyAlignment="1">
      <alignment horizontal="center" vertical="center" textRotation="25"/>
    </xf>
    <xf numFmtId="0" fontId="33" fillId="0" borderId="69" xfId="3" applyFont="1" applyBorder="1" applyAlignment="1">
      <alignment horizontal="center" vertical="center" textRotation="25"/>
    </xf>
    <xf numFmtId="0" fontId="34" fillId="0" borderId="69" xfId="3" applyFont="1" applyBorder="1" applyAlignment="1" applyProtection="1">
      <alignment horizontal="center"/>
      <protection locked="0"/>
    </xf>
    <xf numFmtId="0" fontId="28" fillId="0" borderId="57" xfId="3" applyFont="1" applyBorder="1" applyAlignment="1">
      <alignment horizontal="center" vertical="center" textRotation="90"/>
    </xf>
    <xf numFmtId="0" fontId="26" fillId="0" borderId="53" xfId="3" applyFont="1" applyBorder="1" applyProtection="1">
      <protection locked="0"/>
    </xf>
    <xf numFmtId="0" fontId="36" fillId="0" borderId="0" xfId="3" applyFont="1"/>
    <xf numFmtId="0" fontId="0" fillId="0" borderId="70" xfId="0" applyBorder="1" applyAlignment="1">
      <alignment horizontal="center"/>
    </xf>
    <xf numFmtId="0" fontId="8" fillId="0" borderId="22" xfId="2" applyFont="1" applyFill="1" applyBorder="1" applyAlignment="1">
      <alignment horizontal="left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33" xfId="2" applyNumberFormat="1" applyFont="1" applyFill="1" applyBorder="1" applyAlignment="1" applyProtection="1">
      <alignment horizontal="center" vertical="center"/>
      <protection locked="0"/>
    </xf>
    <xf numFmtId="0" fontId="15" fillId="0" borderId="29" xfId="2" applyNumberFormat="1" applyFont="1" applyFill="1" applyBorder="1" applyAlignment="1">
      <alignment horizontal="center" vertical="center"/>
    </xf>
    <xf numFmtId="0" fontId="15" fillId="0" borderId="14" xfId="2" applyNumberFormat="1" applyFont="1" applyFill="1" applyBorder="1" applyAlignment="1">
      <alignment horizontal="center" vertical="center"/>
    </xf>
    <xf numFmtId="0" fontId="15" fillId="0" borderId="15" xfId="2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9" fillId="0" borderId="33" xfId="2" applyFont="1" applyFill="1" applyBorder="1" applyAlignment="1" applyProtection="1">
      <alignment vertical="center"/>
      <protection locked="0"/>
    </xf>
    <xf numFmtId="0" fontId="9" fillId="0" borderId="16" xfId="2" applyFont="1" applyFill="1" applyBorder="1" applyAlignment="1" applyProtection="1">
      <alignment vertical="center"/>
      <protection locked="0"/>
    </xf>
    <xf numFmtId="0" fontId="8" fillId="0" borderId="16" xfId="2" applyFont="1" applyFill="1" applyBorder="1" applyAlignment="1">
      <alignment horizontal="center" vertical="center"/>
    </xf>
    <xf numFmtId="0" fontId="8" fillId="0" borderId="30" xfId="2" applyNumberFormat="1" applyFont="1" applyFill="1" applyBorder="1" applyAlignment="1" applyProtection="1">
      <alignment horizontal="center" vertical="center"/>
      <protection locked="0"/>
    </xf>
    <xf numFmtId="0" fontId="9" fillId="0" borderId="18" xfId="2" applyFont="1" applyFill="1" applyBorder="1" applyAlignment="1" applyProtection="1">
      <alignment vertical="center"/>
      <protection locked="0"/>
    </xf>
    <xf numFmtId="0" fontId="8" fillId="0" borderId="18" xfId="2" applyFont="1" applyFill="1" applyBorder="1" applyAlignment="1">
      <alignment horizontal="center" vertical="center"/>
    </xf>
    <xf numFmtId="0" fontId="8" fillId="0" borderId="35" xfId="2" applyNumberFormat="1" applyFont="1" applyFill="1" applyBorder="1" applyAlignment="1" applyProtection="1">
      <alignment horizontal="center" vertical="center"/>
      <protection locked="0"/>
    </xf>
    <xf numFmtId="0" fontId="19" fillId="0" borderId="0" xfId="2" applyFont="1" applyFill="1" applyAlignment="1">
      <alignment vertical="center"/>
    </xf>
    <xf numFmtId="0" fontId="15" fillId="0" borderId="37" xfId="2" applyNumberFormat="1" applyFont="1" applyFill="1" applyBorder="1" applyAlignment="1">
      <alignment horizontal="center" vertical="center"/>
    </xf>
    <xf numFmtId="0" fontId="15" fillId="0" borderId="11" xfId="2" applyNumberFormat="1" applyFont="1" applyFill="1" applyBorder="1" applyAlignment="1">
      <alignment horizontal="center" vertical="center"/>
    </xf>
    <xf numFmtId="0" fontId="15" fillId="0" borderId="12" xfId="2" applyNumberFormat="1" applyFont="1" applyFill="1" applyBorder="1" applyAlignment="1">
      <alignment horizontal="center" vertical="center"/>
    </xf>
    <xf numFmtId="0" fontId="1" fillId="5" borderId="3" xfId="2" applyFont="1" applyFill="1" applyBorder="1" applyAlignment="1">
      <alignment horizontal="center"/>
    </xf>
    <xf numFmtId="2" fontId="8" fillId="0" borderId="21" xfId="2" applyNumberFormat="1" applyFont="1" applyFill="1" applyBorder="1" applyAlignment="1">
      <alignment horizontal="center" vertical="center"/>
    </xf>
    <xf numFmtId="2" fontId="19" fillId="0" borderId="22" xfId="2" applyNumberFormat="1" applyFont="1" applyFill="1" applyBorder="1" applyAlignment="1">
      <alignment horizontal="center" vertical="center"/>
    </xf>
    <xf numFmtId="2" fontId="8" fillId="0" borderId="32" xfId="2" applyNumberFormat="1" applyFont="1" applyFill="1" applyBorder="1" applyAlignment="1">
      <alignment horizontal="center" vertical="center"/>
    </xf>
    <xf numFmtId="2" fontId="8" fillId="0" borderId="22" xfId="2" applyNumberFormat="1" applyFont="1" applyFill="1" applyBorder="1" applyAlignment="1">
      <alignment horizontal="center" vertical="center"/>
    </xf>
    <xf numFmtId="2" fontId="8" fillId="0" borderId="34" xfId="2" applyNumberFormat="1" applyFont="1" applyFill="1" applyBorder="1" applyAlignment="1">
      <alignment horizontal="center" vertical="center"/>
    </xf>
    <xf numFmtId="2" fontId="8" fillId="0" borderId="23" xfId="2" applyNumberFormat="1" applyFont="1" applyFill="1" applyBorder="1" applyAlignment="1">
      <alignment horizontal="center" vertical="center"/>
    </xf>
    <xf numFmtId="0" fontId="15" fillId="0" borderId="2" xfId="2" applyNumberFormat="1" applyFont="1" applyBorder="1" applyAlignment="1">
      <alignment horizontal="center" vertical="center"/>
    </xf>
    <xf numFmtId="0" fontId="15" fillId="0" borderId="13" xfId="2" applyNumberFormat="1" applyFont="1" applyBorder="1" applyAlignment="1">
      <alignment horizontal="center" vertical="center"/>
    </xf>
    <xf numFmtId="0" fontId="37" fillId="4" borderId="9" xfId="1" applyFont="1" applyFill="1" applyBorder="1" applyAlignment="1">
      <alignment horizontal="center"/>
    </xf>
    <xf numFmtId="0" fontId="37" fillId="4" borderId="31" xfId="1" applyFont="1" applyFill="1" applyBorder="1" applyAlignment="1">
      <alignment horizontal="center"/>
    </xf>
    <xf numFmtId="0" fontId="37" fillId="4" borderId="20" xfId="1" applyFont="1" applyFill="1" applyBorder="1" applyAlignment="1">
      <alignment horizontal="center"/>
    </xf>
  </cellXfs>
  <cellStyles count="4">
    <cellStyle name="Normal" xfId="0" builtinId="0"/>
    <cellStyle name="Normal 2" xfId="2"/>
    <cellStyle name="Normal 3" xfId="3"/>
    <cellStyle name="Satisfaisant" xfId="1" builtinId="26"/>
  </cellStyles>
  <dxfs count="23">
    <dxf>
      <font>
        <b/>
        <i/>
        <color theme="9" tint="-0.24994659260841701"/>
      </font>
      <fill>
        <patternFill patternType="none">
          <bgColor auto="1"/>
        </patternFill>
      </fill>
    </dxf>
    <dxf>
      <font>
        <b/>
        <i/>
        <color rgb="FFFF0000"/>
      </font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  <color rgb="FFFF000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u val="none"/>
        <color indexed="48"/>
      </font>
    </dxf>
    <dxf>
      <font>
        <b/>
        <i/>
        <color theme="9" tint="-0.24994659260841701"/>
      </font>
      <fill>
        <patternFill patternType="none">
          <bgColor auto="1"/>
        </patternFill>
      </fill>
    </dxf>
    <dxf>
      <font>
        <b/>
        <i/>
        <color rgb="FFFF0000"/>
      </font>
    </dxf>
    <dxf>
      <font>
        <b/>
        <i val="0"/>
        <color rgb="FF00B050"/>
      </font>
      <fill>
        <patternFill>
          <bgColor rgb="FF00B050"/>
        </patternFill>
      </fill>
    </dxf>
    <dxf>
      <font>
        <b/>
        <i val="0"/>
        <color rgb="FFFF000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u val="none"/>
        <color indexed="48"/>
      </font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rge/OneDrive/AZUR%20Planning%20semain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 SEMAINE"/>
      <sheetName val="planning semaine 44"/>
      <sheetName val="planning semaine 45"/>
      <sheetName val="planning semaine 46"/>
      <sheetName val="planning semaine 47"/>
      <sheetName val="planning semaine 48"/>
      <sheetName val="Affaire"/>
      <sheetName val="Responsable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>
        <row r="1">
          <cell r="B1">
            <v>47</v>
          </cell>
        </row>
        <row r="2">
          <cell r="B2" t="str">
            <v>Travaux Fours</v>
          </cell>
        </row>
        <row r="3">
          <cell r="B3">
            <v>0</v>
          </cell>
        </row>
        <row r="4">
          <cell r="B4">
            <v>0</v>
          </cell>
        </row>
        <row r="5">
          <cell r="B5" t="str">
            <v>ATELIER DE USINAGE</v>
          </cell>
        </row>
        <row r="6">
          <cell r="B6" t="str">
            <v xml:space="preserve">ATELIER DE REPARATIONS </v>
          </cell>
        </row>
        <row r="7">
          <cell r="B7" t="str">
            <v>CONTRAT PONTS</v>
          </cell>
        </row>
        <row r="8">
          <cell r="B8" t="str">
            <v>ATELIER CHANTIER</v>
          </cell>
        </row>
        <row r="9">
          <cell r="B9" t="str">
            <v>ARRET CONVOYEURS</v>
          </cell>
        </row>
        <row r="10">
          <cell r="B10" t="str">
            <v xml:space="preserve">EQUIPEMENT CHAINE CONVOYEUR </v>
          </cell>
        </row>
        <row r="11">
          <cell r="B11">
            <v>0</v>
          </cell>
        </row>
        <row r="12">
          <cell r="B12" t="str">
            <v>DEPOSE BRULEURS 3GV ET 1GV</v>
          </cell>
        </row>
        <row r="13">
          <cell r="B13" t="str">
            <v>MISE EN SECURITE TRANSPORTEURS ACCUS</v>
          </cell>
        </row>
        <row r="14">
          <cell r="B14">
            <v>0</v>
          </cell>
        </row>
        <row r="15">
          <cell r="B15">
            <v>0</v>
          </cell>
        </row>
        <row r="16">
          <cell r="B16">
            <v>0</v>
          </cell>
        </row>
        <row r="17">
          <cell r="B17">
            <v>0</v>
          </cell>
        </row>
        <row r="18">
          <cell r="B18" t="str">
            <v>LIGNE GASOIL POSTE 2 / 5 + lyre</v>
          </cell>
        </row>
        <row r="19">
          <cell r="B19" t="str">
            <v>FLUXEL RACLAGE</v>
          </cell>
        </row>
        <row r="20">
          <cell r="B20" t="str">
            <v>FLUXEL TUYAUTERIE ENTERREE</v>
          </cell>
        </row>
        <row r="21">
          <cell r="B21">
            <v>0</v>
          </cell>
        </row>
        <row r="22">
          <cell r="B22">
            <v>0</v>
          </cell>
        </row>
        <row r="23">
          <cell r="B23">
            <v>0</v>
          </cell>
        </row>
        <row r="24">
          <cell r="B24">
            <v>0</v>
          </cell>
        </row>
        <row r="25">
          <cell r="B25">
            <v>0</v>
          </cell>
        </row>
        <row r="26">
          <cell r="B26" t="str">
            <v>PLANCHER PORTIQUES P3+P4</v>
          </cell>
        </row>
        <row r="27">
          <cell r="B27">
            <v>0</v>
          </cell>
        </row>
        <row r="28">
          <cell r="B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</row>
        <row r="32">
          <cell r="B32">
            <v>0</v>
          </cell>
        </row>
        <row r="33">
          <cell r="B33">
            <v>0</v>
          </cell>
        </row>
        <row r="34">
          <cell r="B34">
            <v>0</v>
          </cell>
        </row>
        <row r="35">
          <cell r="B35">
            <v>0</v>
          </cell>
        </row>
        <row r="36">
          <cell r="B36">
            <v>0</v>
          </cell>
        </row>
        <row r="37">
          <cell r="B37">
            <v>0</v>
          </cell>
        </row>
        <row r="38">
          <cell r="B38" t="str">
            <v>BAC 1283 TOIT + FOND  FOS SUR MER</v>
          </cell>
        </row>
        <row r="39">
          <cell r="B39">
            <v>0</v>
          </cell>
        </row>
        <row r="40">
          <cell r="B40" t="str">
            <v>TURBINE ENERGIE 1TA+3TS</v>
          </cell>
        </row>
        <row r="41">
          <cell r="B41" t="str">
            <v>COMPRESSEUR COKERIE</v>
          </cell>
        </row>
        <row r="42">
          <cell r="B42">
            <v>0</v>
          </cell>
        </row>
        <row r="43">
          <cell r="B43" t="str">
            <v>KEMOINE SUPPORTAGE LIGNE SAUMUR</v>
          </cell>
        </row>
        <row r="44">
          <cell r="B44">
            <v>0</v>
          </cell>
        </row>
        <row r="45">
          <cell r="B45" t="str">
            <v>REPRISE CHEMIN DE CABLE</v>
          </cell>
        </row>
        <row r="46">
          <cell r="B46">
            <v>0</v>
          </cell>
        </row>
        <row r="47">
          <cell r="B47" t="str">
            <v>LYONDELL FOS REE BAC 2810</v>
          </cell>
        </row>
        <row r="48">
          <cell r="B48" t="str">
            <v>MOTORISATION GRUES</v>
          </cell>
        </row>
        <row r="49">
          <cell r="B49">
            <v>0</v>
          </cell>
        </row>
        <row r="50">
          <cell r="B50">
            <v>0</v>
          </cell>
        </row>
        <row r="51">
          <cell r="B51" t="str">
            <v>BAC R84 DPF</v>
          </cell>
        </row>
        <row r="52">
          <cell r="B52">
            <v>0</v>
          </cell>
        </row>
        <row r="53">
          <cell r="B53">
            <v>0</v>
          </cell>
        </row>
        <row r="54">
          <cell r="B54">
            <v>0</v>
          </cell>
        </row>
        <row r="55">
          <cell r="B55">
            <v>0</v>
          </cell>
        </row>
        <row r="56">
          <cell r="B56" t="str">
            <v>INEOS POSE PASSERELLE</v>
          </cell>
        </row>
        <row r="57">
          <cell r="B57">
            <v>0</v>
          </cell>
        </row>
        <row r="58">
          <cell r="B58">
            <v>0</v>
          </cell>
        </row>
        <row r="59">
          <cell r="B59">
            <v>0</v>
          </cell>
        </row>
        <row r="60">
          <cell r="B60">
            <v>0</v>
          </cell>
        </row>
        <row r="61">
          <cell r="B61">
            <v>0</v>
          </cell>
        </row>
      </sheetData>
      <sheetData sheetId="7">
        <row r="1">
          <cell r="A1" t="str">
            <v>??</v>
          </cell>
        </row>
        <row r="2">
          <cell r="A2" t="str">
            <v>DL</v>
          </cell>
        </row>
        <row r="3">
          <cell r="A3" t="str">
            <v>BA</v>
          </cell>
        </row>
        <row r="4">
          <cell r="A4" t="str">
            <v>YR</v>
          </cell>
        </row>
        <row r="5">
          <cell r="A5" t="str">
            <v>JG</v>
          </cell>
        </row>
        <row r="6">
          <cell r="A6" t="str">
            <v>XG</v>
          </cell>
        </row>
        <row r="7">
          <cell r="A7" t="str">
            <v>CB</v>
          </cell>
        </row>
        <row r="8">
          <cell r="A8" t="str">
            <v>LR</v>
          </cell>
        </row>
        <row r="9">
          <cell r="A9" t="str">
            <v>SB</v>
          </cell>
        </row>
        <row r="10">
          <cell r="A10" t="str">
            <v>SP</v>
          </cell>
        </row>
        <row r="11">
          <cell r="A11" t="str">
            <v>SM</v>
          </cell>
        </row>
        <row r="12">
          <cell r="A12" t="str">
            <v>BR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I68"/>
  <sheetViews>
    <sheetView showGridLines="0" showZeros="0" zoomScale="115" zoomScaleNormal="115" zoomScaleSheetLayoutView="100" workbookViewId="0">
      <pane ySplit="5" topLeftCell="A6" activePane="bottomLeft" state="frozen"/>
      <selection pane="bottomLeft" activeCell="C6" sqref="C6"/>
    </sheetView>
  </sheetViews>
  <sheetFormatPr baseColWidth="10" defaultColWidth="4.6640625" defaultRowHeight="13.8" customHeight="1"/>
  <cols>
    <col min="1" max="1" width="4.77734375" style="3" bestFit="1" customWidth="1"/>
    <col min="2" max="2" width="16.33203125" style="7" customWidth="1"/>
    <col min="3" max="3" width="48" style="3" bestFit="1" customWidth="1"/>
    <col min="4" max="4" width="7.44140625" style="43" customWidth="1"/>
    <col min="5" max="5" width="7.44140625" style="6" customWidth="1"/>
    <col min="6" max="6" width="9.109375" style="6" bestFit="1" customWidth="1"/>
    <col min="7" max="7" width="9.44140625" style="6" bestFit="1" customWidth="1"/>
    <col min="8" max="9" width="13.109375" style="6" customWidth="1"/>
    <col min="10" max="16384" width="4.6640625" style="6"/>
  </cols>
  <sheetData>
    <row r="1" spans="1:9" ht="29.4" customHeight="1">
      <c r="A1" s="1"/>
      <c r="B1" s="2" t="s">
        <v>0</v>
      </c>
      <c r="D1" s="4"/>
      <c r="E1" s="5"/>
      <c r="F1" s="5"/>
    </row>
    <row r="2" spans="1:9" ht="14.4" customHeight="1">
      <c r="A2" s="1"/>
      <c r="C2" s="8">
        <f ca="1">TODAY()</f>
        <v>42750</v>
      </c>
      <c r="D2" s="9"/>
      <c r="E2" s="4"/>
    </row>
    <row r="3" spans="1:9" s="14" customFormat="1" ht="13.8" customHeight="1" thickBot="1">
      <c r="A3" s="10"/>
      <c r="B3" s="11"/>
      <c r="C3" s="12"/>
      <c r="D3" s="9"/>
      <c r="E3" s="13"/>
      <c r="G3" s="59"/>
      <c r="H3" s="59"/>
      <c r="I3" s="59"/>
    </row>
    <row r="4" spans="1:9" ht="15" customHeight="1" thickBot="1">
      <c r="A4" s="15" t="s">
        <v>1</v>
      </c>
      <c r="B4" s="16" t="s">
        <v>2</v>
      </c>
      <c r="C4" s="17" t="s">
        <v>3</v>
      </c>
      <c r="D4" s="67" t="s">
        <v>10</v>
      </c>
      <c r="E4" s="69" t="s">
        <v>4</v>
      </c>
      <c r="F4" s="69"/>
      <c r="G4" s="167" t="s">
        <v>59</v>
      </c>
      <c r="H4" s="70"/>
      <c r="I4" s="71"/>
    </row>
    <row r="5" spans="1:9" ht="13.8" customHeight="1" thickBot="1">
      <c r="A5" s="18"/>
      <c r="B5" s="19" t="s">
        <v>5</v>
      </c>
      <c r="C5" s="18" t="s">
        <v>5</v>
      </c>
      <c r="D5" s="68"/>
      <c r="E5" s="20" t="s">
        <v>8</v>
      </c>
      <c r="F5" s="20" t="s">
        <v>9</v>
      </c>
      <c r="G5" s="176" t="s">
        <v>60</v>
      </c>
      <c r="H5" s="177" t="s">
        <v>61</v>
      </c>
      <c r="I5" s="178" t="s">
        <v>62</v>
      </c>
    </row>
    <row r="6" spans="1:9" s="25" customFormat="1" ht="12" customHeight="1">
      <c r="A6" s="21" t="s">
        <v>34</v>
      </c>
      <c r="B6" s="22" t="s">
        <v>14</v>
      </c>
      <c r="C6" s="50" t="s">
        <v>57</v>
      </c>
      <c r="D6" s="23" t="s">
        <v>35</v>
      </c>
      <c r="E6" s="24"/>
      <c r="F6" s="168">
        <v>1720</v>
      </c>
      <c r="G6" s="174">
        <v>5</v>
      </c>
      <c r="H6" s="60">
        <v>4</v>
      </c>
      <c r="I6" s="175">
        <v>4</v>
      </c>
    </row>
    <row r="7" spans="1:9" s="25" customFormat="1" ht="12" customHeight="1">
      <c r="A7" s="26" t="s">
        <v>30</v>
      </c>
      <c r="B7" s="27" t="s">
        <v>14</v>
      </c>
      <c r="C7" s="51" t="s">
        <v>21</v>
      </c>
      <c r="D7" s="28"/>
      <c r="E7" s="29"/>
      <c r="F7" s="169">
        <v>1280</v>
      </c>
      <c r="G7" s="61"/>
      <c r="H7" s="62">
        <v>0.5</v>
      </c>
      <c r="I7" s="63"/>
    </row>
    <row r="8" spans="1:9" s="25" customFormat="1" ht="12" customHeight="1">
      <c r="A8" s="30" t="s">
        <v>32</v>
      </c>
      <c r="B8" s="22" t="s">
        <v>29</v>
      </c>
      <c r="C8" s="50" t="s">
        <v>58</v>
      </c>
      <c r="D8" s="23"/>
      <c r="E8" s="24"/>
      <c r="F8" s="170"/>
      <c r="G8" s="61">
        <v>1</v>
      </c>
      <c r="H8" s="62"/>
      <c r="I8" s="63"/>
    </row>
    <row r="9" spans="1:9" s="25" customFormat="1" ht="12" customHeight="1">
      <c r="A9" s="30" t="s">
        <v>27</v>
      </c>
      <c r="B9" s="22"/>
      <c r="C9" s="50" t="s">
        <v>22</v>
      </c>
      <c r="D9" s="23"/>
      <c r="E9" s="24"/>
      <c r="F9" s="170">
        <v>2600</v>
      </c>
      <c r="G9" s="61">
        <v>5</v>
      </c>
      <c r="H9" s="62">
        <v>5</v>
      </c>
      <c r="I9" s="63">
        <v>5</v>
      </c>
    </row>
    <row r="10" spans="1:9" s="25" customFormat="1" ht="12" customHeight="1">
      <c r="A10" s="30" t="s">
        <v>28</v>
      </c>
      <c r="B10" s="22" t="s">
        <v>15</v>
      </c>
      <c r="C10" s="50" t="s">
        <v>23</v>
      </c>
      <c r="D10" s="23"/>
      <c r="E10" s="24"/>
      <c r="F10" s="170">
        <v>2960</v>
      </c>
      <c r="G10" s="61">
        <v>7</v>
      </c>
      <c r="H10" s="62">
        <v>7</v>
      </c>
      <c r="I10" s="63">
        <v>7</v>
      </c>
    </row>
    <row r="11" spans="1:9" s="155" customFormat="1" ht="12" customHeight="1">
      <c r="A11" s="149"/>
      <c r="B11" s="56"/>
      <c r="C11" s="50"/>
      <c r="D11" s="150"/>
      <c r="E11" s="151"/>
      <c r="F11" s="170"/>
      <c r="G11" s="153"/>
      <c r="H11" s="152"/>
      <c r="I11" s="154"/>
    </row>
    <row r="12" spans="1:9" s="155" customFormat="1" ht="12" customHeight="1">
      <c r="A12" s="149"/>
      <c r="B12" s="56"/>
      <c r="C12" s="50"/>
      <c r="D12" s="150"/>
      <c r="E12" s="151"/>
      <c r="F12" s="170"/>
      <c r="G12" s="153"/>
      <c r="H12" s="152"/>
      <c r="I12" s="154"/>
    </row>
    <row r="13" spans="1:9" s="155" customFormat="1" ht="12" customHeight="1">
      <c r="A13" s="149"/>
      <c r="B13" s="56"/>
      <c r="C13" s="50"/>
      <c r="D13" s="150"/>
      <c r="E13" s="151"/>
      <c r="F13" s="170"/>
      <c r="G13" s="153"/>
      <c r="H13" s="152"/>
      <c r="I13" s="154"/>
    </row>
    <row r="14" spans="1:9" s="155" customFormat="1" ht="12" customHeight="1">
      <c r="A14" s="149"/>
      <c r="B14" s="56"/>
      <c r="C14" s="50"/>
      <c r="D14" s="150"/>
      <c r="E14" s="151"/>
      <c r="F14" s="170"/>
      <c r="G14" s="153"/>
      <c r="H14" s="152"/>
      <c r="I14" s="154"/>
    </row>
    <row r="15" spans="1:9" s="155" customFormat="1" ht="12" customHeight="1">
      <c r="A15" s="149"/>
      <c r="B15" s="56"/>
      <c r="C15" s="50"/>
      <c r="D15" s="150"/>
      <c r="E15" s="151"/>
      <c r="F15" s="170"/>
      <c r="G15" s="153"/>
      <c r="H15" s="152"/>
      <c r="I15" s="154"/>
    </row>
    <row r="16" spans="1:9" s="155" customFormat="1" ht="12" customHeight="1">
      <c r="A16" s="149"/>
      <c r="B16" s="56"/>
      <c r="C16" s="50"/>
      <c r="D16" s="150"/>
      <c r="E16" s="151"/>
      <c r="F16" s="170"/>
      <c r="G16" s="153"/>
      <c r="H16" s="152"/>
      <c r="I16" s="154"/>
    </row>
    <row r="17" spans="1:9" s="155" customFormat="1" ht="12" customHeight="1">
      <c r="A17" s="149"/>
      <c r="B17" s="56"/>
      <c r="C17" s="50"/>
      <c r="D17" s="150"/>
      <c r="E17" s="151"/>
      <c r="F17" s="170"/>
      <c r="G17" s="153"/>
      <c r="H17" s="152"/>
      <c r="I17" s="154"/>
    </row>
    <row r="18" spans="1:9" s="155" customFormat="1" ht="12" customHeight="1">
      <c r="A18" s="149"/>
      <c r="B18" s="56"/>
      <c r="C18" s="50"/>
      <c r="D18" s="150"/>
      <c r="E18" s="151"/>
      <c r="F18" s="170"/>
      <c r="G18" s="153"/>
      <c r="H18" s="152"/>
      <c r="I18" s="154"/>
    </row>
    <row r="19" spans="1:9" s="155" customFormat="1" ht="12" customHeight="1">
      <c r="A19" s="149"/>
      <c r="B19" s="56"/>
      <c r="C19" s="50"/>
      <c r="D19" s="150"/>
      <c r="E19" s="151"/>
      <c r="F19" s="170"/>
      <c r="G19" s="153"/>
      <c r="H19" s="152"/>
      <c r="I19" s="154"/>
    </row>
    <row r="20" spans="1:9" s="155" customFormat="1" ht="12" customHeight="1">
      <c r="A20" s="149"/>
      <c r="B20" s="56"/>
      <c r="C20" s="50"/>
      <c r="D20" s="150"/>
      <c r="E20" s="151"/>
      <c r="F20" s="170"/>
      <c r="G20" s="153"/>
      <c r="H20" s="152"/>
      <c r="I20" s="154"/>
    </row>
    <row r="21" spans="1:9" s="155" customFormat="1" ht="12" customHeight="1">
      <c r="A21" s="149"/>
      <c r="B21" s="56"/>
      <c r="C21" s="50"/>
      <c r="D21" s="150"/>
      <c r="E21" s="151"/>
      <c r="F21" s="170"/>
      <c r="G21" s="153"/>
      <c r="H21" s="152"/>
      <c r="I21" s="154"/>
    </row>
    <row r="22" spans="1:9" s="155" customFormat="1" ht="12" customHeight="1">
      <c r="A22" s="149"/>
      <c r="B22" s="56"/>
      <c r="C22" s="50"/>
      <c r="D22" s="150"/>
      <c r="E22" s="151"/>
      <c r="F22" s="170"/>
      <c r="G22" s="153"/>
      <c r="H22" s="152"/>
      <c r="I22" s="154"/>
    </row>
    <row r="23" spans="1:9" s="155" customFormat="1" ht="12" customHeight="1">
      <c r="A23" s="149"/>
      <c r="B23" s="56"/>
      <c r="C23" s="50"/>
      <c r="D23" s="150"/>
      <c r="E23" s="151"/>
      <c r="F23" s="170"/>
      <c r="G23" s="153"/>
      <c r="H23" s="152"/>
      <c r="I23" s="154"/>
    </row>
    <row r="24" spans="1:9" s="155" customFormat="1" ht="12" customHeight="1">
      <c r="A24" s="149"/>
      <c r="B24" s="56"/>
      <c r="C24" s="50"/>
      <c r="D24" s="150"/>
      <c r="E24" s="151"/>
      <c r="F24" s="170"/>
      <c r="G24" s="153"/>
      <c r="H24" s="152"/>
      <c r="I24" s="154"/>
    </row>
    <row r="25" spans="1:9" s="155" customFormat="1" ht="12" customHeight="1">
      <c r="A25" s="149"/>
      <c r="B25" s="56"/>
      <c r="C25" s="50"/>
      <c r="D25" s="150"/>
      <c r="E25" s="151"/>
      <c r="F25" s="170"/>
      <c r="G25" s="153"/>
      <c r="H25" s="152"/>
      <c r="I25" s="154"/>
    </row>
    <row r="26" spans="1:9" s="155" customFormat="1" ht="12" customHeight="1">
      <c r="A26" s="149"/>
      <c r="B26" s="56"/>
      <c r="C26" s="50"/>
      <c r="D26" s="150"/>
      <c r="E26" s="151"/>
      <c r="F26" s="170"/>
      <c r="G26" s="153"/>
      <c r="H26" s="152"/>
      <c r="I26" s="154"/>
    </row>
    <row r="27" spans="1:9" s="155" customFormat="1" ht="12" customHeight="1">
      <c r="A27" s="149"/>
      <c r="B27" s="56"/>
      <c r="C27" s="50"/>
      <c r="D27" s="150"/>
      <c r="E27" s="151"/>
      <c r="F27" s="170"/>
      <c r="G27" s="153"/>
      <c r="H27" s="152"/>
      <c r="I27" s="154"/>
    </row>
    <row r="28" spans="1:9" s="155" customFormat="1" ht="12" customHeight="1">
      <c r="A28" s="149"/>
      <c r="B28" s="56"/>
      <c r="C28" s="50"/>
      <c r="D28" s="150"/>
      <c r="E28" s="151"/>
      <c r="F28" s="170"/>
      <c r="G28" s="153"/>
      <c r="H28" s="152"/>
      <c r="I28" s="154"/>
    </row>
    <row r="29" spans="1:9" s="155" customFormat="1" ht="12" customHeight="1">
      <c r="A29" s="149"/>
      <c r="B29" s="56"/>
      <c r="C29" s="50"/>
      <c r="D29" s="150"/>
      <c r="E29" s="151"/>
      <c r="F29" s="170"/>
      <c r="G29" s="153"/>
      <c r="H29" s="152"/>
      <c r="I29" s="154"/>
    </row>
    <row r="30" spans="1:9" s="155" customFormat="1" ht="12" customHeight="1">
      <c r="A30" s="149"/>
      <c r="B30" s="56"/>
      <c r="C30" s="50"/>
      <c r="D30" s="150"/>
      <c r="E30" s="151"/>
      <c r="F30" s="170"/>
      <c r="G30" s="153"/>
      <c r="H30" s="152"/>
      <c r="I30" s="154"/>
    </row>
    <row r="31" spans="1:9" s="155" customFormat="1" ht="12" customHeight="1">
      <c r="A31" s="149"/>
      <c r="B31" s="56"/>
      <c r="C31" s="50"/>
      <c r="D31" s="150"/>
      <c r="E31" s="151"/>
      <c r="F31" s="170"/>
      <c r="G31" s="153"/>
      <c r="H31" s="152"/>
      <c r="I31" s="154"/>
    </row>
    <row r="32" spans="1:9" s="155" customFormat="1" ht="12" customHeight="1">
      <c r="A32" s="149"/>
      <c r="B32" s="56"/>
      <c r="C32" s="156"/>
      <c r="D32" s="150"/>
      <c r="E32" s="151"/>
      <c r="F32" s="170"/>
      <c r="G32" s="153"/>
      <c r="H32" s="152"/>
      <c r="I32" s="154"/>
    </row>
    <row r="33" spans="1:9" s="155" customFormat="1" ht="12" customHeight="1">
      <c r="A33" s="149"/>
      <c r="B33" s="56"/>
      <c r="C33" s="156"/>
      <c r="D33" s="150"/>
      <c r="E33" s="151"/>
      <c r="F33" s="170"/>
      <c r="G33" s="153"/>
      <c r="H33" s="152"/>
      <c r="I33" s="154"/>
    </row>
    <row r="34" spans="1:9" s="155" customFormat="1" ht="12" customHeight="1">
      <c r="A34" s="149"/>
      <c r="B34" s="56"/>
      <c r="C34" s="50"/>
      <c r="D34" s="150"/>
      <c r="E34" s="151"/>
      <c r="F34" s="170"/>
      <c r="G34" s="153"/>
      <c r="H34" s="152"/>
      <c r="I34" s="154"/>
    </row>
    <row r="35" spans="1:9" s="155" customFormat="1" ht="12" customHeight="1">
      <c r="A35" s="149"/>
      <c r="B35" s="56"/>
      <c r="C35" s="50"/>
      <c r="D35" s="150"/>
      <c r="E35" s="151"/>
      <c r="F35" s="170"/>
      <c r="G35" s="153"/>
      <c r="H35" s="152"/>
      <c r="I35" s="154"/>
    </row>
    <row r="36" spans="1:9" s="155" customFormat="1" ht="12" customHeight="1">
      <c r="A36" s="149"/>
      <c r="B36" s="157"/>
      <c r="C36" s="51"/>
      <c r="D36" s="158"/>
      <c r="E36" s="159"/>
      <c r="F36" s="171"/>
      <c r="G36" s="153"/>
      <c r="H36" s="152"/>
      <c r="I36" s="154"/>
    </row>
    <row r="37" spans="1:9" s="155" customFormat="1" ht="12" customHeight="1">
      <c r="A37" s="149"/>
      <c r="B37" s="157"/>
      <c r="C37" s="51"/>
      <c r="D37" s="158"/>
      <c r="E37" s="159"/>
      <c r="F37" s="171"/>
      <c r="G37" s="153"/>
      <c r="H37" s="152"/>
      <c r="I37" s="154"/>
    </row>
    <row r="38" spans="1:9" s="155" customFormat="1" ht="12" customHeight="1">
      <c r="A38" s="149"/>
      <c r="B38" s="157"/>
      <c r="C38" s="51"/>
      <c r="D38" s="158"/>
      <c r="E38" s="159"/>
      <c r="F38" s="171"/>
      <c r="G38" s="153"/>
      <c r="H38" s="152"/>
      <c r="I38" s="154"/>
    </row>
    <row r="39" spans="1:9" s="163" customFormat="1" ht="12" customHeight="1">
      <c r="A39" s="58"/>
      <c r="B39" s="160"/>
      <c r="C39" s="52"/>
      <c r="D39" s="161"/>
      <c r="E39" s="162"/>
      <c r="F39" s="172"/>
      <c r="G39" s="153"/>
      <c r="H39" s="152"/>
      <c r="I39" s="154"/>
    </row>
    <row r="40" spans="1:9" s="155" customFormat="1" ht="12" customHeight="1">
      <c r="A40" s="58"/>
      <c r="B40" s="160"/>
      <c r="C40" s="52"/>
      <c r="D40" s="161"/>
      <c r="E40" s="162"/>
      <c r="F40" s="172"/>
      <c r="G40" s="153"/>
      <c r="H40" s="152"/>
      <c r="I40" s="154"/>
    </row>
    <row r="41" spans="1:9" s="155" customFormat="1" ht="12" customHeight="1">
      <c r="A41" s="58"/>
      <c r="B41" s="160"/>
      <c r="C41" s="52"/>
      <c r="D41" s="161"/>
      <c r="E41" s="162"/>
      <c r="F41" s="172"/>
      <c r="G41" s="153"/>
      <c r="H41" s="152"/>
      <c r="I41" s="154"/>
    </row>
    <row r="42" spans="1:9" s="155" customFormat="1" ht="12" customHeight="1">
      <c r="A42" s="58"/>
      <c r="B42" s="160"/>
      <c r="C42" s="52"/>
      <c r="D42" s="161"/>
      <c r="E42" s="162"/>
      <c r="F42" s="172"/>
      <c r="G42" s="153"/>
      <c r="H42" s="152"/>
      <c r="I42" s="154"/>
    </row>
    <row r="43" spans="1:9" s="155" customFormat="1" ht="12" customHeight="1">
      <c r="A43" s="58"/>
      <c r="B43" s="160"/>
      <c r="C43" s="52"/>
      <c r="D43" s="161"/>
      <c r="E43" s="162"/>
      <c r="F43" s="172"/>
      <c r="G43" s="153"/>
      <c r="H43" s="152"/>
      <c r="I43" s="154"/>
    </row>
    <row r="44" spans="1:9" s="155" customFormat="1" ht="12" customHeight="1">
      <c r="A44" s="58"/>
      <c r="B44" s="160"/>
      <c r="C44" s="52"/>
      <c r="D44" s="161"/>
      <c r="E44" s="162"/>
      <c r="F44" s="172"/>
      <c r="G44" s="153"/>
      <c r="H44" s="152"/>
      <c r="I44" s="154"/>
    </row>
    <row r="45" spans="1:9" s="155" customFormat="1" ht="12" customHeight="1">
      <c r="A45" s="58"/>
      <c r="B45" s="160"/>
      <c r="C45" s="52"/>
      <c r="D45" s="161"/>
      <c r="E45" s="162"/>
      <c r="F45" s="172"/>
      <c r="G45" s="153"/>
      <c r="H45" s="152"/>
      <c r="I45" s="154"/>
    </row>
    <row r="46" spans="1:9" s="155" customFormat="1" ht="12" customHeight="1">
      <c r="A46" s="58"/>
      <c r="B46" s="160"/>
      <c r="C46" s="52"/>
      <c r="D46" s="161"/>
      <c r="E46" s="162"/>
      <c r="F46" s="172"/>
      <c r="G46" s="153"/>
      <c r="H46" s="152"/>
      <c r="I46" s="154"/>
    </row>
    <row r="47" spans="1:9" s="155" customFormat="1" ht="12" customHeight="1">
      <c r="A47" s="58"/>
      <c r="B47" s="160"/>
      <c r="C47" s="52"/>
      <c r="D47" s="161"/>
      <c r="E47" s="162"/>
      <c r="F47" s="172"/>
      <c r="G47" s="153"/>
      <c r="H47" s="152"/>
      <c r="I47" s="154"/>
    </row>
    <row r="48" spans="1:9" s="155" customFormat="1" ht="12" customHeight="1">
      <c r="A48" s="58"/>
      <c r="B48" s="160"/>
      <c r="C48" s="52"/>
      <c r="D48" s="161"/>
      <c r="E48" s="162"/>
      <c r="F48" s="172"/>
      <c r="G48" s="153"/>
      <c r="H48" s="152"/>
      <c r="I48" s="154"/>
    </row>
    <row r="49" spans="1:9" s="155" customFormat="1" ht="12" customHeight="1">
      <c r="A49" s="58"/>
      <c r="B49" s="160"/>
      <c r="C49" s="52"/>
      <c r="D49" s="161"/>
      <c r="E49" s="162"/>
      <c r="F49" s="172"/>
      <c r="G49" s="153"/>
      <c r="H49" s="152"/>
      <c r="I49" s="154"/>
    </row>
    <row r="50" spans="1:9" s="155" customFormat="1" ht="12" customHeight="1">
      <c r="A50" s="58"/>
      <c r="B50" s="160"/>
      <c r="C50" s="52"/>
      <c r="D50" s="161"/>
      <c r="E50" s="162"/>
      <c r="F50" s="172"/>
      <c r="G50" s="153"/>
      <c r="H50" s="152"/>
      <c r="I50" s="154"/>
    </row>
    <row r="51" spans="1:9" s="155" customFormat="1" ht="12" customHeight="1">
      <c r="A51" s="58"/>
      <c r="B51" s="160"/>
      <c r="C51" s="52"/>
      <c r="D51" s="161"/>
      <c r="E51" s="162"/>
      <c r="F51" s="172"/>
      <c r="G51" s="153"/>
      <c r="H51" s="152"/>
      <c r="I51" s="154"/>
    </row>
    <row r="52" spans="1:9" s="155" customFormat="1" ht="12" customHeight="1">
      <c r="A52" s="58"/>
      <c r="B52" s="160"/>
      <c r="C52" s="52"/>
      <c r="D52" s="161"/>
      <c r="E52" s="162"/>
      <c r="F52" s="172"/>
      <c r="G52" s="153"/>
      <c r="H52" s="152"/>
      <c r="I52" s="154"/>
    </row>
    <row r="53" spans="1:9" s="155" customFormat="1" ht="12" customHeight="1">
      <c r="A53" s="58"/>
      <c r="B53" s="160"/>
      <c r="C53" s="52"/>
      <c r="D53" s="161"/>
      <c r="E53" s="162"/>
      <c r="F53" s="172"/>
      <c r="G53" s="153"/>
      <c r="H53" s="152"/>
      <c r="I53" s="154"/>
    </row>
    <row r="54" spans="1:9" s="155" customFormat="1" ht="12" customHeight="1">
      <c r="A54" s="58"/>
      <c r="B54" s="160"/>
      <c r="C54" s="52"/>
      <c r="D54" s="161"/>
      <c r="E54" s="162"/>
      <c r="F54" s="172"/>
      <c r="G54" s="153"/>
      <c r="H54" s="152"/>
      <c r="I54" s="154"/>
    </row>
    <row r="55" spans="1:9" s="155" customFormat="1" ht="12" customHeight="1">
      <c r="A55" s="58"/>
      <c r="B55" s="160"/>
      <c r="C55" s="52"/>
      <c r="D55" s="161"/>
      <c r="E55" s="162"/>
      <c r="F55" s="172"/>
      <c r="G55" s="153"/>
      <c r="H55" s="152"/>
      <c r="I55" s="154"/>
    </row>
    <row r="56" spans="1:9" s="155" customFormat="1" ht="12" customHeight="1">
      <c r="A56" s="58"/>
      <c r="B56" s="160"/>
      <c r="C56" s="52"/>
      <c r="D56" s="161"/>
      <c r="E56" s="162"/>
      <c r="F56" s="172"/>
      <c r="G56" s="153"/>
      <c r="H56" s="152"/>
      <c r="I56" s="154"/>
    </row>
    <row r="57" spans="1:9" s="155" customFormat="1" ht="12" customHeight="1">
      <c r="A57" s="58"/>
      <c r="B57" s="160"/>
      <c r="C57" s="52"/>
      <c r="D57" s="161"/>
      <c r="E57" s="162"/>
      <c r="F57" s="172"/>
      <c r="G57" s="153"/>
      <c r="H57" s="152"/>
      <c r="I57" s="154"/>
    </row>
    <row r="58" spans="1:9" s="155" customFormat="1" ht="12" customHeight="1">
      <c r="A58" s="58"/>
      <c r="B58" s="160"/>
      <c r="C58" s="52"/>
      <c r="D58" s="161"/>
      <c r="E58" s="162"/>
      <c r="F58" s="172"/>
      <c r="G58" s="153"/>
      <c r="H58" s="152"/>
      <c r="I58" s="154"/>
    </row>
    <row r="59" spans="1:9" s="155" customFormat="1" ht="12" customHeight="1">
      <c r="A59" s="58"/>
      <c r="B59" s="160"/>
      <c r="C59" s="52"/>
      <c r="D59" s="161"/>
      <c r="E59" s="162"/>
      <c r="F59" s="172"/>
      <c r="G59" s="153"/>
      <c r="H59" s="152"/>
      <c r="I59" s="154"/>
    </row>
    <row r="60" spans="1:9" s="155" customFormat="1" ht="12" customHeight="1">
      <c r="A60" s="58"/>
      <c r="B60" s="160"/>
      <c r="C60" s="52"/>
      <c r="D60" s="161"/>
      <c r="E60" s="162"/>
      <c r="F60" s="172"/>
      <c r="G60" s="153"/>
      <c r="H60" s="152"/>
      <c r="I60" s="154"/>
    </row>
    <row r="61" spans="1:9" s="155" customFormat="1" ht="12" customHeight="1">
      <c r="A61" s="58"/>
      <c r="B61" s="160"/>
      <c r="C61" s="52"/>
      <c r="D61" s="161"/>
      <c r="E61" s="162"/>
      <c r="F61" s="172"/>
      <c r="G61" s="153"/>
      <c r="H61" s="152"/>
      <c r="I61" s="154"/>
    </row>
    <row r="62" spans="1:9" s="155" customFormat="1" ht="12" customHeight="1">
      <c r="A62" s="58"/>
      <c r="B62" s="160"/>
      <c r="C62" s="52"/>
      <c r="D62" s="161"/>
      <c r="E62" s="162"/>
      <c r="F62" s="172"/>
      <c r="G62" s="153"/>
      <c r="H62" s="152"/>
      <c r="I62" s="154"/>
    </row>
    <row r="63" spans="1:9" s="155" customFormat="1" ht="12" customHeight="1">
      <c r="A63" s="58"/>
      <c r="B63" s="160"/>
      <c r="C63" s="52"/>
      <c r="D63" s="161"/>
      <c r="E63" s="162"/>
      <c r="F63" s="172"/>
      <c r="G63" s="153"/>
      <c r="H63" s="152"/>
      <c r="I63" s="154"/>
    </row>
    <row r="64" spans="1:9" s="155" customFormat="1" ht="12" customHeight="1" thickBot="1">
      <c r="A64" s="58"/>
      <c r="B64" s="160"/>
      <c r="C64" s="52"/>
      <c r="D64" s="161"/>
      <c r="E64" s="162"/>
      <c r="F64" s="173"/>
      <c r="G64" s="165"/>
      <c r="H64" s="164"/>
      <c r="I64" s="166"/>
    </row>
    <row r="65" spans="1:9" ht="15" thickBot="1">
      <c r="A65" s="44"/>
      <c r="B65" s="45" t="s">
        <v>12</v>
      </c>
      <c r="C65" s="46">
        <f>SUM(F6:F23)</f>
        <v>8560</v>
      </c>
      <c r="D65" s="47" t="s">
        <v>11</v>
      </c>
      <c r="E65" s="48"/>
      <c r="F65" s="49"/>
      <c r="G65" s="64">
        <f t="shared" ref="G65:H65" si="0">SUM(G6:G64)</f>
        <v>18</v>
      </c>
      <c r="H65" s="57">
        <f t="shared" si="0"/>
        <v>16.5</v>
      </c>
      <c r="I65" s="57">
        <f t="shared" ref="I65" si="1">SUM(I6:I64)</f>
        <v>16</v>
      </c>
    </row>
    <row r="66" spans="1:9" ht="13.2" thickBot="1">
      <c r="A66" s="31"/>
      <c r="B66" s="32" t="s">
        <v>13</v>
      </c>
      <c r="C66" s="33">
        <f>C65/1600</f>
        <v>5.35</v>
      </c>
      <c r="D66" s="34"/>
      <c r="E66" s="35" t="s">
        <v>7</v>
      </c>
      <c r="F66" s="36"/>
      <c r="G66" s="53"/>
      <c r="H66" s="37"/>
      <c r="I66" s="37"/>
    </row>
    <row r="67" spans="1:9" ht="13.2" thickBot="1">
      <c r="A67" s="38"/>
      <c r="D67" s="39"/>
      <c r="E67" s="40" t="s">
        <v>17</v>
      </c>
      <c r="F67" s="48"/>
      <c r="G67" s="54">
        <v>71</v>
      </c>
      <c r="H67" s="41">
        <v>71</v>
      </c>
      <c r="I67" s="41">
        <v>71</v>
      </c>
    </row>
    <row r="68" spans="1:9" ht="12" customHeight="1" thickTop="1" thickBot="1">
      <c r="D68" s="65" t="s">
        <v>18</v>
      </c>
      <c r="E68" s="66"/>
      <c r="F68" s="66"/>
      <c r="G68" s="55">
        <f t="shared" ref="G68:H68" si="2">G67-G65</f>
        <v>53</v>
      </c>
      <c r="H68" s="42">
        <f t="shared" si="2"/>
        <v>54.5</v>
      </c>
      <c r="I68" s="42">
        <f t="shared" ref="I68" si="3">I67-I65</f>
        <v>55</v>
      </c>
    </row>
  </sheetData>
  <sortState ref="A6:X60">
    <sortCondition ref="A60"/>
  </sortState>
  <mergeCells count="4">
    <mergeCell ref="D68:F68"/>
    <mergeCell ref="D4:D5"/>
    <mergeCell ref="E4:F4"/>
    <mergeCell ref="G4:I4"/>
  </mergeCells>
  <conditionalFormatting sqref="G65:I65">
    <cfRule type="cellIs" dxfId="5" priority="35" stopIfTrue="1" operator="between">
      <formula>65</formula>
      <formula>70</formula>
    </cfRule>
    <cfRule type="cellIs" dxfId="4" priority="36" stopIfTrue="1" operator="lessThan">
      <formula>65</formula>
    </cfRule>
  </conditionalFormatting>
  <conditionalFormatting sqref="G65:I65">
    <cfRule type="cellIs" dxfId="3" priority="34" operator="greaterThan">
      <formula>76</formula>
    </cfRule>
  </conditionalFormatting>
  <conditionalFormatting sqref="G68:I68">
    <cfRule type="cellIs" dxfId="2" priority="31" operator="equal">
      <formula>0</formula>
    </cfRule>
    <cfRule type="cellIs" dxfId="1" priority="32" operator="between">
      <formula>0</formula>
      <formula>-12</formula>
    </cfRule>
    <cfRule type="cellIs" dxfId="0" priority="33" operator="between">
      <formula>0</formula>
      <formula>12</formula>
    </cfRule>
  </conditionalFormatting>
  <printOptions horizontalCentered="1" verticalCentered="1" headings="1" gridLines="1"/>
  <pageMargins left="0.19685039370078741" right="0.19685039370078741" top="0.19685039370078741" bottom="0.19685039370078741" header="0" footer="0"/>
  <pageSetup paperSize="8" scale="95" orientation="landscape" r:id="rId1"/>
  <headerFooter scaleWithDoc="0"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FF33CC"/>
    <pageSetUpPr fitToPage="1"/>
  </sheetPr>
  <dimension ref="A1:J47"/>
  <sheetViews>
    <sheetView showZeros="0" tabSelected="1" workbookViewId="0">
      <selection activeCell="K13" sqref="K13"/>
    </sheetView>
  </sheetViews>
  <sheetFormatPr baseColWidth="10" defaultRowHeight="13.2"/>
  <cols>
    <col min="1" max="1" width="5.33203125" style="73" customWidth="1"/>
    <col min="2" max="2" width="32.21875" style="72" customWidth="1"/>
    <col min="3" max="3" width="6.77734375" style="73" bestFit="1" customWidth="1"/>
    <col min="4" max="9" width="8.6640625" style="73" customWidth="1"/>
    <col min="10" max="10" width="5.33203125" style="72" customWidth="1"/>
    <col min="11" max="16384" width="11.5546875" style="72"/>
  </cols>
  <sheetData>
    <row r="1" spans="1:10" s="133" customFormat="1" ht="16.5" customHeight="1" thickTop="1" thickBot="1">
      <c r="A1" s="145" t="s">
        <v>54</v>
      </c>
      <c r="B1" s="140" t="s">
        <v>53</v>
      </c>
      <c r="C1" s="144">
        <v>79</v>
      </c>
      <c r="D1" s="143" t="s">
        <v>52</v>
      </c>
      <c r="E1" s="143" t="s">
        <v>51</v>
      </c>
      <c r="F1" s="143" t="s">
        <v>50</v>
      </c>
      <c r="G1" s="143" t="s">
        <v>49</v>
      </c>
      <c r="H1" s="143" t="s">
        <v>48</v>
      </c>
      <c r="I1" s="142" t="s">
        <v>47</v>
      </c>
    </row>
    <row r="2" spans="1:10" s="133" customFormat="1" ht="19.05" customHeight="1" thickTop="1" thickBot="1">
      <c r="A2" s="141"/>
      <c r="B2" s="140" t="s">
        <v>46</v>
      </c>
      <c r="C2" s="139" t="str">
        <f>'PLANNING CHANTIER'!H5</f>
        <v>semaine  n+1</v>
      </c>
      <c r="D2" s="138"/>
      <c r="E2" s="138"/>
      <c r="F2" s="138"/>
      <c r="G2" s="138"/>
      <c r="H2" s="138"/>
      <c r="I2" s="137"/>
    </row>
    <row r="3" spans="1:10" s="133" customFormat="1" ht="16.8" thickTop="1" thickBot="1">
      <c r="A3" s="136"/>
      <c r="B3" s="135" t="s">
        <v>45</v>
      </c>
      <c r="C3" s="134"/>
      <c r="D3" s="134">
        <v>21</v>
      </c>
      <c r="E3" s="134">
        <f>D3+1</f>
        <v>22</v>
      </c>
      <c r="F3" s="134">
        <f>E3+1</f>
        <v>23</v>
      </c>
      <c r="G3" s="134">
        <f>F3+1</f>
        <v>24</v>
      </c>
      <c r="H3" s="134">
        <f>G3+1</f>
        <v>25</v>
      </c>
      <c r="I3" s="134">
        <f>H3+1</f>
        <v>26</v>
      </c>
    </row>
    <row r="4" spans="1:10" s="118" customFormat="1" ht="16.5" customHeight="1" thickTop="1">
      <c r="A4" s="132"/>
      <c r="B4" s="148" t="e">
        <f t="array" aca="1" ref="B4" ca="1">IF(ROWS(#REF!)&lt;=COUNTIF($F$5:$F$12,"x"),INDEX(B$5:B$12,SMALL(IF($F$5:$F$12="x",ROW(INDIRECT("1:"&amp;ROWS($D$5:$D$12)))),ROWS(#REF!))),"")</f>
        <v>#REF!</v>
      </c>
      <c r="C4" s="128"/>
      <c r="D4" s="128"/>
      <c r="E4" s="128"/>
      <c r="F4" s="128"/>
      <c r="G4" s="128"/>
      <c r="H4" s="127"/>
      <c r="I4" s="123"/>
      <c r="J4" s="130">
        <v>1</v>
      </c>
    </row>
    <row r="5" spans="1:10" s="118" customFormat="1" ht="16.5" customHeight="1">
      <c r="A5" s="126"/>
      <c r="B5" s="129"/>
      <c r="C5" s="128"/>
      <c r="D5" s="128"/>
      <c r="E5" s="128"/>
      <c r="F5" s="128"/>
      <c r="G5" s="128"/>
      <c r="H5" s="127"/>
      <c r="I5" s="123"/>
      <c r="J5" s="130">
        <v>2</v>
      </c>
    </row>
    <row r="6" spans="1:10" s="118" customFormat="1" ht="16.5" customHeight="1">
      <c r="A6" s="126"/>
      <c r="B6" s="129"/>
      <c r="C6" s="128"/>
      <c r="D6" s="128"/>
      <c r="E6" s="128"/>
      <c r="F6" s="128"/>
      <c r="G6" s="128"/>
      <c r="H6" s="127"/>
      <c r="I6" s="123"/>
      <c r="J6" s="130">
        <v>3</v>
      </c>
    </row>
    <row r="7" spans="1:10" s="118" customFormat="1" ht="16.5" customHeight="1">
      <c r="A7" s="126"/>
      <c r="B7" s="129"/>
      <c r="C7" s="128"/>
      <c r="D7" s="128"/>
      <c r="E7" s="128"/>
      <c r="F7" s="128"/>
      <c r="G7" s="128"/>
      <c r="H7" s="127"/>
      <c r="I7" s="123"/>
      <c r="J7" s="130">
        <v>4</v>
      </c>
    </row>
    <row r="8" spans="1:10" s="118" customFormat="1" ht="16.5" customHeight="1">
      <c r="A8" s="126"/>
      <c r="B8" s="129"/>
      <c r="C8" s="128"/>
      <c r="D8" s="128"/>
      <c r="E8" s="128"/>
      <c r="F8" s="128"/>
      <c r="G8" s="128"/>
      <c r="H8" s="127"/>
      <c r="I8" s="123"/>
      <c r="J8" s="130">
        <v>5</v>
      </c>
    </row>
    <row r="9" spans="1:10" s="118" customFormat="1" ht="16.5" customHeight="1">
      <c r="A9" s="126"/>
      <c r="B9" s="129"/>
      <c r="C9" s="128"/>
      <c r="D9" s="128"/>
      <c r="E9" s="128"/>
      <c r="F9" s="128"/>
      <c r="G9" s="128"/>
      <c r="H9" s="127"/>
      <c r="I9" s="123"/>
      <c r="J9" s="130">
        <v>2</v>
      </c>
    </row>
    <row r="10" spans="1:10" s="118" customFormat="1" ht="16.5" customHeight="1">
      <c r="A10" s="126"/>
      <c r="B10" s="129"/>
      <c r="C10" s="128"/>
      <c r="D10" s="128"/>
      <c r="E10" s="128"/>
      <c r="F10" s="128"/>
      <c r="G10" s="128"/>
      <c r="H10" s="127"/>
      <c r="I10" s="123"/>
    </row>
    <row r="11" spans="1:10" s="118" customFormat="1" ht="16.5" customHeight="1">
      <c r="A11" s="126"/>
      <c r="B11" s="129"/>
      <c r="C11" s="128"/>
      <c r="D11" s="128"/>
      <c r="E11" s="128"/>
      <c r="F11" s="128"/>
      <c r="G11" s="128"/>
      <c r="H11" s="127"/>
      <c r="I11" s="123"/>
      <c r="J11" s="130"/>
    </row>
    <row r="12" spans="1:10" s="118" customFormat="1" ht="16.5" customHeight="1">
      <c r="A12" s="126"/>
      <c r="B12" s="129"/>
      <c r="C12" s="128"/>
      <c r="D12" s="128"/>
      <c r="E12" s="128"/>
      <c r="F12" s="128"/>
      <c r="G12" s="128"/>
      <c r="H12" s="127"/>
      <c r="I12" s="124"/>
      <c r="J12" s="130"/>
    </row>
    <row r="13" spans="1:10" s="118" customFormat="1" ht="16.5" customHeight="1">
      <c r="A13" s="131"/>
      <c r="B13" s="129"/>
      <c r="C13" s="128"/>
      <c r="D13" s="128"/>
      <c r="E13" s="128"/>
      <c r="F13" s="128"/>
      <c r="G13" s="128"/>
      <c r="H13" s="127"/>
      <c r="I13" s="123"/>
    </row>
    <row r="14" spans="1:10" s="118" customFormat="1" ht="16.5" customHeight="1">
      <c r="A14" s="126"/>
      <c r="B14" s="129"/>
      <c r="C14" s="128"/>
      <c r="D14" s="128"/>
      <c r="E14" s="128"/>
      <c r="F14" s="128"/>
      <c r="G14" s="128"/>
      <c r="H14" s="127"/>
      <c r="I14" s="123"/>
      <c r="J14" s="130"/>
    </row>
    <row r="15" spans="1:10" s="118" customFormat="1" ht="16.5" customHeight="1">
      <c r="A15" s="126"/>
      <c r="B15" s="129"/>
      <c r="C15" s="128"/>
      <c r="D15" s="128"/>
      <c r="E15" s="128"/>
      <c r="F15" s="128"/>
      <c r="G15" s="128"/>
      <c r="H15" s="127"/>
      <c r="I15" s="123"/>
    </row>
    <row r="16" spans="1:10" s="118" customFormat="1" ht="16.5" customHeight="1">
      <c r="A16" s="126"/>
      <c r="B16" s="129"/>
      <c r="C16" s="128"/>
      <c r="D16" s="128"/>
      <c r="E16" s="128"/>
      <c r="F16" s="128"/>
      <c r="G16" s="128"/>
      <c r="H16" s="127"/>
      <c r="I16" s="123"/>
    </row>
    <row r="17" spans="1:9" s="118" customFormat="1" ht="16.5" customHeight="1">
      <c r="A17" s="126"/>
      <c r="B17" s="129"/>
      <c r="C17" s="128"/>
      <c r="D17" s="128"/>
      <c r="E17" s="128"/>
      <c r="F17" s="128"/>
      <c r="G17" s="128"/>
      <c r="H17" s="128"/>
      <c r="I17" s="123"/>
    </row>
    <row r="18" spans="1:9" s="118" customFormat="1" ht="16.5" customHeight="1">
      <c r="A18" s="126"/>
      <c r="B18" s="129"/>
      <c r="C18" s="128"/>
      <c r="D18" s="128"/>
      <c r="E18" s="128"/>
      <c r="F18" s="128"/>
      <c r="G18" s="128"/>
      <c r="H18" s="127"/>
      <c r="I18" s="123"/>
    </row>
    <row r="19" spans="1:9" s="118" customFormat="1" ht="16.5" customHeight="1">
      <c r="A19" s="126"/>
      <c r="B19" s="129"/>
      <c r="C19" s="128"/>
      <c r="D19" s="128"/>
      <c r="E19" s="128"/>
      <c r="F19" s="128"/>
      <c r="G19" s="128"/>
      <c r="H19" s="127"/>
      <c r="I19" s="123"/>
    </row>
    <row r="20" spans="1:9" s="118" customFormat="1" ht="16.5" customHeight="1">
      <c r="A20" s="126"/>
      <c r="B20" s="129"/>
      <c r="C20" s="128"/>
      <c r="D20" s="128"/>
      <c r="E20" s="128"/>
      <c r="F20" s="128"/>
      <c r="G20" s="128"/>
      <c r="H20" s="127"/>
      <c r="I20" s="123"/>
    </row>
    <row r="21" spans="1:9" s="118" customFormat="1" ht="16.5" customHeight="1">
      <c r="A21" s="126"/>
      <c r="B21" s="129"/>
      <c r="C21" s="128"/>
      <c r="D21" s="128"/>
      <c r="E21" s="128"/>
      <c r="F21" s="128"/>
      <c r="G21" s="128"/>
      <c r="H21" s="127"/>
      <c r="I21" s="123"/>
    </row>
    <row r="22" spans="1:9" s="118" customFormat="1" ht="16.5" customHeight="1">
      <c r="A22" s="126"/>
      <c r="B22" s="129"/>
      <c r="C22" s="128"/>
      <c r="D22" s="128"/>
      <c r="E22" s="128"/>
      <c r="F22" s="128"/>
      <c r="G22" s="128"/>
      <c r="H22" s="127"/>
      <c r="I22" s="124"/>
    </row>
    <row r="23" spans="1:9" s="118" customFormat="1" ht="16.5" customHeight="1">
      <c r="A23" s="126"/>
      <c r="B23" s="129"/>
      <c r="C23" s="128"/>
      <c r="D23" s="128"/>
      <c r="E23" s="128"/>
      <c r="F23" s="128"/>
      <c r="G23" s="128"/>
      <c r="H23" s="127"/>
      <c r="I23" s="123"/>
    </row>
    <row r="24" spans="1:9" s="118" customFormat="1" ht="16.5" customHeight="1">
      <c r="A24" s="126"/>
      <c r="B24" s="129"/>
      <c r="C24" s="128"/>
      <c r="D24" s="128"/>
      <c r="E24" s="128"/>
      <c r="F24" s="128"/>
      <c r="G24" s="128"/>
      <c r="H24" s="128"/>
      <c r="I24" s="124"/>
    </row>
    <row r="25" spans="1:9" s="118" customFormat="1" ht="16.5" customHeight="1">
      <c r="A25" s="126"/>
      <c r="B25" s="129"/>
      <c r="C25" s="128"/>
      <c r="D25" s="128"/>
      <c r="E25" s="128"/>
      <c r="F25" s="128"/>
      <c r="G25" s="128"/>
      <c r="H25" s="127"/>
      <c r="I25" s="123"/>
    </row>
    <row r="26" spans="1:9" s="118" customFormat="1" ht="16.5" customHeight="1">
      <c r="A26" s="126"/>
      <c r="B26" s="129"/>
      <c r="C26" s="128"/>
      <c r="D26" s="128"/>
      <c r="E26" s="128"/>
      <c r="F26" s="128"/>
      <c r="G26" s="128"/>
      <c r="H26" s="127"/>
      <c r="I26" s="123"/>
    </row>
    <row r="27" spans="1:9" s="118" customFormat="1" ht="16.5" customHeight="1">
      <c r="A27" s="126"/>
      <c r="B27" s="129"/>
      <c r="C27" s="128"/>
      <c r="D27" s="128"/>
      <c r="E27" s="128"/>
      <c r="F27" s="128"/>
      <c r="G27" s="128"/>
      <c r="H27" s="127"/>
      <c r="I27" s="123"/>
    </row>
    <row r="28" spans="1:9" s="118" customFormat="1" ht="16.5" customHeight="1">
      <c r="A28" s="126"/>
      <c r="B28" s="129"/>
      <c r="C28" s="128"/>
      <c r="D28" s="128"/>
      <c r="E28" s="128"/>
      <c r="F28" s="128"/>
      <c r="G28" s="128"/>
      <c r="H28" s="128"/>
      <c r="I28" s="123"/>
    </row>
    <row r="29" spans="1:9" s="118" customFormat="1" ht="16.5" customHeight="1">
      <c r="A29" s="126"/>
      <c r="B29" s="129"/>
      <c r="C29" s="128"/>
      <c r="D29" s="128"/>
      <c r="E29" s="128"/>
      <c r="F29" s="128"/>
      <c r="G29" s="128"/>
      <c r="H29" s="127"/>
      <c r="I29" s="124"/>
    </row>
    <row r="30" spans="1:9" s="118" customFormat="1" ht="16.5" customHeight="1">
      <c r="A30" s="126"/>
      <c r="B30" s="129"/>
      <c r="C30" s="128"/>
      <c r="D30" s="128"/>
      <c r="E30" s="128"/>
      <c r="F30" s="128"/>
      <c r="G30" s="128"/>
      <c r="H30" s="128"/>
      <c r="I30" s="124"/>
    </row>
    <row r="31" spans="1:9" s="118" customFormat="1" ht="16.5" customHeight="1">
      <c r="A31" s="126"/>
      <c r="B31" s="129"/>
      <c r="C31" s="128"/>
      <c r="D31" s="128"/>
      <c r="E31" s="128"/>
      <c r="F31" s="128"/>
      <c r="G31" s="128"/>
      <c r="H31" s="127"/>
      <c r="I31" s="124"/>
    </row>
    <row r="32" spans="1:9" s="118" customFormat="1" ht="16.5" customHeight="1">
      <c r="A32" s="126"/>
      <c r="B32" s="129"/>
      <c r="C32" s="128"/>
      <c r="D32" s="128"/>
      <c r="E32" s="128"/>
      <c r="F32" s="128"/>
      <c r="G32" s="128"/>
      <c r="H32" s="127"/>
      <c r="I32" s="124"/>
    </row>
    <row r="33" spans="1:9" s="118" customFormat="1" ht="16.5" customHeight="1">
      <c r="A33" s="126"/>
      <c r="B33" s="129"/>
      <c r="C33" s="124"/>
      <c r="D33" s="124"/>
      <c r="E33" s="124"/>
      <c r="F33" s="124"/>
      <c r="G33" s="124"/>
      <c r="H33" s="124"/>
      <c r="I33" s="124"/>
    </row>
    <row r="34" spans="1:9" s="118" customFormat="1" ht="16.5" customHeight="1">
      <c r="A34" s="126"/>
      <c r="B34" s="125"/>
      <c r="C34" s="124"/>
      <c r="D34" s="124"/>
      <c r="E34" s="124"/>
      <c r="F34" s="124"/>
      <c r="G34" s="124"/>
      <c r="H34" s="124"/>
      <c r="I34" s="124"/>
    </row>
    <row r="35" spans="1:9" s="118" customFormat="1" ht="16.5" customHeight="1">
      <c r="A35" s="126"/>
      <c r="B35" s="125"/>
      <c r="C35" s="124"/>
      <c r="D35" s="124"/>
      <c r="E35" s="124"/>
      <c r="F35" s="124"/>
      <c r="G35" s="124"/>
      <c r="H35" s="123"/>
      <c r="I35" s="123"/>
    </row>
    <row r="36" spans="1:9" s="118" customFormat="1" ht="16.5" customHeight="1" thickBot="1">
      <c r="A36" s="122"/>
      <c r="B36" s="121"/>
      <c r="C36" s="120"/>
      <c r="D36" s="120"/>
      <c r="E36" s="120"/>
      <c r="F36" s="120"/>
      <c r="G36" s="120"/>
      <c r="H36" s="119"/>
      <c r="I36" s="119"/>
    </row>
    <row r="37" spans="1:9" ht="16.5" customHeight="1" thickTop="1">
      <c r="A37" s="117" t="s">
        <v>42</v>
      </c>
      <c r="B37" s="116"/>
      <c r="C37" s="115"/>
      <c r="D37" s="114"/>
      <c r="E37" s="113"/>
      <c r="F37" s="114"/>
      <c r="G37" s="114"/>
      <c r="H37" s="113"/>
      <c r="I37" s="112"/>
    </row>
    <row r="38" spans="1:9" ht="16.5" customHeight="1" thickBot="1">
      <c r="A38" s="111"/>
      <c r="B38" s="110"/>
      <c r="C38" s="105"/>
      <c r="D38" s="104"/>
      <c r="E38" s="103"/>
      <c r="F38" s="104"/>
      <c r="G38" s="104"/>
      <c r="H38" s="103"/>
      <c r="I38" s="102"/>
    </row>
    <row r="39" spans="1:9" ht="16.5" customHeight="1" thickTop="1">
      <c r="A39" s="101" t="s">
        <v>41</v>
      </c>
      <c r="B39" s="109"/>
      <c r="C39" s="108"/>
      <c r="D39" s="98"/>
      <c r="E39" s="97"/>
      <c r="F39" s="98"/>
      <c r="G39" s="98"/>
      <c r="H39" s="97"/>
      <c r="I39" s="96"/>
    </row>
    <row r="40" spans="1:9" ht="16.5" customHeight="1" thickBot="1">
      <c r="A40" s="107"/>
      <c r="B40" s="106"/>
      <c r="C40" s="105"/>
      <c r="D40" s="104"/>
      <c r="E40" s="103"/>
      <c r="F40" s="104"/>
      <c r="G40" s="104"/>
      <c r="H40" s="103"/>
      <c r="I40" s="102"/>
    </row>
    <row r="41" spans="1:9" ht="16.5" customHeight="1" thickTop="1">
      <c r="A41" s="101" t="s">
        <v>40</v>
      </c>
      <c r="B41" s="100"/>
      <c r="C41" s="99"/>
      <c r="D41" s="98"/>
      <c r="E41" s="97"/>
      <c r="F41" s="97"/>
      <c r="G41" s="97"/>
      <c r="H41" s="97"/>
      <c r="I41" s="96"/>
    </row>
    <row r="42" spans="1:9" ht="16.5" customHeight="1" thickBot="1">
      <c r="A42" s="95"/>
      <c r="B42" s="94"/>
      <c r="C42" s="93"/>
      <c r="D42" s="92"/>
      <c r="E42" s="91"/>
      <c r="F42" s="92"/>
      <c r="G42" s="92"/>
      <c r="H42" s="91"/>
      <c r="I42" s="90"/>
    </row>
    <row r="43" spans="1:9" ht="19.5" customHeight="1" thickTop="1" thickBot="1">
      <c r="A43" s="89" t="s">
        <v>39</v>
      </c>
      <c r="B43" s="88"/>
      <c r="C43" s="87"/>
      <c r="D43" s="86"/>
      <c r="E43" s="85"/>
      <c r="F43" s="85"/>
      <c r="G43" s="86"/>
      <c r="H43" s="85"/>
      <c r="I43" s="84"/>
    </row>
    <row r="44" spans="1:9" ht="19.5" customHeight="1" thickTop="1" thickBot="1">
      <c r="A44" s="83" t="s">
        <v>38</v>
      </c>
      <c r="B44" s="82"/>
      <c r="C44" s="81"/>
      <c r="D44" s="80">
        <f>$C$1-(D39+D41+D43+D37)</f>
        <v>79</v>
      </c>
      <c r="E44" s="80">
        <f>$C$1-(E39+E41+E43+E37)</f>
        <v>79</v>
      </c>
      <c r="F44" s="80">
        <f>$C$1-(F39+F41+F43+F37)</f>
        <v>79</v>
      </c>
      <c r="G44" s="80">
        <f>$C$1-(G39+G41+G43+G37)</f>
        <v>79</v>
      </c>
      <c r="H44" s="80">
        <f>$C$1-(H39+H41+H43+H37)</f>
        <v>79</v>
      </c>
      <c r="I44" s="80"/>
    </row>
    <row r="45" spans="1:9" ht="19.5" customHeight="1" thickTop="1" thickBot="1">
      <c r="A45" s="83" t="s">
        <v>37</v>
      </c>
      <c r="B45" s="82"/>
      <c r="C45" s="81"/>
      <c r="D45" s="80">
        <f>SUM(D4:D36)</f>
        <v>0</v>
      </c>
      <c r="E45" s="80">
        <f>SUM(E4:E36)</f>
        <v>0</v>
      </c>
      <c r="F45" s="80">
        <f>SUM(F4:F36)</f>
        <v>0</v>
      </c>
      <c r="G45" s="80">
        <f>SUM(G4:G36)</f>
        <v>0</v>
      </c>
      <c r="H45" s="80">
        <f>SUM(H4:H36)</f>
        <v>0</v>
      </c>
      <c r="I45" s="80"/>
    </row>
    <row r="46" spans="1:9" ht="19.5" customHeight="1" thickTop="1" thickBot="1">
      <c r="A46" s="79" t="s">
        <v>36</v>
      </c>
      <c r="B46" s="78"/>
      <c r="C46" s="77"/>
      <c r="D46" s="76">
        <f>SUM(D45-D44)-D43</f>
        <v>-79</v>
      </c>
      <c r="E46" s="76">
        <f>SUM(E45-E44)-E43</f>
        <v>-79</v>
      </c>
      <c r="F46" s="76">
        <f>SUM(F45-F44)-F43</f>
        <v>-79</v>
      </c>
      <c r="G46" s="76">
        <f>SUM(G45-G44)-G43</f>
        <v>-79</v>
      </c>
      <c r="H46" s="75">
        <f>SUM(H45-H44)-H43</f>
        <v>-79</v>
      </c>
      <c r="I46" s="74"/>
    </row>
    <row r="47" spans="1:9" ht="13.8" thickTop="1"/>
  </sheetData>
  <sheetProtection insertRows="0" autoFilter="0"/>
  <mergeCells count="14">
    <mergeCell ref="E1:E2"/>
    <mergeCell ref="F1:F2"/>
    <mergeCell ref="G1:G2"/>
    <mergeCell ref="H1:H2"/>
    <mergeCell ref="A45:C45"/>
    <mergeCell ref="A46:C46"/>
    <mergeCell ref="I1:I2"/>
    <mergeCell ref="A37:A38"/>
    <mergeCell ref="A39:A40"/>
    <mergeCell ref="A41:A42"/>
    <mergeCell ref="A43:C43"/>
    <mergeCell ref="A44:C44"/>
    <mergeCell ref="A1:A3"/>
    <mergeCell ref="D1:D2"/>
  </mergeCells>
  <conditionalFormatting sqref="D4:I42">
    <cfRule type="containsBlanks" dxfId="22" priority="6" stopIfTrue="1">
      <formula>LEN(TRIM(D4))=0</formula>
    </cfRule>
  </conditionalFormatting>
  <conditionalFormatting sqref="C4:C42">
    <cfRule type="containsBlanks" dxfId="21" priority="5" stopIfTrue="1">
      <formula>LEN(TRIM(C4))=0</formula>
    </cfRule>
  </conditionalFormatting>
  <conditionalFormatting sqref="D43:I46">
    <cfRule type="containsBlanks" dxfId="20" priority="4">
      <formula>LEN(TRIM(D43))=0</formula>
    </cfRule>
  </conditionalFormatting>
  <conditionalFormatting sqref="D46:I46">
    <cfRule type="cellIs" dxfId="19" priority="3" operator="between">
      <formula>-1</formula>
      <formula>-5</formula>
    </cfRule>
  </conditionalFormatting>
  <conditionalFormatting sqref="D4:I42">
    <cfRule type="containsBlanks" dxfId="18" priority="2" stopIfTrue="1">
      <formula>LEN(TRIM(D4))=0</formula>
    </cfRule>
  </conditionalFormatting>
  <conditionalFormatting sqref="C4:C42">
    <cfRule type="containsBlanks" dxfId="17" priority="1" stopIfTrue="1">
      <formula>LEN(TRIM(C4))=0</formula>
    </cfRule>
  </conditionalFormatting>
  <printOptions horizontalCentered="1" verticalCentered="1"/>
  <pageMargins left="0.19685039370078741" right="0.19685039370078741" top="0.19685039370078741" bottom="0.19685039370078741" header="0.27559055118110237" footer="0.19685039370078741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FF33CC"/>
    <pageSetUpPr fitToPage="1"/>
  </sheetPr>
  <dimension ref="A1:J47"/>
  <sheetViews>
    <sheetView showZeros="0" workbookViewId="0">
      <selection activeCell="K14" sqref="K14"/>
    </sheetView>
  </sheetViews>
  <sheetFormatPr baseColWidth="10" defaultRowHeight="13.2"/>
  <cols>
    <col min="1" max="1" width="5.33203125" style="73" customWidth="1"/>
    <col min="2" max="2" width="34.109375" style="72" customWidth="1"/>
    <col min="3" max="3" width="6.77734375" style="73" bestFit="1" customWidth="1"/>
    <col min="4" max="9" width="8.6640625" style="73" customWidth="1"/>
    <col min="10" max="10" width="5.33203125" style="72" customWidth="1"/>
    <col min="11" max="16384" width="11.5546875" style="72"/>
  </cols>
  <sheetData>
    <row r="1" spans="1:10" s="133" customFormat="1" ht="16.5" customHeight="1" thickTop="1" thickBot="1">
      <c r="A1" s="145" t="s">
        <v>54</v>
      </c>
      <c r="B1" s="140" t="s">
        <v>53</v>
      </c>
      <c r="C1" s="144">
        <v>79</v>
      </c>
      <c r="D1" s="143" t="s">
        <v>52</v>
      </c>
      <c r="E1" s="143" t="s">
        <v>51</v>
      </c>
      <c r="F1" s="143" t="s">
        <v>50</v>
      </c>
      <c r="G1" s="143" t="s">
        <v>49</v>
      </c>
      <c r="H1" s="143" t="s">
        <v>48</v>
      </c>
      <c r="I1" s="142" t="s">
        <v>47</v>
      </c>
    </row>
    <row r="2" spans="1:10" s="133" customFormat="1" ht="19.05" customHeight="1" thickTop="1" thickBot="1">
      <c r="A2" s="141"/>
      <c r="B2" s="140" t="s">
        <v>46</v>
      </c>
      <c r="C2" s="139" t="e">
        <f>'PLANNING CHANTIER'!#REF!</f>
        <v>#REF!</v>
      </c>
      <c r="D2" s="138"/>
      <c r="E2" s="138"/>
      <c r="F2" s="138"/>
      <c r="G2" s="138"/>
      <c r="H2" s="138"/>
      <c r="I2" s="137"/>
    </row>
    <row r="3" spans="1:10" s="133" customFormat="1" ht="16.8" thickTop="1" thickBot="1">
      <c r="A3" s="136"/>
      <c r="B3" s="135" t="s">
        <v>45</v>
      </c>
      <c r="C3" s="134"/>
      <c r="D3" s="134">
        <v>21</v>
      </c>
      <c r="E3" s="134">
        <f>D3+1</f>
        <v>22</v>
      </c>
      <c r="F3" s="134">
        <f t="shared" ref="F3:I3" si="0">E3+1</f>
        <v>23</v>
      </c>
      <c r="G3" s="134">
        <f t="shared" si="0"/>
        <v>24</v>
      </c>
      <c r="H3" s="134">
        <f t="shared" si="0"/>
        <v>25</v>
      </c>
      <c r="I3" s="134">
        <f t="shared" si="0"/>
        <v>26</v>
      </c>
    </row>
    <row r="4" spans="1:10" s="118" customFormat="1" ht="16.5" customHeight="1" thickTop="1">
      <c r="A4" s="132" t="s">
        <v>20</v>
      </c>
      <c r="B4" s="125"/>
      <c r="C4" s="124" t="s">
        <v>31</v>
      </c>
      <c r="D4" s="124">
        <v>2</v>
      </c>
      <c r="E4" s="124">
        <v>2</v>
      </c>
      <c r="F4" s="124">
        <v>2</v>
      </c>
      <c r="G4" s="124">
        <v>2</v>
      </c>
      <c r="H4" s="123">
        <v>2</v>
      </c>
      <c r="I4" s="123"/>
      <c r="J4" s="130">
        <v>1</v>
      </c>
    </row>
    <row r="5" spans="1:10" s="118" customFormat="1" ht="16.5" customHeight="1">
      <c r="A5" s="126" t="s">
        <v>25</v>
      </c>
      <c r="B5" s="125"/>
      <c r="C5" s="124" t="s">
        <v>31</v>
      </c>
      <c r="D5" s="124">
        <v>5</v>
      </c>
      <c r="E5" s="124">
        <v>5</v>
      </c>
      <c r="F5" s="124">
        <v>5</v>
      </c>
      <c r="G5" s="124">
        <v>5</v>
      </c>
      <c r="H5" s="123">
        <v>5</v>
      </c>
      <c r="I5" s="123"/>
      <c r="J5" s="130">
        <v>2</v>
      </c>
    </row>
    <row r="6" spans="1:10" s="118" customFormat="1" ht="16.5" customHeight="1">
      <c r="A6" s="126" t="s">
        <v>44</v>
      </c>
      <c r="B6" s="125"/>
      <c r="C6" s="124" t="s">
        <v>31</v>
      </c>
      <c r="D6" s="124">
        <v>5</v>
      </c>
      <c r="E6" s="124">
        <v>5</v>
      </c>
      <c r="F6" s="124">
        <v>5</v>
      </c>
      <c r="G6" s="124">
        <v>5</v>
      </c>
      <c r="H6" s="123">
        <v>5</v>
      </c>
      <c r="I6" s="123"/>
      <c r="J6" s="130">
        <v>3</v>
      </c>
    </row>
    <row r="7" spans="1:10" s="118" customFormat="1" ht="16.5" customHeight="1">
      <c r="A7" s="126" t="s">
        <v>6</v>
      </c>
      <c r="B7" s="125"/>
      <c r="C7" s="124" t="s">
        <v>31</v>
      </c>
      <c r="D7" s="124">
        <v>1</v>
      </c>
      <c r="E7" s="124">
        <v>1</v>
      </c>
      <c r="F7" s="124">
        <v>1</v>
      </c>
      <c r="G7" s="124">
        <v>1</v>
      </c>
      <c r="H7" s="123">
        <v>1</v>
      </c>
      <c r="I7" s="123"/>
      <c r="J7" s="130">
        <v>4</v>
      </c>
    </row>
    <row r="8" spans="1:10" s="118" customFormat="1" ht="16.5" customHeight="1">
      <c r="A8" s="126" t="s">
        <v>44</v>
      </c>
      <c r="B8" s="125"/>
      <c r="C8" s="124" t="s">
        <v>31</v>
      </c>
      <c r="D8" s="124">
        <v>8</v>
      </c>
      <c r="E8" s="124">
        <v>8</v>
      </c>
      <c r="F8" s="124">
        <v>8</v>
      </c>
      <c r="G8" s="124">
        <v>8</v>
      </c>
      <c r="H8" s="123">
        <v>8</v>
      </c>
      <c r="I8" s="123"/>
      <c r="J8" s="130">
        <v>5</v>
      </c>
    </row>
    <row r="9" spans="1:10" s="118" customFormat="1" ht="16.5" customHeight="1">
      <c r="A9" s="126" t="s">
        <v>43</v>
      </c>
      <c r="B9" s="125"/>
      <c r="C9" s="124" t="s">
        <v>31</v>
      </c>
      <c r="D9" s="124">
        <v>4</v>
      </c>
      <c r="E9" s="124">
        <v>4</v>
      </c>
      <c r="F9" s="124">
        <v>4</v>
      </c>
      <c r="G9" s="124">
        <v>4</v>
      </c>
      <c r="H9" s="123">
        <v>4</v>
      </c>
      <c r="I9" s="123"/>
      <c r="J9" s="130">
        <v>2</v>
      </c>
    </row>
    <row r="10" spans="1:10" s="118" customFormat="1" ht="16.5" customHeight="1">
      <c r="A10" s="126" t="s">
        <v>43</v>
      </c>
      <c r="B10" s="125"/>
      <c r="C10" s="124" t="s">
        <v>31</v>
      </c>
      <c r="D10" s="124"/>
      <c r="E10" s="124"/>
      <c r="F10" s="124">
        <v>4</v>
      </c>
      <c r="G10" s="124">
        <v>1</v>
      </c>
      <c r="H10" s="123">
        <v>1</v>
      </c>
      <c r="I10" s="123"/>
    </row>
    <row r="11" spans="1:10" s="118" customFormat="1" ht="16.5" customHeight="1">
      <c r="A11" s="126" t="s">
        <v>43</v>
      </c>
      <c r="B11" s="125"/>
      <c r="C11" s="124" t="s">
        <v>31</v>
      </c>
      <c r="D11" s="124">
        <v>13</v>
      </c>
      <c r="E11" s="124">
        <v>13</v>
      </c>
      <c r="F11" s="124">
        <v>13</v>
      </c>
      <c r="G11" s="124">
        <v>6</v>
      </c>
      <c r="H11" s="123"/>
      <c r="I11" s="123"/>
      <c r="J11" s="130"/>
    </row>
    <row r="12" spans="1:10" s="118" customFormat="1" ht="16.5" customHeight="1">
      <c r="A12" s="126" t="s">
        <v>43</v>
      </c>
      <c r="B12" s="125"/>
      <c r="C12" s="124" t="s">
        <v>31</v>
      </c>
      <c r="D12" s="124"/>
      <c r="E12" s="124"/>
      <c r="F12" s="124">
        <v>2</v>
      </c>
      <c r="G12" s="124">
        <v>10</v>
      </c>
      <c r="H12" s="123">
        <v>10</v>
      </c>
      <c r="I12" s="123"/>
      <c r="J12" s="130"/>
    </row>
    <row r="13" spans="1:10" s="118" customFormat="1" ht="16.5" customHeight="1">
      <c r="A13" s="126" t="s">
        <v>55</v>
      </c>
      <c r="B13" s="125"/>
      <c r="C13" s="124" t="s">
        <v>31</v>
      </c>
      <c r="D13" s="124">
        <v>1</v>
      </c>
      <c r="E13" s="124">
        <v>1</v>
      </c>
      <c r="F13" s="124">
        <v>1</v>
      </c>
      <c r="G13" s="124">
        <v>1</v>
      </c>
      <c r="H13" s="123">
        <v>1</v>
      </c>
      <c r="I13" s="123"/>
    </row>
    <row r="14" spans="1:10" s="118" customFormat="1" ht="16.5" customHeight="1">
      <c r="A14" s="126" t="s">
        <v>33</v>
      </c>
      <c r="B14" s="125"/>
      <c r="C14" s="124" t="s">
        <v>31</v>
      </c>
      <c r="D14" s="124">
        <v>5</v>
      </c>
      <c r="E14" s="124">
        <v>5</v>
      </c>
      <c r="F14" s="124">
        <v>5</v>
      </c>
      <c r="G14" s="124">
        <v>5</v>
      </c>
      <c r="H14" s="123">
        <v>5</v>
      </c>
      <c r="I14" s="123"/>
      <c r="J14" s="130"/>
    </row>
    <row r="15" spans="1:10" s="118" customFormat="1" ht="16.5" customHeight="1">
      <c r="A15" s="126" t="s">
        <v>20</v>
      </c>
      <c r="B15" s="125"/>
      <c r="C15" s="124" t="s">
        <v>31</v>
      </c>
      <c r="D15" s="124">
        <v>3</v>
      </c>
      <c r="E15" s="124">
        <v>3</v>
      </c>
      <c r="F15" s="124">
        <v>3</v>
      </c>
      <c r="G15" s="124">
        <v>3</v>
      </c>
      <c r="H15" s="123">
        <v>3</v>
      </c>
      <c r="I15" s="123"/>
    </row>
    <row r="16" spans="1:10" s="118" customFormat="1" ht="16.5" customHeight="1">
      <c r="A16" s="126" t="s">
        <v>19</v>
      </c>
      <c r="B16" s="125"/>
      <c r="C16" s="124" t="s">
        <v>31</v>
      </c>
      <c r="D16" s="124">
        <v>3</v>
      </c>
      <c r="E16" s="124">
        <v>3</v>
      </c>
      <c r="F16" s="124">
        <v>3</v>
      </c>
      <c r="G16" s="124">
        <v>3</v>
      </c>
      <c r="H16" s="124">
        <v>3</v>
      </c>
      <c r="I16" s="124"/>
    </row>
    <row r="17" spans="1:9" s="118" customFormat="1" ht="16.5" customHeight="1">
      <c r="A17" s="126" t="s">
        <v>19</v>
      </c>
      <c r="B17" s="125"/>
      <c r="C17" s="124" t="s">
        <v>31</v>
      </c>
      <c r="D17" s="124">
        <v>3</v>
      </c>
      <c r="E17" s="124">
        <v>3</v>
      </c>
      <c r="F17" s="124">
        <v>3</v>
      </c>
      <c r="G17" s="124">
        <v>3</v>
      </c>
      <c r="H17" s="123">
        <v>3</v>
      </c>
      <c r="I17" s="123"/>
    </row>
    <row r="18" spans="1:9" s="118" customFormat="1" ht="16.5" customHeight="1">
      <c r="A18" s="126" t="s">
        <v>19</v>
      </c>
      <c r="B18" s="125"/>
      <c r="C18" s="124" t="s">
        <v>31</v>
      </c>
      <c r="D18" s="124">
        <v>3</v>
      </c>
      <c r="E18" s="124">
        <v>3</v>
      </c>
      <c r="F18" s="124">
        <v>3</v>
      </c>
      <c r="G18" s="124">
        <v>3</v>
      </c>
      <c r="H18" s="123">
        <v>3</v>
      </c>
      <c r="I18" s="123"/>
    </row>
    <row r="19" spans="1:9" s="118" customFormat="1" ht="16.5" customHeight="1">
      <c r="A19" s="126" t="s">
        <v>6</v>
      </c>
      <c r="B19" s="125"/>
      <c r="C19" s="124" t="s">
        <v>31</v>
      </c>
      <c r="D19" s="124"/>
      <c r="E19" s="124"/>
      <c r="F19" s="124">
        <v>5</v>
      </c>
      <c r="G19" s="124">
        <v>8</v>
      </c>
      <c r="H19" s="123">
        <v>12</v>
      </c>
      <c r="I19" s="123">
        <v>8</v>
      </c>
    </row>
    <row r="20" spans="1:9" s="118" customFormat="1" ht="16.5" customHeight="1">
      <c r="A20" s="126" t="s">
        <v>6</v>
      </c>
      <c r="B20" s="125"/>
      <c r="C20" s="124" t="s">
        <v>31</v>
      </c>
      <c r="D20" s="124">
        <v>4</v>
      </c>
      <c r="E20" s="124"/>
      <c r="F20" s="124"/>
      <c r="G20" s="124"/>
      <c r="H20" s="123"/>
      <c r="I20" s="123"/>
    </row>
    <row r="21" spans="1:9" s="118" customFormat="1" ht="16.5" customHeight="1">
      <c r="A21" s="126" t="s">
        <v>26</v>
      </c>
      <c r="B21" s="125"/>
      <c r="C21" s="124" t="s">
        <v>31</v>
      </c>
      <c r="D21" s="124">
        <v>2</v>
      </c>
      <c r="E21" s="124">
        <v>2</v>
      </c>
      <c r="F21" s="124">
        <v>2</v>
      </c>
      <c r="G21" s="124">
        <v>2</v>
      </c>
      <c r="H21" s="123">
        <v>2</v>
      </c>
      <c r="I21" s="123"/>
    </row>
    <row r="22" spans="1:9" s="118" customFormat="1" ht="16.5" customHeight="1">
      <c r="A22" s="126" t="s">
        <v>26</v>
      </c>
      <c r="B22" s="125"/>
      <c r="C22" s="124" t="s">
        <v>31</v>
      </c>
      <c r="D22" s="124">
        <v>2</v>
      </c>
      <c r="E22" s="124">
        <v>2</v>
      </c>
      <c r="F22" s="124"/>
      <c r="G22" s="124"/>
      <c r="H22" s="124"/>
      <c r="I22" s="124"/>
    </row>
    <row r="23" spans="1:9" s="118" customFormat="1" ht="16.5" customHeight="1">
      <c r="A23" s="131" t="s">
        <v>24</v>
      </c>
      <c r="B23" s="125"/>
      <c r="C23" s="124" t="s">
        <v>31</v>
      </c>
      <c r="D23" s="124">
        <v>3</v>
      </c>
      <c r="E23" s="124">
        <v>3</v>
      </c>
      <c r="F23" s="124">
        <v>3</v>
      </c>
      <c r="G23" s="124">
        <v>3</v>
      </c>
      <c r="H23" s="123">
        <v>3</v>
      </c>
      <c r="I23" s="123"/>
    </row>
    <row r="24" spans="1:9" s="118" customFormat="1" ht="16.5" customHeight="1">
      <c r="A24" s="126" t="s">
        <v>24</v>
      </c>
      <c r="B24" s="125"/>
      <c r="C24" s="124" t="s">
        <v>31</v>
      </c>
      <c r="D24" s="124">
        <v>3</v>
      </c>
      <c r="E24" s="124">
        <v>3</v>
      </c>
      <c r="F24" s="124">
        <v>3</v>
      </c>
      <c r="G24" s="124">
        <v>3</v>
      </c>
      <c r="H24" s="123">
        <v>3</v>
      </c>
      <c r="I24" s="123"/>
    </row>
    <row r="25" spans="1:9" s="118" customFormat="1" ht="16.5" customHeight="1">
      <c r="A25" s="126" t="s">
        <v>24</v>
      </c>
      <c r="B25" s="125"/>
      <c r="C25" s="124" t="s">
        <v>31</v>
      </c>
      <c r="D25" s="124">
        <v>2</v>
      </c>
      <c r="E25" s="124">
        <v>2</v>
      </c>
      <c r="F25" s="124">
        <v>2</v>
      </c>
      <c r="G25" s="124">
        <v>2</v>
      </c>
      <c r="H25" s="123">
        <v>2</v>
      </c>
      <c r="I25" s="123"/>
    </row>
    <row r="26" spans="1:9" s="118" customFormat="1" ht="16.5" customHeight="1">
      <c r="A26" s="126" t="s">
        <v>56</v>
      </c>
      <c r="B26" s="125"/>
      <c r="C26" s="124" t="s">
        <v>31</v>
      </c>
      <c r="D26" s="124">
        <v>3</v>
      </c>
      <c r="E26" s="124">
        <v>3</v>
      </c>
      <c r="F26" s="124">
        <v>3</v>
      </c>
      <c r="G26" s="124">
        <v>3</v>
      </c>
      <c r="H26" s="123">
        <v>3</v>
      </c>
      <c r="I26" s="123"/>
    </row>
    <row r="27" spans="1:9" s="118" customFormat="1" ht="16.5" customHeight="1">
      <c r="A27" s="126" t="s">
        <v>44</v>
      </c>
      <c r="B27" s="125"/>
      <c r="C27" s="124" t="s">
        <v>31</v>
      </c>
      <c r="D27" s="124">
        <v>4</v>
      </c>
      <c r="E27" s="124">
        <v>4</v>
      </c>
      <c r="F27" s="124">
        <v>4</v>
      </c>
      <c r="G27" s="124">
        <v>4</v>
      </c>
      <c r="H27" s="123">
        <v>4</v>
      </c>
      <c r="I27" s="123"/>
    </row>
    <row r="28" spans="1:9" s="118" customFormat="1" ht="16.5" customHeight="1">
      <c r="A28" s="126" t="s">
        <v>16</v>
      </c>
      <c r="B28" s="125"/>
      <c r="C28" s="124" t="s">
        <v>31</v>
      </c>
      <c r="D28" s="124">
        <v>2</v>
      </c>
      <c r="E28" s="124">
        <v>2</v>
      </c>
      <c r="F28" s="124">
        <v>2</v>
      </c>
      <c r="G28" s="124">
        <v>2</v>
      </c>
      <c r="H28" s="123">
        <v>2</v>
      </c>
      <c r="I28" s="123"/>
    </row>
    <row r="29" spans="1:9" s="118" customFormat="1" ht="16.5" customHeight="1">
      <c r="A29" s="126" t="s">
        <v>16</v>
      </c>
      <c r="B29" s="125"/>
      <c r="C29" s="124" t="s">
        <v>31</v>
      </c>
      <c r="D29" s="124">
        <v>4</v>
      </c>
      <c r="E29" s="124">
        <v>4</v>
      </c>
      <c r="F29" s="124">
        <v>4</v>
      </c>
      <c r="G29" s="124">
        <v>4</v>
      </c>
      <c r="H29" s="124">
        <v>4</v>
      </c>
      <c r="I29" s="124"/>
    </row>
    <row r="30" spans="1:9" s="118" customFormat="1" ht="16.5" customHeight="1">
      <c r="A30" s="126" t="s">
        <v>16</v>
      </c>
      <c r="B30" s="125"/>
      <c r="C30" s="124" t="s">
        <v>31</v>
      </c>
      <c r="D30" s="124">
        <v>3</v>
      </c>
      <c r="E30" s="124">
        <v>3</v>
      </c>
      <c r="F30" s="124">
        <v>3</v>
      </c>
      <c r="G30" s="124">
        <v>3</v>
      </c>
      <c r="H30" s="124">
        <v>3</v>
      </c>
      <c r="I30" s="124"/>
    </row>
    <row r="31" spans="1:9" s="118" customFormat="1" ht="16.5" customHeight="1">
      <c r="A31" s="126"/>
      <c r="B31" s="125"/>
      <c r="C31" s="124"/>
      <c r="D31" s="124"/>
      <c r="E31" s="124"/>
      <c r="F31" s="124"/>
      <c r="G31" s="124"/>
      <c r="H31" s="124"/>
      <c r="I31" s="124"/>
    </row>
    <row r="32" spans="1:9" s="118" customFormat="1" ht="16.5" customHeight="1">
      <c r="A32" s="126"/>
      <c r="B32" s="125"/>
      <c r="C32" s="124"/>
      <c r="D32" s="124"/>
      <c r="E32" s="124"/>
      <c r="F32" s="124"/>
      <c r="G32" s="124"/>
      <c r="H32" s="124"/>
      <c r="I32" s="124"/>
    </row>
    <row r="33" spans="1:9" s="118" customFormat="1" ht="16.5" customHeight="1">
      <c r="A33" s="126"/>
      <c r="B33" s="125"/>
      <c r="C33" s="124"/>
      <c r="D33" s="124"/>
      <c r="E33" s="124"/>
      <c r="F33" s="124"/>
      <c r="G33" s="124"/>
      <c r="H33" s="124"/>
      <c r="I33" s="124"/>
    </row>
    <row r="34" spans="1:9" s="118" customFormat="1" ht="16.5" customHeight="1">
      <c r="A34" s="126"/>
      <c r="B34" s="125"/>
      <c r="C34" s="124"/>
      <c r="D34" s="124"/>
      <c r="E34" s="124"/>
      <c r="F34" s="124"/>
      <c r="G34" s="124"/>
      <c r="H34" s="124"/>
      <c r="I34" s="124"/>
    </row>
    <row r="35" spans="1:9" s="118" customFormat="1" ht="16.5" customHeight="1">
      <c r="A35" s="126"/>
      <c r="B35" s="125"/>
      <c r="C35" s="124"/>
      <c r="D35" s="124"/>
      <c r="E35" s="124"/>
      <c r="F35" s="124"/>
      <c r="G35" s="124"/>
      <c r="H35" s="123"/>
      <c r="I35" s="123"/>
    </row>
    <row r="36" spans="1:9" s="118" customFormat="1" ht="16.5" customHeight="1" thickBot="1">
      <c r="A36" s="122"/>
      <c r="B36" s="121"/>
      <c r="C36" s="120"/>
      <c r="D36" s="120"/>
      <c r="E36" s="120"/>
      <c r="F36" s="120"/>
      <c r="G36" s="120"/>
      <c r="H36" s="119"/>
      <c r="I36" s="119"/>
    </row>
    <row r="37" spans="1:9" ht="16.5" customHeight="1" thickTop="1">
      <c r="A37" s="117" t="s">
        <v>42</v>
      </c>
      <c r="B37" s="116"/>
      <c r="C37" s="115"/>
      <c r="D37" s="114"/>
      <c r="E37" s="113"/>
      <c r="F37" s="114"/>
      <c r="G37" s="114"/>
      <c r="H37" s="113">
        <v>4</v>
      </c>
      <c r="I37" s="112"/>
    </row>
    <row r="38" spans="1:9" ht="16.5" customHeight="1" thickBot="1">
      <c r="A38" s="111"/>
      <c r="B38" s="106"/>
      <c r="C38" s="105"/>
      <c r="D38" s="104"/>
      <c r="E38" s="103"/>
      <c r="F38" s="104"/>
      <c r="G38" s="104"/>
      <c r="H38" s="103"/>
      <c r="I38" s="102"/>
    </row>
    <row r="39" spans="1:9" ht="16.5" customHeight="1" thickTop="1">
      <c r="A39" s="101" t="s">
        <v>41</v>
      </c>
      <c r="B39" s="109"/>
      <c r="C39" s="108"/>
      <c r="D39" s="98"/>
      <c r="E39" s="97"/>
      <c r="F39" s="98"/>
      <c r="G39" s="98"/>
      <c r="H39" s="97"/>
      <c r="I39" s="96"/>
    </row>
    <row r="40" spans="1:9" ht="16.5" customHeight="1" thickBot="1">
      <c r="A40" s="107"/>
      <c r="B40" s="106"/>
      <c r="C40" s="105"/>
      <c r="D40" s="104"/>
      <c r="E40" s="103"/>
      <c r="F40" s="104"/>
      <c r="G40" s="104"/>
      <c r="H40" s="103"/>
      <c r="I40" s="102"/>
    </row>
    <row r="41" spans="1:9" ht="16.5" customHeight="1" thickTop="1">
      <c r="A41" s="101" t="s">
        <v>40</v>
      </c>
      <c r="B41" s="109"/>
      <c r="C41" s="99"/>
      <c r="D41" s="98">
        <v>6</v>
      </c>
      <c r="E41" s="97">
        <v>6</v>
      </c>
      <c r="F41" s="97">
        <v>6</v>
      </c>
      <c r="G41" s="97">
        <v>6</v>
      </c>
      <c r="H41" s="97">
        <v>6</v>
      </c>
      <c r="I41" s="96"/>
    </row>
    <row r="42" spans="1:9" ht="16.5" customHeight="1" thickBot="1">
      <c r="A42" s="95"/>
      <c r="B42" s="146"/>
      <c r="C42" s="93"/>
      <c r="D42" s="92"/>
      <c r="E42" s="91"/>
      <c r="F42" s="92"/>
      <c r="G42" s="92"/>
      <c r="H42" s="91"/>
      <c r="I42" s="90"/>
    </row>
    <row r="43" spans="1:9" ht="19.5" customHeight="1" thickTop="1" thickBot="1">
      <c r="A43" s="89" t="s">
        <v>39</v>
      </c>
      <c r="B43" s="88"/>
      <c r="C43" s="87"/>
      <c r="D43" s="86"/>
      <c r="E43" s="85"/>
      <c r="F43" s="85">
        <v>4</v>
      </c>
      <c r="G43" s="86"/>
      <c r="H43" s="85"/>
      <c r="I43" s="84"/>
    </row>
    <row r="44" spans="1:9" ht="19.5" customHeight="1" thickTop="1" thickBot="1">
      <c r="A44" s="83" t="s">
        <v>38</v>
      </c>
      <c r="B44" s="82"/>
      <c r="C44" s="81"/>
      <c r="D44" s="80">
        <f>$C$1-(D39+D41+D43+D37)</f>
        <v>73</v>
      </c>
      <c r="E44" s="80">
        <f t="shared" ref="E44:H44" si="1">$C$1-(E39+E41+E43+E37)</f>
        <v>73</v>
      </c>
      <c r="F44" s="80">
        <f t="shared" si="1"/>
        <v>69</v>
      </c>
      <c r="G44" s="80">
        <f t="shared" si="1"/>
        <v>73</v>
      </c>
      <c r="H44" s="80">
        <f t="shared" si="1"/>
        <v>69</v>
      </c>
      <c r="I44" s="80"/>
    </row>
    <row r="45" spans="1:9" ht="19.5" customHeight="1" thickTop="1" thickBot="1">
      <c r="A45" s="83" t="s">
        <v>37</v>
      </c>
      <c r="B45" s="82"/>
      <c r="C45" s="81"/>
      <c r="D45" s="80">
        <f>SUM(D4:D36)</f>
        <v>88</v>
      </c>
      <c r="E45" s="80">
        <f t="shared" ref="E45:H45" si="2">SUM(E4:E36)</f>
        <v>84</v>
      </c>
      <c r="F45" s="80">
        <f t="shared" si="2"/>
        <v>93</v>
      </c>
      <c r="G45" s="80">
        <f t="shared" si="2"/>
        <v>94</v>
      </c>
      <c r="H45" s="80">
        <f t="shared" si="2"/>
        <v>92</v>
      </c>
      <c r="I45" s="80"/>
    </row>
    <row r="46" spans="1:9" ht="19.5" customHeight="1" thickTop="1" thickBot="1">
      <c r="A46" s="79" t="s">
        <v>36</v>
      </c>
      <c r="B46" s="78"/>
      <c r="C46" s="77"/>
      <c r="D46" s="76">
        <f t="shared" ref="D46:H46" si="3">SUM(D45-D44)-D43</f>
        <v>15</v>
      </c>
      <c r="E46" s="76">
        <f t="shared" si="3"/>
        <v>11</v>
      </c>
      <c r="F46" s="76">
        <f t="shared" si="3"/>
        <v>20</v>
      </c>
      <c r="G46" s="76">
        <f t="shared" si="3"/>
        <v>21</v>
      </c>
      <c r="H46" s="75">
        <f t="shared" si="3"/>
        <v>23</v>
      </c>
      <c r="I46" s="74"/>
    </row>
    <row r="47" spans="1:9" ht="13.8" thickTop="1"/>
  </sheetData>
  <sheetProtection insertRows="0" autoFilter="0"/>
  <mergeCells count="14">
    <mergeCell ref="A45:C45"/>
    <mergeCell ref="A46:C46"/>
    <mergeCell ref="I1:I2"/>
    <mergeCell ref="A37:A38"/>
    <mergeCell ref="A39:A40"/>
    <mergeCell ref="A41:A42"/>
    <mergeCell ref="A43:C43"/>
    <mergeCell ref="A44:C44"/>
    <mergeCell ref="A1:A3"/>
    <mergeCell ref="D1:D2"/>
    <mergeCell ref="E1:E2"/>
    <mergeCell ref="F1:F2"/>
    <mergeCell ref="G1:G2"/>
    <mergeCell ref="H1:H2"/>
  </mergeCells>
  <conditionalFormatting sqref="D4:I42">
    <cfRule type="containsBlanks" dxfId="16" priority="4" stopIfTrue="1">
      <formula>LEN(TRIM(D4))=0</formula>
    </cfRule>
  </conditionalFormatting>
  <conditionalFormatting sqref="C4:C42">
    <cfRule type="containsBlanks" dxfId="15" priority="3" stopIfTrue="1">
      <formula>LEN(TRIM(C4))=0</formula>
    </cfRule>
  </conditionalFormatting>
  <conditionalFormatting sqref="D43:I46">
    <cfRule type="containsBlanks" dxfId="14" priority="2">
      <formula>LEN(TRIM(D43))=0</formula>
    </cfRule>
  </conditionalFormatting>
  <conditionalFormatting sqref="D46:I46">
    <cfRule type="cellIs" dxfId="13" priority="1" operator="between">
      <formula>-1</formula>
      <formula>-5</formula>
    </cfRule>
  </conditionalFormatting>
  <printOptions horizontalCentered="1" verticalCentered="1"/>
  <pageMargins left="0.19685039370078741" right="0.19685039370078741" top="0.19685039370078741" bottom="0.19685039370078741" header="0.27559055118110237" footer="0.1968503937007874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F7"/>
  <sheetViews>
    <sheetView showZeros="0" workbookViewId="0">
      <selection activeCell="B17" sqref="B17"/>
    </sheetView>
  </sheetViews>
  <sheetFormatPr baseColWidth="10" defaultRowHeight="13.2"/>
  <cols>
    <col min="1" max="1" width="3" style="72" bestFit="1" customWidth="1"/>
    <col min="2" max="2" width="41.6640625" style="72" bestFit="1" customWidth="1"/>
    <col min="3" max="3" width="5.33203125" style="72" customWidth="1"/>
    <col min="4" max="4" width="41.6640625" style="72" bestFit="1" customWidth="1"/>
    <col min="5" max="5" width="11.5546875" style="72"/>
    <col min="6" max="6" width="37.6640625" style="72" bestFit="1" customWidth="1"/>
    <col min="7" max="16384" width="11.5546875" style="72"/>
  </cols>
  <sheetData>
    <row r="1" spans="1:6">
      <c r="B1" s="72" t="str">
        <f>'PLANNING CHANTIER'!$G$5</f>
        <v>Semaine n</v>
      </c>
      <c r="D1" s="72">
        <f>IF(ISNA(MATCH(MIN(C$2:C$6)+ROW()-ROW(D$1),C$2:C$6,0)),"",INDEX(B$2:B$6,MATCH(MIN(C$2:C$6)+ROW()-ROW(D$1),C$2:C$6,0)))</f>
        <v>0</v>
      </c>
    </row>
    <row r="2" spans="1:6">
      <c r="A2" s="72">
        <v>1</v>
      </c>
      <c r="B2" s="72" t="str">
        <f>IF('PLANNING CHANTIER'!H6&gt;0,('PLANNING CHANTIER'!C6),"")</f>
        <v>TRAVAUX FOURS</v>
      </c>
      <c r="C2" s="72">
        <f>IF(B2="","",SUMPRODUCT((B$2:B$6&lt;=B2)-(ISBLANK(B$2:B$6))))</f>
        <v>5</v>
      </c>
      <c r="D2" s="72" t="str">
        <f>IF(ISNA(MATCH(MIN(C$2:C$6)+ROW()-ROW(D$1),C$2:C$6,0)),"",INDEX(B$2:B$6,MATCH(MIN(C$2:C$6)+ROW()-ROW(D$1),C$2:C$6,0)))</f>
        <v>ARRET FOURS</v>
      </c>
      <c r="F2" s="147" t="str">
        <f ca="1">OFFSET($B$1,0,0,COUNTA($B:$B))</f>
        <v>TRAVAUX FOURS</v>
      </c>
    </row>
    <row r="3" spans="1:6">
      <c r="A3" s="72">
        <v>2</v>
      </c>
      <c r="B3" s="72" t="str">
        <f>IF('PLANNING CHANTIER'!H7&gt;0,('PLANNING CHANTIER'!C7),)</f>
        <v>ARRET FOURS</v>
      </c>
      <c r="C3" s="72">
        <f>IF(B3="","",SUMPRODUCT((B$2:B$6&lt;=B3)-(ISBLANK(B$2:B$6))))</f>
        <v>2</v>
      </c>
      <c r="D3" s="72" t="str">
        <f>IF(ISNA(MATCH(MIN(C$2:C$6)+ROW()-ROW(D$1),C$2:C$6,0)),"",INDEX(B$2:B$6,MATCH(MIN(C$2:C$6)+ROW()-ROW(D$1),C$2:C$6,0)))</f>
        <v xml:space="preserve">ATELIER DE REPARATIONS </v>
      </c>
      <c r="F3" s="147" t="str">
        <f ca="1">OFFSET($B$1,0,0,COUNTA($B:$B))</f>
        <v>ARRET FOURS</v>
      </c>
    </row>
    <row r="4" spans="1:6">
      <c r="A4" s="72">
        <v>3</v>
      </c>
      <c r="B4" s="72">
        <f>IF('PLANNING CHANTIER'!H8&gt;0,('PLANNING CHANTIER'!C8),)</f>
        <v>0</v>
      </c>
      <c r="C4" s="72">
        <f>IF(B4="","",SUMPRODUCT((B$2:B$6&lt;=B4)-(ISBLANK(B$2:B$6))))</f>
        <v>1</v>
      </c>
      <c r="D4" s="72" t="str">
        <f>IF(ISNA(MATCH(MIN(C$2:C$6)+ROW()-ROW(D$1),C$2:C$6,0)),"",INDEX(B$2:B$6,MATCH(MIN(C$2:C$6)+ROW()-ROW(D$1),C$2:C$6,0)))</f>
        <v>ATELIER DE USINAGE</v>
      </c>
      <c r="F4" s="147">
        <f ca="1">OFFSET($B$1,0,0,COUNTA($B:$B))</f>
        <v>0</v>
      </c>
    </row>
    <row r="5" spans="1:6">
      <c r="A5" s="72">
        <v>4</v>
      </c>
      <c r="B5" s="72" t="str">
        <f>IF('PLANNING CHANTIER'!H9&gt;0,('PLANNING CHANTIER'!C9),)</f>
        <v>ATELIER DE USINAGE</v>
      </c>
      <c r="C5" s="72">
        <f>IF(B5="","",SUMPRODUCT((B$2:B$6&lt;=B5)-(ISBLANK(B$2:B$6))))</f>
        <v>4</v>
      </c>
      <c r="D5" s="72" t="str">
        <f>IF(ISNA(MATCH(MIN(C$2:C$6)+ROW()-ROW(D$1),C$2:C$6,0)),"",INDEX(B$2:B$6,MATCH(MIN(C$2:C$6)+ROW()-ROW(D$1),C$2:C$6,0)))</f>
        <v>TRAVAUX FOURS</v>
      </c>
      <c r="F5" s="147" t="str">
        <f ca="1">OFFSET($B$1,0,0,COUNTA($B:$B))</f>
        <v>ATELIER DE USINAGE</v>
      </c>
    </row>
    <row r="6" spans="1:6">
      <c r="A6" s="72">
        <v>5</v>
      </c>
      <c r="B6" s="72" t="str">
        <f>IF('PLANNING CHANTIER'!H10&gt;0,('PLANNING CHANTIER'!C10),)</f>
        <v xml:space="preserve">ATELIER DE REPARATIONS </v>
      </c>
      <c r="C6" s="72">
        <f>IF(B6="","",SUMPRODUCT((B$2:B$6&lt;=B6)-(ISBLANK(B$2:B$6))))</f>
        <v>3</v>
      </c>
      <c r="D6" s="72" t="str">
        <f>IF(ISNA(MATCH(MIN(C$2:C$6)+ROW()-ROW(D$1),C$2:C$6,0)),"",INDEX(B$2:B$6,MATCH(MIN(C$2:C$6)+ROW()-ROW(D$1),C$2:C$6,0)))</f>
        <v/>
      </c>
      <c r="F6" s="147" t="str">
        <f ca="1">OFFSET($B$1,0,0,COUNTA($B:$B))</f>
        <v xml:space="preserve">ATELIER DE REPARATIONS </v>
      </c>
    </row>
    <row r="7" spans="1:6">
      <c r="C7" s="72" t="str">
        <f>IF(B8="","",SUMPRODUCT((B$2:B$6&lt;=B8)-(ISBLANK(B$2:B$6))))</f>
        <v/>
      </c>
      <c r="D7" s="72" t="str">
        <f>IF(ISNA(MATCH(MIN(C$2:C$6)+ROW()-ROW(D$1),C$2:C$6,0)),"",INDEX(B$2:B$6,MATCH(MIN(C$2:C$6)+ROW()-ROW(D$1),C$2:C$6,0)))</f>
        <v/>
      </c>
    </row>
  </sheetData>
  <sheetProtection sort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A2" sqref="A2"/>
    </sheetView>
  </sheetViews>
  <sheetFormatPr baseColWidth="10" defaultRowHeight="12.6"/>
  <cols>
    <col min="1" max="1" width="36.5546875" customWidth="1"/>
  </cols>
  <sheetData/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PLANNING CHANTIER</vt:lpstr>
      <vt:lpstr>Semaine N+1</vt:lpstr>
      <vt:lpstr>Semaine N+2</vt:lpstr>
      <vt:lpstr>Affaire</vt:lpstr>
      <vt:lpstr>Feuil1</vt:lpstr>
      <vt:lpstr>Affaires</vt:lpstr>
      <vt:lpstr>'PLANNING CHANTIER'!Zone_d_impression</vt:lpstr>
      <vt:lpstr>'Semaine N+1'!Zone_d_impression</vt:lpstr>
      <vt:lpstr>'Semaine N+2'!Zone_d_impression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Jorge</cp:lastModifiedBy>
  <cp:lastPrinted>2016-11-10T15:56:47Z</cp:lastPrinted>
  <dcterms:created xsi:type="dcterms:W3CDTF">1999-06-11T05:22:20Z</dcterms:created>
  <dcterms:modified xsi:type="dcterms:W3CDTF">2017-01-15T21:57:06Z</dcterms:modified>
</cp:coreProperties>
</file>