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20" windowWidth="20340" windowHeight="8505"/>
  </bookViews>
  <sheets>
    <sheet name="Tableau Récapitulatif" sheetId="1" r:id="rId1"/>
    <sheet name="Feuil2" sheetId="2" r:id="rId2"/>
    <sheet name="Données" sheetId="3" r:id="rId3"/>
  </sheets>
  <definedNames>
    <definedName name="Classement">Tableau1[Classement2]</definedName>
    <definedName name="Identification">Tableau1[Nom]</definedName>
  </definedNames>
  <calcPr calcId="125725"/>
</workbook>
</file>

<file path=xl/calcChain.xml><?xml version="1.0" encoding="utf-8"?>
<calcChain xmlns="http://schemas.openxmlformats.org/spreadsheetml/2006/main">
  <c r="K26" i="1"/>
  <c r="I26"/>
  <c r="Q26" s="1"/>
  <c r="K25"/>
  <c r="I25"/>
  <c r="I24"/>
  <c r="N24" s="1"/>
  <c r="I23"/>
  <c r="N23" s="1"/>
  <c r="I22"/>
  <c r="N22" s="1"/>
  <c r="I21"/>
  <c r="Q21" s="1"/>
  <c r="I20"/>
  <c r="N20" s="1"/>
  <c r="I19"/>
  <c r="AB19" s="1"/>
  <c r="I18"/>
  <c r="O18" s="1"/>
  <c r="I17"/>
  <c r="AB17" s="1"/>
  <c r="I16"/>
  <c r="Q16" s="1"/>
  <c r="I15"/>
  <c r="AA15" s="1"/>
  <c r="I14"/>
  <c r="N14" s="1"/>
  <c r="I13"/>
  <c r="AB13" s="1"/>
  <c r="I12"/>
  <c r="N12" s="1"/>
  <c r="I11"/>
  <c r="AB11" s="1"/>
  <c r="I10"/>
  <c r="N10" s="1"/>
  <c r="I9"/>
  <c r="AB9" s="1"/>
  <c r="I8"/>
  <c r="N8" s="1"/>
  <c r="I7"/>
  <c r="AD7" s="1"/>
  <c r="I6"/>
  <c r="N6" s="1"/>
  <c r="AD26" l="1"/>
  <c r="V26"/>
  <c r="N26"/>
  <c r="Z26"/>
  <c r="R26"/>
  <c r="W26"/>
  <c r="O26"/>
  <c r="AA26"/>
  <c r="S26"/>
  <c r="N15"/>
  <c r="AB26"/>
  <c r="X26"/>
  <c r="T26"/>
  <c r="P26"/>
  <c r="AC26"/>
  <c r="Y26"/>
  <c r="U26"/>
  <c r="V25"/>
  <c r="AD25"/>
  <c r="W25"/>
  <c r="O25"/>
  <c r="Z25"/>
  <c r="R25"/>
  <c r="N25"/>
  <c r="AA25"/>
  <c r="S25"/>
  <c r="AB25"/>
  <c r="X25"/>
  <c r="T25"/>
  <c r="P25"/>
  <c r="AC25"/>
  <c r="Y25"/>
  <c r="U25"/>
  <c r="AB15"/>
  <c r="AB7"/>
  <c r="AD17"/>
  <c r="AB20"/>
  <c r="AB16"/>
  <c r="AB12"/>
  <c r="AB8"/>
  <c r="AB18"/>
  <c r="AB14"/>
  <c r="AB10"/>
  <c r="AB6"/>
  <c r="AB21"/>
  <c r="AA24"/>
  <c r="W24"/>
  <c r="S24"/>
  <c r="AC24"/>
  <c r="T24"/>
  <c r="O24"/>
  <c r="AD24"/>
  <c r="Y24"/>
  <c r="U24"/>
  <c r="Q24"/>
  <c r="Z24"/>
  <c r="V24"/>
  <c r="R24"/>
  <c r="AB24"/>
  <c r="R23"/>
  <c r="AD23"/>
  <c r="AB23"/>
  <c r="AB22"/>
  <c r="N18"/>
  <c r="Z23"/>
  <c r="V23"/>
  <c r="N9"/>
  <c r="U9"/>
  <c r="N13"/>
  <c r="Y13"/>
  <c r="N17"/>
  <c r="P17"/>
  <c r="Y17"/>
  <c r="V17"/>
  <c r="N21"/>
  <c r="Y21"/>
  <c r="T21"/>
  <c r="AC21"/>
  <c r="Q13"/>
  <c r="N7"/>
  <c r="V7"/>
  <c r="N11"/>
  <c r="Q11"/>
  <c r="Y11"/>
  <c r="P15"/>
  <c r="S15"/>
  <c r="R15"/>
  <c r="N19"/>
  <c r="W19"/>
  <c r="V19"/>
  <c r="O19"/>
  <c r="AC23"/>
  <c r="Y23"/>
  <c r="U23"/>
  <c r="Q23"/>
  <c r="AA23"/>
  <c r="S23"/>
  <c r="O23"/>
  <c r="X23"/>
  <c r="T23"/>
  <c r="X21"/>
  <c r="P21"/>
  <c r="S19"/>
  <c r="AC17"/>
  <c r="T17"/>
  <c r="W15"/>
  <c r="O15"/>
  <c r="V13"/>
  <c r="AD11"/>
  <c r="V11"/>
  <c r="AC9"/>
  <c r="T9"/>
  <c r="AA7"/>
  <c r="R7"/>
  <c r="Z13"/>
  <c r="R13"/>
  <c r="Z11"/>
  <c r="R11"/>
  <c r="X9"/>
  <c r="O9"/>
  <c r="W7"/>
  <c r="AD21"/>
  <c r="U21"/>
  <c r="AA19"/>
  <c r="R19"/>
  <c r="Z17"/>
  <c r="Q17"/>
  <c r="V15"/>
  <c r="AC13"/>
  <c r="U13"/>
  <c r="AC11"/>
  <c r="U11"/>
  <c r="Y9"/>
  <c r="Q9"/>
  <c r="Z7"/>
  <c r="O7"/>
  <c r="AC22"/>
  <c r="AA22"/>
  <c r="Z22"/>
  <c r="R22"/>
  <c r="Q22"/>
  <c r="O22"/>
  <c r="AD22"/>
  <c r="Y22"/>
  <c r="X22"/>
  <c r="W22"/>
  <c r="V22"/>
  <c r="U22"/>
  <c r="S22"/>
  <c r="Z18"/>
  <c r="AA16"/>
  <c r="W16"/>
  <c r="S16"/>
  <c r="O16"/>
  <c r="Y14"/>
  <c r="U14"/>
  <c r="U12"/>
  <c r="Y10"/>
  <c r="AA8"/>
  <c r="W8"/>
  <c r="S8"/>
  <c r="AD6"/>
  <c r="Z6"/>
  <c r="V6"/>
  <c r="Y20"/>
  <c r="W18"/>
  <c r="R18"/>
  <c r="V14"/>
  <c r="AD12"/>
  <c r="Z12"/>
  <c r="V12"/>
  <c r="R12"/>
  <c r="AD10"/>
  <c r="V10"/>
  <c r="R10"/>
  <c r="AA6"/>
  <c r="S6"/>
  <c r="O6"/>
  <c r="R21"/>
  <c r="V20"/>
  <c r="N16"/>
  <c r="W21"/>
  <c r="S21"/>
  <c r="O21"/>
  <c r="AA20"/>
  <c r="W20"/>
  <c r="S20"/>
  <c r="AD19"/>
  <c r="Y19"/>
  <c r="U19"/>
  <c r="Q19"/>
  <c r="AC18"/>
  <c r="Y18"/>
  <c r="T18"/>
  <c r="P18"/>
  <c r="X17"/>
  <c r="S17"/>
  <c r="O17"/>
  <c r="Z16"/>
  <c r="V16"/>
  <c r="R16"/>
  <c r="AD15"/>
  <c r="Y15"/>
  <c r="U15"/>
  <c r="Q15"/>
  <c r="AC14"/>
  <c r="X14"/>
  <c r="T14"/>
  <c r="P14"/>
  <c r="X13"/>
  <c r="T13"/>
  <c r="P13"/>
  <c r="X12"/>
  <c r="T12"/>
  <c r="P12"/>
  <c r="X11"/>
  <c r="T11"/>
  <c r="P11"/>
  <c r="X10"/>
  <c r="T10"/>
  <c r="O10"/>
  <c r="AA9"/>
  <c r="W9"/>
  <c r="S9"/>
  <c r="AD8"/>
  <c r="Z8"/>
  <c r="V8"/>
  <c r="R8"/>
  <c r="AC7"/>
  <c r="Y7"/>
  <c r="U7"/>
  <c r="Q7"/>
  <c r="AC6"/>
  <c r="Y6"/>
  <c r="U6"/>
  <c r="X20"/>
  <c r="T20"/>
  <c r="O20"/>
  <c r="AD18"/>
  <c r="U18"/>
  <c r="Q18"/>
  <c r="AD14"/>
  <c r="Q14"/>
  <c r="Y12"/>
  <c r="Q12"/>
  <c r="AC10"/>
  <c r="U10"/>
  <c r="Q10"/>
  <c r="R6"/>
  <c r="AC20"/>
  <c r="U20"/>
  <c r="P20"/>
  <c r="AA18"/>
  <c r="X16"/>
  <c r="T16"/>
  <c r="P16"/>
  <c r="AA14"/>
  <c r="R14"/>
  <c r="Z10"/>
  <c r="X8"/>
  <c r="T8"/>
  <c r="P8"/>
  <c r="W6"/>
  <c r="V21"/>
  <c r="AD20"/>
  <c r="Z20"/>
  <c r="Q20"/>
  <c r="AC19"/>
  <c r="X19"/>
  <c r="T19"/>
  <c r="P19"/>
  <c r="X18"/>
  <c r="S18"/>
  <c r="AA17"/>
  <c r="W17"/>
  <c r="R17"/>
  <c r="AC16"/>
  <c r="Y16"/>
  <c r="U16"/>
  <c r="AC15"/>
  <c r="X15"/>
  <c r="T15"/>
  <c r="W14"/>
  <c r="S14"/>
  <c r="O14"/>
  <c r="AA13"/>
  <c r="W13"/>
  <c r="S13"/>
  <c r="O13"/>
  <c r="AA12"/>
  <c r="W12"/>
  <c r="S12"/>
  <c r="O12"/>
  <c r="AA11"/>
  <c r="W11"/>
  <c r="O11"/>
  <c r="AA10"/>
  <c r="W10"/>
  <c r="S10"/>
  <c r="AD9"/>
  <c r="Z9"/>
  <c r="V9"/>
  <c r="R9"/>
  <c r="AC8"/>
  <c r="Y8"/>
  <c r="U8"/>
  <c r="Q8"/>
  <c r="X7"/>
  <c r="T7"/>
  <c r="P7"/>
  <c r="X6"/>
  <c r="T6"/>
  <c r="P6"/>
  <c r="AE26" l="1"/>
  <c r="AF26" s="1"/>
  <c r="K27"/>
  <c r="K28"/>
  <c r="K29"/>
  <c r="K30"/>
  <c r="K31"/>
  <c r="K32"/>
  <c r="K33"/>
  <c r="K34"/>
  <c r="K35"/>
  <c r="K36"/>
  <c r="K37"/>
  <c r="I3"/>
  <c r="I4"/>
  <c r="AB4" s="1"/>
  <c r="I5"/>
  <c r="AB5" s="1"/>
  <c r="I27"/>
  <c r="I28"/>
  <c r="I29"/>
  <c r="I30"/>
  <c r="I31"/>
  <c r="I32"/>
  <c r="I33"/>
  <c r="I34"/>
  <c r="I35"/>
  <c r="I36"/>
  <c r="I37"/>
  <c r="I2"/>
  <c r="AB2" s="1"/>
  <c r="AB3" l="1"/>
  <c r="P5"/>
  <c r="U5"/>
  <c r="Y5"/>
  <c r="AC5"/>
  <c r="O5"/>
  <c r="S5"/>
  <c r="X5"/>
  <c r="N5"/>
  <c r="AD5"/>
  <c r="R5"/>
  <c r="AA5"/>
  <c r="Q5"/>
  <c r="W5"/>
  <c r="V5"/>
  <c r="T3"/>
  <c r="Q3"/>
  <c r="U3"/>
  <c r="Y3"/>
  <c r="AC3"/>
  <c r="P3"/>
  <c r="X3"/>
  <c r="R3"/>
  <c r="W3"/>
  <c r="N3"/>
  <c r="AD3"/>
  <c r="S3"/>
  <c r="AA3"/>
  <c r="Z3"/>
  <c r="O3"/>
  <c r="V3"/>
  <c r="X4"/>
  <c r="P4"/>
  <c r="U4"/>
  <c r="Y4"/>
  <c r="AC4"/>
  <c r="O4"/>
  <c r="T4"/>
  <c r="W4"/>
  <c r="AD4"/>
  <c r="S4"/>
  <c r="AA4"/>
  <c r="Z4"/>
  <c r="N4"/>
  <c r="V4"/>
  <c r="N2"/>
  <c r="Z2"/>
  <c r="V2"/>
  <c r="R2"/>
  <c r="T2"/>
  <c r="AD2"/>
  <c r="U2"/>
  <c r="AA2"/>
  <c r="W2"/>
  <c r="S2"/>
  <c r="AC2"/>
  <c r="X2"/>
  <c r="P2"/>
  <c r="Y2"/>
  <c r="Q2"/>
  <c r="O2"/>
  <c r="W23" l="1"/>
  <c r="X24"/>
  <c r="AA21"/>
  <c r="R4"/>
  <c r="R20" s="1"/>
  <c r="AE20" s="1"/>
  <c r="AF20" s="1"/>
  <c r="K20" s="1"/>
  <c r="O8"/>
  <c r="AE8" s="1"/>
  <c r="AF8" s="1"/>
  <c r="K8" s="1"/>
  <c r="U17"/>
  <c r="AE17" s="1"/>
  <c r="AF17" s="1"/>
  <c r="K17" s="1"/>
  <c r="P9"/>
  <c r="AE9" s="1"/>
  <c r="AF9" s="1"/>
  <c r="K9" s="1"/>
  <c r="S7"/>
  <c r="AE7" s="1"/>
  <c r="AF7" s="1"/>
  <c r="K7" s="1"/>
  <c r="Z5"/>
  <c r="AD13"/>
  <c r="AD16" s="1"/>
  <c r="AE16" s="1"/>
  <c r="AF16" s="1"/>
  <c r="K16" s="1"/>
  <c r="AC12"/>
  <c r="AE12" s="1"/>
  <c r="AF12" s="1"/>
  <c r="K12" s="1"/>
  <c r="V18"/>
  <c r="AE18" s="1"/>
  <c r="AF18" s="1"/>
  <c r="K18" s="1"/>
  <c r="AE3"/>
  <c r="AF3" s="1"/>
  <c r="K3" s="1"/>
  <c r="T5"/>
  <c r="T22" s="1"/>
  <c r="Q4"/>
  <c r="AE2"/>
  <c r="AF2" s="1"/>
  <c r="K2" s="1"/>
  <c r="AE4" l="1"/>
  <c r="AF4" s="1"/>
  <c r="K4" s="1"/>
  <c r="AE5"/>
  <c r="AF5" s="1"/>
  <c r="K5" s="1"/>
  <c r="Q6"/>
  <c r="Z14"/>
  <c r="AE14" s="1"/>
  <c r="AF14" s="1"/>
  <c r="K14" s="1"/>
  <c r="AE13"/>
  <c r="AF13" s="1"/>
  <c r="K13" s="1"/>
  <c r="P10"/>
  <c r="S11"/>
  <c r="AE11" s="1"/>
  <c r="AF11" s="1"/>
  <c r="K11" s="1"/>
  <c r="AE6" l="1"/>
  <c r="AF6" s="1"/>
  <c r="K6" s="1"/>
  <c r="Q25"/>
  <c r="AE25" s="1"/>
  <c r="AF25" s="1"/>
  <c r="AE10"/>
  <c r="AF10" s="1"/>
  <c r="K10" s="1"/>
  <c r="Z15"/>
  <c r="AE15" s="1"/>
  <c r="AF15" s="1"/>
  <c r="K15" s="1"/>
  <c r="P22"/>
  <c r="AE22" l="1"/>
  <c r="AF22" s="1"/>
  <c r="K22" s="1"/>
  <c r="P24"/>
  <c r="AE24" s="1"/>
  <c r="AF24" s="1"/>
  <c r="K24" s="1"/>
  <c r="P23"/>
  <c r="AE23" s="1"/>
  <c r="AF23" s="1"/>
  <c r="K23" s="1"/>
  <c r="Z19"/>
  <c r="AE19" s="1"/>
  <c r="AF19" s="1"/>
  <c r="K19" s="1"/>
  <c r="Z21" l="1"/>
  <c r="AE21" s="1"/>
  <c r="AF21" s="1"/>
  <c r="K21" s="1"/>
</calcChain>
</file>

<file path=xl/sharedStrings.xml><?xml version="1.0" encoding="utf-8"?>
<sst xmlns="http://schemas.openxmlformats.org/spreadsheetml/2006/main" count="98" uniqueCount="56">
  <si>
    <t>Classement</t>
  </si>
  <si>
    <t>Nom</t>
  </si>
  <si>
    <t>3B2</t>
  </si>
  <si>
    <t>Occupation du domaine</t>
  </si>
  <si>
    <t>3B3</t>
  </si>
  <si>
    <t>Affichage</t>
  </si>
  <si>
    <t>3B4</t>
  </si>
  <si>
    <t>Manifestations</t>
  </si>
  <si>
    <t>3B5</t>
  </si>
  <si>
    <t>Voirie</t>
  </si>
  <si>
    <t>3B7</t>
  </si>
  <si>
    <t>Divers</t>
  </si>
  <si>
    <t>3C2</t>
  </si>
  <si>
    <t>Permis d'urbanisme</t>
  </si>
  <si>
    <t>3G3</t>
  </si>
  <si>
    <t>Signalisation Touristique</t>
  </si>
  <si>
    <t>3G4</t>
  </si>
  <si>
    <t>Signalisation de proximité</t>
  </si>
  <si>
    <t>4C2</t>
  </si>
  <si>
    <t>Plaintes</t>
  </si>
  <si>
    <t>4C5</t>
  </si>
  <si>
    <t>Contentieux civils</t>
  </si>
  <si>
    <t>3D4</t>
  </si>
  <si>
    <t>Electricité</t>
  </si>
  <si>
    <t>3D5</t>
  </si>
  <si>
    <t>Eau</t>
  </si>
  <si>
    <t>3D6</t>
  </si>
  <si>
    <t>Gaz</t>
  </si>
  <si>
    <t>3D7</t>
  </si>
  <si>
    <t>Télécom</t>
  </si>
  <si>
    <t>3D8</t>
  </si>
  <si>
    <t>Egouttage</t>
  </si>
  <si>
    <t>3D9</t>
  </si>
  <si>
    <t>Éolienne</t>
  </si>
  <si>
    <t>Prénom</t>
  </si>
  <si>
    <t>Date de référence</t>
  </si>
  <si>
    <t>N° Courrier Web</t>
  </si>
  <si>
    <t>Identification</t>
  </si>
  <si>
    <t>Date réception</t>
  </si>
  <si>
    <t>Date avis</t>
  </si>
  <si>
    <t>Date accusé récpetion</t>
  </si>
  <si>
    <t>N° de dossier</t>
  </si>
  <si>
    <t>Objet</t>
  </si>
  <si>
    <t>Classement2</t>
  </si>
  <si>
    <t>Sinistre R0</t>
  </si>
  <si>
    <t>2018/101869</t>
  </si>
  <si>
    <t>Sinistre R24</t>
  </si>
  <si>
    <t>2018/39009</t>
  </si>
  <si>
    <t>x</t>
  </si>
  <si>
    <t>y</t>
  </si>
  <si>
    <t>z</t>
  </si>
  <si>
    <t>v</t>
  </si>
  <si>
    <t>Colonne1</t>
  </si>
  <si>
    <t>Colonne2</t>
  </si>
  <si>
    <t>Colonne3</t>
  </si>
  <si>
    <t>Absolument utiliser le bouton pour permettre l'ajout de lignes des 2 tableaux différents sinon problème avec les formules et le concatener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</si>
</sst>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2"/>
      <color rgb="FFFFFF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 applyNumberFormat="1"/>
    <xf numFmtId="0" fontId="0" fillId="0" borderId="0" xfId="0" applyBorder="1"/>
    <xf numFmtId="0" fontId="1" fillId="2" borderId="0" xfId="0" applyFont="1" applyFill="1" applyAlignment="1">
      <alignment wrapText="1"/>
    </xf>
  </cellXfs>
  <cellStyles count="1">
    <cellStyle name="Normal" xfId="0" builtinId="0"/>
  </cellStyles>
  <dxfs count="1">
    <dxf>
      <numFmt numFmtId="0" formatCode="General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ables/table1.xml><?xml version="1.0" encoding="utf-8"?>
<table xmlns="http://schemas.openxmlformats.org/spreadsheetml/2006/main" id="2" name="Tableau2" displayName="Tableau2" ref="A1:K26" totalsRowShown="0">
  <autoFilter ref="A1:K26"/>
  <tableColumns count="11">
    <tableColumn id="1" name="Nom"/>
    <tableColumn id="2" name="Prénom"/>
    <tableColumn id="3" name="Objet"/>
    <tableColumn id="4" name="Date de référence"/>
    <tableColumn id="5" name="Date réception"/>
    <tableColumn id="6" name="Date accusé récpetion"/>
    <tableColumn id="7" name="Date avis"/>
    <tableColumn id="8" name="N° Courrier Web"/>
    <tableColumn id="9" name="Classement">
      <calculatedColumnFormula>IF($J2="","",VLOOKUP($J2,Tableau1[],2,FALSE))</calculatedColumnFormula>
    </tableColumn>
    <tableColumn id="10" name="Identification"/>
    <tableColumn id="11" name="N° de dossier" dataDxfId="0">
      <calculatedColumnFormula>IF($C2="","",CONCATENATE(Tableau2[[#This Row],[N° Courrier Web]],"/143.21/",Tableau2[[#This Row],[Classement]],"/",AF2))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N1:AF26" totalsRowShown="0">
  <autoFilter ref="N1:AF26"/>
  <tableColumns count="19">
    <tableColumn id="1" name="Colonne1">
      <calculatedColumnFormula>Tableau2[[#This Row],[Classement]]</calculatedColumnFormula>
    </tableColumn>
    <tableColumn id="2" name="3B3">
      <calculatedColumnFormula>IF(I2="3B3",SUM(MAX($O$1:$O1),1),"")</calculatedColumnFormula>
    </tableColumn>
    <tableColumn id="3" name="4C5">
      <calculatedColumnFormula>IF(I2="4C5",SUM(MAX($P$1:P1),1),"")</calculatedColumnFormula>
    </tableColumn>
    <tableColumn id="4" name="3B7">
      <calculatedColumnFormula>IF(I2="3B7",SUM(MAX($Q$1:$Q1),1),"")</calculatedColumnFormula>
    </tableColumn>
    <tableColumn id="5" name="3D5">
      <calculatedColumnFormula>IF(I2="3D5",SUM(MAX($R$1:$R1),1),"")</calculatedColumnFormula>
    </tableColumn>
    <tableColumn id="6" name="3D8">
      <calculatedColumnFormula>IF(I2="3D8",SUM(MAX($S$1:$S1),1),"")</calculatedColumnFormula>
    </tableColumn>
    <tableColumn id="7" name="3D4">
      <calculatedColumnFormula>IF(I2="3D4",SUM(MAX($T$1:$T1),1),"")</calculatedColumnFormula>
    </tableColumn>
    <tableColumn id="8" name="3D9">
      <calculatedColumnFormula>IF(I2="3D9",SUM(MAX($U$1:U1),1),"")</calculatedColumnFormula>
    </tableColumn>
    <tableColumn id="9" name="3D6">
      <calculatedColumnFormula>IF(I2="3D6",SUM(MAX($V$1:$V1),1),"")</calculatedColumnFormula>
    </tableColumn>
    <tableColumn id="10" name="3B4">
      <calculatedColumnFormula>IF(I2="3B4",SUM(MAX($W$1:$W1),1),"")</calculatedColumnFormula>
    </tableColumn>
    <tableColumn id="11" name="3B2">
      <calculatedColumnFormula>IF(I2="3B2",SUM(MAX($X$1:$X1),1),"")</calculatedColumnFormula>
    </tableColumn>
    <tableColumn id="12" name="3C2">
      <calculatedColumnFormula>IF(I2="3C2",SUM(MAX($Y$1:$Y1),1),"")</calculatedColumnFormula>
    </tableColumn>
    <tableColumn id="13" name="4C2">
      <calculatedColumnFormula>IF(I2="4C2",SUM(MAX($Z$1:$Z1),1),"")</calculatedColumnFormula>
    </tableColumn>
    <tableColumn id="14" name="3G4">
      <calculatedColumnFormula>IF(I2="3G4",SUM(MAX($AA$1:$AA1),1),"")</calculatedColumnFormula>
    </tableColumn>
    <tableColumn id="15" name="3G3">
      <calculatedColumnFormula>IF(I2="3G3",SUM(MAX($AB$1:AB1),1),"")</calculatedColumnFormula>
    </tableColumn>
    <tableColumn id="16" name="3D7">
      <calculatedColumnFormula>IF(I2="3D7",SUM(MAX($AC$1:$AC1),1),"")</calculatedColumnFormula>
    </tableColumn>
    <tableColumn id="17" name="3B5">
      <calculatedColumnFormula>IF(I2="3B5",SUM(MAX($AD$1:$AD1),1),"")</calculatedColumnFormula>
    </tableColumn>
    <tableColumn id="18" name="Colonne2">
      <calculatedColumnFormula>SUM(O2:AD2)</calculatedColumnFormula>
    </tableColumn>
    <tableColumn id="19" name="Colonne3">
      <calculatedColumnFormula>IF(AE2&gt;0,REPT("0",5-LEN(AE2))&amp;AE2,"")</calculatedColumnFormula>
    </tableColumn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id="1" name="Tableau1" displayName="Tableau1" ref="A2:B18" totalsRowShown="0">
  <autoFilter ref="A2:B18">
    <filterColumn colId="1"/>
  </autoFilter>
  <sortState ref="A3:B18">
    <sortCondition ref="A2:A18"/>
  </sortState>
  <tableColumns count="2">
    <tableColumn id="2" name="Nom"/>
    <tableColumn id="3" name="Classement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2.xml"/><Relationship Id="rId4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F37"/>
  <sheetViews>
    <sheetView tabSelected="1" topLeftCell="D1" zoomScale="90" zoomScaleNormal="90" workbookViewId="0">
      <selection activeCell="K27" sqref="K27"/>
    </sheetView>
  </sheetViews>
  <sheetFormatPr baseColWidth="10" defaultRowHeight="15"/>
  <cols>
    <col min="4" max="4" width="19.140625" customWidth="1"/>
    <col min="5" max="5" width="17.140625" customWidth="1"/>
    <col min="6" max="6" width="22.5703125" customWidth="1"/>
    <col min="7" max="7" width="17.140625" customWidth="1"/>
    <col min="8" max="8" width="17.5703125" customWidth="1"/>
    <col min="9" max="9" width="13.42578125" customWidth="1"/>
    <col min="10" max="10" width="24.42578125" bestFit="1" customWidth="1"/>
    <col min="11" max="11" width="28.7109375" bestFit="1" customWidth="1"/>
    <col min="12" max="12" width="3.85546875" customWidth="1"/>
    <col min="13" max="13" width="60" customWidth="1"/>
    <col min="14" max="14" width="11.5703125" hidden="1" customWidth="1"/>
    <col min="15" max="17" width="6.28515625" hidden="1" customWidth="1"/>
    <col min="18" max="22" width="6.42578125" hidden="1" customWidth="1"/>
    <col min="23" max="26" width="6.28515625" hidden="1" customWidth="1"/>
    <col min="27" max="29" width="6.42578125" hidden="1" customWidth="1"/>
    <col min="30" max="30" width="6.28515625" hidden="1" customWidth="1"/>
    <col min="31" max="32" width="11.5703125" hidden="1" customWidth="1"/>
  </cols>
  <sheetData>
    <row r="1" spans="1:32">
      <c r="A1" t="s">
        <v>1</v>
      </c>
      <c r="B1" t="s">
        <v>34</v>
      </c>
      <c r="C1" t="s">
        <v>42</v>
      </c>
      <c r="D1" t="s">
        <v>35</v>
      </c>
      <c r="E1" t="s">
        <v>38</v>
      </c>
      <c r="F1" t="s">
        <v>40</v>
      </c>
      <c r="G1" t="s">
        <v>39</v>
      </c>
      <c r="H1" t="s">
        <v>36</v>
      </c>
      <c r="I1" t="s">
        <v>0</v>
      </c>
      <c r="J1" t="s">
        <v>37</v>
      </c>
      <c r="K1" t="s">
        <v>41</v>
      </c>
      <c r="N1" t="s">
        <v>52</v>
      </c>
      <c r="O1" t="s">
        <v>4</v>
      </c>
      <c r="P1" t="s">
        <v>20</v>
      </c>
      <c r="Q1" t="s">
        <v>10</v>
      </c>
      <c r="R1" t="s">
        <v>24</v>
      </c>
      <c r="S1" t="s">
        <v>30</v>
      </c>
      <c r="T1" t="s">
        <v>22</v>
      </c>
      <c r="U1" t="s">
        <v>32</v>
      </c>
      <c r="V1" t="s">
        <v>26</v>
      </c>
      <c r="W1" t="s">
        <v>6</v>
      </c>
      <c r="X1" t="s">
        <v>2</v>
      </c>
      <c r="Y1" t="s">
        <v>12</v>
      </c>
      <c r="Z1" t="s">
        <v>18</v>
      </c>
      <c r="AA1" t="s">
        <v>16</v>
      </c>
      <c r="AB1" t="s">
        <v>14</v>
      </c>
      <c r="AC1" t="s">
        <v>28</v>
      </c>
      <c r="AD1" t="s">
        <v>8</v>
      </c>
      <c r="AE1" t="s">
        <v>53</v>
      </c>
      <c r="AF1" t="s">
        <v>54</v>
      </c>
    </row>
    <row r="2" spans="1:32">
      <c r="A2" t="s">
        <v>48</v>
      </c>
      <c r="B2" t="s">
        <v>50</v>
      </c>
      <c r="C2" t="s">
        <v>44</v>
      </c>
      <c r="D2" s="2">
        <v>43265</v>
      </c>
      <c r="G2" s="2">
        <v>43431</v>
      </c>
      <c r="H2" t="s">
        <v>45</v>
      </c>
      <c r="I2" t="str">
        <f>IF($J2="","",VLOOKUP($J2,Tableau1[],2,FALSE))</f>
        <v>3C2</v>
      </c>
      <c r="J2" t="s">
        <v>13</v>
      </c>
      <c r="K2" s="3" t="str">
        <f>IF($C2="","",CONCATENATE(Tableau2[[#This Row],[N° Courrier Web]],"/143.21/",Tableau2[[#This Row],[Classement]],"/",AF2))</f>
        <v>2018/101869/143.21/3C2/00001</v>
      </c>
      <c r="L2" s="3"/>
      <c r="N2" t="str">
        <f>Tableau2[[#This Row],[Classement]]</f>
        <v>3C2</v>
      </c>
      <c r="O2" t="str">
        <f>IF(I2="3B3",SUM(MAX($O$1:$O1),1),"")</f>
        <v/>
      </c>
      <c r="P2" t="str">
        <f>IF(I2="4C5",SUM(MAX($P$1:P1),1),"")</f>
        <v/>
      </c>
      <c r="Q2" t="str">
        <f>IF(I2="3B7",SUM(MAX($Q$1:$Q1),1),"")</f>
        <v/>
      </c>
      <c r="R2" t="str">
        <f>IF(I2="3D5",SUM(MAX($R$1:$R1),1),"")</f>
        <v/>
      </c>
      <c r="S2" t="str">
        <f>IF(I2="3D8",SUM(MAX($S$1:$S1),1),"")</f>
        <v/>
      </c>
      <c r="T2" t="str">
        <f>IF(I2="3D4",SUM(MAX($T$1:$T1),1),"")</f>
        <v/>
      </c>
      <c r="U2" t="str">
        <f>IF(I2="3D9",SUM(MAX($U$1:U1),1),"")</f>
        <v/>
      </c>
      <c r="V2" t="str">
        <f>IF(I2="3D6",SUM(MAX($V$1:$V1),1),"")</f>
        <v/>
      </c>
      <c r="W2" t="str">
        <f>IF(I2="3B4",SUM(MAX($W$1:$W1),1),"")</f>
        <v/>
      </c>
      <c r="X2" t="str">
        <f>IF(I2="3B2",SUM(MAX($X$1:$X1),1),"")</f>
        <v/>
      </c>
      <c r="Y2">
        <f>IF(I2="3C2",SUM(MAX($Y$1:$Y1),1),"")</f>
        <v>1</v>
      </c>
      <c r="Z2" t="str">
        <f>IF(I2="4C2",SUM(MAX($Z$1:$Z1),1),"")</f>
        <v/>
      </c>
      <c r="AA2" t="str">
        <f>IF(I2="3G4",SUM(MAX($AA$1:$AA1),1),"")</f>
        <v/>
      </c>
      <c r="AB2" t="str">
        <f>IF(I2="3G3",SUM(MAX($AB$1:AB1),1),"")</f>
        <v/>
      </c>
      <c r="AC2" t="str">
        <f>IF(I2="3D7",SUM(MAX($AC$1:$AC1),1),"")</f>
        <v/>
      </c>
      <c r="AD2" t="str">
        <f>IF(I2="3B5",SUM(MAX($AD$1:$AD1),1),"")</f>
        <v/>
      </c>
      <c r="AE2">
        <f>SUM(O2:AD2)</f>
        <v>1</v>
      </c>
      <c r="AF2" t="str">
        <f>IF(AE2&gt;0,REPT("0",5-LEN(AE2))&amp;AE2,"")</f>
        <v>00001</v>
      </c>
    </row>
    <row r="3" spans="1:32">
      <c r="A3" t="s">
        <v>49</v>
      </c>
      <c r="B3" t="s">
        <v>51</v>
      </c>
      <c r="C3" t="s">
        <v>46</v>
      </c>
      <c r="D3" s="2">
        <v>43175</v>
      </c>
      <c r="G3" s="2">
        <v>43178</v>
      </c>
      <c r="H3" t="s">
        <v>47</v>
      </c>
      <c r="I3" t="str">
        <f>IF($J3="","",VLOOKUP($J3,Tableau1[],2,FALSE))</f>
        <v>3G3</v>
      </c>
      <c r="J3" t="s">
        <v>15</v>
      </c>
      <c r="K3" s="3" t="str">
        <f>IF($C3="","",CONCATENATE(Tableau2[[#This Row],[N° Courrier Web]],"/143.21/",Tableau2[[#This Row],[Classement]],"/",AF3))</f>
        <v>2018/39009/143.21/3G3/00001</v>
      </c>
      <c r="L3" s="3"/>
      <c r="N3" t="str">
        <f>Tableau2[[#This Row],[Classement]]</f>
        <v>3G3</v>
      </c>
      <c r="O3" t="str">
        <f>IF(I3="3B3",SUM(MAX($O$1:$O2),1),"")</f>
        <v/>
      </c>
      <c r="P3" t="str">
        <f>IF(I3="4C5",SUM(MAX($P$1:P2),1),"")</f>
        <v/>
      </c>
      <c r="Q3" t="str">
        <f>IF(I3="3B7",SUM(MAX($Q$1:$Q2),1),"")</f>
        <v/>
      </c>
      <c r="R3" t="str">
        <f>IF(I3="3D5",SUM(MAX($R$1:$R2),1),"")</f>
        <v/>
      </c>
      <c r="S3" t="str">
        <f>IF(I3="3D8",SUM(MAX($S$1:$S2),1),"")</f>
        <v/>
      </c>
      <c r="T3" t="str">
        <f>IF(I3="3D4",SUM(MAX($T$1:$T2),1),"")</f>
        <v/>
      </c>
      <c r="U3" t="str">
        <f>IF(I3="3D9",SUM(MAX($U$1:U2),1),"")</f>
        <v/>
      </c>
      <c r="V3" t="str">
        <f>IF(I3="3D6",SUM(MAX($V$1:$V2),1),"")</f>
        <v/>
      </c>
      <c r="W3" t="str">
        <f>IF(I3="3B4",SUM(MAX($W$1:$W2),1),"")</f>
        <v/>
      </c>
      <c r="X3" t="str">
        <f>IF(I3="3B2",SUM(MAX($X$1:$X2),1),"")</f>
        <v/>
      </c>
      <c r="Y3" t="str">
        <f>IF(I3="3C2",SUM(MAX($Y$1:$Y2),1),"")</f>
        <v/>
      </c>
      <c r="Z3" t="str">
        <f>IF(I3="4C2",SUM(MAX($Z$1:$Z2),1),"")</f>
        <v/>
      </c>
      <c r="AA3" t="str">
        <f>IF(I3="3G4",SUM(MAX($AA$1:$AA2),1),"")</f>
        <v/>
      </c>
      <c r="AB3">
        <f>IF(I3="3G3",SUM(MAX($AB$1:AB2),1),"")</f>
        <v>1</v>
      </c>
      <c r="AC3" t="str">
        <f>IF(I3="3D7",SUM(MAX($AC$1:$AC2),1),"")</f>
        <v/>
      </c>
      <c r="AD3" t="str">
        <f>IF(I3="3B5",SUM(MAX($AD$1:$AD2),1),"")</f>
        <v/>
      </c>
      <c r="AE3">
        <f t="shared" ref="AE3:AE6" si="0">SUM(O3:AD3)</f>
        <v>1</v>
      </c>
      <c r="AF3" t="str">
        <f t="shared" ref="AF3:AF21" si="1">IF(AE3&gt;0,REPT("0",5-LEN(AE3))&amp;AE3,"")</f>
        <v>00001</v>
      </c>
    </row>
    <row r="4" spans="1:32">
      <c r="C4">
        <v>56</v>
      </c>
      <c r="I4" t="str">
        <f>IF($J4="","",VLOOKUP($J4,Tableau1[],2,FALSE))</f>
        <v>3D5</v>
      </c>
      <c r="J4" t="s">
        <v>25</v>
      </c>
      <c r="K4" s="3" t="str">
        <f>IF($C4="","",CONCATENATE(Tableau2[[#This Row],[N° Courrier Web]],"/143.21/",Tableau2[[#This Row],[Classement]],"/",AF4))</f>
        <v>/143.21/3D5/00001</v>
      </c>
      <c r="L4" s="3"/>
      <c r="N4" t="str">
        <f>Tableau2[[#This Row],[Classement]]</f>
        <v>3D5</v>
      </c>
      <c r="O4" t="str">
        <f>IF(I4="3B3",SUM(MAX($O$1:$O3),1),"")</f>
        <v/>
      </c>
      <c r="P4" t="str">
        <f>IF(I4="4C5",SUM(MAX($P$1:P3),1),"")</f>
        <v/>
      </c>
      <c r="Q4" t="str">
        <f>IF(I4="3B7",SUM(MAX($Q$1:$Q3),1),"")</f>
        <v/>
      </c>
      <c r="R4">
        <f>IF(I4="3D5",SUM(MAX($R$1:$R3),1),"")</f>
        <v>1</v>
      </c>
      <c r="S4" t="str">
        <f>IF(I4="3D8",SUM(MAX($S$1:$S3),1),"")</f>
        <v/>
      </c>
      <c r="T4" t="str">
        <f>IF(I4="3D4",SUM(MAX($T$1:$T3),1),"")</f>
        <v/>
      </c>
      <c r="U4" t="str">
        <f>IF(I4="3D9",SUM(MAX($U$1:U3),1),"")</f>
        <v/>
      </c>
      <c r="V4" t="str">
        <f>IF(I4="3D6",SUM(MAX($V$1:$V3),1),"")</f>
        <v/>
      </c>
      <c r="W4" t="str">
        <f>IF(I4="3B4",SUM(MAX($W$1:$W3),1),"")</f>
        <v/>
      </c>
      <c r="X4" t="str">
        <f>IF(I4="3B2",SUM(MAX($X$1:$X3),1),"")</f>
        <v/>
      </c>
      <c r="Y4" t="str">
        <f>IF(I4="3C2",SUM(MAX($Y$1:$Y3),1),"")</f>
        <v/>
      </c>
      <c r="Z4" t="str">
        <f>IF(I4="4C2",SUM(MAX($Z$1:$Z3),1),"")</f>
        <v/>
      </c>
      <c r="AA4" t="str">
        <f>IF(I4="3G4",SUM(MAX($AA$1:$AA3),1),"")</f>
        <v/>
      </c>
      <c r="AB4" t="str">
        <f>IF(I4="3G3",SUM(MAX($AB$1:AB3),1),"")</f>
        <v/>
      </c>
      <c r="AC4" t="str">
        <f>IF(I4="3D7",SUM(MAX($AC$1:$AC3),1),"")</f>
        <v/>
      </c>
      <c r="AD4" t="str">
        <f>IF(I4="3B5",SUM(MAX($AD$1:$AD3),1),"")</f>
        <v/>
      </c>
      <c r="AE4">
        <f t="shared" si="0"/>
        <v>1</v>
      </c>
      <c r="AF4" t="str">
        <f t="shared" si="1"/>
        <v>00001</v>
      </c>
    </row>
    <row r="5" spans="1:32">
      <c r="C5">
        <v>1</v>
      </c>
      <c r="I5" t="str">
        <f>IF($J5="","",VLOOKUP($J5,Tableau1[],2,FALSE))</f>
        <v>4C2</v>
      </c>
      <c r="J5" t="s">
        <v>19</v>
      </c>
      <c r="K5" s="3" t="str">
        <f>IF($C5="","",CONCATENATE(Tableau2[[#This Row],[N° Courrier Web]],"/143.21/",Tableau2[[#This Row],[Classement]],"/",AF5))</f>
        <v>/143.21/4C2/00001</v>
      </c>
      <c r="L5" s="3"/>
      <c r="N5" t="str">
        <f>Tableau2[[#This Row],[Classement]]</f>
        <v>4C2</v>
      </c>
      <c r="O5" t="str">
        <f>IF(I5="3B3",SUM(MAX($O$1:$O4),1),"")</f>
        <v/>
      </c>
      <c r="P5" t="str">
        <f>IF(I5="4C5",SUM(MAX($P$1:P4),1),"")</f>
        <v/>
      </c>
      <c r="Q5" t="str">
        <f>IF(I5="3B7",SUM(MAX($Q$1:$Q4),1),"")</f>
        <v/>
      </c>
      <c r="R5" t="str">
        <f>IF(I5="3D5",SUM(MAX($R$1:$R4),1),"")</f>
        <v/>
      </c>
      <c r="S5" t="str">
        <f>IF(I5="3D8",SUM(MAX($S$1:$S4),1),"")</f>
        <v/>
      </c>
      <c r="T5" t="str">
        <f>IF(I5="3D4",SUM(MAX($T$1:$T4),1),"")</f>
        <v/>
      </c>
      <c r="U5" t="str">
        <f>IF(I5="3D9",SUM(MAX($U$1:U4),1),"")</f>
        <v/>
      </c>
      <c r="V5" t="str">
        <f>IF(I5="3D6",SUM(MAX($V$1:$V4),1),"")</f>
        <v/>
      </c>
      <c r="W5" t="str">
        <f>IF(I5="3B4",SUM(MAX($W$1:$W4),1),"")</f>
        <v/>
      </c>
      <c r="X5" t="str">
        <f>IF(I5="3B2",SUM(MAX($X$1:$X4),1),"")</f>
        <v/>
      </c>
      <c r="Y5" t="str">
        <f>IF(I5="3C2",SUM(MAX($Y$1:$Y4),1),"")</f>
        <v/>
      </c>
      <c r="Z5">
        <f>IF(I5="4C2",SUM(MAX($Z$1:$Z4),1),"")</f>
        <v>1</v>
      </c>
      <c r="AA5" t="str">
        <f>IF(I5="3G4",SUM(MAX($AA$1:$AA4),1),"")</f>
        <v/>
      </c>
      <c r="AB5" t="str">
        <f>IF(I5="3G3",SUM(MAX($AB$1:AB4),1),"")</f>
        <v/>
      </c>
      <c r="AC5" t="str">
        <f>IF(I5="3D7",SUM(MAX($AC$1:$AC4),1),"")</f>
        <v/>
      </c>
      <c r="AD5" t="str">
        <f>IF(I5="3B5",SUM(MAX($AD$1:$AD4),1),"")</f>
        <v/>
      </c>
      <c r="AE5">
        <f t="shared" si="0"/>
        <v>1</v>
      </c>
      <c r="AF5" t="str">
        <f t="shared" si="1"/>
        <v>00001</v>
      </c>
    </row>
    <row r="6" spans="1:32">
      <c r="C6">
        <v>2</v>
      </c>
      <c r="I6" t="str">
        <f>IF($J6="","",VLOOKUP($J6,Tableau1[],2,FALSE))</f>
        <v>3B7</v>
      </c>
      <c r="J6" t="s">
        <v>11</v>
      </c>
      <c r="K6" s="3" t="str">
        <f>IF($C6="","",CONCATENATE(Tableau2[[#This Row],[N° Courrier Web]],"/143.21/",Tableau2[[#This Row],[Classement]],"/",AF6))</f>
        <v>/143.21/3B7/00001</v>
      </c>
      <c r="L6" s="3"/>
      <c r="N6" t="str">
        <f>Tableau2[[#This Row],[Classement]]</f>
        <v>3B7</v>
      </c>
      <c r="O6" t="str">
        <f>IF(I6="3B3",SUM(MAX($O$1:$O5),1),"")</f>
        <v/>
      </c>
      <c r="P6" t="str">
        <f>IF(I6="4C5",SUM(MAX($P$1:P5),1),"")</f>
        <v/>
      </c>
      <c r="Q6">
        <f>IF(I6="3B7",SUM(MAX($Q$1:$Q5),1),"")</f>
        <v>1</v>
      </c>
      <c r="R6" t="str">
        <f>IF(I6="3D5",SUM(MAX($R$1:$R5),1),"")</f>
        <v/>
      </c>
      <c r="S6" t="str">
        <f>IF(I6="3D8",SUM(MAX($S$1:$S5),1),"")</f>
        <v/>
      </c>
      <c r="T6" t="str">
        <f>IF(I6="3D4",SUM(MAX($T$1:$T5),1),"")</f>
        <v/>
      </c>
      <c r="U6" t="str">
        <f>IF(I6="3D9",SUM(MAX($U$1:U5),1),"")</f>
        <v/>
      </c>
      <c r="V6" t="str">
        <f>IF(I6="3D6",SUM(MAX($V$1:$V5),1),"")</f>
        <v/>
      </c>
      <c r="W6" t="str">
        <f>IF(I6="3B4",SUM(MAX($W$1:$W5),1),"")</f>
        <v/>
      </c>
      <c r="X6" t="str">
        <f>IF(I6="3B2",SUM(MAX($X$1:$X5),1),"")</f>
        <v/>
      </c>
      <c r="Y6" t="str">
        <f>IF(I6="3C2",SUM(MAX($Y$1:$Y5),1),"")</f>
        <v/>
      </c>
      <c r="Z6" t="str">
        <f>IF(I6="4C2",SUM(MAX($Z$1:$Z5),1),"")</f>
        <v/>
      </c>
      <c r="AA6" t="str">
        <f>IF(I6="3G4",SUM(MAX($AA$1:$AA5),1),"")</f>
        <v/>
      </c>
      <c r="AB6" t="str">
        <f>IF(I6="3G3",SUM(MAX($AB$1:AB5),1),"")</f>
        <v/>
      </c>
      <c r="AC6" t="str">
        <f>IF(I6="3D7",SUM(MAX($AC$1:$AC5),1),"")</f>
        <v/>
      </c>
      <c r="AD6" t="str">
        <f>IF(I6="3B5",SUM(MAX($AD$1:$AD5),1),"")</f>
        <v/>
      </c>
      <c r="AE6">
        <f t="shared" si="0"/>
        <v>1</v>
      </c>
      <c r="AF6" t="str">
        <f t="shared" si="1"/>
        <v>00001</v>
      </c>
    </row>
    <row r="7" spans="1:32">
      <c r="C7">
        <v>3</v>
      </c>
      <c r="I7" t="str">
        <f>IF($J7="","",VLOOKUP($J7,Tableau1[],2,FALSE))</f>
        <v>3D8</v>
      </c>
      <c r="J7" t="s">
        <v>31</v>
      </c>
      <c r="K7" s="3" t="str">
        <f>IF($C7="","",CONCATENATE(Tableau2[[#This Row],[N° Courrier Web]],"/143.21/",Tableau2[[#This Row],[Classement]],"/",AF7))</f>
        <v>/143.21/3D8/00001</v>
      </c>
      <c r="L7" s="3"/>
      <c r="N7" t="str">
        <f>Tableau2[[#This Row],[Classement]]</f>
        <v>3D8</v>
      </c>
      <c r="O7" t="str">
        <f>IF(I7="3B3",SUM(MAX($O$1:$O6),1),"")</f>
        <v/>
      </c>
      <c r="P7" t="str">
        <f>IF(I7="4C5",SUM(MAX($P$1:P6),1),"")</f>
        <v/>
      </c>
      <c r="Q7" t="str">
        <f>IF(I7="3B7",SUM(MAX($Q$1:$Q6),1),"")</f>
        <v/>
      </c>
      <c r="R7" t="str">
        <f>IF(I7="3D5",SUM(MAX($R$1:$R6),1),"")</f>
        <v/>
      </c>
      <c r="S7">
        <f>IF(I7="3D8",SUM(MAX($S$1:$S6),1),"")</f>
        <v>1</v>
      </c>
      <c r="T7" t="str">
        <f>IF(I7="3D4",SUM(MAX($T$1:$T6),1),"")</f>
        <v/>
      </c>
      <c r="U7" t="str">
        <f>IF(I7="3D9",SUM(MAX($U$1:U6),1),"")</f>
        <v/>
      </c>
      <c r="V7" t="str">
        <f>IF(I7="3D6",SUM(MAX($V$1:$V6),1),"")</f>
        <v/>
      </c>
      <c r="W7" t="str">
        <f>IF(I7="3B4",SUM(MAX($W$1:$W6),1),"")</f>
        <v/>
      </c>
      <c r="X7" t="str">
        <f>IF(I7="3B2",SUM(MAX($X$1:$X6),1),"")</f>
        <v/>
      </c>
      <c r="Y7" t="str">
        <f>IF(I7="3C2",SUM(MAX($Y$1:$Y6),1),"")</f>
        <v/>
      </c>
      <c r="Z7" t="str">
        <f>IF(I7="4C2",SUM(MAX($Z$1:$Z6),1),"")</f>
        <v/>
      </c>
      <c r="AA7" t="str">
        <f>IF(I7="3G4",SUM(MAX($AA$1:$AA6),1),"")</f>
        <v/>
      </c>
      <c r="AB7" t="str">
        <f>IF(I7="3G3",SUM(MAX($AB$1:AB6),1),"")</f>
        <v/>
      </c>
      <c r="AC7" t="str">
        <f>IF(I7="3D7",SUM(MAX($AC$1:$AC6),1),"")</f>
        <v/>
      </c>
      <c r="AD7" t="str">
        <f>IF(I7="3B5",SUM(MAX($AD$1:$AD6),1),"")</f>
        <v/>
      </c>
      <c r="AE7">
        <f t="shared" ref="AE7:AE21" si="2">SUM(O7:AD7)</f>
        <v>1</v>
      </c>
      <c r="AF7" t="str">
        <f t="shared" si="1"/>
        <v>00001</v>
      </c>
    </row>
    <row r="8" spans="1:32" ht="47.25">
      <c r="C8">
        <v>4</v>
      </c>
      <c r="I8" t="str">
        <f>IF($J8="","",VLOOKUP($J8,Tableau1[],2,FALSE))</f>
        <v>3B3</v>
      </c>
      <c r="J8" t="s">
        <v>5</v>
      </c>
      <c r="K8" s="3" t="str">
        <f>IF($C8="","",CONCATENATE(Tableau2[[#This Row],[N° Courrier Web]],"/143.21/",Tableau2[[#This Row],[Classement]],"/",AF8))</f>
        <v>/143.21/3B3/00001</v>
      </c>
      <c r="L8" s="3"/>
      <c r="M8" s="5" t="s">
        <v>55</v>
      </c>
      <c r="N8" t="str">
        <f>Tableau2[[#This Row],[Classement]]</f>
        <v>3B3</v>
      </c>
      <c r="O8">
        <f>IF(I8="3B3",SUM(MAX($O$1:$O7),1),"")</f>
        <v>1</v>
      </c>
      <c r="P8" t="str">
        <f>IF(I8="4C5",SUM(MAX($P$1:P7),1),"")</f>
        <v/>
      </c>
      <c r="Q8" t="str">
        <f>IF(I8="3B7",SUM(MAX($Q$1:$Q7),1),"")</f>
        <v/>
      </c>
      <c r="R8" t="str">
        <f>IF(I8="3D5",SUM(MAX($R$1:$R7),1),"")</f>
        <v/>
      </c>
      <c r="S8" t="str">
        <f>IF(I8="3D8",SUM(MAX($S$1:$S7),1),"")</f>
        <v/>
      </c>
      <c r="T8" t="str">
        <f>IF(I8="3D4",SUM(MAX($T$1:$T7),1),"")</f>
        <v/>
      </c>
      <c r="U8" t="str">
        <f>IF(I8="3D9",SUM(MAX($U$1:U7),1),"")</f>
        <v/>
      </c>
      <c r="V8" t="str">
        <f>IF(I8="3D6",SUM(MAX($V$1:$V7),1),"")</f>
        <v/>
      </c>
      <c r="W8" t="str">
        <f>IF(I8="3B4",SUM(MAX($W$1:$W7),1),"")</f>
        <v/>
      </c>
      <c r="X8" t="str">
        <f>IF(I8="3B2",SUM(MAX($X$1:$X7),1),"")</f>
        <v/>
      </c>
      <c r="Y8" t="str">
        <f>IF(I8="3C2",SUM(MAX($Y$1:$Y7),1),"")</f>
        <v/>
      </c>
      <c r="Z8" t="str">
        <f>IF(I8="4C2",SUM(MAX($Z$1:$Z7),1),"")</f>
        <v/>
      </c>
      <c r="AA8" t="str">
        <f>IF(I8="3G4",SUM(MAX($AA$1:$AA7),1),"")</f>
        <v/>
      </c>
      <c r="AB8" t="str">
        <f>IF(I8="3G3",SUM(MAX($AB$1:AB7),1),"")</f>
        <v/>
      </c>
      <c r="AC8" t="str">
        <f>IF(I8="3D7",SUM(MAX($AC$1:$AC7),1),"")</f>
        <v/>
      </c>
      <c r="AD8" t="str">
        <f>IF(I8="3B5",SUM(MAX($AD$1:$AD7),1),"")</f>
        <v/>
      </c>
      <c r="AE8">
        <f t="shared" si="2"/>
        <v>1</v>
      </c>
      <c r="AF8" t="str">
        <f t="shared" si="1"/>
        <v>00001</v>
      </c>
    </row>
    <row r="9" spans="1:32">
      <c r="C9">
        <v>5</v>
      </c>
      <c r="I9" t="str">
        <f>IF($J9="","",VLOOKUP($J9,Tableau1[],2,FALSE))</f>
        <v>4C5</v>
      </c>
      <c r="J9" t="s">
        <v>21</v>
      </c>
      <c r="K9" s="3" t="str">
        <f>IF($C9="","",CONCATENATE(Tableau2[[#This Row],[N° Courrier Web]],"/143.21/",Tableau2[[#This Row],[Classement]],"/",AF9))</f>
        <v>/143.21/4C5/00001</v>
      </c>
      <c r="L9" s="3"/>
      <c r="N9" t="str">
        <f>Tableau2[[#This Row],[Classement]]</f>
        <v>4C5</v>
      </c>
      <c r="O9" t="str">
        <f>IF(I9="3B3",SUM(MAX($O$1:$O8),1),"")</f>
        <v/>
      </c>
      <c r="P9">
        <f>IF(I9="4C5",SUM(MAX($P$1:P8),1),"")</f>
        <v>1</v>
      </c>
      <c r="Q9" t="str">
        <f>IF(I9="3B7",SUM(MAX($Q$1:$Q8),1),"")</f>
        <v/>
      </c>
      <c r="R9" t="str">
        <f>IF(I9="3D5",SUM(MAX($R$1:$R8),1),"")</f>
        <v/>
      </c>
      <c r="S9" t="str">
        <f>IF(I9="3D8",SUM(MAX($S$1:$S8),1),"")</f>
        <v/>
      </c>
      <c r="T9" t="str">
        <f>IF(I9="3D4",SUM(MAX($T$1:$T8),1),"")</f>
        <v/>
      </c>
      <c r="U9" t="str">
        <f>IF(I9="3D9",SUM(MAX($U$1:U8),1),"")</f>
        <v/>
      </c>
      <c r="V9" t="str">
        <f>IF(I9="3D6",SUM(MAX($V$1:$V8),1),"")</f>
        <v/>
      </c>
      <c r="W9" t="str">
        <f>IF(I9="3B4",SUM(MAX($W$1:$W8),1),"")</f>
        <v/>
      </c>
      <c r="X9" t="str">
        <f>IF(I9="3B2",SUM(MAX($X$1:$X8),1),"")</f>
        <v/>
      </c>
      <c r="Y9" t="str">
        <f>IF(I9="3C2",SUM(MAX($Y$1:$Y8),1),"")</f>
        <v/>
      </c>
      <c r="Z9" t="str">
        <f>IF(I9="4C2",SUM(MAX($Z$1:$Z8),1),"")</f>
        <v/>
      </c>
      <c r="AA9" t="str">
        <f>IF(I9="3G4",SUM(MAX($AA$1:$AA8),1),"")</f>
        <v/>
      </c>
      <c r="AB9" t="str">
        <f>IF(I9="3G3",SUM(MAX($AB$1:AB8),1),"")</f>
        <v/>
      </c>
      <c r="AC9" t="str">
        <f>IF(I9="3D7",SUM(MAX($AC$1:$AC8),1),"")</f>
        <v/>
      </c>
      <c r="AD9" t="str">
        <f>IF(I9="3B5",SUM(MAX($AD$1:$AD8),1),"")</f>
        <v/>
      </c>
      <c r="AE9">
        <f t="shared" si="2"/>
        <v>1</v>
      </c>
      <c r="AF9" t="str">
        <f t="shared" si="1"/>
        <v>00001</v>
      </c>
    </row>
    <row r="10" spans="1:32">
      <c r="C10">
        <v>6</v>
      </c>
      <c r="I10" t="str">
        <f>IF($J10="","",VLOOKUP($J10,Tableau1[],2,FALSE))</f>
        <v>4C5</v>
      </c>
      <c r="J10" t="s">
        <v>21</v>
      </c>
      <c r="K10" s="3" t="str">
        <f>IF($C10="","",CONCATENATE(Tableau2[[#This Row],[N° Courrier Web]],"/143.21/",Tableau2[[#This Row],[Classement]],"/",AF10))</f>
        <v>/143.21/4C5/00002</v>
      </c>
      <c r="L10" s="3"/>
      <c r="N10" t="str">
        <f>Tableau2[[#This Row],[Classement]]</f>
        <v>4C5</v>
      </c>
      <c r="O10" t="str">
        <f>IF(I10="3B3",SUM(MAX($O$1:$O9),1),"")</f>
        <v/>
      </c>
      <c r="P10">
        <f>IF(I10="4C5",SUM(MAX($P$1:P9),1),"")</f>
        <v>2</v>
      </c>
      <c r="Q10" t="str">
        <f>IF(I10="3B7",SUM(MAX($Q$1:$Q9),1),"")</f>
        <v/>
      </c>
      <c r="R10" t="str">
        <f>IF(I10="3D5",SUM(MAX($R$1:$R9),1),"")</f>
        <v/>
      </c>
      <c r="S10" t="str">
        <f>IF(I10="3D8",SUM(MAX($S$1:$S9),1),"")</f>
        <v/>
      </c>
      <c r="T10" t="str">
        <f>IF(I10="3D4",SUM(MAX($T$1:$T9),1),"")</f>
        <v/>
      </c>
      <c r="U10" t="str">
        <f>IF(I10="3D9",SUM(MAX($U$1:U9),1),"")</f>
        <v/>
      </c>
      <c r="V10" t="str">
        <f>IF(I10="3D6",SUM(MAX($V$1:$V9),1),"")</f>
        <v/>
      </c>
      <c r="W10" t="str">
        <f>IF(I10="3B4",SUM(MAX($W$1:$W9),1),"")</f>
        <v/>
      </c>
      <c r="X10" t="str">
        <f>IF(I10="3B2",SUM(MAX($X$1:$X9),1),"")</f>
        <v/>
      </c>
      <c r="Y10" t="str">
        <f>IF(I10="3C2",SUM(MAX($Y$1:$Y9),1),"")</f>
        <v/>
      </c>
      <c r="Z10" t="str">
        <f>IF(I10="4C2",SUM(MAX($Z$1:$Z9),1),"")</f>
        <v/>
      </c>
      <c r="AA10" t="str">
        <f>IF(I10="3G4",SUM(MAX($AA$1:$AA9),1),"")</f>
        <v/>
      </c>
      <c r="AB10" t="str">
        <f>IF(I10="3G3",SUM(MAX($AB$1:AB9),1),"")</f>
        <v/>
      </c>
      <c r="AC10" t="str">
        <f>IF(I10="3D7",SUM(MAX($AC$1:$AC9),1),"")</f>
        <v/>
      </c>
      <c r="AD10" t="str">
        <f>IF(I10="3B5",SUM(MAX($AD$1:$AD9),1),"")</f>
        <v/>
      </c>
      <c r="AE10">
        <f t="shared" si="2"/>
        <v>2</v>
      </c>
      <c r="AF10" t="str">
        <f t="shared" si="1"/>
        <v>00002</v>
      </c>
    </row>
    <row r="11" spans="1:32">
      <c r="C11">
        <v>7</v>
      </c>
      <c r="I11" t="str">
        <f>IF($J11="","",VLOOKUP($J11,Tableau1[],2,FALSE))</f>
        <v>3D8</v>
      </c>
      <c r="J11" t="s">
        <v>31</v>
      </c>
      <c r="K11" s="3" t="str">
        <f>IF($C11="","",CONCATENATE(Tableau2[[#This Row],[N° Courrier Web]],"/143.21/",Tableau2[[#This Row],[Classement]],"/",AF11))</f>
        <v>/143.21/3D8/00002</v>
      </c>
      <c r="L11" s="3"/>
      <c r="N11" t="str">
        <f>Tableau2[[#This Row],[Classement]]</f>
        <v>3D8</v>
      </c>
      <c r="O11" t="str">
        <f>IF(I11="3B3",SUM(MAX($O$1:$O10),1),"")</f>
        <v/>
      </c>
      <c r="P11" t="str">
        <f>IF(I11="4C5",SUM(MAX($P$1:P10),1),"")</f>
        <v/>
      </c>
      <c r="Q11" t="str">
        <f>IF(I11="3B7",SUM(MAX($Q$1:$Q10),1),"")</f>
        <v/>
      </c>
      <c r="R11" t="str">
        <f>IF(I11="3D5",SUM(MAX($R$1:$R10),1),"")</f>
        <v/>
      </c>
      <c r="S11">
        <f>IF(I11="3D8",SUM(MAX($S$1:$S10),1),"")</f>
        <v>2</v>
      </c>
      <c r="T11" t="str">
        <f>IF(I11="3D4",SUM(MAX($T$1:$T10),1),"")</f>
        <v/>
      </c>
      <c r="U11" t="str">
        <f>IF(I11="3D9",SUM(MAX($U$1:U10),1),"")</f>
        <v/>
      </c>
      <c r="V11" t="str">
        <f>IF(I11="3D6",SUM(MAX($V$1:$V10),1),"")</f>
        <v/>
      </c>
      <c r="W11" t="str">
        <f>IF(I11="3B4",SUM(MAX($W$1:$W10),1),"")</f>
        <v/>
      </c>
      <c r="X11" t="str">
        <f>IF(I11="3B2",SUM(MAX($X$1:$X10),1),"")</f>
        <v/>
      </c>
      <c r="Y11" t="str">
        <f>IF(I11="3C2",SUM(MAX($Y$1:$Y10),1),"")</f>
        <v/>
      </c>
      <c r="Z11" t="str">
        <f>IF(I11="4C2",SUM(MAX($Z$1:$Z10),1),"")</f>
        <v/>
      </c>
      <c r="AA11" t="str">
        <f>IF(I11="3G4",SUM(MAX($AA$1:$AA10),1),"")</f>
        <v/>
      </c>
      <c r="AB11" t="str">
        <f>IF(I11="3G3",SUM(MAX($AB$1:AB10),1),"")</f>
        <v/>
      </c>
      <c r="AC11" t="str">
        <f>IF(I11="3D7",SUM(MAX($AC$1:$AC10),1),"")</f>
        <v/>
      </c>
      <c r="AD11" t="str">
        <f>IF(I11="3B5",SUM(MAX($AD$1:$AD10),1),"")</f>
        <v/>
      </c>
      <c r="AE11">
        <f t="shared" si="2"/>
        <v>2</v>
      </c>
      <c r="AF11" t="str">
        <f t="shared" si="1"/>
        <v>00002</v>
      </c>
    </row>
    <row r="12" spans="1:32">
      <c r="C12">
        <v>8</v>
      </c>
      <c r="I12" t="str">
        <f>IF($J12="","",VLOOKUP($J12,Tableau1[],2,FALSE))</f>
        <v>3D7</v>
      </c>
      <c r="J12" t="s">
        <v>29</v>
      </c>
      <c r="K12" s="3" t="str">
        <f>IF($C12="","",CONCATENATE(Tableau2[[#This Row],[N° Courrier Web]],"/143.21/",Tableau2[[#This Row],[Classement]],"/",AF12))</f>
        <v>/143.21/3D7/00001</v>
      </c>
      <c r="L12" s="3"/>
      <c r="N12" t="str">
        <f>Tableau2[[#This Row],[Classement]]</f>
        <v>3D7</v>
      </c>
      <c r="O12" t="str">
        <f>IF(I12="3B3",SUM(MAX($O$1:$O11),1),"")</f>
        <v/>
      </c>
      <c r="P12" t="str">
        <f>IF(I12="4C5",SUM(MAX($P$1:P11),1),"")</f>
        <v/>
      </c>
      <c r="Q12" t="str">
        <f>IF(I12="3B7",SUM(MAX($Q$1:$Q11),1),"")</f>
        <v/>
      </c>
      <c r="R12" t="str">
        <f>IF(I12="3D5",SUM(MAX($R$1:$R11),1),"")</f>
        <v/>
      </c>
      <c r="S12" t="str">
        <f>IF(I12="3D8",SUM(MAX($S$1:$S11),1),"")</f>
        <v/>
      </c>
      <c r="T12" t="str">
        <f>IF(I12="3D4",SUM(MAX($T$1:$T11),1),"")</f>
        <v/>
      </c>
      <c r="U12" t="str">
        <f>IF(I12="3D9",SUM(MAX($U$1:U11),1),"")</f>
        <v/>
      </c>
      <c r="V12" t="str">
        <f>IF(I12="3D6",SUM(MAX($V$1:$V11),1),"")</f>
        <v/>
      </c>
      <c r="W12" t="str">
        <f>IF(I12="3B4",SUM(MAX($W$1:$W11),1),"")</f>
        <v/>
      </c>
      <c r="X12" t="str">
        <f>IF(I12="3B2",SUM(MAX($X$1:$X11),1),"")</f>
        <v/>
      </c>
      <c r="Y12" t="str">
        <f>IF(I12="3C2",SUM(MAX($Y$1:$Y11),1),"")</f>
        <v/>
      </c>
      <c r="Z12" t="str">
        <f>IF(I12="4C2",SUM(MAX($Z$1:$Z11),1),"")</f>
        <v/>
      </c>
      <c r="AA12" t="str">
        <f>IF(I12="3G4",SUM(MAX($AA$1:$AA11),1),"")</f>
        <v/>
      </c>
      <c r="AB12" t="str">
        <f>IF(I12="3G3",SUM(MAX($AB$1:AB11),1),"")</f>
        <v/>
      </c>
      <c r="AC12">
        <f>IF(I12="3D7",SUM(MAX($AC$1:$AC11),1),"")</f>
        <v>1</v>
      </c>
      <c r="AD12" t="str">
        <f>IF(I12="3B5",SUM(MAX($AD$1:$AD11),1),"")</f>
        <v/>
      </c>
      <c r="AE12">
        <f t="shared" si="2"/>
        <v>1</v>
      </c>
      <c r="AF12" t="str">
        <f t="shared" si="1"/>
        <v>00001</v>
      </c>
    </row>
    <row r="13" spans="1:32">
      <c r="C13">
        <v>9</v>
      </c>
      <c r="I13" t="str">
        <f>IF($J13="","",VLOOKUP($J13,Tableau1[],2,FALSE))</f>
        <v>3B5</v>
      </c>
      <c r="J13" t="s">
        <v>9</v>
      </c>
      <c r="K13" s="3" t="str">
        <f>IF($C13="","",CONCATENATE(Tableau2[[#This Row],[N° Courrier Web]],"/143.21/",Tableau2[[#This Row],[Classement]],"/",AF13))</f>
        <v>/143.21/3B5/00001</v>
      </c>
      <c r="L13" s="3"/>
      <c r="N13" t="str">
        <f>Tableau2[[#This Row],[Classement]]</f>
        <v>3B5</v>
      </c>
      <c r="O13" t="str">
        <f>IF(I13="3B3",SUM(MAX($O$1:$O12),1),"")</f>
        <v/>
      </c>
      <c r="P13" t="str">
        <f>IF(I13="4C5",SUM(MAX($P$1:P12),1),"")</f>
        <v/>
      </c>
      <c r="Q13" t="str">
        <f>IF(I13="3B7",SUM(MAX($Q$1:$Q12),1),"")</f>
        <v/>
      </c>
      <c r="R13" t="str">
        <f>IF(I13="3D5",SUM(MAX($R$1:$R12),1),"")</f>
        <v/>
      </c>
      <c r="S13" t="str">
        <f>IF(I13="3D8",SUM(MAX($S$1:$S12),1),"")</f>
        <v/>
      </c>
      <c r="T13" t="str">
        <f>IF(I13="3D4",SUM(MAX($T$1:$T12),1),"")</f>
        <v/>
      </c>
      <c r="U13" t="str">
        <f>IF(I13="3D9",SUM(MAX($U$1:U12),1),"")</f>
        <v/>
      </c>
      <c r="V13" t="str">
        <f>IF(I13="3D6",SUM(MAX($V$1:$V12),1),"")</f>
        <v/>
      </c>
      <c r="W13" t="str">
        <f>IF(I13="3B4",SUM(MAX($W$1:$W12),1),"")</f>
        <v/>
      </c>
      <c r="X13" t="str">
        <f>IF(I13="3B2",SUM(MAX($X$1:$X12),1),"")</f>
        <v/>
      </c>
      <c r="Y13" t="str">
        <f>IF(I13="3C2",SUM(MAX($Y$1:$Y12),1),"")</f>
        <v/>
      </c>
      <c r="Z13" t="str">
        <f>IF(I13="4C2",SUM(MAX($Z$1:$Z12),1),"")</f>
        <v/>
      </c>
      <c r="AA13" t="str">
        <f>IF(I13="3G4",SUM(MAX($AA$1:$AA12),1),"")</f>
        <v/>
      </c>
      <c r="AB13" t="str">
        <f>IF(I13="3G3",SUM(MAX($AB$1:AB12),1),"")</f>
        <v/>
      </c>
      <c r="AC13" t="str">
        <f>IF(I13="3D7",SUM(MAX($AC$1:$AC12),1),"")</f>
        <v/>
      </c>
      <c r="AD13">
        <f>IF(I13="3B5",SUM(MAX($AD$1:$AD12),1),"")</f>
        <v>1</v>
      </c>
      <c r="AE13">
        <f t="shared" si="2"/>
        <v>1</v>
      </c>
      <c r="AF13" t="str">
        <f t="shared" si="1"/>
        <v>00001</v>
      </c>
    </row>
    <row r="14" spans="1:32">
      <c r="C14">
        <v>10</v>
      </c>
      <c r="I14" t="str">
        <f>IF($J14="","",VLOOKUP($J14,Tableau1[],2,FALSE))</f>
        <v>4C2</v>
      </c>
      <c r="J14" t="s">
        <v>19</v>
      </c>
      <c r="K14" s="3" t="str">
        <f>IF($C14="","",CONCATENATE(Tableau2[[#This Row],[N° Courrier Web]],"/143.21/",Tableau2[[#This Row],[Classement]],"/",AF14))</f>
        <v>/143.21/4C2/00002</v>
      </c>
      <c r="L14" s="3"/>
      <c r="N14" t="str">
        <f>Tableau2[[#This Row],[Classement]]</f>
        <v>4C2</v>
      </c>
      <c r="O14" t="str">
        <f>IF(I14="3B3",SUM(MAX($O$1:$O13),1),"")</f>
        <v/>
      </c>
      <c r="P14" t="str">
        <f>IF(I14="4C5",SUM(MAX($P$1:P13),1),"")</f>
        <v/>
      </c>
      <c r="Q14" t="str">
        <f>IF(I14="3B7",SUM(MAX($Q$1:$Q13),1),"")</f>
        <v/>
      </c>
      <c r="R14" t="str">
        <f>IF(I14="3D5",SUM(MAX($R$1:$R13),1),"")</f>
        <v/>
      </c>
      <c r="S14" t="str">
        <f>IF(I14="3D8",SUM(MAX($S$1:$S13),1),"")</f>
        <v/>
      </c>
      <c r="T14" t="str">
        <f>IF(I14="3D4",SUM(MAX($T$1:$T13),1),"")</f>
        <v/>
      </c>
      <c r="U14" t="str">
        <f>IF(I14="3D9",SUM(MAX($U$1:U13),1),"")</f>
        <v/>
      </c>
      <c r="V14" t="str">
        <f>IF(I14="3D6",SUM(MAX($V$1:$V13),1),"")</f>
        <v/>
      </c>
      <c r="W14" t="str">
        <f>IF(I14="3B4",SUM(MAX($W$1:$W13),1),"")</f>
        <v/>
      </c>
      <c r="X14" t="str">
        <f>IF(I14="3B2",SUM(MAX($X$1:$X13),1),"")</f>
        <v/>
      </c>
      <c r="Y14" t="str">
        <f>IF(I14="3C2",SUM(MAX($Y$1:$Y13),1),"")</f>
        <v/>
      </c>
      <c r="Z14">
        <f>IF(I14="4C2",SUM(MAX($Z$1:$Z13),1),"")</f>
        <v>2</v>
      </c>
      <c r="AA14" t="str">
        <f>IF(I14="3G4",SUM(MAX($AA$1:$AA13),1),"")</f>
        <v/>
      </c>
      <c r="AB14" t="str">
        <f>IF(I14="3G3",SUM(MAX($AB$1:AB13),1),"")</f>
        <v/>
      </c>
      <c r="AC14" t="str">
        <f>IF(I14="3D7",SUM(MAX($AC$1:$AC13),1),"")</f>
        <v/>
      </c>
      <c r="AD14" t="str">
        <f>IF(I14="3B5",SUM(MAX($AD$1:$AD13),1),"")</f>
        <v/>
      </c>
      <c r="AE14">
        <f t="shared" si="2"/>
        <v>2</v>
      </c>
      <c r="AF14" t="str">
        <f t="shared" si="1"/>
        <v>00002</v>
      </c>
    </row>
    <row r="15" spans="1:32">
      <c r="C15">
        <v>11</v>
      </c>
      <c r="I15" t="str">
        <f>IF($J15="","",VLOOKUP($J15,Tableau1[],2,FALSE))</f>
        <v>4C2</v>
      </c>
      <c r="J15" t="s">
        <v>19</v>
      </c>
      <c r="K15" s="3" t="str">
        <f>IF($C15="","",CONCATENATE(Tableau2[[#This Row],[N° Courrier Web]],"/143.21/",Tableau2[[#This Row],[Classement]],"/",AF15))</f>
        <v>/143.21/4C2/00003</v>
      </c>
      <c r="L15" s="3"/>
      <c r="N15" t="str">
        <f>Tableau2[[#This Row],[Classement]]</f>
        <v>4C2</v>
      </c>
      <c r="O15" t="str">
        <f>IF(I15="3B3",SUM(MAX($O$1:$O14),1),"")</f>
        <v/>
      </c>
      <c r="P15" t="str">
        <f>IF(I15="4C5",SUM(MAX($P$1:P14),1),"")</f>
        <v/>
      </c>
      <c r="Q15" t="str">
        <f>IF(I15="3B7",SUM(MAX($Q$1:$Q14),1),"")</f>
        <v/>
      </c>
      <c r="R15" t="str">
        <f>IF(I15="3D5",SUM(MAX($R$1:$R14),1),"")</f>
        <v/>
      </c>
      <c r="S15" t="str">
        <f>IF(I15="3D8",SUM(MAX($S$1:$S14),1),"")</f>
        <v/>
      </c>
      <c r="T15" t="str">
        <f>IF(I15="3D4",SUM(MAX($T$1:$T14),1),"")</f>
        <v/>
      </c>
      <c r="U15" t="str">
        <f>IF(I15="3D9",SUM(MAX($U$1:U14),1),"")</f>
        <v/>
      </c>
      <c r="V15" t="str">
        <f>IF(I15="3D6",SUM(MAX($V$1:$V14),1),"")</f>
        <v/>
      </c>
      <c r="W15" t="str">
        <f>IF(I15="3B4",SUM(MAX($W$1:$W14),1),"")</f>
        <v/>
      </c>
      <c r="X15" t="str">
        <f>IF(I15="3B2",SUM(MAX($X$1:$X14),1),"")</f>
        <v/>
      </c>
      <c r="Y15" t="str">
        <f>IF(I15="3C2",SUM(MAX($Y$1:$Y14),1),"")</f>
        <v/>
      </c>
      <c r="Z15">
        <f>IF(I15="4C2",SUM(MAX($Z$1:$Z14),1),"")</f>
        <v>3</v>
      </c>
      <c r="AA15" t="str">
        <f>IF(I15="3G4",SUM(MAX($AA$1:$AA14),1),"")</f>
        <v/>
      </c>
      <c r="AB15" t="str">
        <f>IF(I15="3G3",SUM(MAX($AB$1:AB14),1),"")</f>
        <v/>
      </c>
      <c r="AC15" t="str">
        <f>IF(I15="3D7",SUM(MAX($AC$1:$AC14),1),"")</f>
        <v/>
      </c>
      <c r="AD15" t="str">
        <f>IF(I15="3B5",SUM(MAX($AD$1:$AD14),1),"")</f>
        <v/>
      </c>
      <c r="AE15">
        <f t="shared" si="2"/>
        <v>3</v>
      </c>
      <c r="AF15" t="str">
        <f t="shared" si="1"/>
        <v>00003</v>
      </c>
    </row>
    <row r="16" spans="1:32">
      <c r="C16">
        <v>12</v>
      </c>
      <c r="I16" t="str">
        <f>IF($J16="","",VLOOKUP($J16,Tableau1[],2,FALSE))</f>
        <v>3B5</v>
      </c>
      <c r="J16" t="s">
        <v>9</v>
      </c>
      <c r="K16" s="3" t="str">
        <f>IF($C16="","",CONCATENATE(Tableau2[[#This Row],[N° Courrier Web]],"/143.21/",Tableau2[[#This Row],[Classement]],"/",AF16))</f>
        <v>/143.21/3B5/00002</v>
      </c>
      <c r="L16" s="3"/>
      <c r="N16" t="str">
        <f>Tableau2[[#This Row],[Classement]]</f>
        <v>3B5</v>
      </c>
      <c r="O16" t="str">
        <f>IF(I16="3B3",SUM(MAX($O$1:$O15),1),"")</f>
        <v/>
      </c>
      <c r="P16" t="str">
        <f>IF(I16="4C5",SUM(MAX($P$1:P15),1),"")</f>
        <v/>
      </c>
      <c r="Q16" t="str">
        <f>IF(I16="3B7",SUM(MAX($Q$1:$Q15),1),"")</f>
        <v/>
      </c>
      <c r="R16" t="str">
        <f>IF(I16="3D5",SUM(MAX($R$1:$R15),1),"")</f>
        <v/>
      </c>
      <c r="S16" t="str">
        <f>IF(I16="3D8",SUM(MAX($S$1:$S15),1),"")</f>
        <v/>
      </c>
      <c r="T16" t="str">
        <f>IF(I16="3D4",SUM(MAX($T$1:$T15),1),"")</f>
        <v/>
      </c>
      <c r="U16" t="str">
        <f>IF(I16="3D9",SUM(MAX($U$1:U15),1),"")</f>
        <v/>
      </c>
      <c r="V16" t="str">
        <f>IF(I16="3D6",SUM(MAX($V$1:$V15),1),"")</f>
        <v/>
      </c>
      <c r="W16" t="str">
        <f>IF(I16="3B4",SUM(MAX($W$1:$W15),1),"")</f>
        <v/>
      </c>
      <c r="X16" t="str">
        <f>IF(I16="3B2",SUM(MAX($X$1:$X15),1),"")</f>
        <v/>
      </c>
      <c r="Y16" t="str">
        <f>IF(I16="3C2",SUM(MAX($Y$1:$Y15),1),"")</f>
        <v/>
      </c>
      <c r="Z16" t="str">
        <f>IF(I16="4C2",SUM(MAX($Z$1:$Z15),1),"")</f>
        <v/>
      </c>
      <c r="AA16" t="str">
        <f>IF(I16="3G4",SUM(MAX($AA$1:$AA15),1),"")</f>
        <v/>
      </c>
      <c r="AB16" t="str">
        <f>IF(I16="3G3",SUM(MAX($AB$1:AB15),1),"")</f>
        <v/>
      </c>
      <c r="AC16" t="str">
        <f>IF(I16="3D7",SUM(MAX($AC$1:$AC15),1),"")</f>
        <v/>
      </c>
      <c r="AD16">
        <f>IF(I16="3B5",SUM(MAX($AD$1:$AD15),1),"")</f>
        <v>2</v>
      </c>
      <c r="AE16">
        <f t="shared" si="2"/>
        <v>2</v>
      </c>
      <c r="AF16" t="str">
        <f t="shared" si="1"/>
        <v>00002</v>
      </c>
    </row>
    <row r="17" spans="3:32">
      <c r="C17">
        <v>13</v>
      </c>
      <c r="I17" t="str">
        <f>IF($J17="","",VLOOKUP($J17,Tableau1[],2,FALSE))</f>
        <v>3D9</v>
      </c>
      <c r="J17" t="s">
        <v>33</v>
      </c>
      <c r="K17" s="3" t="str">
        <f>IF($C17="","",CONCATENATE(Tableau2[[#This Row],[N° Courrier Web]],"/143.21/",Tableau2[[#This Row],[Classement]],"/",AF17))</f>
        <v>/143.21/3D9/00001</v>
      </c>
      <c r="L17" s="3"/>
      <c r="N17" t="str">
        <f>Tableau2[[#This Row],[Classement]]</f>
        <v>3D9</v>
      </c>
      <c r="O17" t="str">
        <f>IF(I17="3B3",SUM(MAX($O$1:$O16),1),"")</f>
        <v/>
      </c>
      <c r="P17" t="str">
        <f>IF(I17="4C5",SUM(MAX($P$1:P16),1),"")</f>
        <v/>
      </c>
      <c r="Q17" t="str">
        <f>IF(I17="3B7",SUM(MAX($Q$1:$Q16),1),"")</f>
        <v/>
      </c>
      <c r="R17" t="str">
        <f>IF(I17="3D5",SUM(MAX($R$1:$R16),1),"")</f>
        <v/>
      </c>
      <c r="S17" t="str">
        <f>IF(I17="3D8",SUM(MAX($S$1:$S16),1),"")</f>
        <v/>
      </c>
      <c r="T17" t="str">
        <f>IF(I17="3D4",SUM(MAX($T$1:$T16),1),"")</f>
        <v/>
      </c>
      <c r="U17">
        <f>IF(I17="3D9",SUM(MAX($U$1:U16),1),"")</f>
        <v>1</v>
      </c>
      <c r="V17" t="str">
        <f>IF(I17="3D6",SUM(MAX($V$1:$V16),1),"")</f>
        <v/>
      </c>
      <c r="W17" t="str">
        <f>IF(I17="3B4",SUM(MAX($W$1:$W16),1),"")</f>
        <v/>
      </c>
      <c r="X17" t="str">
        <f>IF(I17="3B2",SUM(MAX($X$1:$X16),1),"")</f>
        <v/>
      </c>
      <c r="Y17" t="str">
        <f>IF(I17="3C2",SUM(MAX($Y$1:$Y16),1),"")</f>
        <v/>
      </c>
      <c r="Z17" t="str">
        <f>IF(I17="4C2",SUM(MAX($Z$1:$Z16),1),"")</f>
        <v/>
      </c>
      <c r="AA17" t="str">
        <f>IF(I17="3G4",SUM(MAX($AA$1:$AA16),1),"")</f>
        <v/>
      </c>
      <c r="AB17" t="str">
        <f>IF(I17="3G3",SUM(MAX($AB$1:AB16),1),"")</f>
        <v/>
      </c>
      <c r="AC17" t="str">
        <f>IF(I17="3D7",SUM(MAX($AC$1:$AC16),1),"")</f>
        <v/>
      </c>
      <c r="AD17" t="str">
        <f>IF(I17="3B5",SUM(MAX($AD$1:$AD16),1),"")</f>
        <v/>
      </c>
      <c r="AE17">
        <f t="shared" si="2"/>
        <v>1</v>
      </c>
      <c r="AF17" t="str">
        <f t="shared" si="1"/>
        <v>00001</v>
      </c>
    </row>
    <row r="18" spans="3:32">
      <c r="C18">
        <v>14</v>
      </c>
      <c r="I18" t="str">
        <f>IF($J18="","",VLOOKUP($J18,Tableau1[],2,FALSE))</f>
        <v>3D6</v>
      </c>
      <c r="J18" t="s">
        <v>27</v>
      </c>
      <c r="K18" s="3" t="str">
        <f>IF($C18="","",CONCATENATE(Tableau2[[#This Row],[N° Courrier Web]],"/143.21/",Tableau2[[#This Row],[Classement]],"/",AF18))</f>
        <v>/143.21/3D6/00001</v>
      </c>
      <c r="L18" s="3"/>
      <c r="N18" t="str">
        <f>Tableau2[[#This Row],[Classement]]</f>
        <v>3D6</v>
      </c>
      <c r="O18" t="str">
        <f>IF(I18="3B3",SUM(MAX($O$1:$O17),1),"")</f>
        <v/>
      </c>
      <c r="P18" t="str">
        <f>IF(I18="4C5",SUM(MAX($P$1:P17),1),"")</f>
        <v/>
      </c>
      <c r="Q18" t="str">
        <f>IF(I18="3B7",SUM(MAX($Q$1:$Q17),1),"")</f>
        <v/>
      </c>
      <c r="R18" t="str">
        <f>IF(I18="3D5",SUM(MAX($R$1:$R17),1),"")</f>
        <v/>
      </c>
      <c r="S18" t="str">
        <f>IF(I18="3D8",SUM(MAX($S$1:$S17),1),"")</f>
        <v/>
      </c>
      <c r="T18" t="str">
        <f>IF(I18="3D4",SUM(MAX($T$1:$T17),1),"")</f>
        <v/>
      </c>
      <c r="U18" t="str">
        <f>IF(I18="3D9",SUM(MAX($U$1:U17),1),"")</f>
        <v/>
      </c>
      <c r="V18">
        <f>IF(I18="3D6",SUM(MAX($V$1:$V17),1),"")</f>
        <v>1</v>
      </c>
      <c r="W18" t="str">
        <f>IF(I18="3B4",SUM(MAX($W$1:$W17),1),"")</f>
        <v/>
      </c>
      <c r="X18" t="str">
        <f>IF(I18="3B2",SUM(MAX($X$1:$X17),1),"")</f>
        <v/>
      </c>
      <c r="Y18" t="str">
        <f>IF(I18="3C2",SUM(MAX($Y$1:$Y17),1),"")</f>
        <v/>
      </c>
      <c r="Z18" t="str">
        <f>IF(I18="4C2",SUM(MAX($Z$1:$Z17),1),"")</f>
        <v/>
      </c>
      <c r="AA18" t="str">
        <f>IF(I18="3G4",SUM(MAX($AA$1:$AA17),1),"")</f>
        <v/>
      </c>
      <c r="AB18" t="str">
        <f>IF(I18="3G3",SUM(MAX($AB$1:AB17),1),"")</f>
        <v/>
      </c>
      <c r="AC18" t="str">
        <f>IF(I18="3D7",SUM(MAX($AC$1:$AC17),1),"")</f>
        <v/>
      </c>
      <c r="AD18" t="str">
        <f>IF(I18="3B5",SUM(MAX($AD$1:$AD17),1),"")</f>
        <v/>
      </c>
      <c r="AE18">
        <f t="shared" si="2"/>
        <v>1</v>
      </c>
      <c r="AF18" t="str">
        <f t="shared" si="1"/>
        <v>00001</v>
      </c>
    </row>
    <row r="19" spans="3:32">
      <c r="C19">
        <v>15</v>
      </c>
      <c r="I19" t="str">
        <f>IF($J19="","",VLOOKUP($J19,Tableau1[],2,FALSE))</f>
        <v>4C2</v>
      </c>
      <c r="J19" t="s">
        <v>19</v>
      </c>
      <c r="K19" s="3" t="str">
        <f>IF($C19="","",CONCATENATE(Tableau2[[#This Row],[N° Courrier Web]],"/143.21/",Tableau2[[#This Row],[Classement]],"/",AF19))</f>
        <v>/143.21/4C2/00004</v>
      </c>
      <c r="L19" s="3"/>
      <c r="N19" t="str">
        <f>Tableau2[[#This Row],[Classement]]</f>
        <v>4C2</v>
      </c>
      <c r="O19" t="str">
        <f>IF(I19="3B3",SUM(MAX($O$1:$O18),1),"")</f>
        <v/>
      </c>
      <c r="P19" t="str">
        <f>IF(I19="4C5",SUM(MAX($P$1:P18),1),"")</f>
        <v/>
      </c>
      <c r="Q19" t="str">
        <f>IF(I19="3B7",SUM(MAX($Q$1:$Q18),1),"")</f>
        <v/>
      </c>
      <c r="R19" t="str">
        <f>IF(I19="3D5",SUM(MAX($R$1:$R18),1),"")</f>
        <v/>
      </c>
      <c r="S19" t="str">
        <f>IF(I19="3D8",SUM(MAX($S$1:$S18),1),"")</f>
        <v/>
      </c>
      <c r="T19" t="str">
        <f>IF(I19="3D4",SUM(MAX($T$1:$T18),1),"")</f>
        <v/>
      </c>
      <c r="U19" t="str">
        <f>IF(I19="3D9",SUM(MAX($U$1:U18),1),"")</f>
        <v/>
      </c>
      <c r="V19" t="str">
        <f>IF(I19="3D6",SUM(MAX($V$1:$V18),1),"")</f>
        <v/>
      </c>
      <c r="W19" t="str">
        <f>IF(I19="3B4",SUM(MAX($W$1:$W18),1),"")</f>
        <v/>
      </c>
      <c r="X19" t="str">
        <f>IF(I19="3B2",SUM(MAX($X$1:$X18),1),"")</f>
        <v/>
      </c>
      <c r="Y19" t="str">
        <f>IF(I19="3C2",SUM(MAX($Y$1:$Y18),1),"")</f>
        <v/>
      </c>
      <c r="Z19">
        <f>IF(I19="4C2",SUM(MAX($Z$1:$Z18),1),"")</f>
        <v>4</v>
      </c>
      <c r="AA19" t="str">
        <f>IF(I19="3G4",SUM(MAX($AA$1:$AA18),1),"")</f>
        <v/>
      </c>
      <c r="AB19" t="str">
        <f>IF(I19="3G3",SUM(MAX($AB$1:AB18),1),"")</f>
        <v/>
      </c>
      <c r="AC19" t="str">
        <f>IF(I19="3D7",SUM(MAX($AC$1:$AC18),1),"")</f>
        <v/>
      </c>
      <c r="AD19" t="str">
        <f>IF(I19="3B5",SUM(MAX($AD$1:$AD18),1),"")</f>
        <v/>
      </c>
      <c r="AE19">
        <f t="shared" si="2"/>
        <v>4</v>
      </c>
      <c r="AF19" t="str">
        <f t="shared" si="1"/>
        <v>00004</v>
      </c>
    </row>
    <row r="20" spans="3:32">
      <c r="C20">
        <v>16</v>
      </c>
      <c r="I20" t="str">
        <f>IF($J20="","",VLOOKUP($J20,Tableau1[],2,FALSE))</f>
        <v>3D5</v>
      </c>
      <c r="J20" t="s">
        <v>25</v>
      </c>
      <c r="K20" s="3" t="str">
        <f>IF($C20="","",CONCATENATE(Tableau2[[#This Row],[N° Courrier Web]],"/143.21/",Tableau2[[#This Row],[Classement]],"/",AF20))</f>
        <v>/143.21/3D5/00002</v>
      </c>
      <c r="L20" s="3"/>
      <c r="N20" t="str">
        <f>Tableau2[[#This Row],[Classement]]</f>
        <v>3D5</v>
      </c>
      <c r="O20" t="str">
        <f>IF(I20="3B3",SUM(MAX($O$1:$O19),1),"")</f>
        <v/>
      </c>
      <c r="P20" t="str">
        <f>IF(I20="4C5",SUM(MAX($P$1:P19),1),"")</f>
        <v/>
      </c>
      <c r="Q20" t="str">
        <f>IF(I20="3B7",SUM(MAX($Q$1:$Q19),1),"")</f>
        <v/>
      </c>
      <c r="R20">
        <f>IF(I20="3D5",SUM(MAX($R$1:$R19),1),"")</f>
        <v>2</v>
      </c>
      <c r="S20" t="str">
        <f>IF(I20="3D8",SUM(MAX($S$1:$S19),1),"")</f>
        <v/>
      </c>
      <c r="T20" t="str">
        <f>IF(I20="3D4",SUM(MAX($T$1:$T19),1),"")</f>
        <v/>
      </c>
      <c r="U20" t="str">
        <f>IF(I20="3D9",SUM(MAX($U$1:U19),1),"")</f>
        <v/>
      </c>
      <c r="V20" t="str">
        <f>IF(I20="3D6",SUM(MAX($V$1:$V19),1),"")</f>
        <v/>
      </c>
      <c r="W20" t="str">
        <f>IF(I20="3B4",SUM(MAX($W$1:$W19),1),"")</f>
        <v/>
      </c>
      <c r="X20" t="str">
        <f>IF(I20="3B2",SUM(MAX($X$1:$X19),1),"")</f>
        <v/>
      </c>
      <c r="Y20" t="str">
        <f>IF(I20="3C2",SUM(MAX($Y$1:$Y19),1),"")</f>
        <v/>
      </c>
      <c r="Z20" t="str">
        <f>IF(I20="4C2",SUM(MAX($Z$1:$Z19),1),"")</f>
        <v/>
      </c>
      <c r="AA20" t="str">
        <f>IF(I20="3G4",SUM(MAX($AA$1:$AA19),1),"")</f>
        <v/>
      </c>
      <c r="AB20" t="str">
        <f>IF(I20="3G3",SUM(MAX($AB$1:AB19),1),"")</f>
        <v/>
      </c>
      <c r="AC20" t="str">
        <f>IF(I20="3D7",SUM(MAX($AC$1:$AC19),1),"")</f>
        <v/>
      </c>
      <c r="AD20" t="str">
        <f>IF(I20="3B5",SUM(MAX($AD$1:$AD19),1),"")</f>
        <v/>
      </c>
      <c r="AE20">
        <f t="shared" si="2"/>
        <v>2</v>
      </c>
      <c r="AF20" t="str">
        <f t="shared" si="1"/>
        <v>00002</v>
      </c>
    </row>
    <row r="21" spans="3:32">
      <c r="C21">
        <v>17</v>
      </c>
      <c r="I21" t="str">
        <f>IF($J21="","",VLOOKUP($J21,Tableau1[],2,FALSE))</f>
        <v>3G4</v>
      </c>
      <c r="J21" t="s">
        <v>17</v>
      </c>
      <c r="K21" s="3" t="str">
        <f>IF($C21="","",CONCATENATE(Tableau2[[#This Row],[N° Courrier Web]],"/143.21/",Tableau2[[#This Row],[Classement]],"/",AF21))</f>
        <v>/143.21/3G4/00001</v>
      </c>
      <c r="L21" s="3"/>
      <c r="N21" t="str">
        <f>Tableau2[[#This Row],[Classement]]</f>
        <v>3G4</v>
      </c>
      <c r="O21" t="str">
        <f>IF(I21="3B3",SUM(MAX($O$1:$O20),1),"")</f>
        <v/>
      </c>
      <c r="P21" t="str">
        <f>IF(I21="4C5",SUM(MAX($P$1:P20),1),"")</f>
        <v/>
      </c>
      <c r="Q21" t="str">
        <f>IF(I21="3B7",SUM(MAX($Q$1:$Q20),1),"")</f>
        <v/>
      </c>
      <c r="R21" t="str">
        <f>IF(I21="3D5",SUM(MAX($R$1:$R20),1),"")</f>
        <v/>
      </c>
      <c r="S21" t="str">
        <f>IF(I21="3D8",SUM(MAX($S$1:$S20),1),"")</f>
        <v/>
      </c>
      <c r="T21" t="str">
        <f>IF(I21="3D4",SUM(MAX($T$1:$T20),1),"")</f>
        <v/>
      </c>
      <c r="U21" t="str">
        <f>IF(I21="3D9",SUM(MAX($U$1:U20),1),"")</f>
        <v/>
      </c>
      <c r="V21" t="str">
        <f>IF(I21="3D6",SUM(MAX($V$1:$V20),1),"")</f>
        <v/>
      </c>
      <c r="W21" t="str">
        <f>IF(I21="3B4",SUM(MAX($W$1:$W20),1),"")</f>
        <v/>
      </c>
      <c r="X21" t="str">
        <f>IF(I21="3B2",SUM(MAX($X$1:$X20),1),"")</f>
        <v/>
      </c>
      <c r="Y21" t="str">
        <f>IF(I21="3C2",SUM(MAX($Y$1:$Y20),1),"")</f>
        <v/>
      </c>
      <c r="Z21" t="str">
        <f>IF(I21="4C2",SUM(MAX($Z$1:$Z20),1),"")</f>
        <v/>
      </c>
      <c r="AA21">
        <f>IF(I21="3G4",SUM(MAX($AA$1:$AA20),1),"")</f>
        <v>1</v>
      </c>
      <c r="AB21" t="str">
        <f>IF(I21="3G3",SUM(MAX($AB$1:AB20),1),"")</f>
        <v/>
      </c>
      <c r="AC21" t="str">
        <f>IF(I21="3D7",SUM(MAX($AC$1:$AC20),1),"")</f>
        <v/>
      </c>
      <c r="AD21" t="str">
        <f>IF(I21="3B5",SUM(MAX($AD$1:$AD20),1),"")</f>
        <v/>
      </c>
      <c r="AE21">
        <f t="shared" si="2"/>
        <v>1</v>
      </c>
      <c r="AF21" t="str">
        <f t="shared" si="1"/>
        <v>00001</v>
      </c>
    </row>
    <row r="22" spans="3:32">
      <c r="C22">
        <v>18</v>
      </c>
      <c r="I22" t="str">
        <f>IF($J22="","",VLOOKUP($J22,Tableau1[],2,FALSE))</f>
        <v>3D4</v>
      </c>
      <c r="J22" t="s">
        <v>23</v>
      </c>
      <c r="K22" s="3" t="str">
        <f>IF($C22="","",CONCATENATE(Tableau2[[#This Row],[N° Courrier Web]],"/143.21/",Tableau2[[#This Row],[Classement]],"/",AF22))</f>
        <v>/143.21/3D4/00001</v>
      </c>
      <c r="L22" s="3"/>
      <c r="N22" t="str">
        <f>Tableau2[[#This Row],[Classement]]</f>
        <v>3D4</v>
      </c>
      <c r="O22" t="str">
        <f>IF(I22="3B3",SUM(MAX($O$1:$O21),1),"")</f>
        <v/>
      </c>
      <c r="P22" t="str">
        <f>IF(I22="4C5",SUM(MAX($P$1:P21),1),"")</f>
        <v/>
      </c>
      <c r="Q22" t="str">
        <f>IF(I22="3B7",SUM(MAX($Q$1:$Q21),1),"")</f>
        <v/>
      </c>
      <c r="R22" t="str">
        <f>IF(I22="3D5",SUM(MAX($R$1:$R21),1),"")</f>
        <v/>
      </c>
      <c r="S22" t="str">
        <f>IF(I22="3D8",SUM(MAX($S$1:$S21),1),"")</f>
        <v/>
      </c>
      <c r="T22">
        <f>IF(I22="3D4",SUM(MAX($T$1:$T21),1),"")</f>
        <v>1</v>
      </c>
      <c r="U22" t="str">
        <f>IF(I22="3D9",SUM(MAX($U$1:U21),1),"")</f>
        <v/>
      </c>
      <c r="V22" t="str">
        <f>IF(I22="3D6",SUM(MAX($V$1:$V21),1),"")</f>
        <v/>
      </c>
      <c r="W22" t="str">
        <f>IF(I22="3B4",SUM(MAX($W$1:$W21),1),"")</f>
        <v/>
      </c>
      <c r="X22" t="str">
        <f>IF(I22="3B2",SUM(MAX($X$1:$X21),1),"")</f>
        <v/>
      </c>
      <c r="Y22" t="str">
        <f>IF(I22="3C2",SUM(MAX($Y$1:$Y21),1),"")</f>
        <v/>
      </c>
      <c r="Z22" t="str">
        <f>IF(I22="4C2",SUM(MAX($Z$1:$Z21),1),"")</f>
        <v/>
      </c>
      <c r="AA22" t="str">
        <f>IF(I22="3G4",SUM(MAX($AA$1:$AA21),1),"")</f>
        <v/>
      </c>
      <c r="AB22" t="str">
        <f>IF(I22="3G3",SUM(MAX($AB$1:AB21),1),"")</f>
        <v/>
      </c>
      <c r="AC22" t="str">
        <f>IF(I22="3D7",SUM(MAX($AC$1:$AC21),1),"")</f>
        <v/>
      </c>
      <c r="AD22" t="str">
        <f>IF(I22="3B5",SUM(MAX($AD$1:$AD21),1),"")</f>
        <v/>
      </c>
      <c r="AE22">
        <f>SUM(O22:AD22)</f>
        <v>1</v>
      </c>
      <c r="AF22" t="str">
        <f>IF(AE22&gt;0,REPT("0",5-LEN(AE22))&amp;AE22,"")</f>
        <v>00001</v>
      </c>
    </row>
    <row r="23" spans="3:32">
      <c r="C23">
        <v>19</v>
      </c>
      <c r="I23" t="str">
        <f>IF($J23="","",VLOOKUP($J23,Tableau1[],2,FALSE))</f>
        <v>3B4</v>
      </c>
      <c r="J23" t="s">
        <v>7</v>
      </c>
      <c r="K23" s="3" t="str">
        <f>IF($C23="","",CONCATENATE(Tableau2[[#This Row],[N° Courrier Web]],"/143.21/",Tableau2[[#This Row],[Classement]],"/",AF23))</f>
        <v>/143.21/3B4/00001</v>
      </c>
      <c r="L23" s="3"/>
      <c r="N23" t="str">
        <f>Tableau2[[#This Row],[Classement]]</f>
        <v>3B4</v>
      </c>
      <c r="O23" t="str">
        <f>IF(I23="3B3",SUM(MAX($O$1:$O22),1),"")</f>
        <v/>
      </c>
      <c r="P23" t="str">
        <f>IF(I23="4C5",SUM(MAX($P$1:P22),1),"")</f>
        <v/>
      </c>
      <c r="Q23" t="str">
        <f>IF(I23="3B7",SUM(MAX($Q$1:$Q22),1),"")</f>
        <v/>
      </c>
      <c r="R23" t="str">
        <f>IF(I23="3D5",SUM(MAX($R$1:$R22),1),"")</f>
        <v/>
      </c>
      <c r="S23" t="str">
        <f>IF(I23="3D8",SUM(MAX($S$1:$S22),1),"")</f>
        <v/>
      </c>
      <c r="T23" t="str">
        <f>IF(I23="3D4",SUM(MAX($T$1:$T22),1),"")</f>
        <v/>
      </c>
      <c r="U23" t="str">
        <f>IF(I23="3D9",SUM(MAX($U$1:U22),1),"")</f>
        <v/>
      </c>
      <c r="V23" t="str">
        <f>IF(I23="3D6",SUM(MAX($V$1:$V22),1),"")</f>
        <v/>
      </c>
      <c r="W23">
        <f>IF(I23="3B4",SUM(MAX($W$1:$W22),1),"")</f>
        <v>1</v>
      </c>
      <c r="X23" t="str">
        <f>IF(I23="3B2",SUM(MAX($X$1:$X22),1),"")</f>
        <v/>
      </c>
      <c r="Y23" t="str">
        <f>IF(I23="3C2",SUM(MAX($Y$1:$Y22),1),"")</f>
        <v/>
      </c>
      <c r="Z23" t="str">
        <f>IF(I23="4C2",SUM(MAX($Z$1:$Z22),1),"")</f>
        <v/>
      </c>
      <c r="AA23" t="str">
        <f>IF(I23="3G4",SUM(MAX($AA$1:$AA22),1),"")</f>
        <v/>
      </c>
      <c r="AB23" t="str">
        <f>IF(I23="3G3",SUM(MAX($AB$1:AB22),1),"")</f>
        <v/>
      </c>
      <c r="AC23" t="str">
        <f>IF(I23="3D7",SUM(MAX($AC$1:$AC22),1),"")</f>
        <v/>
      </c>
      <c r="AD23" t="str">
        <f>IF(I23="3B5",SUM(MAX($AD$1:$AD22),1),"")</f>
        <v/>
      </c>
      <c r="AE23">
        <f t="shared" ref="AE23" si="3">SUM(O23:AD23)</f>
        <v>1</v>
      </c>
      <c r="AF23" t="str">
        <f t="shared" ref="AF23:AF24" si="4">IF(AE23&gt;0,REPT("0",5-LEN(AE23))&amp;AE23,"")</f>
        <v>00001</v>
      </c>
    </row>
    <row r="24" spans="3:32">
      <c r="C24">
        <v>20</v>
      </c>
      <c r="I24" t="str">
        <f>IF($J24="","",VLOOKUP($J24,Tableau1[],2,FALSE))</f>
        <v>3B2</v>
      </c>
      <c r="J24" t="s">
        <v>3</v>
      </c>
      <c r="K24" s="3" t="str">
        <f>IF($C24="","",CONCATENATE(Tableau2[[#This Row],[N° Courrier Web]],"/143.21/",Tableau2[[#This Row],[Classement]],"/",AF24))</f>
        <v>/143.21/3B2/00001</v>
      </c>
      <c r="L24" s="3"/>
      <c r="N24" t="str">
        <f>Tableau2[[#This Row],[Classement]]</f>
        <v>3B2</v>
      </c>
      <c r="O24" t="str">
        <f>IF(I24="3B3",SUM(MAX($O$1:$O23),1),"")</f>
        <v/>
      </c>
      <c r="P24" t="str">
        <f>IF(I24="4C5",SUM(MAX($P$1:P23),1),"")</f>
        <v/>
      </c>
      <c r="Q24" t="str">
        <f>IF(I24="3B7",SUM(MAX($Q$1:$Q23),1),"")</f>
        <v/>
      </c>
      <c r="R24" t="str">
        <f>IF(I24="3D5",SUM(MAX($R$1:$R23),1),"")</f>
        <v/>
      </c>
      <c r="S24" t="str">
        <f>IF(I24="3D8",SUM(MAX($S$1:$S23),1),"")</f>
        <v/>
      </c>
      <c r="T24" t="str">
        <f>IF(I24="3D4",SUM(MAX($T$1:$T23),1),"")</f>
        <v/>
      </c>
      <c r="U24" t="str">
        <f>IF(I24="3D9",SUM(MAX($U$1:U23),1),"")</f>
        <v/>
      </c>
      <c r="V24" t="str">
        <f>IF(I24="3D6",SUM(MAX($V$1:$V23),1),"")</f>
        <v/>
      </c>
      <c r="W24" t="str">
        <f>IF(I24="3B4",SUM(MAX($W$1:$W23),1),"")</f>
        <v/>
      </c>
      <c r="X24">
        <f>IF(I24="3B2",SUM(MAX($X$1:$X23),1),"")</f>
        <v>1</v>
      </c>
      <c r="Y24" t="str">
        <f>IF(I24="3C2",SUM(MAX($Y$1:$Y23),1),"")</f>
        <v/>
      </c>
      <c r="Z24" t="str">
        <f>IF(I24="4C2",SUM(MAX($Z$1:$Z23),1),"")</f>
        <v/>
      </c>
      <c r="AA24" t="str">
        <f>IF(I24="3G4",SUM(MAX($AA$1:$AA23),1),"")</f>
        <v/>
      </c>
      <c r="AB24" t="str">
        <f>IF(I24="3G3",SUM(MAX($AB$1:AB23),1),"")</f>
        <v/>
      </c>
      <c r="AC24" t="str">
        <f>IF(I24="3D7",SUM(MAX($AC$1:$AC23),1),"")</f>
        <v/>
      </c>
      <c r="AD24" t="str">
        <f>IF(I24="3B5",SUM(MAX($AD$1:$AD23),1),"")</f>
        <v/>
      </c>
      <c r="AE24">
        <f t="shared" ref="AE24" si="5">SUM(O24:AD24)</f>
        <v>1</v>
      </c>
      <c r="AF24" t="str">
        <f t="shared" si="4"/>
        <v>00001</v>
      </c>
    </row>
    <row r="25" spans="3:32">
      <c r="C25">
        <v>21</v>
      </c>
      <c r="I25" t="str">
        <f>IF($J25="","",VLOOKUP($J25,Tableau1[],2,FALSE))</f>
        <v>3B7</v>
      </c>
      <c r="J25" t="s">
        <v>11</v>
      </c>
      <c r="K25" s="3" t="str">
        <f>IF($C25="","",CONCATENATE(Tableau2[[#This Row],[N° Courrier Web]],"/143.21/",Tableau2[[#This Row],[Classement]],"/",AF25))</f>
        <v>/143.21/3B7/00002</v>
      </c>
      <c r="L25" s="3"/>
      <c r="N25" t="str">
        <f>Tableau2[[#This Row],[Classement]]</f>
        <v>3B7</v>
      </c>
      <c r="O25" t="str">
        <f>IF(I25="3B3",SUM(MAX($O$1:$O24),1),"")</f>
        <v/>
      </c>
      <c r="P25" t="str">
        <f>IF(I25="4C5",SUM(MAX($P$1:P24),1),"")</f>
        <v/>
      </c>
      <c r="Q25">
        <f>IF(I25="3B7",SUM(MAX($Q$1:$Q24),1),"")</f>
        <v>2</v>
      </c>
      <c r="R25" t="str">
        <f>IF(I25="3D5",SUM(MAX($R$1:$R24),1),"")</f>
        <v/>
      </c>
      <c r="S25" t="str">
        <f>IF(I25="3D8",SUM(MAX($S$1:$S24),1),"")</f>
        <v/>
      </c>
      <c r="T25" t="str">
        <f>IF(I25="3D4",SUM(MAX($T$1:$T24),1),"")</f>
        <v/>
      </c>
      <c r="U25" t="str">
        <f>IF(I25="3D9",SUM(MAX($U$1:U24),1),"")</f>
        <v/>
      </c>
      <c r="V25" t="str">
        <f>IF(I25="3D6",SUM(MAX($V$1:$V24),1),"")</f>
        <v/>
      </c>
      <c r="W25" t="str">
        <f>IF(I25="3B4",SUM(MAX($W$1:$W24),1),"")</f>
        <v/>
      </c>
      <c r="X25" t="str">
        <f>IF(I25="3B2",SUM(MAX($X$1:$X24),1),"")</f>
        <v/>
      </c>
      <c r="Y25" t="str">
        <f>IF(I25="3C2",SUM(MAX($Y$1:$Y24),1),"")</f>
        <v/>
      </c>
      <c r="Z25" t="str">
        <f>IF(I25="4C2",SUM(MAX($Z$1:$Z24),1),"")</f>
        <v/>
      </c>
      <c r="AA25" t="str">
        <f>IF(I25="3G4",SUM(MAX($AA$1:$AA24),1),"")</f>
        <v/>
      </c>
      <c r="AB25" t="str">
        <f>IF(I25="3G3",SUM(MAX($AB$1:AB24),1),"")</f>
        <v/>
      </c>
      <c r="AC25" t="str">
        <f>IF(I25="3D7",SUM(MAX($AC$1:$AC24),1),"")</f>
        <v/>
      </c>
      <c r="AD25" t="str">
        <f>IF(I25="3B5",SUM(MAX($AD$1:$AD24),1),"")</f>
        <v/>
      </c>
      <c r="AE25">
        <f>SUM(O25:AD25)</f>
        <v>2</v>
      </c>
      <c r="AF25" t="str">
        <f>IF(AE25&gt;0,REPT("0",5-LEN(AE25))&amp;AE25,"")</f>
        <v>00002</v>
      </c>
    </row>
    <row r="26" spans="3:32">
      <c r="C26">
        <v>22</v>
      </c>
      <c r="I26" t="str">
        <f>IF($J26="","",VLOOKUP($J26,Tableau1[],2,FALSE))</f>
        <v>3D5</v>
      </c>
      <c r="J26" t="s">
        <v>25</v>
      </c>
      <c r="K26" s="3" t="str">
        <f>IF($C26="","",CONCATENATE(Tableau2[[#This Row],[N° Courrier Web]],"/143.21/",Tableau2[[#This Row],[Classement]],"/",AF26))</f>
        <v>/143.21/3D5/00003</v>
      </c>
      <c r="L26" s="3"/>
      <c r="N26" t="str">
        <f>Tableau2[[#This Row],[Classement]]</f>
        <v>3D5</v>
      </c>
      <c r="O26" t="str">
        <f>IF(I26="3B3",SUM(MAX($O$1:$O25),1),"")</f>
        <v/>
      </c>
      <c r="P26" t="str">
        <f>IF(I26="4C5",SUM(MAX($P$1:P25),1),"")</f>
        <v/>
      </c>
      <c r="Q26" t="str">
        <f>IF(I26="3B7",SUM(MAX($Q$1:$Q25),1),"")</f>
        <v/>
      </c>
      <c r="R26">
        <f>IF(I26="3D5",SUM(MAX($R$1:$R25),1),"")</f>
        <v>3</v>
      </c>
      <c r="S26" t="str">
        <f>IF(I26="3D8",SUM(MAX($S$1:$S25),1),"")</f>
        <v/>
      </c>
      <c r="T26" t="str">
        <f>IF(I26="3D4",SUM(MAX($T$1:$T25),1),"")</f>
        <v/>
      </c>
      <c r="U26" t="str">
        <f>IF(I26="3D9",SUM(MAX($U$1:U25),1),"")</f>
        <v/>
      </c>
      <c r="V26" t="str">
        <f>IF(I26="3D6",SUM(MAX($V$1:$V25),1),"")</f>
        <v/>
      </c>
      <c r="W26" t="str">
        <f>IF(I26="3B4",SUM(MAX($W$1:$W25),1),"")</f>
        <v/>
      </c>
      <c r="X26" t="str">
        <f>IF(I26="3B2",SUM(MAX($X$1:$X25),1),"")</f>
        <v/>
      </c>
      <c r="Y26" t="str">
        <f>IF(I26="3C2",SUM(MAX($Y$1:$Y25),1),"")</f>
        <v/>
      </c>
      <c r="Z26" t="str">
        <f>IF(I26="4C2",SUM(MAX($Z$1:$Z25),1),"")</f>
        <v/>
      </c>
      <c r="AA26" t="str">
        <f>IF(I26="3G4",SUM(MAX($AA$1:$AA25),1),"")</f>
        <v/>
      </c>
      <c r="AB26" t="str">
        <f>IF(I26="3G3",SUM(MAX($AB$1:AB25),1),"")</f>
        <v/>
      </c>
      <c r="AC26" t="str">
        <f>IF(I26="3D7",SUM(MAX($AC$1:$AC25),1),"")</f>
        <v/>
      </c>
      <c r="AD26" t="str">
        <f>IF(I26="3B5",SUM(MAX($AD$1:$AD25),1),"")</f>
        <v/>
      </c>
      <c r="AE26">
        <f>SUM(O26:AD26)</f>
        <v>3</v>
      </c>
      <c r="AF26" t="str">
        <f>IF(AE26&gt;0,REPT("0",5-LEN(AE26))&amp;AE26,"")</f>
        <v>00003</v>
      </c>
    </row>
    <row r="27" spans="3:32">
      <c r="I27" t="str">
        <f>IF($J27="","",VLOOKUP($J27,Tableau1[],2,FALSE))</f>
        <v/>
      </c>
      <c r="K27" s="3" t="str">
        <f>IF($C27="","",CONCATENATE(Tableau2[[#This Row],[N° Courrier Web]],"/143.21/",Tableau2[[#This Row],[Classement]],"/"))</f>
        <v/>
      </c>
      <c r="L27" s="3"/>
    </row>
    <row r="28" spans="3:32">
      <c r="I28" t="str">
        <f>IF($J28="","",VLOOKUP($J28,Tableau1[],2,FALSE))</f>
        <v/>
      </c>
      <c r="K28" s="3" t="str">
        <f>IF($C28="","",CONCATENATE(Tableau2[[#This Row],[N° Courrier Web]],"/143.21/",Tableau2[[#This Row],[Classement]],"/"))</f>
        <v/>
      </c>
      <c r="L28" s="3"/>
    </row>
    <row r="29" spans="3:32">
      <c r="I29" t="str">
        <f>IF($J29="","",VLOOKUP($J29,Tableau1[],2,FALSE))</f>
        <v/>
      </c>
      <c r="K29" s="3" t="str">
        <f>IF($C29="","",CONCATENATE(Tableau2[[#This Row],[N° Courrier Web]],"/143.21/",Tableau2[[#This Row],[Classement]],"/"))</f>
        <v/>
      </c>
      <c r="L29" s="3"/>
    </row>
    <row r="30" spans="3:32">
      <c r="I30" t="str">
        <f>IF($J30="","",VLOOKUP($J30,Tableau1[],2,FALSE))</f>
        <v/>
      </c>
      <c r="K30" s="3" t="str">
        <f>IF($C30="","",CONCATENATE(Tableau2[[#This Row],[N° Courrier Web]],"/143.21/",Tableau2[[#This Row],[Classement]],"/"))</f>
        <v/>
      </c>
      <c r="L30" s="3"/>
    </row>
    <row r="31" spans="3:32">
      <c r="I31" t="str">
        <f>IF($J31="","",VLOOKUP($J31,Tableau1[],2,FALSE))</f>
        <v/>
      </c>
      <c r="K31" s="3" t="str">
        <f>IF($C31="","",CONCATENATE(Tableau2[[#This Row],[N° Courrier Web]],"/143.21/",Tableau2[[#This Row],[Classement]],"/"))</f>
        <v/>
      </c>
      <c r="L31" s="3"/>
    </row>
    <row r="32" spans="3:32">
      <c r="I32" t="str">
        <f>IF($J32="","",VLOOKUP($J32,Tableau1[],2,FALSE))</f>
        <v/>
      </c>
      <c r="K32" s="3" t="str">
        <f>IF($C32="","",CONCATENATE(Tableau2[[#This Row],[N° Courrier Web]],"/143.21/",Tableau2[[#This Row],[Classement]],"/"))</f>
        <v/>
      </c>
      <c r="L32" s="3"/>
    </row>
    <row r="33" spans="9:14">
      <c r="I33" t="str">
        <f>IF($J33="","",VLOOKUP($J33,Tableau1[],2,FALSE))</f>
        <v/>
      </c>
      <c r="K33" s="3" t="str">
        <f>IF($C33="","",CONCATENATE(Tableau2[[#This Row],[N° Courrier Web]],"/143.21/",Tableau2[[#This Row],[Classement]],"/"))</f>
        <v/>
      </c>
      <c r="L33" s="3"/>
    </row>
    <row r="34" spans="9:14">
      <c r="I34" t="str">
        <f>IF($J34="","",VLOOKUP($J34,Tableau1[],2,FALSE))</f>
        <v/>
      </c>
      <c r="K34" s="3" t="str">
        <f>IF($C34="","",CONCATENATE(Tableau2[[#This Row],[N° Courrier Web]],"/143.21/",Tableau2[[#This Row],[Classement]],"/"))</f>
        <v/>
      </c>
      <c r="L34" s="3"/>
    </row>
    <row r="35" spans="9:14">
      <c r="I35" t="str">
        <f>IF($J35="","",VLOOKUP($J35,Tableau1[],2,FALSE))</f>
        <v/>
      </c>
      <c r="K35" s="3" t="str">
        <f>IF($C35="","",CONCATENATE(Tableau2[[#This Row],[N° Courrier Web]],"/143.21/",Tableau2[[#This Row],[Classement]],"/"))</f>
        <v/>
      </c>
      <c r="L35" s="3"/>
      <c r="N35" s="4"/>
    </row>
    <row r="36" spans="9:14">
      <c r="I36" t="str">
        <f>IF($J36="","",VLOOKUP($J36,Tableau1[],2,FALSE))</f>
        <v/>
      </c>
      <c r="K36" s="3" t="str">
        <f>IF($C36="","",CONCATENATE(Tableau2[[#This Row],[N° Courrier Web]],"/143.21/",Tableau2[[#This Row],[Classement]],"/"))</f>
        <v/>
      </c>
      <c r="L36" s="3"/>
    </row>
    <row r="37" spans="9:14">
      <c r="I37" t="str">
        <f>IF($J37="","",VLOOKUP($J37,Tableau1[],2,FALSE))</f>
        <v/>
      </c>
      <c r="K37" s="3" t="str">
        <f>IF($C37="","",CONCATENATE(Tableau2[[#This Row],[N° Courrier Web]],"/143.21/",Tableau2[[#This Row],[Classement]],"/"))</f>
        <v/>
      </c>
    </row>
  </sheetData>
  <dataValidations count="1">
    <dataValidation type="list" allowBlank="1" showInputMessage="1" showErrorMessage="1" sqref="J2:J56">
      <formula1>Identification</formula1>
    </dataValidation>
  </dataValidations>
  <pageMargins left="0.7" right="0.7" top="0.75" bottom="0.75" header="0.3" footer="0.3"/>
  <pageSetup paperSize="9" orientation="portrait" r:id="rId1"/>
  <ignoredErrors>
    <ignoredError sqref="AC2" formula="1"/>
  </ignoredErrors>
  <legacyDrawing r:id="rId2"/>
  <controls>
    <control shapeId="1027" r:id="rId3" name="CommandButton1"/>
  </controls>
  <tableParts count="2"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rgb="FFFF0000"/>
  </sheetPr>
  <dimension ref="A1:B18"/>
  <sheetViews>
    <sheetView workbookViewId="0">
      <selection activeCell="E5" sqref="E5:T5"/>
    </sheetView>
  </sheetViews>
  <sheetFormatPr baseColWidth="10" defaultRowHeight="15"/>
  <cols>
    <col min="1" max="1" width="24.42578125" bestFit="1" customWidth="1"/>
    <col min="2" max="2" width="14.5703125" bestFit="1" customWidth="1"/>
    <col min="5" max="7" width="4.140625" bestFit="1" customWidth="1"/>
    <col min="8" max="12" width="4.28515625" bestFit="1" customWidth="1"/>
    <col min="13" max="16" width="4.140625" bestFit="1" customWidth="1"/>
    <col min="17" max="19" width="4.28515625" bestFit="1" customWidth="1"/>
    <col min="20" max="20" width="4.140625" bestFit="1" customWidth="1"/>
  </cols>
  <sheetData>
    <row r="1" spans="1:2">
      <c r="A1" s="1"/>
    </row>
    <row r="2" spans="1:2">
      <c r="A2" t="s">
        <v>1</v>
      </c>
      <c r="B2" t="s">
        <v>43</v>
      </c>
    </row>
    <row r="3" spans="1:2">
      <c r="A3" t="s">
        <v>5</v>
      </c>
      <c r="B3" t="s">
        <v>4</v>
      </c>
    </row>
    <row r="4" spans="1:2">
      <c r="A4" t="s">
        <v>21</v>
      </c>
      <c r="B4" t="s">
        <v>20</v>
      </c>
    </row>
    <row r="5" spans="1:2">
      <c r="A5" t="s">
        <v>11</v>
      </c>
      <c r="B5" t="s">
        <v>10</v>
      </c>
    </row>
    <row r="6" spans="1:2">
      <c r="A6" t="s">
        <v>25</v>
      </c>
      <c r="B6" t="s">
        <v>24</v>
      </c>
    </row>
    <row r="7" spans="1:2">
      <c r="A7" t="s">
        <v>31</v>
      </c>
      <c r="B7" t="s">
        <v>30</v>
      </c>
    </row>
    <row r="8" spans="1:2">
      <c r="A8" t="s">
        <v>23</v>
      </c>
      <c r="B8" t="s">
        <v>22</v>
      </c>
    </row>
    <row r="9" spans="1:2">
      <c r="A9" t="s">
        <v>33</v>
      </c>
      <c r="B9" t="s">
        <v>32</v>
      </c>
    </row>
    <row r="10" spans="1:2">
      <c r="A10" t="s">
        <v>27</v>
      </c>
      <c r="B10" t="s">
        <v>26</v>
      </c>
    </row>
    <row r="11" spans="1:2">
      <c r="A11" t="s">
        <v>7</v>
      </c>
      <c r="B11" t="s">
        <v>6</v>
      </c>
    </row>
    <row r="12" spans="1:2">
      <c r="A12" t="s">
        <v>3</v>
      </c>
      <c r="B12" t="s">
        <v>2</v>
      </c>
    </row>
    <row r="13" spans="1:2">
      <c r="A13" t="s">
        <v>13</v>
      </c>
      <c r="B13" t="s">
        <v>12</v>
      </c>
    </row>
    <row r="14" spans="1:2">
      <c r="A14" t="s">
        <v>19</v>
      </c>
      <c r="B14" t="s">
        <v>18</v>
      </c>
    </row>
    <row r="15" spans="1:2">
      <c r="A15" t="s">
        <v>17</v>
      </c>
      <c r="B15" t="s">
        <v>16</v>
      </c>
    </row>
    <row r="16" spans="1:2">
      <c r="A16" t="s">
        <v>15</v>
      </c>
      <c r="B16" t="s">
        <v>14</v>
      </c>
    </row>
    <row r="17" spans="1:2">
      <c r="A17" t="s">
        <v>29</v>
      </c>
      <c r="B17" t="s">
        <v>28</v>
      </c>
    </row>
    <row r="18" spans="1:2">
      <c r="A18" t="s">
        <v>9</v>
      </c>
      <c r="B18" t="s">
        <v>8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Tableau Récapitulatif</vt:lpstr>
      <vt:lpstr>Feuil2</vt:lpstr>
      <vt:lpstr>Données</vt:lpstr>
      <vt:lpstr>Classement</vt:lpstr>
      <vt:lpstr>Identification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28032</dc:creator>
  <cp:lastModifiedBy>TURBANG P</cp:lastModifiedBy>
  <dcterms:created xsi:type="dcterms:W3CDTF">2019-01-10T09:12:01Z</dcterms:created>
  <dcterms:modified xsi:type="dcterms:W3CDTF">2019-01-10T17:33:00Z</dcterms:modified>
</cp:coreProperties>
</file>