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32542\Desktop\"/>
    </mc:Choice>
  </mc:AlternateContent>
  <bookViews>
    <workbookView xWindow="0" yWindow="0" windowWidth="20490" windowHeight="7755"/>
  </bookViews>
  <sheets>
    <sheet name="Base des donnés" sheetId="1" r:id="rId1"/>
    <sheet name="Fonctions" sheetId="2" r:id="rId2"/>
  </sheets>
  <definedNames>
    <definedName name="_xlnm._FilterDatabase" localSheetId="0" hidden="1">'Base des donnés'!$B$6:$L$6</definedName>
  </definedNames>
  <calcPr calcId="152511"/>
</workbook>
</file>

<file path=xl/calcChain.xml><?xml version="1.0" encoding="utf-8"?>
<calcChain xmlns="http://schemas.openxmlformats.org/spreadsheetml/2006/main">
  <c r="E6" i="2" l="1"/>
  <c r="D45" i="2" l="1"/>
  <c r="D44" i="2"/>
  <c r="D43" i="2"/>
  <c r="D29" i="2"/>
  <c r="D28" i="2"/>
  <c r="D27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</calcChain>
</file>

<file path=xl/sharedStrings.xml><?xml version="1.0" encoding="utf-8"?>
<sst xmlns="http://schemas.openxmlformats.org/spreadsheetml/2006/main" count="1714" uniqueCount="378">
  <si>
    <t>PJI avec défaut</t>
  </si>
  <si>
    <t>Type</t>
  </si>
  <si>
    <t>Démérite</t>
  </si>
  <si>
    <t>Libellé élément</t>
  </si>
  <si>
    <t>Libellé incident</t>
  </si>
  <si>
    <t>Commentaire</t>
  </si>
  <si>
    <t>Horodatage de déclaration</t>
  </si>
  <si>
    <t>Code UET imputée</t>
  </si>
  <si>
    <t>Libellé UET imputée</t>
  </si>
  <si>
    <t>L52</t>
  </si>
  <si>
    <t>V1</t>
  </si>
  <si>
    <t>FISSURE</t>
  </si>
  <si>
    <t>099</t>
  </si>
  <si>
    <t>SQF</t>
  </si>
  <si>
    <t>203192020324</t>
  </si>
  <si>
    <t>DEFORMATION TOLERIE</t>
  </si>
  <si>
    <t>DLI</t>
  </si>
  <si>
    <t>B98</t>
  </si>
  <si>
    <t>CAISSON PORTE DE COFFRE</t>
  </si>
  <si>
    <t>203191760265</t>
  </si>
  <si>
    <t>AILE AVG</t>
  </si>
  <si>
    <t>VIS MANQUE</t>
  </si>
  <si>
    <t>BOCAL LAVE-VITRE</t>
  </si>
  <si>
    <t>MAL SERRE</t>
  </si>
  <si>
    <t>MANQUE VIS</t>
  </si>
  <si>
    <t>120</t>
  </si>
  <si>
    <t>ME1</t>
  </si>
  <si>
    <t>CALANDRE</t>
  </si>
  <si>
    <t>MANQUE</t>
  </si>
  <si>
    <t>MANQUE BUITE</t>
  </si>
  <si>
    <t>165</t>
  </si>
  <si>
    <t>KITTING</t>
  </si>
  <si>
    <t>203191870291</t>
  </si>
  <si>
    <t>DESAFFLEURE</t>
  </si>
  <si>
    <t>160</t>
  </si>
  <si>
    <t>BDM</t>
  </si>
  <si>
    <t>BOUCLIER AV</t>
  </si>
  <si>
    <t>VIS NON SERRE</t>
  </si>
  <si>
    <t>150</t>
  </si>
  <si>
    <t>PS6</t>
  </si>
  <si>
    <t>LECHEUR INT PORTE AVD</t>
  </si>
  <si>
    <t>TROP LIBRE</t>
  </si>
  <si>
    <t>LUBRE</t>
  </si>
  <si>
    <t>145</t>
  </si>
  <si>
    <t>PO4 PORTES</t>
  </si>
  <si>
    <t>PARE-SOLEIL D</t>
  </si>
  <si>
    <t>105</t>
  </si>
  <si>
    <t>SE4</t>
  </si>
  <si>
    <t>203191940051</t>
  </si>
  <si>
    <t>GARNITURE INT PANNEAU INF ARD</t>
  </si>
  <si>
    <t>MANQUE CACHE</t>
  </si>
  <si>
    <t>MONOGRAMME AR</t>
  </si>
  <si>
    <t>NOTICE UTILISATION</t>
  </si>
  <si>
    <t>203191360022</t>
  </si>
  <si>
    <t>203191940347</t>
  </si>
  <si>
    <t>BOUCLIER AR</t>
  </si>
  <si>
    <t>PLANCHE DE BORD</t>
  </si>
  <si>
    <t>CLIP LANGUETTE DETERIOREE</t>
  </si>
  <si>
    <t>MANQUE LANGUETTE</t>
  </si>
  <si>
    <t>100</t>
  </si>
  <si>
    <t>SE2 PEDALIER POSTE CONDUI</t>
  </si>
  <si>
    <t>203191810190</t>
  </si>
  <si>
    <t>GARNITURE PAVILLON HABITACLE OU CABINE</t>
  </si>
  <si>
    <t>NE PLAQUE PAS</t>
  </si>
  <si>
    <t>PORTE ARD</t>
  </si>
  <si>
    <t>PASTILLE MANQUE</t>
  </si>
  <si>
    <t>203191760284</t>
  </si>
  <si>
    <t>JOINT PORTE ARD</t>
  </si>
  <si>
    <t>MAL CHAUSSE</t>
  </si>
  <si>
    <t>DESAFFLEUR VITRE</t>
  </si>
  <si>
    <t>130</t>
  </si>
  <si>
    <t>SE8 REMONTAGE PORTE</t>
  </si>
  <si>
    <t>203192020070</t>
  </si>
  <si>
    <t>DEGRADE ( FAB )</t>
  </si>
  <si>
    <t>203191860241</t>
  </si>
  <si>
    <t>GARNITURE PIED MILIEU INF D</t>
  </si>
  <si>
    <t>203191940365</t>
  </si>
  <si>
    <t>RAYE</t>
  </si>
  <si>
    <t>DEGRADE</t>
  </si>
  <si>
    <t>JOINT PORTE AVD</t>
  </si>
  <si>
    <t>203191910400</t>
  </si>
  <si>
    <t>B52</t>
  </si>
  <si>
    <t>PASSAGE ROUE ARD</t>
  </si>
  <si>
    <t>AGRAFE MANQUE</t>
  </si>
  <si>
    <t>203192010171</t>
  </si>
  <si>
    <t>MAL AGRAFE</t>
  </si>
  <si>
    <t>CAISSON PORTE ARD</t>
  </si>
  <si>
    <t>ECAILLAGE MONTAGE</t>
  </si>
  <si>
    <t>203191870232</t>
  </si>
  <si>
    <t>PARE-BRISE</t>
  </si>
  <si>
    <t>MASTIC SURABONDANT</t>
  </si>
  <si>
    <t>203192020354</t>
  </si>
  <si>
    <t>AIRBAG PASSAGER</t>
  </si>
  <si>
    <t>LUNETTE AR FIXE</t>
  </si>
  <si>
    <t>D MASTIC</t>
  </si>
  <si>
    <t>203191920120</t>
  </si>
  <si>
    <t>GARNITURE PORTE COFFRE</t>
  </si>
  <si>
    <t>OBTURATEUR INTERIEUR CAISSE</t>
  </si>
  <si>
    <t>203191860271</t>
  </si>
  <si>
    <t>MANQUE AGRAFE</t>
  </si>
  <si>
    <t>CAISSON PORTE AVD</t>
  </si>
  <si>
    <t>203192010062</t>
  </si>
  <si>
    <t>203191940322</t>
  </si>
  <si>
    <t>FEU CLIGNOTANT ARD</t>
  </si>
  <si>
    <t>RAYURE MONTAGE</t>
  </si>
  <si>
    <t>203192020341</t>
  </si>
  <si>
    <t>CONVERGENT LATERAL DROIT</t>
  </si>
  <si>
    <t>MAL POSITIONNE</t>
  </si>
  <si>
    <t>203191870268</t>
  </si>
  <si>
    <t>VIS , ECROU , RIVET ABSENT NON-CONFORME</t>
  </si>
  <si>
    <t>VIS AILE AVGNON CONFORME</t>
  </si>
  <si>
    <t>PASSAGE DE ROUE AVD ( AUVENT )</t>
  </si>
  <si>
    <t>TABLETTE FIXE ARD</t>
  </si>
  <si>
    <t>203191630154</t>
  </si>
  <si>
    <t>ECAILLAGE</t>
  </si>
  <si>
    <t>203191870236</t>
  </si>
  <si>
    <t>203191920090</t>
  </si>
  <si>
    <t>CAPTEUR AIDE AU PARKING BOUCLIER ARRIERE</t>
  </si>
  <si>
    <t>203192020012</t>
  </si>
  <si>
    <t>CHARNIERE SUP PORTE AVD</t>
  </si>
  <si>
    <t>DEFAUT DE TOLE</t>
  </si>
  <si>
    <t>AXE AVD+ARD NON CONFORME</t>
  </si>
  <si>
    <t>203191870242</t>
  </si>
  <si>
    <t>COQUILLE RETROVISEUR EXT G</t>
  </si>
  <si>
    <t>203191920083</t>
  </si>
  <si>
    <t>GALERIE DE TOIT BARRE G</t>
  </si>
  <si>
    <t>CACHE MANQUE</t>
  </si>
  <si>
    <t>POIGNEE FIXE PORTE ARG</t>
  </si>
  <si>
    <t>203192210144</t>
  </si>
  <si>
    <t>203192210143</t>
  </si>
  <si>
    <t>DEFORME</t>
  </si>
  <si>
    <t>140</t>
  </si>
  <si>
    <t>ME5</t>
  </si>
  <si>
    <t>203192020323</t>
  </si>
  <si>
    <t>FEU CLIGNOTANT ARG</t>
  </si>
  <si>
    <t>203192020376</t>
  </si>
  <si>
    <t>TAPIS SOL ARD</t>
  </si>
  <si>
    <t>PLISSE OU MAL TENDU</t>
  </si>
  <si>
    <t>203191910378</t>
  </si>
  <si>
    <t>MAL CENTRE</t>
  </si>
  <si>
    <t>ELARGISSEUR AILE AVD</t>
  </si>
  <si>
    <t>TRAPPE CARBURANT</t>
  </si>
  <si>
    <t>NE FARME PAS</t>
  </si>
  <si>
    <t>203191760287</t>
  </si>
  <si>
    <t>COMMANDE OUVERTURE EXTERIEURE PTE COFFRE</t>
  </si>
  <si>
    <t>PORTE AVD</t>
  </si>
  <si>
    <t>BRUIT A LA FERMETURE</t>
  </si>
  <si>
    <t>203192020340</t>
  </si>
  <si>
    <t>ROUE AVG</t>
  </si>
  <si>
    <t>CAISSON PORTE AVG</t>
  </si>
  <si>
    <t>203192010459</t>
  </si>
  <si>
    <t>203191870287</t>
  </si>
  <si>
    <t>PANNEAU EXT PORTE ARD</t>
  </si>
  <si>
    <t>203191820270</t>
  </si>
  <si>
    <t>PANNEAU EXT PORTE AVD</t>
  </si>
  <si>
    <t>203191910422</t>
  </si>
  <si>
    <t>CACHE INT RETROVISEUR D</t>
  </si>
  <si>
    <t>GARNITURE INT PANNEAU INF AVD</t>
  </si>
  <si>
    <t>MANQUE LANGUETTE D</t>
  </si>
  <si>
    <t>203192010468</t>
  </si>
  <si>
    <t>FREINS AVD</t>
  </si>
  <si>
    <t>VISSAGE NON-CONFORME</t>
  </si>
  <si>
    <t>MNQ CAPPUCHON PURGEUR</t>
  </si>
  <si>
    <t>203191770141</t>
  </si>
  <si>
    <t>DOUBLURE CADRE PORTE ARD</t>
  </si>
  <si>
    <t>PIED MILIEU D</t>
  </si>
  <si>
    <t>203191820235</t>
  </si>
  <si>
    <t>TACHE</t>
  </si>
  <si>
    <t>BRUIT</t>
  </si>
  <si>
    <t>203191770147</t>
  </si>
  <si>
    <t>GARNITURE PIED MILIEU D UNIQUE OU SUP</t>
  </si>
  <si>
    <t>203191940355</t>
  </si>
  <si>
    <t>COQUILLE RETROVISEUR EXT D</t>
  </si>
  <si>
    <t>Liste des défauts saisies par la Qualité</t>
  </si>
  <si>
    <t>Semaine</t>
  </si>
  <si>
    <t>Equipe</t>
  </si>
  <si>
    <t>C</t>
  </si>
  <si>
    <t>Unité de montage</t>
  </si>
  <si>
    <t>DIVD</t>
  </si>
  <si>
    <t>MO1</t>
  </si>
  <si>
    <t>QUAL</t>
  </si>
  <si>
    <t>SC5</t>
  </si>
  <si>
    <t>SE8</t>
  </si>
  <si>
    <t>PO4</t>
  </si>
  <si>
    <t>SE2</t>
  </si>
  <si>
    <t>A</t>
  </si>
  <si>
    <t>B</t>
  </si>
  <si>
    <t>Type de véhicule</t>
  </si>
  <si>
    <t>BCR</t>
  </si>
  <si>
    <t>CLIO 4</t>
  </si>
  <si>
    <t>Nombre des défauts / Jour</t>
  </si>
  <si>
    <t>NBR Défauts / Jour</t>
  </si>
  <si>
    <t>Nombre des défauts / Semaine</t>
  </si>
  <si>
    <t>NBR Défauts / Semaine</t>
  </si>
  <si>
    <t>203191730048</t>
  </si>
  <si>
    <t>CARTER OU CACHE ENROULEUR CEINTURE AVG</t>
  </si>
  <si>
    <t>203191760011</t>
  </si>
  <si>
    <t>SALISSURES</t>
  </si>
  <si>
    <t>STRIPPING</t>
  </si>
  <si>
    <t>STRIPPING PAS EN LIGNE</t>
  </si>
  <si>
    <t>203191820228</t>
  </si>
  <si>
    <t>CONSOLE PONTET</t>
  </si>
  <si>
    <t>LETTRE</t>
  </si>
  <si>
    <t>203192020374</t>
  </si>
  <si>
    <t>CABLAGE MONOBLOC SUR PLANCHER HABITACLE</t>
  </si>
  <si>
    <t>BAGUE MANQUE</t>
  </si>
  <si>
    <t>MAL CLIPSE</t>
  </si>
  <si>
    <t>PIED MILIEU G</t>
  </si>
  <si>
    <t>203191870241</t>
  </si>
  <si>
    <t>AERATEUR LATERAL D</t>
  </si>
  <si>
    <t>CAPOT AV</t>
  </si>
  <si>
    <t>MAL REGLE</t>
  </si>
  <si>
    <t>NE S OUVRE PS</t>
  </si>
  <si>
    <t>203192210123</t>
  </si>
  <si>
    <t>PIED AVD</t>
  </si>
  <si>
    <t>VITRE FIXE PORTE ARG</t>
  </si>
  <si>
    <t>DETERIORE</t>
  </si>
  <si>
    <t>SEPARATEUR MAL CHAUSSE</t>
  </si>
  <si>
    <t>203191870186</t>
  </si>
  <si>
    <t>INSONORISANT PLANCHER AVG</t>
  </si>
  <si>
    <t>PION MANQUE</t>
  </si>
  <si>
    <t>203192030231</t>
  </si>
  <si>
    <t>PORTILLON VIDE POCHES PASSAGER</t>
  </si>
  <si>
    <t>JEU EXCESSIF</t>
  </si>
  <si>
    <t>203192020346</t>
  </si>
  <si>
    <t>RETROVISEUR EXT G REGLABLE DE INT</t>
  </si>
  <si>
    <t>203191870286</t>
  </si>
  <si>
    <t>CABLE OUVERTURE CAPOT</t>
  </si>
  <si>
    <t>MAUVAIS CHEMINNEMENT</t>
  </si>
  <si>
    <t>203191870230</t>
  </si>
  <si>
    <t>INSONORISANT CAPOT AV</t>
  </si>
  <si>
    <t>203192020339</t>
  </si>
  <si>
    <t>AILE AVD</t>
  </si>
  <si>
    <t>CREUX , BOSSES ( TOLERIE )</t>
  </si>
  <si>
    <t>203191740014</t>
  </si>
  <si>
    <t>203191870255</t>
  </si>
  <si>
    <t>ENJOLIVEUR PASSAGE DE ROUE AVD</t>
  </si>
  <si>
    <t>203191810017</t>
  </si>
  <si>
    <t>MAL FIXE</t>
  </si>
  <si>
    <t>MANQUE PION</t>
  </si>
  <si>
    <t>PIED ARG</t>
  </si>
  <si>
    <t>203191870214</t>
  </si>
  <si>
    <t>JOINT COULISSE PORTE AVG</t>
  </si>
  <si>
    <t>203191940289</t>
  </si>
  <si>
    <t>203191810009</t>
  </si>
  <si>
    <t>203191870213</t>
  </si>
  <si>
    <t>CASQUETTE COMPTEUR</t>
  </si>
  <si>
    <t>DEGRADER</t>
  </si>
  <si>
    <t>203191910243</t>
  </si>
  <si>
    <t>GARNITURE CUSTODE D</t>
  </si>
  <si>
    <t>DIV</t>
  </si>
  <si>
    <t>TABLETTE AR AMOVIBLE OU FIXE</t>
  </si>
  <si>
    <t>LIBRE</t>
  </si>
  <si>
    <t>203192030234</t>
  </si>
  <si>
    <t>TIRANT CAPOT AV</t>
  </si>
  <si>
    <t>203191860259</t>
  </si>
  <si>
    <t>CONSOLE FREIN A MAIN</t>
  </si>
  <si>
    <t>BOUTON DEGRADER</t>
  </si>
  <si>
    <t>TUYAUTERIE LAVE LUNETTE AR</t>
  </si>
  <si>
    <t>ENTREE EAU OBTURATEUR MAL POSITIONNE</t>
  </si>
  <si>
    <t>CABLE ACCESSOIRE P DE COFFRE MAL PLAQUER</t>
  </si>
  <si>
    <t>203191740058</t>
  </si>
  <si>
    <t>GARNITURE EBENISTERIE MONTANT BAIE G</t>
  </si>
  <si>
    <t>OBTURATEUR INTERIEUR COFFRE</t>
  </si>
  <si>
    <t>2</t>
  </si>
  <si>
    <t>203191860260</t>
  </si>
  <si>
    <t>203191940123</t>
  </si>
  <si>
    <t>TUYAUTERIE LAVE-VITRE</t>
  </si>
  <si>
    <t>203191930065</t>
  </si>
  <si>
    <t>203191860265</t>
  </si>
  <si>
    <t>LOGO AR</t>
  </si>
  <si>
    <t>203191870292</t>
  </si>
  <si>
    <t>BANQUETTE AR UNIQUE</t>
  </si>
  <si>
    <t>QLT</t>
  </si>
  <si>
    <t>203191860097</t>
  </si>
  <si>
    <t>NE S OUVRE PAS</t>
  </si>
  <si>
    <t>203191870283</t>
  </si>
  <si>
    <t>MASTIC MAL APPLIQUE</t>
  </si>
  <si>
    <t>PROTECTEUR BAS DE MARCHE AVG</t>
  </si>
  <si>
    <t>DEFORMATION ( MONTAGE )</t>
  </si>
  <si>
    <t>203191940218</t>
  </si>
  <si>
    <t>203191870275</t>
  </si>
  <si>
    <t>CREU</t>
  </si>
  <si>
    <t>203191740055</t>
  </si>
  <si>
    <t>MANQUE ETIQUETTE</t>
  </si>
  <si>
    <t>203191760042</t>
  </si>
  <si>
    <t>ENJOLIVEUR DEGRADER</t>
  </si>
  <si>
    <t>203191820271</t>
  </si>
  <si>
    <t>PLANCHER / JUPE</t>
  </si>
  <si>
    <t>OBTURATEUR DEFORME</t>
  </si>
  <si>
    <t>MANQUE PION G JUPE  DE  COFFRE</t>
  </si>
  <si>
    <t>203191970201</t>
  </si>
  <si>
    <t>CACHE</t>
  </si>
  <si>
    <t>203191720072</t>
  </si>
  <si>
    <t>ENJOLIVEUR PROTECTEUR PORTE AVG</t>
  </si>
  <si>
    <t>DECOLLE</t>
  </si>
  <si>
    <t>203191870252</t>
  </si>
  <si>
    <t>BOUCHON BOCAL LAVE-VITRE</t>
  </si>
  <si>
    <t>MIROIR RETROVISEUR INT</t>
  </si>
  <si>
    <t>TUYAUTERIE HAUTE PRESSION (HP) CA</t>
  </si>
  <si>
    <t>BOUCHON MANQUE</t>
  </si>
  <si>
    <t>110</t>
  </si>
  <si>
    <t>203192040126</t>
  </si>
  <si>
    <t>MAL PLAQUER</t>
  </si>
  <si>
    <t>203191940288</t>
  </si>
  <si>
    <t>PORTE DE COFFRE ( ENS )</t>
  </si>
  <si>
    <t>BRUIT ANORMAL</t>
  </si>
  <si>
    <t>203191820244</t>
  </si>
  <si>
    <t>PANNEAU EXT PORTE AVG</t>
  </si>
  <si>
    <t>203191920118</t>
  </si>
  <si>
    <t>COMMANDE INTERIEURE PORTE ARG</t>
  </si>
  <si>
    <t>G</t>
  </si>
  <si>
    <t>PLAFONNIER CENTRAL AV</t>
  </si>
  <si>
    <t>203191820289</t>
  </si>
  <si>
    <t>DEFLECTEUR AILE AVG</t>
  </si>
  <si>
    <t>203191920088</t>
  </si>
  <si>
    <t>NON SERRE</t>
  </si>
  <si>
    <t>203192020331</t>
  </si>
  <si>
    <t>203191870281</t>
  </si>
  <si>
    <t>STRIPPING MAUVAIS ASPECT</t>
  </si>
  <si>
    <t>203191870218</t>
  </si>
  <si>
    <t>DUR A FERMER</t>
  </si>
  <si>
    <t>203191820224</t>
  </si>
  <si>
    <t>BECQUET ( AR )</t>
  </si>
  <si>
    <t>JEU NON-CONFORME</t>
  </si>
  <si>
    <t>CONTACTE / CUSODE</t>
  </si>
  <si>
    <t>203191920108</t>
  </si>
  <si>
    <t>ENJOLIVEUR PASSAGE DE ROUE AVG</t>
  </si>
  <si>
    <t>203191770178</t>
  </si>
  <si>
    <t>ELARGISSEUR DROIT BOUCLIER ARRIERE</t>
  </si>
  <si>
    <t>ENTREE EAU PAR MANQUE OBTURATEUR</t>
  </si>
  <si>
    <t>203192020357</t>
  </si>
  <si>
    <t>CABLAGE PRISE DIAGNOSTIC</t>
  </si>
  <si>
    <t>CABLAGE DETERIORE</t>
  </si>
  <si>
    <t>203191840094</t>
  </si>
  <si>
    <t>ENJOLIVEUR PASSAGE DE ROUE ARG</t>
  </si>
  <si>
    <t>AR G</t>
  </si>
  <si>
    <t>203192020345</t>
  </si>
  <si>
    <t>GRILLE D AUVENT / MOT E-VI</t>
  </si>
  <si>
    <t>203192020058</t>
  </si>
  <si>
    <t>203191970197</t>
  </si>
  <si>
    <t>CARTER OU CACHE ENROULEUR CEINTURE ARD</t>
  </si>
  <si>
    <t>203191820288</t>
  </si>
  <si>
    <t>JEU IRREGULIER</t>
  </si>
  <si>
    <t>VISION</t>
  </si>
  <si>
    <t>203191920074</t>
  </si>
  <si>
    <t>COMMANDE REHAUSSE ASSISE SIEGE AVG</t>
  </si>
  <si>
    <t>DUR A MANOEUVRER</t>
  </si>
  <si>
    <t>MOUSSE</t>
  </si>
  <si>
    <t>ELARGISSEUR GAUCHE BOUCLIER ARRIERE</t>
  </si>
  <si>
    <t>203191910429</t>
  </si>
  <si>
    <t>MAUVAIS CENTRAGE</t>
  </si>
  <si>
    <t>VISION COTE D</t>
  </si>
  <si>
    <t>203192020375</t>
  </si>
  <si>
    <t>BUTEE CAPOT AVD</t>
  </si>
  <si>
    <t>203191910348</t>
  </si>
  <si>
    <t>AMORTISSEUR AVD</t>
  </si>
  <si>
    <t>TUYAU MAUVAIS CHEMINNEMENT</t>
  </si>
  <si>
    <t>115</t>
  </si>
  <si>
    <t>203191820292</t>
  </si>
  <si>
    <t>203191740057</t>
  </si>
  <si>
    <t>203191910396</t>
  </si>
  <si>
    <t>VIS MANUEMANQUE VIS</t>
  </si>
  <si>
    <t>203192010092</t>
  </si>
  <si>
    <t>203191770031</t>
  </si>
  <si>
    <t>COMMANDE LEVE VITRE ELECTRIQUE AVD</t>
  </si>
  <si>
    <t>NON MONTE</t>
  </si>
  <si>
    <t>NON CONFORME + R</t>
  </si>
  <si>
    <t>203191910351</t>
  </si>
  <si>
    <t>GARNITURE INT PANNEAU INF AVG</t>
  </si>
  <si>
    <t>GLISSIERES SIEGE AVG</t>
  </si>
  <si>
    <t>MOUSSE APPPARENTE</t>
  </si>
  <si>
    <t>203191840188</t>
  </si>
  <si>
    <t>203192010446</t>
  </si>
  <si>
    <t>ENJOLIVEUR PROTECTEUR PORTE ARD</t>
  </si>
  <si>
    <t>203191820243</t>
  </si>
  <si>
    <t>CEINTURE SECURITE AVG</t>
  </si>
  <si>
    <t>REVIENT 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</si>
</sst>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\ hh\:mm\:ss"/>
  </numFmts>
  <fonts count="9" x14ac:knownFonts="1">
    <font>
      <sz val="10"/>
      <color rgb="FF000000"/>
      <name val="Arial"/>
    </font>
    <font>
      <sz val="6"/>
      <color rgb="FF000000"/>
      <name val="Arial"/>
    </font>
    <font>
      <b/>
      <sz val="9"/>
      <color rgb="FFFFFFFF"/>
      <name val="Arial"/>
    </font>
    <font>
      <sz val="9"/>
      <color rgb="FF000000"/>
      <name val="Arial"/>
    </font>
    <font>
      <b/>
      <sz val="12"/>
      <color rgb="FF000000"/>
      <name val="Arial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  <font>
      <sz val="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indexed="9"/>
        <bgColor indexed="9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49" fontId="3" fillId="4" borderId="2" xfId="0" applyNumberFormat="1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49" fontId="6" fillId="3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2" xfId="0" applyBorder="1"/>
    <xf numFmtId="0" fontId="7" fillId="0" borderId="2" xfId="0" applyFont="1" applyBorder="1"/>
    <xf numFmtId="49" fontId="8" fillId="5" borderId="2" xfId="0" applyNumberFormat="1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7" fillId="6" borderId="2" xfId="0" applyFont="1" applyFill="1" applyBorder="1"/>
    <xf numFmtId="0" fontId="7" fillId="6" borderId="2" xfId="0" applyFont="1" applyFill="1" applyBorder="1" applyAlignment="1">
      <alignment horizontal="center"/>
    </xf>
    <xf numFmtId="0" fontId="7" fillId="7" borderId="2" xfId="0" applyFont="1" applyFill="1" applyBorder="1"/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/>
    <xf numFmtId="0" fontId="7" fillId="8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3" fillId="4" borderId="2" xfId="0" applyNumberFormat="1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14" fontId="0" fillId="0" borderId="2" xfId="0" applyNumberFormat="1" applyBorder="1"/>
    <xf numFmtId="14" fontId="0" fillId="0" borderId="0" xfId="0" applyNumberFormat="1"/>
    <xf numFmtId="49" fontId="6" fillId="3" borderId="2" xfId="0" applyNumberFormat="1" applyFont="1" applyFill="1" applyBorder="1" applyAlignment="1">
      <alignment horizontal="left"/>
    </xf>
    <xf numFmtId="14" fontId="1" fillId="2" borderId="0" xfId="0" applyNumberFormat="1" applyFont="1" applyFill="1" applyAlignment="1">
      <alignment horizontal="left"/>
    </xf>
    <xf numFmtId="49" fontId="8" fillId="5" borderId="3" xfId="0" applyNumberFormat="1" applyFont="1" applyFill="1" applyBorder="1" applyAlignment="1">
      <alignment horizontal="left"/>
    </xf>
    <xf numFmtId="164" fontId="8" fillId="5" borderId="3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Nombre des défauts /</a:t>
            </a:r>
            <a:r>
              <a:rPr lang="en-US" sz="1200" baseline="0"/>
              <a:t> UET</a:t>
            </a:r>
            <a:endParaRPr lang="en-US" sz="1200"/>
          </a:p>
        </c:rich>
      </c:tx>
      <c:layout>
        <c:manualLayout>
          <c:xMode val="edge"/>
          <c:yMode val="edge"/>
          <c:x val="0.25308333333333333"/>
          <c:y val="1.46520146520146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Fonctions!$D$5</c:f>
              <c:strCache>
                <c:ptCount val="1"/>
                <c:pt idx="0">
                  <c:v>Nombre des défauts / Semaine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F66-4E0E-8852-380D22FD64A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3F66-4E0E-8852-380D22FD64A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F66-4E0E-8852-380D22FD64A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3F66-4E0E-8852-380D22FD64A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F66-4E0E-8852-380D22FD64A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3F66-4E0E-8852-380D22FD64A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F66-4E0E-8852-380D22FD64A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3F66-4E0E-8852-380D22FD64A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F66-4E0E-8852-380D22FD64A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3F66-4E0E-8852-380D22FD64A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F66-4E0E-8852-380D22FD64A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3F66-4E0E-8852-380D22FD64A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3F66-4E0E-8852-380D22FD64A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3F66-4E0E-8852-380D22FD64A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3F66-4E0E-8852-380D22FD64A8}"/>
              </c:ext>
            </c:extLst>
          </c:dPt>
          <c:dLbls>
            <c:dLbl>
              <c:idx val="0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7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8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9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0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1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2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D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3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E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4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F-3F66-4E0E-8852-380D22FD64A8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4472C4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Fonctions!$C$6:$C$20</c:f>
              <c:strCache>
                <c:ptCount val="15"/>
                <c:pt idx="0">
                  <c:v>SQF</c:v>
                </c:pt>
                <c:pt idx="1">
                  <c:v>BDM</c:v>
                </c:pt>
                <c:pt idx="2">
                  <c:v>SE8</c:v>
                </c:pt>
                <c:pt idx="3">
                  <c:v>PO4</c:v>
                </c:pt>
                <c:pt idx="4">
                  <c:v>KITTING</c:v>
                </c:pt>
                <c:pt idx="5">
                  <c:v>SE2</c:v>
                </c:pt>
                <c:pt idx="6">
                  <c:v>SE4</c:v>
                </c:pt>
                <c:pt idx="7">
                  <c:v>PS6</c:v>
                </c:pt>
                <c:pt idx="8">
                  <c:v>DIVD</c:v>
                </c:pt>
                <c:pt idx="9">
                  <c:v>ME1</c:v>
                </c:pt>
                <c:pt idx="10">
                  <c:v>MO1</c:v>
                </c:pt>
                <c:pt idx="11">
                  <c:v>DLI</c:v>
                </c:pt>
                <c:pt idx="12">
                  <c:v>ME5</c:v>
                </c:pt>
                <c:pt idx="13">
                  <c:v>QUAL</c:v>
                </c:pt>
                <c:pt idx="14">
                  <c:v>SC5</c:v>
                </c:pt>
              </c:strCache>
            </c:strRef>
          </c:cat>
          <c:val>
            <c:numRef>
              <c:f>Fonctions!$D$6:$D$20</c:f>
              <c:numCache>
                <c:formatCode>General</c:formatCode>
                <c:ptCount val="15"/>
                <c:pt idx="0">
                  <c:v>29</c:v>
                </c:pt>
                <c:pt idx="1">
                  <c:v>19</c:v>
                </c:pt>
                <c:pt idx="2">
                  <c:v>24</c:v>
                </c:pt>
                <c:pt idx="3">
                  <c:v>22</c:v>
                </c:pt>
                <c:pt idx="4">
                  <c:v>27</c:v>
                </c:pt>
                <c:pt idx="5">
                  <c:v>14</c:v>
                </c:pt>
                <c:pt idx="6">
                  <c:v>29</c:v>
                </c:pt>
                <c:pt idx="7">
                  <c:v>17</c:v>
                </c:pt>
                <c:pt idx="8">
                  <c:v>2</c:v>
                </c:pt>
                <c:pt idx="9">
                  <c:v>13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F66-4E0E-8852-380D22FD64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/>
              <a:t>Nombre des défauts /</a:t>
            </a:r>
            <a:r>
              <a:rPr lang="en-US" sz="1200" b="1" baseline="0"/>
              <a:t> UET</a:t>
            </a:r>
            <a:endParaRPr lang="en-US" sz="1200" b="1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Fonctions!$D$5</c:f>
              <c:strCache>
                <c:ptCount val="1"/>
                <c:pt idx="0">
                  <c:v>Nombre des défauts / Semaine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Fonctions!$C$6:$C$20</c:f>
              <c:strCache>
                <c:ptCount val="15"/>
                <c:pt idx="0">
                  <c:v>SQF</c:v>
                </c:pt>
                <c:pt idx="1">
                  <c:v>BDM</c:v>
                </c:pt>
                <c:pt idx="2">
                  <c:v>SE8</c:v>
                </c:pt>
                <c:pt idx="3">
                  <c:v>PO4</c:v>
                </c:pt>
                <c:pt idx="4">
                  <c:v>KITTING</c:v>
                </c:pt>
                <c:pt idx="5">
                  <c:v>SE2</c:v>
                </c:pt>
                <c:pt idx="6">
                  <c:v>SE4</c:v>
                </c:pt>
                <c:pt idx="7">
                  <c:v>PS6</c:v>
                </c:pt>
                <c:pt idx="8">
                  <c:v>DIVD</c:v>
                </c:pt>
                <c:pt idx="9">
                  <c:v>ME1</c:v>
                </c:pt>
                <c:pt idx="10">
                  <c:v>MO1</c:v>
                </c:pt>
                <c:pt idx="11">
                  <c:v>DLI</c:v>
                </c:pt>
                <c:pt idx="12">
                  <c:v>ME5</c:v>
                </c:pt>
                <c:pt idx="13">
                  <c:v>QUAL</c:v>
                </c:pt>
                <c:pt idx="14">
                  <c:v>SC5</c:v>
                </c:pt>
              </c:strCache>
            </c:strRef>
          </c:cat>
          <c:val>
            <c:numRef>
              <c:f>Fonctions!$D$6:$D$20</c:f>
              <c:numCache>
                <c:formatCode>General</c:formatCode>
                <c:ptCount val="15"/>
                <c:pt idx="0">
                  <c:v>29</c:v>
                </c:pt>
                <c:pt idx="1">
                  <c:v>19</c:v>
                </c:pt>
                <c:pt idx="2">
                  <c:v>24</c:v>
                </c:pt>
                <c:pt idx="3">
                  <c:v>22</c:v>
                </c:pt>
                <c:pt idx="4">
                  <c:v>27</c:v>
                </c:pt>
                <c:pt idx="5">
                  <c:v>14</c:v>
                </c:pt>
                <c:pt idx="6">
                  <c:v>29</c:v>
                </c:pt>
                <c:pt idx="7">
                  <c:v>17</c:v>
                </c:pt>
                <c:pt idx="8">
                  <c:v>2</c:v>
                </c:pt>
                <c:pt idx="9">
                  <c:v>13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FB0-4374-8173-03F8226DAB3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63122880"/>
        <c:axId val="263124560"/>
      </c:barChart>
      <c:catAx>
        <c:axId val="26312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3124560"/>
        <c:crosses val="autoZero"/>
        <c:auto val="1"/>
        <c:lblAlgn val="ctr"/>
        <c:lblOffset val="100"/>
        <c:noMultiLvlLbl val="0"/>
      </c:catAx>
      <c:valAx>
        <c:axId val="26312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3122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NBR Défauts / EQ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Fonctions!$D$26</c:f>
              <c:strCache>
                <c:ptCount val="1"/>
                <c:pt idx="0">
                  <c:v>NBR Défauts / Semaine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73-44A9-ABBC-202311020BA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6273-44A9-ABBC-202311020BA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73-44A9-ABBC-202311020BA1}"/>
              </c:ext>
            </c:extLst>
          </c:dPt>
          <c:dLbls>
            <c:dLbl>
              <c:idx val="0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6273-44A9-ABBC-202311020BA1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6273-44A9-ABBC-202311020BA1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6273-44A9-ABBC-202311020BA1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4472C4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Fonctions!$C$27:$C$29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Fonctions!$D$27:$D$29</c:f>
              <c:numCache>
                <c:formatCode>General</c:formatCode>
                <c:ptCount val="3"/>
                <c:pt idx="0">
                  <c:v>119</c:v>
                </c:pt>
                <c:pt idx="1">
                  <c:v>0</c:v>
                </c:pt>
                <c:pt idx="2">
                  <c:v>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273-44A9-ABBC-202311020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NBR Défauts / EQ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Fonctions!$D$26</c:f>
              <c:strCache>
                <c:ptCount val="1"/>
                <c:pt idx="0">
                  <c:v>NBR Défauts / Semaine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Fonctions!$C$27:$C$29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Fonctions!$D$27:$D$29</c:f>
              <c:numCache>
                <c:formatCode>General</c:formatCode>
                <c:ptCount val="3"/>
                <c:pt idx="0">
                  <c:v>119</c:v>
                </c:pt>
                <c:pt idx="1">
                  <c:v>0</c:v>
                </c:pt>
                <c:pt idx="2">
                  <c:v>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98F-4AE2-869E-458533121D1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67667968"/>
        <c:axId val="267668528"/>
      </c:barChart>
      <c:catAx>
        <c:axId val="26766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7668528"/>
        <c:crosses val="autoZero"/>
        <c:auto val="1"/>
        <c:lblAlgn val="ctr"/>
        <c:lblOffset val="100"/>
        <c:noMultiLvlLbl val="0"/>
      </c:catAx>
      <c:valAx>
        <c:axId val="267668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766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Nombre des défauts / Type de vhl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Fonctions!$D$42</c:f>
              <c:strCache>
                <c:ptCount val="1"/>
                <c:pt idx="0">
                  <c:v>Nombre des défauts / Semaine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97A-4DA0-8915-4F0E8709728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097A-4DA0-8915-4F0E8709728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97A-4DA0-8915-4F0E8709728C}"/>
              </c:ext>
            </c:extLst>
          </c:dPt>
          <c:dLbls>
            <c:dLbl>
              <c:idx val="0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097A-4DA0-8915-4F0E8709728C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097A-4DA0-8915-4F0E8709728C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solidFill>
                    <a:srgbClr val="4472C4"/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097A-4DA0-8915-4F0E8709728C}"/>
                </c:ex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rgbClr val="4472C4"/>
                </a:solidFill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Fonctions!$C$43:$C$45</c:f>
              <c:strCache>
                <c:ptCount val="3"/>
                <c:pt idx="0">
                  <c:v>L52</c:v>
                </c:pt>
                <c:pt idx="1">
                  <c:v>BCR</c:v>
                </c:pt>
                <c:pt idx="2">
                  <c:v>CLIO 4</c:v>
                </c:pt>
              </c:strCache>
            </c:strRef>
          </c:cat>
          <c:val>
            <c:numRef>
              <c:f>Fonctions!$D$43:$D$45</c:f>
              <c:numCache>
                <c:formatCode>General</c:formatCode>
                <c:ptCount val="3"/>
                <c:pt idx="0">
                  <c:v>71</c:v>
                </c:pt>
                <c:pt idx="1">
                  <c:v>49</c:v>
                </c:pt>
                <c:pt idx="2">
                  <c:v>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97A-4DA0-8915-4F0E87097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cap="all" baseline="0">
                <a:effectLst/>
              </a:rPr>
              <a:t>Nombre des défauts / Type de vhl</a:t>
            </a:r>
            <a:endParaRPr lang="fr-FR" sz="105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Fonctions!$D$42</c:f>
              <c:strCache>
                <c:ptCount val="1"/>
                <c:pt idx="0">
                  <c:v>Nombre des défauts / Semaine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Fonctions!$C$43:$C$45</c:f>
              <c:strCache>
                <c:ptCount val="3"/>
                <c:pt idx="0">
                  <c:v>L52</c:v>
                </c:pt>
                <c:pt idx="1">
                  <c:v>BCR</c:v>
                </c:pt>
                <c:pt idx="2">
                  <c:v>CLIO 4</c:v>
                </c:pt>
              </c:strCache>
            </c:strRef>
          </c:cat>
          <c:val>
            <c:numRef>
              <c:f>Fonctions!$D$43:$D$45</c:f>
              <c:numCache>
                <c:formatCode>General</c:formatCode>
                <c:ptCount val="3"/>
                <c:pt idx="0">
                  <c:v>71</c:v>
                </c:pt>
                <c:pt idx="1">
                  <c:v>49</c:v>
                </c:pt>
                <c:pt idx="2">
                  <c:v>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516-4381-97E0-1CC82EA9492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67672448"/>
        <c:axId val="267673008"/>
      </c:barChart>
      <c:catAx>
        <c:axId val="267672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7673008"/>
        <c:crosses val="autoZero"/>
        <c:auto val="1"/>
        <c:lblAlgn val="ctr"/>
        <c:lblOffset val="100"/>
        <c:noMultiLvlLbl val="0"/>
      </c:catAx>
      <c:valAx>
        <c:axId val="26767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7672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152399</xdr:colOff>
      <xdr:row>2</xdr:row>
      <xdr:rowOff>47624</xdr:rowOff>
    </xdr:from>
    <xdr:to>
      <xdr:col>13</xdr:col>
      <xdr:colOff>523874</xdr:colOff>
      <xdr:row>3</xdr:row>
      <xdr:rowOff>209549</xdr:rowOff>
    </xdr:to>
    <xdr:sp macro="[0]!Macro2" textlink="">
      <xdr:nvSpPr>
        <xdr:cNvPr id="2" name="Rectangle à coins arrondis 1"/>
        <xdr:cNvSpPr/>
      </xdr:nvSpPr>
      <xdr:spPr>
        <a:xfrm>
          <a:off x="16678274" y="561974"/>
          <a:ext cx="9810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707572</xdr:colOff>
      <xdr:row>2</xdr:row>
      <xdr:rowOff>1</xdr:rowOff>
    </xdr:from>
    <xdr:to>
      <xdr:col>14</xdr:col>
      <xdr:colOff>707572</xdr:colOff>
      <xdr:row>19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5E4EFEB9-1E88-4947-8F5F-CBA81B3995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10886</xdr:colOff>
      <xdr:row>2</xdr:row>
      <xdr:rowOff>1</xdr:rowOff>
    </xdr:from>
    <xdr:to>
      <xdr:col>20</xdr:col>
      <xdr:colOff>734786</xdr:colOff>
      <xdr:row>19</xdr:row>
      <xdr:rowOff>-1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181CF638-E79C-4264-82D0-472CCDFD47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707571</xdr:colOff>
      <xdr:row>21</xdr:row>
      <xdr:rowOff>2721</xdr:rowOff>
    </xdr:from>
    <xdr:to>
      <xdr:col>14</xdr:col>
      <xdr:colOff>707571</xdr:colOff>
      <xdr:row>37</xdr:row>
      <xdr:rowOff>156482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A4187330-180C-48B9-8E20-714479B89E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10885</xdr:colOff>
      <xdr:row>21</xdr:row>
      <xdr:rowOff>2721</xdr:rowOff>
    </xdr:from>
    <xdr:to>
      <xdr:col>20</xdr:col>
      <xdr:colOff>734785</xdr:colOff>
      <xdr:row>38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C7C0B69F-2900-489E-9954-D467897F1A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707572</xdr:colOff>
      <xdr:row>39</xdr:row>
      <xdr:rowOff>0</xdr:rowOff>
    </xdr:from>
    <xdr:to>
      <xdr:col>14</xdr:col>
      <xdr:colOff>707572</xdr:colOff>
      <xdr:row>55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2DFD555-85F6-4042-9474-88DF04AE4B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13608</xdr:colOff>
      <xdr:row>39</xdr:row>
      <xdr:rowOff>0</xdr:rowOff>
    </xdr:from>
    <xdr:to>
      <xdr:col>21</xdr:col>
      <xdr:colOff>13608</xdr:colOff>
      <xdr:row>55</xdr:row>
      <xdr:rowOff>152400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2ECAF02D-5D68-48BD-8E24-443882DD43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31"/>
  <sheetViews>
    <sheetView tabSelected="1" topLeftCell="I1" workbookViewId="0">
      <selection activeCell="N7" sqref="N7"/>
    </sheetView>
  </sheetViews>
  <sheetFormatPr baseColWidth="10" defaultRowHeight="12.75" x14ac:dyDescent="0.2"/>
  <cols>
    <col min="1" max="1" width="2.28515625" customWidth="1"/>
    <col min="2" max="2" width="8.140625" style="9" bestFit="1" customWidth="1"/>
    <col min="3" max="3" width="9" style="9" customWidth="1"/>
    <col min="4" max="4" width="14.7109375" customWidth="1"/>
    <col min="5" max="5" width="14.42578125" customWidth="1"/>
    <col min="6" max="6" width="15" customWidth="1"/>
    <col min="7" max="7" width="43" customWidth="1"/>
    <col min="8" max="9" width="35.5703125" customWidth="1"/>
    <col min="10" max="10" width="21.5703125" style="25" customWidth="1"/>
    <col min="11" max="11" width="21.5703125" customWidth="1"/>
    <col min="12" max="12" width="27" bestFit="1" customWidth="1"/>
    <col min="13" max="13" width="9.140625" customWidth="1"/>
  </cols>
  <sheetData>
    <row r="1" spans="2:13" s="1" customFormat="1" ht="9" customHeight="1" x14ac:dyDescent="0.2">
      <c r="B1" s="6"/>
      <c r="C1" s="6"/>
    </row>
    <row r="2" spans="2:13" s="1" customFormat="1" ht="31.5" customHeight="1" x14ac:dyDescent="0.25">
      <c r="B2" s="6"/>
      <c r="C2" s="6"/>
      <c r="E2" s="2" t="s">
        <v>173</v>
      </c>
    </row>
    <row r="3" spans="2:13" s="1" customFormat="1" ht="18.2" customHeight="1" x14ac:dyDescent="0.2">
      <c r="B3" s="6"/>
      <c r="C3" s="6"/>
      <c r="I3" s="27"/>
    </row>
    <row r="4" spans="2:13" s="1" customFormat="1" ht="18.2" customHeight="1" x14ac:dyDescent="0.25">
      <c r="B4" s="6"/>
      <c r="C4" s="6"/>
      <c r="D4" s="30" t="s">
        <v>10</v>
      </c>
      <c r="E4" s="30"/>
      <c r="I4" s="27"/>
    </row>
    <row r="5" spans="2:13" s="1" customFormat="1" ht="9" customHeight="1" x14ac:dyDescent="0.2">
      <c r="B5" s="6"/>
      <c r="C5" s="6"/>
    </row>
    <row r="6" spans="2:13" s="1" customFormat="1" ht="18.2" customHeight="1" x14ac:dyDescent="0.2">
      <c r="B6" s="7" t="s">
        <v>174</v>
      </c>
      <c r="C6" s="7" t="s">
        <v>175</v>
      </c>
      <c r="D6" s="3" t="s">
        <v>0</v>
      </c>
      <c r="E6" s="3" t="s">
        <v>1</v>
      </c>
      <c r="F6" s="3" t="s">
        <v>2</v>
      </c>
      <c r="G6" s="3" t="s">
        <v>3</v>
      </c>
      <c r="H6" s="3" t="s">
        <v>4</v>
      </c>
      <c r="I6" s="3" t="s">
        <v>5</v>
      </c>
      <c r="J6" s="26" t="s">
        <v>6</v>
      </c>
      <c r="K6" s="3" t="s">
        <v>7</v>
      </c>
      <c r="L6" s="3" t="s">
        <v>8</v>
      </c>
    </row>
    <row r="7" spans="2:13" s="1" customFormat="1" ht="18.2" customHeight="1" x14ac:dyDescent="0.2">
      <c r="B7" s="8">
        <v>19</v>
      </c>
      <c r="C7" s="8" t="s">
        <v>176</v>
      </c>
      <c r="D7" s="4" t="s">
        <v>19</v>
      </c>
      <c r="E7" s="4" t="s">
        <v>17</v>
      </c>
      <c r="F7" s="4" t="s">
        <v>10</v>
      </c>
      <c r="G7" s="4" t="s">
        <v>20</v>
      </c>
      <c r="H7" s="4" t="s">
        <v>21</v>
      </c>
      <c r="I7" s="4"/>
      <c r="J7" s="22">
        <v>43589</v>
      </c>
      <c r="K7" s="4" t="s">
        <v>12</v>
      </c>
      <c r="L7" s="4" t="s">
        <v>13</v>
      </c>
      <c r="M7" s="27">
        <v>43589</v>
      </c>
    </row>
    <row r="8" spans="2:13" s="1" customFormat="1" ht="18.2" customHeight="1" x14ac:dyDescent="0.2">
      <c r="B8" s="8">
        <v>19</v>
      </c>
      <c r="C8" s="8" t="s">
        <v>176</v>
      </c>
      <c r="D8" s="5" t="s">
        <v>19</v>
      </c>
      <c r="E8" s="5" t="s">
        <v>17</v>
      </c>
      <c r="F8" s="5" t="s">
        <v>10</v>
      </c>
      <c r="G8" s="5" t="s">
        <v>22</v>
      </c>
      <c r="H8" s="5" t="s">
        <v>23</v>
      </c>
      <c r="I8" s="5" t="s">
        <v>24</v>
      </c>
      <c r="J8" s="23">
        <v>43589.990972222222</v>
      </c>
      <c r="K8" s="5" t="s">
        <v>25</v>
      </c>
      <c r="L8" s="5" t="s">
        <v>26</v>
      </c>
      <c r="M8" s="27">
        <v>43589</v>
      </c>
    </row>
    <row r="9" spans="2:13" s="1" customFormat="1" ht="18.2" customHeight="1" x14ac:dyDescent="0.2">
      <c r="B9" s="8">
        <v>19</v>
      </c>
      <c r="C9" s="8" t="s">
        <v>176</v>
      </c>
      <c r="D9" s="4" t="s">
        <v>19</v>
      </c>
      <c r="E9" s="4" t="s">
        <v>17</v>
      </c>
      <c r="F9" s="4" t="s">
        <v>10</v>
      </c>
      <c r="G9" s="4" t="s">
        <v>27</v>
      </c>
      <c r="H9" s="4" t="s">
        <v>28</v>
      </c>
      <c r="I9" s="4" t="s">
        <v>29</v>
      </c>
      <c r="J9" s="22">
        <v>43589.991446759297</v>
      </c>
      <c r="K9" s="4" t="s">
        <v>30</v>
      </c>
      <c r="L9" s="4" t="s">
        <v>31</v>
      </c>
    </row>
    <row r="10" spans="2:13" s="1" customFormat="1" ht="18.2" customHeight="1" x14ac:dyDescent="0.2">
      <c r="B10" s="8">
        <v>19</v>
      </c>
      <c r="C10" s="8" t="s">
        <v>176</v>
      </c>
      <c r="D10" s="5" t="s">
        <v>32</v>
      </c>
      <c r="E10" s="5" t="s">
        <v>17</v>
      </c>
      <c r="F10" s="5" t="s">
        <v>10</v>
      </c>
      <c r="G10" s="5" t="s">
        <v>20</v>
      </c>
      <c r="H10" s="5" t="s">
        <v>33</v>
      </c>
      <c r="I10" s="5"/>
      <c r="J10" s="23">
        <v>43589.994421296302</v>
      </c>
      <c r="K10" s="5" t="s">
        <v>34</v>
      </c>
      <c r="L10" s="5" t="s">
        <v>35</v>
      </c>
    </row>
    <row r="11" spans="2:13" s="1" customFormat="1" ht="18.2" customHeight="1" x14ac:dyDescent="0.2">
      <c r="B11" s="8">
        <v>19</v>
      </c>
      <c r="C11" s="8" t="s">
        <v>176</v>
      </c>
      <c r="D11" s="4" t="s">
        <v>32</v>
      </c>
      <c r="E11" s="4" t="s">
        <v>17</v>
      </c>
      <c r="F11" s="4" t="s">
        <v>10</v>
      </c>
      <c r="G11" s="4" t="s">
        <v>36</v>
      </c>
      <c r="H11" s="4" t="s">
        <v>37</v>
      </c>
      <c r="I11" s="4"/>
      <c r="J11" s="22">
        <v>43589.994421296302</v>
      </c>
      <c r="K11" s="4" t="s">
        <v>38</v>
      </c>
      <c r="L11" s="4" t="s">
        <v>39</v>
      </c>
    </row>
    <row r="12" spans="2:13" s="1" customFormat="1" ht="18.2" customHeight="1" x14ac:dyDescent="0.2">
      <c r="B12" s="8">
        <v>19</v>
      </c>
      <c r="C12" s="8" t="s">
        <v>176</v>
      </c>
      <c r="D12" s="5" t="s">
        <v>32</v>
      </c>
      <c r="E12" s="5" t="s">
        <v>17</v>
      </c>
      <c r="F12" s="5" t="s">
        <v>10</v>
      </c>
      <c r="G12" s="5" t="s">
        <v>40</v>
      </c>
      <c r="H12" s="5" t="s">
        <v>41</v>
      </c>
      <c r="I12" s="5" t="s">
        <v>42</v>
      </c>
      <c r="J12" s="23">
        <v>43589.994421296302</v>
      </c>
      <c r="K12" s="5" t="s">
        <v>43</v>
      </c>
      <c r="L12" s="5" t="s">
        <v>44</v>
      </c>
    </row>
    <row r="13" spans="2:13" s="1" customFormat="1" ht="18.2" customHeight="1" x14ac:dyDescent="0.2">
      <c r="B13" s="8">
        <v>19</v>
      </c>
      <c r="C13" s="8" t="s">
        <v>176</v>
      </c>
      <c r="D13" s="4" t="s">
        <v>32</v>
      </c>
      <c r="E13" s="4" t="s">
        <v>17</v>
      </c>
      <c r="F13" s="4" t="s">
        <v>10</v>
      </c>
      <c r="G13" s="4" t="s">
        <v>45</v>
      </c>
      <c r="H13" s="4" t="s">
        <v>28</v>
      </c>
      <c r="I13" s="4"/>
      <c r="J13" s="22">
        <v>43589.994421296302</v>
      </c>
      <c r="K13" s="4" t="s">
        <v>46</v>
      </c>
      <c r="L13" s="4" t="s">
        <v>47</v>
      </c>
    </row>
    <row r="14" spans="2:13" s="1" customFormat="1" ht="18.2" customHeight="1" x14ac:dyDescent="0.2">
      <c r="B14" s="8">
        <v>19</v>
      </c>
      <c r="C14" s="8" t="s">
        <v>176</v>
      </c>
      <c r="D14" s="5" t="s">
        <v>48</v>
      </c>
      <c r="E14" s="5" t="s">
        <v>9</v>
      </c>
      <c r="F14" s="5" t="s">
        <v>10</v>
      </c>
      <c r="G14" s="5" t="s">
        <v>49</v>
      </c>
      <c r="H14" s="5" t="s">
        <v>21</v>
      </c>
      <c r="I14" s="5" t="s">
        <v>50</v>
      </c>
      <c r="J14" s="23">
        <v>43589.998599537001</v>
      </c>
      <c r="K14" s="5" t="s">
        <v>43</v>
      </c>
      <c r="L14" s="5" t="s">
        <v>44</v>
      </c>
    </row>
    <row r="15" spans="2:13" s="1" customFormat="1" ht="18.2" customHeight="1" x14ac:dyDescent="0.2">
      <c r="B15" s="8">
        <v>19</v>
      </c>
      <c r="C15" s="8" t="s">
        <v>176</v>
      </c>
      <c r="D15" s="4" t="s">
        <v>48</v>
      </c>
      <c r="E15" s="4" t="s">
        <v>9</v>
      </c>
      <c r="F15" s="4" t="s">
        <v>10</v>
      </c>
      <c r="G15" s="4" t="s">
        <v>51</v>
      </c>
      <c r="H15" s="4" t="s">
        <v>28</v>
      </c>
      <c r="I15" s="4"/>
      <c r="J15" s="22">
        <v>43589.998599537001</v>
      </c>
      <c r="K15" s="4" t="s">
        <v>30</v>
      </c>
      <c r="L15" s="4" t="s">
        <v>31</v>
      </c>
    </row>
    <row r="16" spans="2:13" s="1" customFormat="1" ht="18.2" customHeight="1" x14ac:dyDescent="0.2">
      <c r="B16" s="8">
        <v>19</v>
      </c>
      <c r="C16" s="8" t="s">
        <v>176</v>
      </c>
      <c r="D16" s="5" t="s">
        <v>48</v>
      </c>
      <c r="E16" s="5" t="s">
        <v>9</v>
      </c>
      <c r="F16" s="5" t="s">
        <v>10</v>
      </c>
      <c r="G16" s="5" t="s">
        <v>52</v>
      </c>
      <c r="H16" s="5" t="s">
        <v>28</v>
      </c>
      <c r="I16" s="5"/>
      <c r="J16" s="23">
        <v>43589.998599537001</v>
      </c>
      <c r="K16" s="5" t="s">
        <v>30</v>
      </c>
      <c r="L16" s="5" t="s">
        <v>31</v>
      </c>
    </row>
    <row r="17" spans="2:12" s="1" customFormat="1" ht="18.2" customHeight="1" x14ac:dyDescent="0.2">
      <c r="B17" s="8">
        <v>19</v>
      </c>
      <c r="C17" s="8" t="s">
        <v>176</v>
      </c>
      <c r="D17" s="4" t="s">
        <v>53</v>
      </c>
      <c r="E17" s="4" t="s">
        <v>9</v>
      </c>
      <c r="F17" s="4" t="s">
        <v>10</v>
      </c>
      <c r="G17" s="4" t="s">
        <v>52</v>
      </c>
      <c r="H17" s="4" t="s">
        <v>28</v>
      </c>
      <c r="I17" s="4"/>
      <c r="J17" s="22">
        <v>43590</v>
      </c>
      <c r="K17" s="4" t="s">
        <v>30</v>
      </c>
      <c r="L17" s="4" t="s">
        <v>31</v>
      </c>
    </row>
    <row r="18" spans="2:12" s="1" customFormat="1" ht="18.2" customHeight="1" x14ac:dyDescent="0.2">
      <c r="B18" s="8">
        <v>19</v>
      </c>
      <c r="C18" s="8" t="s">
        <v>176</v>
      </c>
      <c r="D18" s="5" t="s">
        <v>54</v>
      </c>
      <c r="E18" s="5" t="s">
        <v>9</v>
      </c>
      <c r="F18" s="5" t="s">
        <v>10</v>
      </c>
      <c r="G18" s="5" t="s">
        <v>55</v>
      </c>
      <c r="H18" s="5" t="s">
        <v>21</v>
      </c>
      <c r="I18" s="5"/>
      <c r="J18" s="23">
        <v>43590.011874999997</v>
      </c>
      <c r="K18" s="5" t="s">
        <v>38</v>
      </c>
      <c r="L18" s="5" t="s">
        <v>39</v>
      </c>
    </row>
    <row r="19" spans="2:12" s="1" customFormat="1" ht="18.2" customHeight="1" x14ac:dyDescent="0.2">
      <c r="B19" s="8">
        <v>19</v>
      </c>
      <c r="C19" s="8" t="s">
        <v>176</v>
      </c>
      <c r="D19" s="4" t="s">
        <v>54</v>
      </c>
      <c r="E19" s="4" t="s">
        <v>9</v>
      </c>
      <c r="F19" s="4" t="s">
        <v>10</v>
      </c>
      <c r="G19" s="4" t="s">
        <v>56</v>
      </c>
      <c r="H19" s="4" t="s">
        <v>57</v>
      </c>
      <c r="I19" s="4" t="s">
        <v>58</v>
      </c>
      <c r="J19" s="22">
        <v>43590.011874999997</v>
      </c>
      <c r="K19" s="4" t="s">
        <v>59</v>
      </c>
      <c r="L19" s="4" t="s">
        <v>60</v>
      </c>
    </row>
    <row r="20" spans="2:12" s="1" customFormat="1" ht="18.2" customHeight="1" x14ac:dyDescent="0.2">
      <c r="B20" s="8">
        <v>19</v>
      </c>
      <c r="C20" s="8" t="s">
        <v>176</v>
      </c>
      <c r="D20" s="5" t="s">
        <v>61</v>
      </c>
      <c r="E20" s="5" t="s">
        <v>17</v>
      </c>
      <c r="F20" s="5" t="s">
        <v>10</v>
      </c>
      <c r="G20" s="5" t="s">
        <v>62</v>
      </c>
      <c r="H20" s="5" t="s">
        <v>63</v>
      </c>
      <c r="I20" s="5"/>
      <c r="J20" s="23">
        <v>43590.016574074099</v>
      </c>
      <c r="K20" s="5" t="s">
        <v>46</v>
      </c>
      <c r="L20" s="5" t="s">
        <v>47</v>
      </c>
    </row>
    <row r="21" spans="2:12" s="1" customFormat="1" ht="18.2" customHeight="1" x14ac:dyDescent="0.2">
      <c r="B21" s="8">
        <v>19</v>
      </c>
      <c r="C21" s="8" t="s">
        <v>176</v>
      </c>
      <c r="D21" s="4" t="s">
        <v>61</v>
      </c>
      <c r="E21" s="4" t="s">
        <v>17</v>
      </c>
      <c r="F21" s="4" t="s">
        <v>10</v>
      </c>
      <c r="G21" s="4" t="s">
        <v>52</v>
      </c>
      <c r="H21" s="4" t="s">
        <v>28</v>
      </c>
      <c r="I21" s="4"/>
      <c r="J21" s="22">
        <v>43590.016574074099</v>
      </c>
      <c r="K21" s="4" t="s">
        <v>30</v>
      </c>
      <c r="L21" s="4" t="s">
        <v>31</v>
      </c>
    </row>
    <row r="22" spans="2:12" s="1" customFormat="1" ht="18.2" customHeight="1" x14ac:dyDescent="0.2">
      <c r="B22" s="8">
        <v>19</v>
      </c>
      <c r="C22" s="8" t="s">
        <v>176</v>
      </c>
      <c r="D22" s="5" t="s">
        <v>61</v>
      </c>
      <c r="E22" s="5" t="s">
        <v>17</v>
      </c>
      <c r="F22" s="5" t="s">
        <v>10</v>
      </c>
      <c r="G22" s="5" t="s">
        <v>64</v>
      </c>
      <c r="H22" s="5" t="s">
        <v>65</v>
      </c>
      <c r="I22" s="5"/>
      <c r="J22" s="23">
        <v>43590.016574074099</v>
      </c>
      <c r="K22" s="5" t="s">
        <v>43</v>
      </c>
      <c r="L22" s="5" t="s">
        <v>44</v>
      </c>
    </row>
    <row r="23" spans="2:12" s="1" customFormat="1" ht="18.2" customHeight="1" x14ac:dyDescent="0.2">
      <c r="B23" s="8">
        <v>19</v>
      </c>
      <c r="C23" s="8" t="s">
        <v>176</v>
      </c>
      <c r="D23" s="4" t="s">
        <v>66</v>
      </c>
      <c r="E23" s="4" t="s">
        <v>17</v>
      </c>
      <c r="F23" s="4" t="s">
        <v>10</v>
      </c>
      <c r="G23" s="4" t="s">
        <v>36</v>
      </c>
      <c r="H23" s="4" t="s">
        <v>37</v>
      </c>
      <c r="I23" s="4"/>
      <c r="J23" s="22">
        <v>43590.026666666701</v>
      </c>
      <c r="K23" s="4" t="s">
        <v>38</v>
      </c>
      <c r="L23" s="4" t="s">
        <v>39</v>
      </c>
    </row>
    <row r="24" spans="2:12" s="1" customFormat="1" ht="18.2" customHeight="1" x14ac:dyDescent="0.2">
      <c r="B24" s="8">
        <v>19</v>
      </c>
      <c r="C24" s="8" t="s">
        <v>176</v>
      </c>
      <c r="D24" s="5" t="s">
        <v>66</v>
      </c>
      <c r="E24" s="5" t="s">
        <v>17</v>
      </c>
      <c r="F24" s="5" t="s">
        <v>10</v>
      </c>
      <c r="G24" s="5" t="s">
        <v>67</v>
      </c>
      <c r="H24" s="5" t="s">
        <v>68</v>
      </c>
      <c r="I24" s="5" t="s">
        <v>69</v>
      </c>
      <c r="J24" s="23">
        <v>43590.026666666701</v>
      </c>
      <c r="K24" s="5" t="s">
        <v>70</v>
      </c>
      <c r="L24" s="5" t="s">
        <v>71</v>
      </c>
    </row>
    <row r="25" spans="2:12" s="1" customFormat="1" ht="18.2" customHeight="1" x14ac:dyDescent="0.2">
      <c r="B25" s="8">
        <v>19</v>
      </c>
      <c r="C25" s="8" t="s">
        <v>176</v>
      </c>
      <c r="D25" s="4" t="s">
        <v>66</v>
      </c>
      <c r="E25" s="4" t="s">
        <v>17</v>
      </c>
      <c r="F25" s="4" t="s">
        <v>10</v>
      </c>
      <c r="G25" s="4" t="s">
        <v>45</v>
      </c>
      <c r="H25" s="4" t="s">
        <v>28</v>
      </c>
      <c r="I25" s="4"/>
      <c r="J25" s="22">
        <v>43590.026666666701</v>
      </c>
      <c r="K25" s="4" t="s">
        <v>46</v>
      </c>
      <c r="L25" s="4" t="s">
        <v>47</v>
      </c>
    </row>
    <row r="26" spans="2:12" s="1" customFormat="1" ht="18.2" customHeight="1" x14ac:dyDescent="0.2">
      <c r="B26" s="8">
        <v>19</v>
      </c>
      <c r="C26" s="8" t="s">
        <v>176</v>
      </c>
      <c r="D26" s="5" t="s">
        <v>72</v>
      </c>
      <c r="E26" s="5" t="s">
        <v>9</v>
      </c>
      <c r="F26" s="5" t="s">
        <v>10</v>
      </c>
      <c r="G26" s="5" t="s">
        <v>49</v>
      </c>
      <c r="H26" s="5" t="s">
        <v>73</v>
      </c>
      <c r="I26" s="5"/>
      <c r="J26" s="23">
        <v>43590.028912037</v>
      </c>
      <c r="K26" s="5" t="s">
        <v>43</v>
      </c>
      <c r="L26" s="5" t="s">
        <v>44</v>
      </c>
    </row>
    <row r="27" spans="2:12" s="1" customFormat="1" ht="18.2" customHeight="1" x14ac:dyDescent="0.2">
      <c r="B27" s="8">
        <v>19</v>
      </c>
      <c r="C27" s="8" t="s">
        <v>176</v>
      </c>
      <c r="D27" s="4" t="s">
        <v>74</v>
      </c>
      <c r="E27" s="4" t="s">
        <v>17</v>
      </c>
      <c r="F27" s="4" t="s">
        <v>10</v>
      </c>
      <c r="G27" s="4" t="s">
        <v>75</v>
      </c>
      <c r="H27" s="4" t="s">
        <v>63</v>
      </c>
      <c r="I27" s="4"/>
      <c r="J27" s="22">
        <v>43590.035127314797</v>
      </c>
      <c r="K27" s="4" t="s">
        <v>70</v>
      </c>
      <c r="L27" s="4" t="s">
        <v>71</v>
      </c>
    </row>
    <row r="28" spans="2:12" s="1" customFormat="1" ht="18.2" customHeight="1" x14ac:dyDescent="0.2">
      <c r="B28" s="8">
        <v>19</v>
      </c>
      <c r="C28" s="8" t="s">
        <v>176</v>
      </c>
      <c r="D28" s="5" t="s">
        <v>76</v>
      </c>
      <c r="E28" s="5" t="s">
        <v>9</v>
      </c>
      <c r="F28" s="5" t="s">
        <v>10</v>
      </c>
      <c r="G28" s="5" t="s">
        <v>36</v>
      </c>
      <c r="H28" s="5" t="s">
        <v>77</v>
      </c>
      <c r="I28" s="5" t="s">
        <v>78</v>
      </c>
      <c r="J28" s="23">
        <v>43590.036747685197</v>
      </c>
      <c r="K28" s="5" t="s">
        <v>38</v>
      </c>
      <c r="L28" s="5" t="s">
        <v>39</v>
      </c>
    </row>
    <row r="29" spans="2:12" s="1" customFormat="1" ht="18.2" customHeight="1" x14ac:dyDescent="0.2">
      <c r="B29" s="8">
        <v>19</v>
      </c>
      <c r="C29" s="8" t="s">
        <v>176</v>
      </c>
      <c r="D29" s="4" t="s">
        <v>76</v>
      </c>
      <c r="E29" s="4" t="s">
        <v>9</v>
      </c>
      <c r="F29" s="4" t="s">
        <v>10</v>
      </c>
      <c r="G29" s="4" t="s">
        <v>79</v>
      </c>
      <c r="H29" s="4" t="s">
        <v>63</v>
      </c>
      <c r="I29" s="4"/>
      <c r="J29" s="22">
        <v>43590.036747685197</v>
      </c>
      <c r="K29" s="4" t="s">
        <v>70</v>
      </c>
      <c r="L29" s="4" t="s">
        <v>71</v>
      </c>
    </row>
    <row r="30" spans="2:12" s="1" customFormat="1" ht="18.2" customHeight="1" x14ac:dyDescent="0.2">
      <c r="B30" s="8">
        <v>19</v>
      </c>
      <c r="C30" s="8" t="s">
        <v>176</v>
      </c>
      <c r="D30" s="5" t="s">
        <v>80</v>
      </c>
      <c r="E30" s="5" t="s">
        <v>81</v>
      </c>
      <c r="F30" s="5" t="s">
        <v>10</v>
      </c>
      <c r="G30" s="5" t="s">
        <v>49</v>
      </c>
      <c r="H30" s="5" t="s">
        <v>73</v>
      </c>
      <c r="I30" s="5"/>
      <c r="J30" s="23">
        <v>43590.048263888901</v>
      </c>
      <c r="K30" s="5" t="s">
        <v>43</v>
      </c>
      <c r="L30" s="5" t="s">
        <v>44</v>
      </c>
    </row>
    <row r="31" spans="2:12" s="1" customFormat="1" ht="18.2" customHeight="1" x14ac:dyDescent="0.2">
      <c r="B31" s="8">
        <v>19</v>
      </c>
      <c r="C31" s="8" t="s">
        <v>176</v>
      </c>
      <c r="D31" s="4" t="s">
        <v>80</v>
      </c>
      <c r="E31" s="4" t="s">
        <v>81</v>
      </c>
      <c r="F31" s="4" t="s">
        <v>10</v>
      </c>
      <c r="G31" s="4" t="s">
        <v>82</v>
      </c>
      <c r="H31" s="4" t="s">
        <v>83</v>
      </c>
      <c r="I31" s="4"/>
      <c r="J31" s="22">
        <v>43590.048263888901</v>
      </c>
      <c r="K31" s="4" t="s">
        <v>70</v>
      </c>
      <c r="L31" s="4" t="s">
        <v>71</v>
      </c>
    </row>
    <row r="32" spans="2:12" s="1" customFormat="1" ht="18.2" customHeight="1" x14ac:dyDescent="0.2">
      <c r="B32" s="8">
        <v>19</v>
      </c>
      <c r="C32" s="8" t="s">
        <v>176</v>
      </c>
      <c r="D32" s="5" t="s">
        <v>84</v>
      </c>
      <c r="E32" s="5" t="s">
        <v>81</v>
      </c>
      <c r="F32" s="5" t="s">
        <v>10</v>
      </c>
      <c r="G32" s="5" t="s">
        <v>55</v>
      </c>
      <c r="H32" s="5" t="s">
        <v>85</v>
      </c>
      <c r="I32" s="5" t="s">
        <v>37</v>
      </c>
      <c r="J32" s="23">
        <v>43590.055972222202</v>
      </c>
      <c r="K32" s="5" t="s">
        <v>38</v>
      </c>
      <c r="L32" s="5" t="s">
        <v>39</v>
      </c>
    </row>
    <row r="33" spans="2:12" s="1" customFormat="1" ht="18.2" customHeight="1" x14ac:dyDescent="0.2">
      <c r="B33" s="8">
        <v>19</v>
      </c>
      <c r="C33" s="8" t="s">
        <v>176</v>
      </c>
      <c r="D33" s="4" t="s">
        <v>84</v>
      </c>
      <c r="E33" s="4" t="s">
        <v>81</v>
      </c>
      <c r="F33" s="4" t="s">
        <v>10</v>
      </c>
      <c r="G33" s="4" t="s">
        <v>86</v>
      </c>
      <c r="H33" s="4" t="s">
        <v>87</v>
      </c>
      <c r="I33" s="4"/>
      <c r="J33" s="22">
        <v>43590.055972222202</v>
      </c>
      <c r="K33" s="4" t="s">
        <v>34</v>
      </c>
      <c r="L33" s="4" t="s">
        <v>35</v>
      </c>
    </row>
    <row r="34" spans="2:12" s="1" customFormat="1" ht="18.2" customHeight="1" x14ac:dyDescent="0.2">
      <c r="B34" s="8">
        <v>19</v>
      </c>
      <c r="C34" s="8" t="s">
        <v>176</v>
      </c>
      <c r="D34" s="5" t="s">
        <v>88</v>
      </c>
      <c r="E34" s="5" t="s">
        <v>17</v>
      </c>
      <c r="F34" s="5" t="s">
        <v>10</v>
      </c>
      <c r="G34" s="5" t="s">
        <v>89</v>
      </c>
      <c r="H34" s="5" t="s">
        <v>90</v>
      </c>
      <c r="I34" s="5"/>
      <c r="J34" s="23">
        <v>43590.057465277801</v>
      </c>
      <c r="K34" s="5" t="s">
        <v>46</v>
      </c>
      <c r="L34" s="5" t="s">
        <v>47</v>
      </c>
    </row>
    <row r="35" spans="2:12" s="1" customFormat="1" ht="18.2" customHeight="1" x14ac:dyDescent="0.2">
      <c r="B35" s="8">
        <v>19</v>
      </c>
      <c r="C35" s="8" t="s">
        <v>176</v>
      </c>
      <c r="D35" s="4" t="s">
        <v>91</v>
      </c>
      <c r="E35" s="4" t="s">
        <v>9</v>
      </c>
      <c r="F35" s="4" t="s">
        <v>10</v>
      </c>
      <c r="G35" s="4" t="s">
        <v>92</v>
      </c>
      <c r="H35" s="4" t="s">
        <v>77</v>
      </c>
      <c r="I35" s="4"/>
      <c r="J35" s="22">
        <v>43590.062314814801</v>
      </c>
      <c r="K35" s="4" t="s">
        <v>30</v>
      </c>
      <c r="L35" s="4" t="s">
        <v>31</v>
      </c>
    </row>
    <row r="36" spans="2:12" s="1" customFormat="1" ht="18.2" customHeight="1" x14ac:dyDescent="0.2">
      <c r="B36" s="8">
        <v>19</v>
      </c>
      <c r="C36" s="8" t="s">
        <v>176</v>
      </c>
      <c r="D36" s="5" t="s">
        <v>91</v>
      </c>
      <c r="E36" s="5" t="s">
        <v>9</v>
      </c>
      <c r="F36" s="5" t="s">
        <v>10</v>
      </c>
      <c r="G36" s="5" t="s">
        <v>93</v>
      </c>
      <c r="H36" s="5" t="s">
        <v>90</v>
      </c>
      <c r="I36" s="5" t="s">
        <v>94</v>
      </c>
      <c r="J36" s="23">
        <v>43590.062314814801</v>
      </c>
      <c r="K36" s="5" t="s">
        <v>46</v>
      </c>
      <c r="L36" s="5" t="s">
        <v>47</v>
      </c>
    </row>
    <row r="37" spans="2:12" s="1" customFormat="1" ht="18.2" customHeight="1" x14ac:dyDescent="0.2">
      <c r="B37" s="8">
        <v>19</v>
      </c>
      <c r="C37" s="8" t="s">
        <v>176</v>
      </c>
      <c r="D37" s="4" t="s">
        <v>95</v>
      </c>
      <c r="E37" s="4" t="s">
        <v>81</v>
      </c>
      <c r="F37" s="4" t="s">
        <v>10</v>
      </c>
      <c r="G37" s="4" t="s">
        <v>96</v>
      </c>
      <c r="H37" s="4" t="s">
        <v>63</v>
      </c>
      <c r="I37" s="4"/>
      <c r="J37" s="22">
        <v>43590.085451388899</v>
      </c>
      <c r="K37" s="4" t="s">
        <v>46</v>
      </c>
      <c r="L37" s="4" t="s">
        <v>47</v>
      </c>
    </row>
    <row r="38" spans="2:12" s="1" customFormat="1" ht="18.2" customHeight="1" x14ac:dyDescent="0.2">
      <c r="B38" s="8">
        <v>19</v>
      </c>
      <c r="C38" s="8" t="s">
        <v>176</v>
      </c>
      <c r="D38" s="5" t="s">
        <v>95</v>
      </c>
      <c r="E38" s="5" t="s">
        <v>81</v>
      </c>
      <c r="F38" s="5" t="s">
        <v>10</v>
      </c>
      <c r="G38" s="5" t="s">
        <v>97</v>
      </c>
      <c r="H38" s="5" t="s">
        <v>28</v>
      </c>
      <c r="I38" s="5"/>
      <c r="J38" s="23">
        <v>43590.085451388899</v>
      </c>
      <c r="K38" s="5" t="s">
        <v>12</v>
      </c>
      <c r="L38" s="5" t="s">
        <v>13</v>
      </c>
    </row>
    <row r="39" spans="2:12" s="1" customFormat="1" ht="18.2" customHeight="1" x14ac:dyDescent="0.2">
      <c r="B39" s="8">
        <v>19</v>
      </c>
      <c r="C39" s="8" t="s">
        <v>176</v>
      </c>
      <c r="D39" s="4" t="s">
        <v>98</v>
      </c>
      <c r="E39" s="4" t="s">
        <v>17</v>
      </c>
      <c r="F39" s="4" t="s">
        <v>10</v>
      </c>
      <c r="G39" s="4" t="s">
        <v>55</v>
      </c>
      <c r="H39" s="4" t="s">
        <v>85</v>
      </c>
      <c r="I39" s="4" t="s">
        <v>99</v>
      </c>
      <c r="J39" s="22">
        <v>43590.090717592597</v>
      </c>
      <c r="K39" s="4" t="s">
        <v>38</v>
      </c>
      <c r="L39" s="4" t="s">
        <v>39</v>
      </c>
    </row>
    <row r="40" spans="2:12" s="1" customFormat="1" ht="18.2" customHeight="1" x14ac:dyDescent="0.2">
      <c r="B40" s="8">
        <v>19</v>
      </c>
      <c r="C40" s="8" t="s">
        <v>176</v>
      </c>
      <c r="D40" s="5" t="s">
        <v>98</v>
      </c>
      <c r="E40" s="5" t="s">
        <v>17</v>
      </c>
      <c r="F40" s="5" t="s">
        <v>10</v>
      </c>
      <c r="G40" s="5" t="s">
        <v>36</v>
      </c>
      <c r="H40" s="5" t="s">
        <v>37</v>
      </c>
      <c r="I40" s="5"/>
      <c r="J40" s="23">
        <v>43590.090717592597</v>
      </c>
      <c r="K40" s="5" t="s">
        <v>38</v>
      </c>
      <c r="L40" s="5" t="s">
        <v>39</v>
      </c>
    </row>
    <row r="41" spans="2:12" s="1" customFormat="1" ht="18.2" customHeight="1" x14ac:dyDescent="0.2">
      <c r="B41" s="8">
        <v>19</v>
      </c>
      <c r="C41" s="8" t="s">
        <v>176</v>
      </c>
      <c r="D41" s="4" t="s">
        <v>98</v>
      </c>
      <c r="E41" s="4" t="s">
        <v>17</v>
      </c>
      <c r="F41" s="4" t="s">
        <v>10</v>
      </c>
      <c r="G41" s="4" t="s">
        <v>100</v>
      </c>
      <c r="H41" s="4" t="s">
        <v>87</v>
      </c>
      <c r="I41" s="4"/>
      <c r="J41" s="22">
        <v>43590.090717592597</v>
      </c>
      <c r="K41" s="4" t="s">
        <v>34</v>
      </c>
      <c r="L41" s="4" t="s">
        <v>35</v>
      </c>
    </row>
    <row r="42" spans="2:12" s="1" customFormat="1" ht="18.2" customHeight="1" x14ac:dyDescent="0.2">
      <c r="B42" s="8">
        <v>19</v>
      </c>
      <c r="C42" s="8" t="s">
        <v>176</v>
      </c>
      <c r="D42" s="5" t="s">
        <v>98</v>
      </c>
      <c r="E42" s="5" t="s">
        <v>17</v>
      </c>
      <c r="F42" s="5" t="s">
        <v>10</v>
      </c>
      <c r="G42" s="5" t="s">
        <v>93</v>
      </c>
      <c r="H42" s="5" t="s">
        <v>90</v>
      </c>
      <c r="I42" s="5"/>
      <c r="J42" s="23">
        <v>43590.090717592597</v>
      </c>
      <c r="K42" s="5" t="s">
        <v>46</v>
      </c>
      <c r="L42" s="5" t="s">
        <v>47</v>
      </c>
    </row>
    <row r="43" spans="2:12" s="1" customFormat="1" ht="18.2" customHeight="1" x14ac:dyDescent="0.2">
      <c r="B43" s="8">
        <v>19</v>
      </c>
      <c r="C43" s="8" t="s">
        <v>176</v>
      </c>
      <c r="D43" s="4" t="s">
        <v>101</v>
      </c>
      <c r="E43" s="4" t="s">
        <v>9</v>
      </c>
      <c r="F43" s="4" t="s">
        <v>10</v>
      </c>
      <c r="G43" s="4" t="s">
        <v>27</v>
      </c>
      <c r="H43" s="4" t="s">
        <v>63</v>
      </c>
      <c r="I43" s="4" t="s">
        <v>37</v>
      </c>
      <c r="J43" s="22">
        <v>43590.0994907407</v>
      </c>
      <c r="K43" s="4" t="s">
        <v>38</v>
      </c>
      <c r="L43" s="4" t="s">
        <v>39</v>
      </c>
    </row>
    <row r="44" spans="2:12" s="1" customFormat="1" ht="18.2" customHeight="1" x14ac:dyDescent="0.2">
      <c r="B44" s="8">
        <v>19</v>
      </c>
      <c r="C44" s="8" t="s">
        <v>176</v>
      </c>
      <c r="D44" s="5" t="s">
        <v>102</v>
      </c>
      <c r="E44" s="5" t="s">
        <v>9</v>
      </c>
      <c r="F44" s="5" t="s">
        <v>10</v>
      </c>
      <c r="G44" s="5" t="s">
        <v>103</v>
      </c>
      <c r="H44" s="5" t="s">
        <v>104</v>
      </c>
      <c r="I44" s="5"/>
      <c r="J44" s="23">
        <v>43590.100937499999</v>
      </c>
      <c r="K44" s="5" t="s">
        <v>70</v>
      </c>
      <c r="L44" s="5" t="s">
        <v>71</v>
      </c>
    </row>
    <row r="45" spans="2:12" s="1" customFormat="1" ht="18.2" customHeight="1" x14ac:dyDescent="0.2">
      <c r="B45" s="8">
        <v>19</v>
      </c>
      <c r="C45" s="8" t="s">
        <v>176</v>
      </c>
      <c r="D45" s="4" t="s">
        <v>105</v>
      </c>
      <c r="E45" s="4" t="s">
        <v>9</v>
      </c>
      <c r="F45" s="4" t="s">
        <v>10</v>
      </c>
      <c r="G45" s="4" t="s">
        <v>106</v>
      </c>
      <c r="H45" s="4" t="s">
        <v>107</v>
      </c>
      <c r="I45" s="4" t="s">
        <v>28</v>
      </c>
      <c r="J45" s="22">
        <v>43590.105115740698</v>
      </c>
      <c r="K45" s="4" t="s">
        <v>46</v>
      </c>
      <c r="L45" s="4" t="s">
        <v>47</v>
      </c>
    </row>
    <row r="46" spans="2:12" s="1" customFormat="1" ht="18.2" customHeight="1" x14ac:dyDescent="0.2">
      <c r="B46" s="8">
        <v>19</v>
      </c>
      <c r="C46" s="8" t="s">
        <v>176</v>
      </c>
      <c r="D46" s="5" t="s">
        <v>108</v>
      </c>
      <c r="E46" s="5" t="s">
        <v>17</v>
      </c>
      <c r="F46" s="5" t="s">
        <v>10</v>
      </c>
      <c r="G46" s="5" t="s">
        <v>20</v>
      </c>
      <c r="H46" s="5" t="s">
        <v>109</v>
      </c>
      <c r="I46" s="5" t="s">
        <v>110</v>
      </c>
      <c r="J46" s="23">
        <v>43590.113738425898</v>
      </c>
      <c r="K46" s="5" t="s">
        <v>12</v>
      </c>
      <c r="L46" s="5" t="s">
        <v>13</v>
      </c>
    </row>
    <row r="47" spans="2:12" s="1" customFormat="1" ht="18.2" customHeight="1" x14ac:dyDescent="0.2">
      <c r="B47" s="8">
        <v>19</v>
      </c>
      <c r="C47" s="8" t="s">
        <v>176</v>
      </c>
      <c r="D47" s="4" t="s">
        <v>108</v>
      </c>
      <c r="E47" s="4" t="s">
        <v>17</v>
      </c>
      <c r="F47" s="4" t="s">
        <v>10</v>
      </c>
      <c r="G47" s="4" t="s">
        <v>111</v>
      </c>
      <c r="H47" s="4" t="s">
        <v>63</v>
      </c>
      <c r="I47" s="4"/>
      <c r="J47" s="22">
        <v>43590.113738425898</v>
      </c>
      <c r="K47" s="4" t="s">
        <v>25</v>
      </c>
      <c r="L47" s="4" t="s">
        <v>26</v>
      </c>
    </row>
    <row r="48" spans="2:12" s="1" customFormat="1" ht="18.2" customHeight="1" x14ac:dyDescent="0.2">
      <c r="B48" s="8">
        <v>19</v>
      </c>
      <c r="C48" s="8" t="s">
        <v>176</v>
      </c>
      <c r="D48" s="5" t="s">
        <v>108</v>
      </c>
      <c r="E48" s="5" t="s">
        <v>17</v>
      </c>
      <c r="F48" s="5" t="s">
        <v>10</v>
      </c>
      <c r="G48" s="5" t="s">
        <v>112</v>
      </c>
      <c r="H48" s="5" t="s">
        <v>83</v>
      </c>
      <c r="I48" s="5"/>
      <c r="J48" s="23">
        <v>43590.113738425898</v>
      </c>
      <c r="K48" s="5" t="s">
        <v>46</v>
      </c>
      <c r="L48" s="5" t="s">
        <v>47</v>
      </c>
    </row>
    <row r="49" spans="2:12" s="1" customFormat="1" ht="18.2" customHeight="1" x14ac:dyDescent="0.2">
      <c r="B49" s="8">
        <v>19</v>
      </c>
      <c r="C49" s="8" t="s">
        <v>176</v>
      </c>
      <c r="D49" s="4" t="s">
        <v>113</v>
      </c>
      <c r="E49" s="4" t="s">
        <v>9</v>
      </c>
      <c r="F49" s="4" t="s">
        <v>10</v>
      </c>
      <c r="G49" s="4" t="s">
        <v>55</v>
      </c>
      <c r="H49" s="4" t="s">
        <v>114</v>
      </c>
      <c r="I49" s="4"/>
      <c r="J49" s="22">
        <v>43590.117893518502</v>
      </c>
      <c r="K49" s="4" t="s">
        <v>38</v>
      </c>
      <c r="L49" s="4" t="s">
        <v>39</v>
      </c>
    </row>
    <row r="50" spans="2:12" s="1" customFormat="1" ht="18.2" customHeight="1" x14ac:dyDescent="0.2">
      <c r="B50" s="8">
        <v>19</v>
      </c>
      <c r="C50" s="8" t="s">
        <v>176</v>
      </c>
      <c r="D50" s="5" t="s">
        <v>115</v>
      </c>
      <c r="E50" s="5" t="s">
        <v>17</v>
      </c>
      <c r="F50" s="5" t="s">
        <v>10</v>
      </c>
      <c r="G50" s="5" t="s">
        <v>55</v>
      </c>
      <c r="H50" s="5" t="s">
        <v>85</v>
      </c>
      <c r="I50" s="5" t="s">
        <v>24</v>
      </c>
      <c r="J50" s="23">
        <v>43590.122071759302</v>
      </c>
      <c r="K50" s="5" t="s">
        <v>38</v>
      </c>
      <c r="L50" s="5" t="s">
        <v>39</v>
      </c>
    </row>
    <row r="51" spans="2:12" s="1" customFormat="1" ht="18.2" customHeight="1" x14ac:dyDescent="0.2">
      <c r="B51" s="8">
        <v>19</v>
      </c>
      <c r="C51" s="8" t="s">
        <v>176</v>
      </c>
      <c r="D51" s="4" t="s">
        <v>115</v>
      </c>
      <c r="E51" s="4" t="s">
        <v>17</v>
      </c>
      <c r="F51" s="4" t="s">
        <v>10</v>
      </c>
      <c r="G51" s="4" t="s">
        <v>79</v>
      </c>
      <c r="H51" s="4" t="s">
        <v>63</v>
      </c>
      <c r="I51" s="4"/>
      <c r="J51" s="22">
        <v>43590.122071759302</v>
      </c>
      <c r="K51" s="4" t="s">
        <v>70</v>
      </c>
      <c r="L51" s="4" t="s">
        <v>71</v>
      </c>
    </row>
    <row r="52" spans="2:12" s="1" customFormat="1" ht="18.2" customHeight="1" x14ac:dyDescent="0.2">
      <c r="B52" s="8">
        <v>19</v>
      </c>
      <c r="C52" s="8" t="s">
        <v>176</v>
      </c>
      <c r="D52" s="5" t="s">
        <v>115</v>
      </c>
      <c r="E52" s="5" t="s">
        <v>17</v>
      </c>
      <c r="F52" s="5" t="s">
        <v>10</v>
      </c>
      <c r="G52" s="5" t="s">
        <v>111</v>
      </c>
      <c r="H52" s="5" t="s">
        <v>83</v>
      </c>
      <c r="I52" s="5"/>
      <c r="J52" s="23">
        <v>43590.122071759302</v>
      </c>
      <c r="K52" s="5" t="s">
        <v>25</v>
      </c>
      <c r="L52" s="5" t="s">
        <v>26</v>
      </c>
    </row>
    <row r="53" spans="2:12" s="1" customFormat="1" ht="18.2" customHeight="1" x14ac:dyDescent="0.2">
      <c r="B53" s="8">
        <v>19</v>
      </c>
      <c r="C53" s="8" t="s">
        <v>176</v>
      </c>
      <c r="D53" s="4" t="s">
        <v>116</v>
      </c>
      <c r="E53" s="4" t="s">
        <v>81</v>
      </c>
      <c r="F53" s="4" t="s">
        <v>10</v>
      </c>
      <c r="G53" s="4" t="s">
        <v>117</v>
      </c>
      <c r="H53" s="4" t="s">
        <v>28</v>
      </c>
      <c r="I53" s="4"/>
      <c r="J53" s="22">
        <v>43590.126747685201</v>
      </c>
      <c r="K53" s="4" t="s">
        <v>30</v>
      </c>
      <c r="L53" s="4" t="s">
        <v>31</v>
      </c>
    </row>
    <row r="54" spans="2:12" s="1" customFormat="1" ht="18.2" customHeight="1" x14ac:dyDescent="0.2">
      <c r="B54" s="8">
        <v>19</v>
      </c>
      <c r="C54" s="8" t="s">
        <v>176</v>
      </c>
      <c r="D54" s="5" t="s">
        <v>118</v>
      </c>
      <c r="E54" s="5" t="s">
        <v>9</v>
      </c>
      <c r="F54" s="5" t="s">
        <v>10</v>
      </c>
      <c r="G54" s="5" t="s">
        <v>119</v>
      </c>
      <c r="H54" s="5" t="s">
        <v>120</v>
      </c>
      <c r="I54" s="5" t="s">
        <v>121</v>
      </c>
      <c r="J54" s="23">
        <v>43590.1328587963</v>
      </c>
      <c r="K54" s="5" t="s">
        <v>12</v>
      </c>
      <c r="L54" s="5" t="s">
        <v>13</v>
      </c>
    </row>
    <row r="55" spans="2:12" s="1" customFormat="1" ht="18.2" customHeight="1" x14ac:dyDescent="0.2">
      <c r="B55" s="8">
        <v>19</v>
      </c>
      <c r="C55" s="8" t="s">
        <v>176</v>
      </c>
      <c r="D55" s="4" t="s">
        <v>122</v>
      </c>
      <c r="E55" s="4" t="s">
        <v>17</v>
      </c>
      <c r="F55" s="4" t="s">
        <v>10</v>
      </c>
      <c r="G55" s="4" t="s">
        <v>123</v>
      </c>
      <c r="H55" s="4" t="s">
        <v>28</v>
      </c>
      <c r="I55" s="4"/>
      <c r="J55" s="22">
        <v>43590.136805555601</v>
      </c>
      <c r="K55" s="4" t="s">
        <v>30</v>
      </c>
      <c r="L55" s="4" t="s">
        <v>31</v>
      </c>
    </row>
    <row r="56" spans="2:12" s="1" customFormat="1" ht="18.2" customHeight="1" x14ac:dyDescent="0.2">
      <c r="B56" s="8">
        <v>19</v>
      </c>
      <c r="C56" s="8" t="s">
        <v>176</v>
      </c>
      <c r="D56" s="5" t="s">
        <v>124</v>
      </c>
      <c r="E56" s="5" t="s">
        <v>81</v>
      </c>
      <c r="F56" s="5" t="s">
        <v>10</v>
      </c>
      <c r="G56" s="5" t="s">
        <v>36</v>
      </c>
      <c r="H56" s="5" t="s">
        <v>21</v>
      </c>
      <c r="I56" s="5"/>
      <c r="J56" s="23">
        <v>43590.147337962997</v>
      </c>
      <c r="K56" s="5" t="s">
        <v>12</v>
      </c>
      <c r="L56" s="5" t="s">
        <v>13</v>
      </c>
    </row>
    <row r="57" spans="2:12" s="1" customFormat="1" ht="18.2" customHeight="1" x14ac:dyDescent="0.2">
      <c r="B57" s="8">
        <v>19</v>
      </c>
      <c r="C57" s="8" t="s">
        <v>176</v>
      </c>
      <c r="D57" s="4" t="s">
        <v>124</v>
      </c>
      <c r="E57" s="4" t="s">
        <v>81</v>
      </c>
      <c r="F57" s="4" t="s">
        <v>10</v>
      </c>
      <c r="G57" s="4" t="s">
        <v>125</v>
      </c>
      <c r="H57" s="4" t="s">
        <v>126</v>
      </c>
      <c r="I57" s="4"/>
      <c r="J57" s="22">
        <v>43590.147337962997</v>
      </c>
      <c r="K57" s="4" t="s">
        <v>46</v>
      </c>
      <c r="L57" s="4" t="s">
        <v>47</v>
      </c>
    </row>
    <row r="58" spans="2:12" s="1" customFormat="1" ht="18.2" customHeight="1" x14ac:dyDescent="0.2">
      <c r="B58" s="8">
        <v>19</v>
      </c>
      <c r="C58" s="8" t="s">
        <v>176</v>
      </c>
      <c r="D58" s="5" t="s">
        <v>124</v>
      </c>
      <c r="E58" s="5" t="s">
        <v>81</v>
      </c>
      <c r="F58" s="5" t="s">
        <v>10</v>
      </c>
      <c r="G58" s="5" t="s">
        <v>97</v>
      </c>
      <c r="H58" s="5" t="s">
        <v>28</v>
      </c>
      <c r="I58" s="5"/>
      <c r="J58" s="23">
        <v>43590.147337962997</v>
      </c>
      <c r="K58" s="5" t="s">
        <v>12</v>
      </c>
      <c r="L58" s="5" t="s">
        <v>13</v>
      </c>
    </row>
    <row r="59" spans="2:12" s="1" customFormat="1" ht="18.2" customHeight="1" x14ac:dyDescent="0.2">
      <c r="B59" s="8">
        <v>19</v>
      </c>
      <c r="C59" s="8" t="s">
        <v>176</v>
      </c>
      <c r="D59" s="4" t="s">
        <v>124</v>
      </c>
      <c r="E59" s="4" t="s">
        <v>81</v>
      </c>
      <c r="F59" s="4" t="s">
        <v>10</v>
      </c>
      <c r="G59" s="4" t="s">
        <v>127</v>
      </c>
      <c r="H59" s="4" t="s">
        <v>28</v>
      </c>
      <c r="I59" s="4"/>
      <c r="J59" s="22">
        <v>43590.147337962997</v>
      </c>
      <c r="K59" s="4" t="s">
        <v>30</v>
      </c>
      <c r="L59" s="4" t="s">
        <v>31</v>
      </c>
    </row>
    <row r="60" spans="2:12" s="1" customFormat="1" ht="18.2" customHeight="1" x14ac:dyDescent="0.2">
      <c r="B60" s="8">
        <v>19</v>
      </c>
      <c r="C60" s="8" t="s">
        <v>176</v>
      </c>
      <c r="D60" s="5" t="s">
        <v>128</v>
      </c>
      <c r="E60" s="5" t="s">
        <v>9</v>
      </c>
      <c r="F60" s="5" t="s">
        <v>10</v>
      </c>
      <c r="G60" s="5" t="s">
        <v>103</v>
      </c>
      <c r="H60" s="5" t="s">
        <v>104</v>
      </c>
      <c r="I60" s="5"/>
      <c r="J60" s="23">
        <v>43590.1512731482</v>
      </c>
      <c r="K60" s="5" t="s">
        <v>70</v>
      </c>
      <c r="L60" s="5" t="s">
        <v>71</v>
      </c>
    </row>
    <row r="61" spans="2:12" s="1" customFormat="1" ht="18.2" customHeight="1" x14ac:dyDescent="0.2">
      <c r="B61" s="8">
        <v>19</v>
      </c>
      <c r="C61" s="8" t="s">
        <v>176</v>
      </c>
      <c r="D61" s="4" t="s">
        <v>129</v>
      </c>
      <c r="E61" s="4" t="s">
        <v>9</v>
      </c>
      <c r="F61" s="4" t="s">
        <v>10</v>
      </c>
      <c r="G61" s="4" t="s">
        <v>67</v>
      </c>
      <c r="H61" s="4" t="s">
        <v>130</v>
      </c>
      <c r="I61" s="4"/>
      <c r="J61" s="22">
        <v>43590.154699074097</v>
      </c>
      <c r="K61" s="4" t="s">
        <v>131</v>
      </c>
      <c r="L61" s="4" t="s">
        <v>132</v>
      </c>
    </row>
    <row r="62" spans="2:12" s="1" customFormat="1" ht="18.2" customHeight="1" x14ac:dyDescent="0.2">
      <c r="B62" s="8">
        <v>19</v>
      </c>
      <c r="C62" s="8" t="s">
        <v>176</v>
      </c>
      <c r="D62" s="5" t="s">
        <v>133</v>
      </c>
      <c r="E62" s="5" t="s">
        <v>9</v>
      </c>
      <c r="F62" s="5" t="s">
        <v>10</v>
      </c>
      <c r="G62" s="5" t="s">
        <v>134</v>
      </c>
      <c r="H62" s="5" t="s">
        <v>104</v>
      </c>
      <c r="I62" s="5"/>
      <c r="J62" s="23">
        <v>43590.155868055597</v>
      </c>
      <c r="K62" s="5" t="s">
        <v>70</v>
      </c>
      <c r="L62" s="5" t="s">
        <v>71</v>
      </c>
    </row>
    <row r="63" spans="2:12" s="1" customFormat="1" ht="18.2" customHeight="1" x14ac:dyDescent="0.2">
      <c r="B63" s="8">
        <v>19</v>
      </c>
      <c r="C63" s="8" t="s">
        <v>176</v>
      </c>
      <c r="D63" s="4" t="s">
        <v>135</v>
      </c>
      <c r="E63" s="4" t="s">
        <v>9</v>
      </c>
      <c r="F63" s="4" t="s">
        <v>10</v>
      </c>
      <c r="G63" s="4" t="s">
        <v>51</v>
      </c>
      <c r="H63" s="4" t="s">
        <v>28</v>
      </c>
      <c r="I63" s="4"/>
      <c r="J63" s="22">
        <v>43590.166932870401</v>
      </c>
      <c r="K63" s="4" t="s">
        <v>30</v>
      </c>
      <c r="L63" s="4" t="s">
        <v>31</v>
      </c>
    </row>
    <row r="64" spans="2:12" s="1" customFormat="1" ht="18.2" customHeight="1" x14ac:dyDescent="0.2">
      <c r="B64" s="8">
        <v>19</v>
      </c>
      <c r="C64" s="8" t="s">
        <v>176</v>
      </c>
      <c r="D64" s="5" t="s">
        <v>135</v>
      </c>
      <c r="E64" s="5" t="s">
        <v>9</v>
      </c>
      <c r="F64" s="5" t="s">
        <v>10</v>
      </c>
      <c r="G64" s="5" t="s">
        <v>136</v>
      </c>
      <c r="H64" s="5" t="s">
        <v>137</v>
      </c>
      <c r="I64" s="5"/>
      <c r="J64" s="23">
        <v>43590.166932870401</v>
      </c>
      <c r="K64" s="5" t="s">
        <v>25</v>
      </c>
      <c r="L64" s="5" t="s">
        <v>26</v>
      </c>
    </row>
    <row r="65" spans="2:12" s="1" customFormat="1" ht="18.2" customHeight="1" x14ac:dyDescent="0.2">
      <c r="B65" s="8">
        <v>19</v>
      </c>
      <c r="C65" s="8" t="s">
        <v>176</v>
      </c>
      <c r="D65" s="4" t="s">
        <v>138</v>
      </c>
      <c r="E65" s="4" t="s">
        <v>81</v>
      </c>
      <c r="F65" s="4" t="s">
        <v>10</v>
      </c>
      <c r="G65" s="4" t="s">
        <v>27</v>
      </c>
      <c r="H65" s="4" t="s">
        <v>139</v>
      </c>
      <c r="I65" s="4" t="s">
        <v>37</v>
      </c>
      <c r="J65" s="22">
        <v>43590.180127314801</v>
      </c>
      <c r="K65" s="4" t="s">
        <v>25</v>
      </c>
      <c r="L65" s="4" t="s">
        <v>26</v>
      </c>
    </row>
    <row r="66" spans="2:12" s="1" customFormat="1" ht="18.2" customHeight="1" x14ac:dyDescent="0.2">
      <c r="B66" s="8">
        <v>19</v>
      </c>
      <c r="C66" s="8" t="s">
        <v>176</v>
      </c>
      <c r="D66" s="5" t="s">
        <v>138</v>
      </c>
      <c r="E66" s="5" t="s">
        <v>81</v>
      </c>
      <c r="F66" s="5" t="s">
        <v>10</v>
      </c>
      <c r="G66" s="5" t="s">
        <v>140</v>
      </c>
      <c r="H66" s="5" t="s">
        <v>63</v>
      </c>
      <c r="I66" s="5"/>
      <c r="J66" s="23">
        <v>43590.180127314801</v>
      </c>
      <c r="K66" s="5" t="s">
        <v>59</v>
      </c>
      <c r="L66" s="5" t="s">
        <v>60</v>
      </c>
    </row>
    <row r="67" spans="2:12" s="1" customFormat="1" ht="18.2" customHeight="1" x14ac:dyDescent="0.2">
      <c r="B67" s="8">
        <v>19</v>
      </c>
      <c r="C67" s="8" t="s">
        <v>176</v>
      </c>
      <c r="D67" s="4" t="s">
        <v>138</v>
      </c>
      <c r="E67" s="4" t="s">
        <v>81</v>
      </c>
      <c r="F67" s="4" t="s">
        <v>10</v>
      </c>
      <c r="G67" s="4" t="s">
        <v>141</v>
      </c>
      <c r="H67" s="4" t="s">
        <v>107</v>
      </c>
      <c r="I67" s="4" t="s">
        <v>142</v>
      </c>
      <c r="J67" s="22">
        <v>43590.180127314801</v>
      </c>
      <c r="K67" s="4" t="s">
        <v>12</v>
      </c>
      <c r="L67" s="4" t="s">
        <v>13</v>
      </c>
    </row>
    <row r="68" spans="2:12" s="1" customFormat="1" ht="18.2" customHeight="1" x14ac:dyDescent="0.2">
      <c r="B68" s="8">
        <v>19</v>
      </c>
      <c r="C68" s="8" t="s">
        <v>176</v>
      </c>
      <c r="D68" s="5" t="s">
        <v>143</v>
      </c>
      <c r="E68" s="5" t="s">
        <v>17</v>
      </c>
      <c r="F68" s="5" t="s">
        <v>10</v>
      </c>
      <c r="G68" s="5" t="s">
        <v>144</v>
      </c>
      <c r="H68" s="5" t="s">
        <v>63</v>
      </c>
      <c r="I68" s="5"/>
      <c r="J68" s="23">
        <v>43590.190081018503</v>
      </c>
      <c r="K68" s="5" t="s">
        <v>46</v>
      </c>
      <c r="L68" s="5" t="s">
        <v>47</v>
      </c>
    </row>
    <row r="69" spans="2:12" s="1" customFormat="1" ht="18.2" customHeight="1" x14ac:dyDescent="0.2">
      <c r="B69" s="8">
        <v>19</v>
      </c>
      <c r="C69" s="8" t="s">
        <v>176</v>
      </c>
      <c r="D69" s="4" t="s">
        <v>143</v>
      </c>
      <c r="E69" s="4" t="s">
        <v>17</v>
      </c>
      <c r="F69" s="4" t="s">
        <v>10</v>
      </c>
      <c r="G69" s="4" t="s">
        <v>145</v>
      </c>
      <c r="H69" s="4" t="s">
        <v>146</v>
      </c>
      <c r="I69" s="4"/>
      <c r="J69" s="22">
        <v>43590.190081018503</v>
      </c>
      <c r="K69" s="4" t="s">
        <v>43</v>
      </c>
      <c r="L69" s="4" t="s">
        <v>44</v>
      </c>
    </row>
    <row r="70" spans="2:12" s="1" customFormat="1" ht="18.2" customHeight="1" x14ac:dyDescent="0.2">
      <c r="B70" s="8">
        <v>19</v>
      </c>
      <c r="C70" s="8" t="s">
        <v>176</v>
      </c>
      <c r="D70" s="5" t="s">
        <v>147</v>
      </c>
      <c r="E70" s="5" t="s">
        <v>9</v>
      </c>
      <c r="F70" s="5" t="s">
        <v>10</v>
      </c>
      <c r="G70" s="5" t="s">
        <v>148</v>
      </c>
      <c r="H70" s="5" t="s">
        <v>77</v>
      </c>
      <c r="I70" s="5"/>
      <c r="J70" s="23">
        <v>43590.197442129604</v>
      </c>
      <c r="K70" s="5" t="s">
        <v>25</v>
      </c>
      <c r="L70" s="5" t="s">
        <v>26</v>
      </c>
    </row>
    <row r="71" spans="2:12" s="1" customFormat="1" ht="18.2" customHeight="1" x14ac:dyDescent="0.2">
      <c r="B71" s="8">
        <v>19</v>
      </c>
      <c r="C71" s="8" t="s">
        <v>176</v>
      </c>
      <c r="D71" s="4" t="s">
        <v>14</v>
      </c>
      <c r="E71" s="4" t="s">
        <v>9</v>
      </c>
      <c r="F71" s="4" t="s">
        <v>10</v>
      </c>
      <c r="G71" s="4" t="s">
        <v>100</v>
      </c>
      <c r="H71" s="4" t="s">
        <v>87</v>
      </c>
      <c r="I71" s="4" t="s">
        <v>11</v>
      </c>
      <c r="J71" s="22">
        <v>43590.201678240701</v>
      </c>
      <c r="K71" s="4" t="s">
        <v>34</v>
      </c>
      <c r="L71" s="4" t="s">
        <v>35</v>
      </c>
    </row>
    <row r="72" spans="2:12" s="1" customFormat="1" ht="18.2" customHeight="1" x14ac:dyDescent="0.2">
      <c r="B72" s="8">
        <v>19</v>
      </c>
      <c r="C72" s="8" t="s">
        <v>176</v>
      </c>
      <c r="D72" s="5" t="s">
        <v>14</v>
      </c>
      <c r="E72" s="5" t="s">
        <v>9</v>
      </c>
      <c r="F72" s="5" t="s">
        <v>10</v>
      </c>
      <c r="G72" s="5" t="s">
        <v>149</v>
      </c>
      <c r="H72" s="5" t="s">
        <v>87</v>
      </c>
      <c r="I72" s="5"/>
      <c r="J72" s="23">
        <v>43590.201678240701</v>
      </c>
      <c r="K72" s="5" t="s">
        <v>34</v>
      </c>
      <c r="L72" s="5" t="s">
        <v>35</v>
      </c>
    </row>
    <row r="73" spans="2:12" s="1" customFormat="1" ht="18.2" customHeight="1" x14ac:dyDescent="0.2">
      <c r="B73" s="8">
        <v>19</v>
      </c>
      <c r="C73" s="8" t="s">
        <v>176</v>
      </c>
      <c r="D73" s="4" t="s">
        <v>14</v>
      </c>
      <c r="E73" s="4" t="s">
        <v>9</v>
      </c>
      <c r="F73" s="4" t="s">
        <v>10</v>
      </c>
      <c r="G73" s="4" t="s">
        <v>18</v>
      </c>
      <c r="H73" s="4" t="s">
        <v>15</v>
      </c>
      <c r="I73" s="4"/>
      <c r="J73" s="22">
        <v>43590.201678240701</v>
      </c>
      <c r="K73" s="4" t="s">
        <v>12</v>
      </c>
      <c r="L73" s="4" t="s">
        <v>13</v>
      </c>
    </row>
    <row r="74" spans="2:12" s="1" customFormat="1" ht="18.2" customHeight="1" x14ac:dyDescent="0.2">
      <c r="B74" s="8">
        <v>19</v>
      </c>
      <c r="C74" s="8" t="s">
        <v>176</v>
      </c>
      <c r="D74" s="5" t="s">
        <v>150</v>
      </c>
      <c r="E74" s="5" t="s">
        <v>9</v>
      </c>
      <c r="F74" s="5" t="s">
        <v>10</v>
      </c>
      <c r="G74" s="5" t="s">
        <v>136</v>
      </c>
      <c r="H74" s="5" t="s">
        <v>137</v>
      </c>
      <c r="I74" s="5"/>
      <c r="J74" s="23">
        <v>43590.202708333301</v>
      </c>
      <c r="K74" s="5" t="s">
        <v>25</v>
      </c>
      <c r="L74" s="5" t="s">
        <v>26</v>
      </c>
    </row>
    <row r="75" spans="2:12" s="1" customFormat="1" ht="18.2" customHeight="1" x14ac:dyDescent="0.2">
      <c r="B75" s="8">
        <v>19</v>
      </c>
      <c r="C75" s="8" t="s">
        <v>176</v>
      </c>
      <c r="D75" s="4" t="s">
        <v>151</v>
      </c>
      <c r="E75" s="4" t="s">
        <v>17</v>
      </c>
      <c r="F75" s="4" t="s">
        <v>10</v>
      </c>
      <c r="G75" s="4" t="s">
        <v>152</v>
      </c>
      <c r="H75" s="4" t="s">
        <v>15</v>
      </c>
      <c r="I75" s="4"/>
      <c r="J75" s="22">
        <v>43590.209525462997</v>
      </c>
      <c r="K75" s="4" t="s">
        <v>12</v>
      </c>
      <c r="L75" s="4" t="s">
        <v>13</v>
      </c>
    </row>
    <row r="76" spans="2:12" s="1" customFormat="1" ht="18.2" customHeight="1" x14ac:dyDescent="0.2">
      <c r="B76" s="8">
        <v>19</v>
      </c>
      <c r="C76" s="8" t="s">
        <v>176</v>
      </c>
      <c r="D76" s="5" t="s">
        <v>153</v>
      </c>
      <c r="E76" s="5" t="s">
        <v>17</v>
      </c>
      <c r="F76" s="5" t="s">
        <v>10</v>
      </c>
      <c r="G76" s="5" t="s">
        <v>154</v>
      </c>
      <c r="H76" s="5" t="s">
        <v>15</v>
      </c>
      <c r="I76" s="5"/>
      <c r="J76" s="23">
        <v>43590.2188425926</v>
      </c>
      <c r="K76" s="5" t="s">
        <v>12</v>
      </c>
      <c r="L76" s="5" t="s">
        <v>13</v>
      </c>
    </row>
    <row r="77" spans="2:12" s="1" customFormat="1" ht="18.2" customHeight="1" x14ac:dyDescent="0.2">
      <c r="B77" s="8">
        <v>19</v>
      </c>
      <c r="C77" s="8" t="s">
        <v>176</v>
      </c>
      <c r="D77" s="4" t="s">
        <v>155</v>
      </c>
      <c r="E77" s="4" t="s">
        <v>81</v>
      </c>
      <c r="F77" s="4" t="s">
        <v>10</v>
      </c>
      <c r="G77" s="4" t="s">
        <v>156</v>
      </c>
      <c r="H77" s="4" t="s">
        <v>28</v>
      </c>
      <c r="I77" s="4"/>
      <c r="J77" s="22">
        <v>43590.223437499997</v>
      </c>
      <c r="K77" s="4" t="s">
        <v>30</v>
      </c>
      <c r="L77" s="4" t="s">
        <v>31</v>
      </c>
    </row>
    <row r="78" spans="2:12" s="1" customFormat="1" ht="18.2" customHeight="1" x14ac:dyDescent="0.2">
      <c r="B78" s="8">
        <v>19</v>
      </c>
      <c r="C78" s="8" t="s">
        <v>176</v>
      </c>
      <c r="D78" s="5" t="s">
        <v>155</v>
      </c>
      <c r="E78" s="5" t="s">
        <v>81</v>
      </c>
      <c r="F78" s="5" t="s">
        <v>10</v>
      </c>
      <c r="G78" s="5" t="s">
        <v>157</v>
      </c>
      <c r="H78" s="5" t="s">
        <v>63</v>
      </c>
      <c r="I78" s="5"/>
      <c r="J78" s="23">
        <v>43590.223437499997</v>
      </c>
      <c r="K78" s="5" t="s">
        <v>43</v>
      </c>
      <c r="L78" s="5" t="s">
        <v>44</v>
      </c>
    </row>
    <row r="79" spans="2:12" s="1" customFormat="1" ht="18.2" customHeight="1" x14ac:dyDescent="0.2">
      <c r="B79" s="8">
        <v>19</v>
      </c>
      <c r="C79" s="8" t="s">
        <v>176</v>
      </c>
      <c r="D79" s="4" t="s">
        <v>155</v>
      </c>
      <c r="E79" s="4" t="s">
        <v>81</v>
      </c>
      <c r="F79" s="4" t="s">
        <v>10</v>
      </c>
      <c r="G79" s="4" t="s">
        <v>56</v>
      </c>
      <c r="H79" s="4" t="s">
        <v>57</v>
      </c>
      <c r="I79" s="4" t="s">
        <v>158</v>
      </c>
      <c r="J79" s="22">
        <v>43590.223437499997</v>
      </c>
      <c r="K79" s="4" t="s">
        <v>59</v>
      </c>
      <c r="L79" s="4" t="s">
        <v>60</v>
      </c>
    </row>
    <row r="80" spans="2:12" s="1" customFormat="1" ht="18.2" customHeight="1" x14ac:dyDescent="0.2">
      <c r="B80" s="8">
        <v>19</v>
      </c>
      <c r="C80" s="8" t="s">
        <v>176</v>
      </c>
      <c r="D80" s="5" t="s">
        <v>159</v>
      </c>
      <c r="E80" s="5" t="s">
        <v>9</v>
      </c>
      <c r="F80" s="5" t="s">
        <v>10</v>
      </c>
      <c r="G80" s="5" t="s">
        <v>160</v>
      </c>
      <c r="H80" s="5" t="s">
        <v>161</v>
      </c>
      <c r="I80" s="5" t="s">
        <v>162</v>
      </c>
      <c r="J80" s="23">
        <v>43590.228773148199</v>
      </c>
      <c r="K80" s="5" t="s">
        <v>46</v>
      </c>
      <c r="L80" s="5" t="s">
        <v>47</v>
      </c>
    </row>
    <row r="81" spans="2:12" s="1" customFormat="1" ht="18.2" customHeight="1" x14ac:dyDescent="0.2">
      <c r="B81" s="8">
        <v>19</v>
      </c>
      <c r="C81" s="8" t="s">
        <v>176</v>
      </c>
      <c r="D81" s="4" t="s">
        <v>159</v>
      </c>
      <c r="E81" s="4" t="s">
        <v>9</v>
      </c>
      <c r="F81" s="4" t="s">
        <v>10</v>
      </c>
      <c r="G81" s="4" t="s">
        <v>75</v>
      </c>
      <c r="H81" s="4" t="s">
        <v>63</v>
      </c>
      <c r="I81" s="4"/>
      <c r="J81" s="22">
        <v>43590.228773148199</v>
      </c>
      <c r="K81" s="4" t="s">
        <v>70</v>
      </c>
      <c r="L81" s="4" t="s">
        <v>71</v>
      </c>
    </row>
    <row r="82" spans="2:12" s="1" customFormat="1" ht="18.2" customHeight="1" x14ac:dyDescent="0.2">
      <c r="B82" s="8">
        <v>19</v>
      </c>
      <c r="C82" s="8" t="s">
        <v>176</v>
      </c>
      <c r="D82" s="5" t="s">
        <v>163</v>
      </c>
      <c r="E82" s="5" t="s">
        <v>81</v>
      </c>
      <c r="F82" s="5" t="s">
        <v>10</v>
      </c>
      <c r="G82" s="5" t="s">
        <v>164</v>
      </c>
      <c r="H82" s="5" t="s">
        <v>87</v>
      </c>
      <c r="I82" s="5"/>
      <c r="J82" s="23">
        <v>43590.230393518497</v>
      </c>
      <c r="K82" s="5" t="s">
        <v>34</v>
      </c>
      <c r="L82" s="5" t="s">
        <v>35</v>
      </c>
    </row>
    <row r="83" spans="2:12" s="1" customFormat="1" ht="18.2" customHeight="1" x14ac:dyDescent="0.2">
      <c r="B83" s="8">
        <v>19</v>
      </c>
      <c r="C83" s="8" t="s">
        <v>176</v>
      </c>
      <c r="D83" s="4" t="s">
        <v>163</v>
      </c>
      <c r="E83" s="4" t="s">
        <v>81</v>
      </c>
      <c r="F83" s="4" t="s">
        <v>10</v>
      </c>
      <c r="G83" s="4" t="s">
        <v>165</v>
      </c>
      <c r="H83" s="4" t="s">
        <v>87</v>
      </c>
      <c r="I83" s="4"/>
      <c r="J83" s="22">
        <v>43590.230393518497</v>
      </c>
      <c r="K83" s="4" t="s">
        <v>34</v>
      </c>
      <c r="L83" s="4" t="s">
        <v>35</v>
      </c>
    </row>
    <row r="84" spans="2:12" s="1" customFormat="1" ht="18.2" customHeight="1" x14ac:dyDescent="0.2">
      <c r="B84" s="8">
        <v>19</v>
      </c>
      <c r="C84" s="8" t="s">
        <v>176</v>
      </c>
      <c r="D84" s="5" t="s">
        <v>166</v>
      </c>
      <c r="E84" s="5" t="s">
        <v>17</v>
      </c>
      <c r="F84" s="5" t="s">
        <v>10</v>
      </c>
      <c r="G84" s="5" t="s">
        <v>27</v>
      </c>
      <c r="H84" s="5" t="s">
        <v>87</v>
      </c>
      <c r="I84" s="5" t="s">
        <v>167</v>
      </c>
      <c r="J84" s="23">
        <v>43590.234756944403</v>
      </c>
      <c r="K84" s="5" t="s">
        <v>25</v>
      </c>
      <c r="L84" s="5" t="s">
        <v>26</v>
      </c>
    </row>
    <row r="85" spans="2:12" s="1" customFormat="1" ht="18.2" customHeight="1" x14ac:dyDescent="0.2">
      <c r="B85" s="8">
        <v>19</v>
      </c>
      <c r="C85" s="8" t="s">
        <v>176</v>
      </c>
      <c r="D85" s="4" t="s">
        <v>166</v>
      </c>
      <c r="E85" s="4" t="s">
        <v>17</v>
      </c>
      <c r="F85" s="4" t="s">
        <v>10</v>
      </c>
      <c r="G85" s="4" t="s">
        <v>157</v>
      </c>
      <c r="H85" s="4" t="s">
        <v>63</v>
      </c>
      <c r="I85" s="4" t="s">
        <v>168</v>
      </c>
      <c r="J85" s="22">
        <v>43590.234756944403</v>
      </c>
      <c r="K85" s="4" t="s">
        <v>43</v>
      </c>
      <c r="L85" s="4" t="s">
        <v>44</v>
      </c>
    </row>
    <row r="86" spans="2:12" s="1" customFormat="1" ht="18.2" customHeight="1" x14ac:dyDescent="0.2">
      <c r="B86" s="8">
        <v>19</v>
      </c>
      <c r="C86" s="8" t="s">
        <v>176</v>
      </c>
      <c r="D86" s="5" t="s">
        <v>169</v>
      </c>
      <c r="E86" s="5" t="s">
        <v>81</v>
      </c>
      <c r="F86" s="5" t="s">
        <v>10</v>
      </c>
      <c r="G86" s="5" t="s">
        <v>170</v>
      </c>
      <c r="H86" s="5" t="s">
        <v>63</v>
      </c>
      <c r="I86" s="5"/>
      <c r="J86" s="23">
        <v>43590.241574074098</v>
      </c>
      <c r="K86" s="5" t="s">
        <v>70</v>
      </c>
      <c r="L86" s="5" t="s">
        <v>71</v>
      </c>
    </row>
    <row r="87" spans="2:12" s="1" customFormat="1" ht="18.2" customHeight="1" x14ac:dyDescent="0.2">
      <c r="B87" s="8">
        <v>19</v>
      </c>
      <c r="C87" s="8" t="s">
        <v>176</v>
      </c>
      <c r="D87" s="4" t="s">
        <v>171</v>
      </c>
      <c r="E87" s="4" t="s">
        <v>9</v>
      </c>
      <c r="F87" s="4" t="s">
        <v>10</v>
      </c>
      <c r="G87" s="4" t="s">
        <v>172</v>
      </c>
      <c r="H87" s="4" t="s">
        <v>104</v>
      </c>
      <c r="I87" s="4"/>
      <c r="J87" s="22">
        <v>43590.245277777802</v>
      </c>
      <c r="K87" s="4" t="s">
        <v>34</v>
      </c>
      <c r="L87" s="4" t="s">
        <v>35</v>
      </c>
    </row>
    <row r="88" spans="2:12" x14ac:dyDescent="0.2">
      <c r="B88" s="8">
        <v>19</v>
      </c>
      <c r="C88" s="10" t="s">
        <v>185</v>
      </c>
      <c r="D88" s="28" t="s">
        <v>194</v>
      </c>
      <c r="E88" s="28" t="s">
        <v>9</v>
      </c>
      <c r="F88" s="28" t="s">
        <v>10</v>
      </c>
      <c r="G88" s="28" t="s">
        <v>195</v>
      </c>
      <c r="H88" s="28" t="s">
        <v>126</v>
      </c>
      <c r="I88" s="28"/>
      <c r="J88" s="29">
        <v>43590.258877314816</v>
      </c>
      <c r="K88" s="28" t="s">
        <v>70</v>
      </c>
      <c r="L88" s="28" t="s">
        <v>71</v>
      </c>
    </row>
    <row r="89" spans="2:12" x14ac:dyDescent="0.2">
      <c r="B89" s="8">
        <v>19</v>
      </c>
      <c r="C89" s="10" t="s">
        <v>185</v>
      </c>
      <c r="D89" s="28" t="s">
        <v>194</v>
      </c>
      <c r="E89" s="28" t="s">
        <v>9</v>
      </c>
      <c r="F89" s="28" t="s">
        <v>10</v>
      </c>
      <c r="G89" s="28" t="s">
        <v>67</v>
      </c>
      <c r="H89" s="28" t="s">
        <v>28</v>
      </c>
      <c r="I89" s="28"/>
      <c r="J89" s="29">
        <v>43590.258877314816</v>
      </c>
      <c r="K89" s="28" t="s">
        <v>30</v>
      </c>
      <c r="L89" s="28" t="s">
        <v>31</v>
      </c>
    </row>
    <row r="90" spans="2:12" x14ac:dyDescent="0.2">
      <c r="B90" s="8">
        <v>19</v>
      </c>
      <c r="C90" s="10" t="s">
        <v>185</v>
      </c>
      <c r="D90" s="28" t="s">
        <v>196</v>
      </c>
      <c r="E90" s="28" t="s">
        <v>9</v>
      </c>
      <c r="F90" s="28" t="s">
        <v>10</v>
      </c>
      <c r="G90" s="28" t="s">
        <v>62</v>
      </c>
      <c r="H90" s="28" t="s">
        <v>197</v>
      </c>
      <c r="I90" s="28"/>
      <c r="J90" s="29">
        <v>43590.276979166665</v>
      </c>
      <c r="K90" s="28" t="s">
        <v>46</v>
      </c>
      <c r="L90" s="28" t="s">
        <v>47</v>
      </c>
    </row>
    <row r="91" spans="2:12" x14ac:dyDescent="0.2">
      <c r="B91" s="8">
        <v>19</v>
      </c>
      <c r="C91" s="10" t="s">
        <v>185</v>
      </c>
      <c r="D91" s="28" t="s">
        <v>196</v>
      </c>
      <c r="E91" s="28" t="s">
        <v>9</v>
      </c>
      <c r="F91" s="28" t="s">
        <v>10</v>
      </c>
      <c r="G91" s="28" t="s">
        <v>198</v>
      </c>
      <c r="H91" s="28" t="s">
        <v>199</v>
      </c>
      <c r="I91" s="28"/>
      <c r="J91" s="29">
        <v>43590.276979166665</v>
      </c>
      <c r="K91" s="28" t="s">
        <v>12</v>
      </c>
      <c r="L91" s="28" t="s">
        <v>13</v>
      </c>
    </row>
    <row r="92" spans="2:12" x14ac:dyDescent="0.2">
      <c r="B92" s="8">
        <v>19</v>
      </c>
      <c r="C92" s="10" t="s">
        <v>185</v>
      </c>
      <c r="D92" s="28" t="s">
        <v>200</v>
      </c>
      <c r="E92" s="28" t="s">
        <v>17</v>
      </c>
      <c r="F92" s="28" t="s">
        <v>10</v>
      </c>
      <c r="G92" s="28" t="s">
        <v>201</v>
      </c>
      <c r="H92" s="28" t="s">
        <v>28</v>
      </c>
      <c r="I92" s="28"/>
      <c r="J92" s="29">
        <v>43590.279340277775</v>
      </c>
      <c r="K92" s="28" t="s">
        <v>30</v>
      </c>
      <c r="L92" s="28" t="s">
        <v>31</v>
      </c>
    </row>
    <row r="93" spans="2:12" x14ac:dyDescent="0.2">
      <c r="B93" s="8">
        <v>19</v>
      </c>
      <c r="C93" s="10" t="s">
        <v>185</v>
      </c>
      <c r="D93" s="28" t="s">
        <v>200</v>
      </c>
      <c r="E93" s="28" t="s">
        <v>17</v>
      </c>
      <c r="F93" s="28" t="s">
        <v>10</v>
      </c>
      <c r="G93" s="28" t="s">
        <v>51</v>
      </c>
      <c r="H93" s="28" t="s">
        <v>28</v>
      </c>
      <c r="I93" s="28" t="s">
        <v>202</v>
      </c>
      <c r="J93" s="29">
        <v>43590.279340277775</v>
      </c>
      <c r="K93" s="28" t="s">
        <v>30</v>
      </c>
      <c r="L93" s="28" t="s">
        <v>31</v>
      </c>
    </row>
    <row r="94" spans="2:12" x14ac:dyDescent="0.2">
      <c r="B94" s="8">
        <v>19</v>
      </c>
      <c r="C94" s="10" t="s">
        <v>185</v>
      </c>
      <c r="D94" s="28" t="s">
        <v>200</v>
      </c>
      <c r="E94" s="28" t="s">
        <v>17</v>
      </c>
      <c r="F94" s="28" t="s">
        <v>10</v>
      </c>
      <c r="G94" s="28" t="s">
        <v>127</v>
      </c>
      <c r="H94" s="28" t="s">
        <v>28</v>
      </c>
      <c r="I94" s="28"/>
      <c r="J94" s="29">
        <v>43590.279340277775</v>
      </c>
      <c r="K94" s="28" t="s">
        <v>30</v>
      </c>
      <c r="L94" s="28" t="s">
        <v>31</v>
      </c>
    </row>
    <row r="95" spans="2:12" x14ac:dyDescent="0.2">
      <c r="B95" s="8">
        <v>19</v>
      </c>
      <c r="C95" s="10" t="s">
        <v>185</v>
      </c>
      <c r="D95" s="28" t="s">
        <v>203</v>
      </c>
      <c r="E95" s="28" t="s">
        <v>9</v>
      </c>
      <c r="F95" s="28" t="s">
        <v>10</v>
      </c>
      <c r="G95" s="28" t="s">
        <v>204</v>
      </c>
      <c r="H95" s="28" t="s">
        <v>205</v>
      </c>
      <c r="I95" s="28" t="s">
        <v>206</v>
      </c>
      <c r="J95" s="29">
        <v>43590.288194444445</v>
      </c>
      <c r="K95" s="28" t="s">
        <v>59</v>
      </c>
      <c r="L95" s="28" t="s">
        <v>60</v>
      </c>
    </row>
    <row r="96" spans="2:12" x14ac:dyDescent="0.2">
      <c r="B96" s="8">
        <v>19</v>
      </c>
      <c r="C96" s="10" t="s">
        <v>185</v>
      </c>
      <c r="D96" s="28" t="s">
        <v>203</v>
      </c>
      <c r="E96" s="28" t="s">
        <v>9</v>
      </c>
      <c r="F96" s="28" t="s">
        <v>10</v>
      </c>
      <c r="G96" s="28" t="s">
        <v>207</v>
      </c>
      <c r="H96" s="28" t="s">
        <v>15</v>
      </c>
      <c r="I96" s="28"/>
      <c r="J96" s="29">
        <v>43590.288194444445</v>
      </c>
      <c r="K96" s="28" t="s">
        <v>12</v>
      </c>
      <c r="L96" s="28" t="s">
        <v>13</v>
      </c>
    </row>
    <row r="97" spans="2:12" x14ac:dyDescent="0.2">
      <c r="B97" s="8">
        <v>19</v>
      </c>
      <c r="C97" s="10" t="s">
        <v>185</v>
      </c>
      <c r="D97" s="28" t="s">
        <v>208</v>
      </c>
      <c r="E97" s="28" t="s">
        <v>17</v>
      </c>
      <c r="F97" s="28" t="s">
        <v>10</v>
      </c>
      <c r="G97" s="28" t="s">
        <v>209</v>
      </c>
      <c r="H97" s="28" t="s">
        <v>63</v>
      </c>
      <c r="I97" s="28"/>
      <c r="J97" s="29">
        <v>43590.293206018519</v>
      </c>
      <c r="K97" s="28" t="s">
        <v>59</v>
      </c>
      <c r="L97" s="28" t="s">
        <v>60</v>
      </c>
    </row>
    <row r="98" spans="2:12" x14ac:dyDescent="0.2">
      <c r="B98" s="8">
        <v>19</v>
      </c>
      <c r="C98" s="10" t="s">
        <v>185</v>
      </c>
      <c r="D98" s="28" t="s">
        <v>208</v>
      </c>
      <c r="E98" s="28" t="s">
        <v>17</v>
      </c>
      <c r="F98" s="28" t="s">
        <v>10</v>
      </c>
      <c r="G98" s="28" t="s">
        <v>210</v>
      </c>
      <c r="H98" s="28" t="s">
        <v>211</v>
      </c>
      <c r="I98" s="28" t="s">
        <v>212</v>
      </c>
      <c r="J98" s="29">
        <v>43590.293206018519</v>
      </c>
      <c r="K98" s="28" t="s">
        <v>34</v>
      </c>
      <c r="L98" s="28" t="s">
        <v>35</v>
      </c>
    </row>
    <row r="99" spans="2:12" x14ac:dyDescent="0.2">
      <c r="B99" s="8">
        <v>19</v>
      </c>
      <c r="C99" s="10" t="s">
        <v>185</v>
      </c>
      <c r="D99" s="28" t="s">
        <v>213</v>
      </c>
      <c r="E99" s="28" t="s">
        <v>9</v>
      </c>
      <c r="F99" s="28" t="s">
        <v>10</v>
      </c>
      <c r="G99" s="28" t="s">
        <v>214</v>
      </c>
      <c r="H99" s="28" t="s">
        <v>73</v>
      </c>
      <c r="I99" s="28"/>
      <c r="J99" s="29">
        <v>43590.299074074079</v>
      </c>
      <c r="K99" s="28" t="s">
        <v>34</v>
      </c>
      <c r="L99" s="28" t="s">
        <v>35</v>
      </c>
    </row>
    <row r="100" spans="2:12" x14ac:dyDescent="0.2">
      <c r="B100" s="8">
        <v>19</v>
      </c>
      <c r="C100" s="10" t="s">
        <v>185</v>
      </c>
      <c r="D100" s="28" t="s">
        <v>213</v>
      </c>
      <c r="E100" s="28" t="s">
        <v>9</v>
      </c>
      <c r="F100" s="28" t="s">
        <v>10</v>
      </c>
      <c r="G100" s="28" t="s">
        <v>215</v>
      </c>
      <c r="H100" s="28" t="s">
        <v>216</v>
      </c>
      <c r="I100" s="28" t="s">
        <v>217</v>
      </c>
      <c r="J100" s="29">
        <v>43590.299074074079</v>
      </c>
      <c r="K100" s="28" t="s">
        <v>43</v>
      </c>
      <c r="L100" s="28" t="s">
        <v>44</v>
      </c>
    </row>
    <row r="101" spans="2:12" x14ac:dyDescent="0.2">
      <c r="B101" s="8">
        <v>19</v>
      </c>
      <c r="C101" s="10" t="s">
        <v>185</v>
      </c>
      <c r="D101" s="28" t="s">
        <v>218</v>
      </c>
      <c r="E101" s="28" t="s">
        <v>81</v>
      </c>
      <c r="F101" s="28" t="s">
        <v>10</v>
      </c>
      <c r="G101" s="28" t="s">
        <v>219</v>
      </c>
      <c r="H101" s="28" t="s">
        <v>107</v>
      </c>
      <c r="I101" s="28" t="s">
        <v>220</v>
      </c>
      <c r="J101" s="29">
        <v>43590.305648148147</v>
      </c>
      <c r="K101" s="28" t="s">
        <v>46</v>
      </c>
      <c r="L101" s="28" t="s">
        <v>47</v>
      </c>
    </row>
    <row r="102" spans="2:12" x14ac:dyDescent="0.2">
      <c r="B102" s="8">
        <v>19</v>
      </c>
      <c r="C102" s="10" t="s">
        <v>185</v>
      </c>
      <c r="D102" s="28" t="s">
        <v>221</v>
      </c>
      <c r="E102" s="28" t="s">
        <v>9</v>
      </c>
      <c r="F102" s="28" t="s">
        <v>10</v>
      </c>
      <c r="G102" s="28" t="s">
        <v>222</v>
      </c>
      <c r="H102" s="28" t="s">
        <v>223</v>
      </c>
      <c r="I102" s="28"/>
      <c r="J102" s="29">
        <v>43590.314722222218</v>
      </c>
      <c r="K102" s="28" t="s">
        <v>46</v>
      </c>
      <c r="L102" s="28" t="s">
        <v>47</v>
      </c>
    </row>
    <row r="103" spans="2:12" x14ac:dyDescent="0.2">
      <c r="B103" s="8">
        <v>19</v>
      </c>
      <c r="C103" s="10" t="s">
        <v>185</v>
      </c>
      <c r="D103" s="28" t="s">
        <v>224</v>
      </c>
      <c r="E103" s="28" t="s">
        <v>9</v>
      </c>
      <c r="F103" s="28" t="s">
        <v>10</v>
      </c>
      <c r="G103" s="28" t="s">
        <v>225</v>
      </c>
      <c r="H103" s="28" t="s">
        <v>28</v>
      </c>
      <c r="I103" s="28"/>
      <c r="J103" s="29">
        <v>43590.317013888889</v>
      </c>
      <c r="K103" s="28" t="s">
        <v>30</v>
      </c>
      <c r="L103" s="28" t="s">
        <v>31</v>
      </c>
    </row>
    <row r="104" spans="2:12" x14ac:dyDescent="0.2">
      <c r="B104" s="8">
        <v>19</v>
      </c>
      <c r="C104" s="10" t="s">
        <v>185</v>
      </c>
      <c r="D104" s="28" t="s">
        <v>226</v>
      </c>
      <c r="E104" s="28" t="s">
        <v>17</v>
      </c>
      <c r="F104" s="28" t="s">
        <v>10</v>
      </c>
      <c r="G104" s="28" t="s">
        <v>227</v>
      </c>
      <c r="H104" s="28" t="s">
        <v>206</v>
      </c>
      <c r="I104" s="28" t="s">
        <v>228</v>
      </c>
      <c r="J104" s="29">
        <v>43590.323055555556</v>
      </c>
      <c r="K104" s="28" t="s">
        <v>59</v>
      </c>
      <c r="L104" s="28" t="s">
        <v>60</v>
      </c>
    </row>
    <row r="105" spans="2:12" x14ac:dyDescent="0.2">
      <c r="B105" s="8">
        <v>19</v>
      </c>
      <c r="C105" s="10" t="s">
        <v>185</v>
      </c>
      <c r="D105" s="28" t="s">
        <v>229</v>
      </c>
      <c r="E105" s="28" t="s">
        <v>17</v>
      </c>
      <c r="F105" s="28" t="s">
        <v>10</v>
      </c>
      <c r="G105" s="28" t="s">
        <v>230</v>
      </c>
      <c r="H105" s="28" t="s">
        <v>107</v>
      </c>
      <c r="I105" s="28" t="s">
        <v>220</v>
      </c>
      <c r="J105" s="29">
        <v>43590.325844907406</v>
      </c>
      <c r="K105" s="28" t="s">
        <v>46</v>
      </c>
      <c r="L105" s="28" t="s">
        <v>47</v>
      </c>
    </row>
    <row r="106" spans="2:12" x14ac:dyDescent="0.2">
      <c r="B106" s="8">
        <v>19</v>
      </c>
      <c r="C106" s="10" t="s">
        <v>185</v>
      </c>
      <c r="D106" s="28" t="s">
        <v>231</v>
      </c>
      <c r="E106" s="28" t="s">
        <v>9</v>
      </c>
      <c r="F106" s="28" t="s">
        <v>10</v>
      </c>
      <c r="G106" s="28" t="s">
        <v>232</v>
      </c>
      <c r="H106" s="28" t="s">
        <v>233</v>
      </c>
      <c r="I106" s="28"/>
      <c r="J106" s="29">
        <v>43590.328032407408</v>
      </c>
      <c r="K106" s="28" t="s">
        <v>12</v>
      </c>
      <c r="L106" s="28" t="s">
        <v>13</v>
      </c>
    </row>
    <row r="107" spans="2:12" x14ac:dyDescent="0.2">
      <c r="B107" s="8">
        <v>19</v>
      </c>
      <c r="C107" s="10" t="s">
        <v>185</v>
      </c>
      <c r="D107" s="28" t="s">
        <v>231</v>
      </c>
      <c r="E107" s="28" t="s">
        <v>9</v>
      </c>
      <c r="F107" s="28" t="s">
        <v>10</v>
      </c>
      <c r="G107" s="28" t="s">
        <v>56</v>
      </c>
      <c r="H107" s="28" t="s">
        <v>57</v>
      </c>
      <c r="I107" s="28" t="s">
        <v>58</v>
      </c>
      <c r="J107" s="29">
        <v>43590.328032407408</v>
      </c>
      <c r="K107" s="28" t="s">
        <v>59</v>
      </c>
      <c r="L107" s="28" t="s">
        <v>60</v>
      </c>
    </row>
    <row r="108" spans="2:12" x14ac:dyDescent="0.2">
      <c r="B108" s="8">
        <v>19</v>
      </c>
      <c r="C108" s="10" t="s">
        <v>185</v>
      </c>
      <c r="D108" s="28" t="s">
        <v>234</v>
      </c>
      <c r="E108" s="28" t="s">
        <v>9</v>
      </c>
      <c r="F108" s="28" t="s">
        <v>10</v>
      </c>
      <c r="G108" s="28" t="s">
        <v>225</v>
      </c>
      <c r="H108" s="28" t="s">
        <v>28</v>
      </c>
      <c r="I108" s="28"/>
      <c r="J108" s="29">
        <v>43590.329953703702</v>
      </c>
      <c r="K108" s="28" t="s">
        <v>30</v>
      </c>
      <c r="L108" s="28" t="s">
        <v>31</v>
      </c>
    </row>
    <row r="109" spans="2:12" x14ac:dyDescent="0.2">
      <c r="B109" s="8">
        <v>19</v>
      </c>
      <c r="C109" s="10" t="s">
        <v>185</v>
      </c>
      <c r="D109" s="28" t="s">
        <v>235</v>
      </c>
      <c r="E109" s="28" t="s">
        <v>17</v>
      </c>
      <c r="F109" s="28" t="s">
        <v>10</v>
      </c>
      <c r="G109" s="28" t="s">
        <v>236</v>
      </c>
      <c r="H109" s="28" t="s">
        <v>107</v>
      </c>
      <c r="I109" s="28"/>
      <c r="J109" s="29">
        <v>43590.332650462966</v>
      </c>
      <c r="K109" s="28" t="s">
        <v>25</v>
      </c>
      <c r="L109" s="28" t="s">
        <v>26</v>
      </c>
    </row>
    <row r="110" spans="2:12" x14ac:dyDescent="0.2">
      <c r="B110" s="8">
        <v>19</v>
      </c>
      <c r="C110" s="10" t="s">
        <v>185</v>
      </c>
      <c r="D110" s="28" t="s">
        <v>237</v>
      </c>
      <c r="E110" s="28" t="s">
        <v>9</v>
      </c>
      <c r="F110" s="28" t="s">
        <v>10</v>
      </c>
      <c r="G110" s="28" t="s">
        <v>219</v>
      </c>
      <c r="H110" s="28" t="s">
        <v>238</v>
      </c>
      <c r="I110" s="28" t="s">
        <v>239</v>
      </c>
      <c r="J110" s="29">
        <v>43590.335081018522</v>
      </c>
      <c r="K110" s="28" t="s">
        <v>46</v>
      </c>
      <c r="L110" s="28" t="s">
        <v>47</v>
      </c>
    </row>
    <row r="111" spans="2:12" x14ac:dyDescent="0.2">
      <c r="B111" s="8">
        <v>19</v>
      </c>
      <c r="C111" s="10" t="s">
        <v>185</v>
      </c>
      <c r="D111" s="28" t="s">
        <v>237</v>
      </c>
      <c r="E111" s="28" t="s">
        <v>9</v>
      </c>
      <c r="F111" s="28" t="s">
        <v>10</v>
      </c>
      <c r="G111" s="28" t="s">
        <v>240</v>
      </c>
      <c r="H111" s="28" t="s">
        <v>233</v>
      </c>
      <c r="I111" s="28"/>
      <c r="J111" s="29">
        <v>43590.335844907408</v>
      </c>
      <c r="K111" s="28" t="s">
        <v>12</v>
      </c>
      <c r="L111" s="28" t="s">
        <v>13</v>
      </c>
    </row>
    <row r="112" spans="2:12" x14ac:dyDescent="0.2">
      <c r="B112" s="8">
        <v>19</v>
      </c>
      <c r="C112" s="10" t="s">
        <v>185</v>
      </c>
      <c r="D112" s="28" t="s">
        <v>241</v>
      </c>
      <c r="E112" s="28" t="s">
        <v>17</v>
      </c>
      <c r="F112" s="28" t="s">
        <v>10</v>
      </c>
      <c r="G112" s="28" t="s">
        <v>242</v>
      </c>
      <c r="H112" s="28" t="s">
        <v>68</v>
      </c>
      <c r="I112" s="28"/>
      <c r="J112" s="29">
        <v>43590.337060185186</v>
      </c>
      <c r="K112" s="28" t="s">
        <v>43</v>
      </c>
      <c r="L112" s="28" t="s">
        <v>44</v>
      </c>
    </row>
    <row r="113" spans="2:12" x14ac:dyDescent="0.2">
      <c r="B113" s="8">
        <v>19</v>
      </c>
      <c r="C113" s="10" t="s">
        <v>185</v>
      </c>
      <c r="D113" s="28" t="s">
        <v>241</v>
      </c>
      <c r="E113" s="28" t="s">
        <v>17</v>
      </c>
      <c r="F113" s="28" t="s">
        <v>10</v>
      </c>
      <c r="G113" s="28" t="s">
        <v>152</v>
      </c>
      <c r="H113" s="28" t="s">
        <v>15</v>
      </c>
      <c r="I113" s="28"/>
      <c r="J113" s="29">
        <v>43590.337060185186</v>
      </c>
      <c r="K113" s="28" t="s">
        <v>12</v>
      </c>
      <c r="L113" s="28" t="s">
        <v>13</v>
      </c>
    </row>
    <row r="114" spans="2:12" x14ac:dyDescent="0.2">
      <c r="B114" s="8">
        <v>19</v>
      </c>
      <c r="C114" s="10" t="s">
        <v>185</v>
      </c>
      <c r="D114" s="28" t="s">
        <v>243</v>
      </c>
      <c r="E114" s="28" t="s">
        <v>17</v>
      </c>
      <c r="F114" s="28" t="s">
        <v>10</v>
      </c>
      <c r="G114" s="28" t="s">
        <v>242</v>
      </c>
      <c r="H114" s="28" t="s">
        <v>68</v>
      </c>
      <c r="I114" s="28"/>
      <c r="J114" s="29">
        <v>43590.341736111106</v>
      </c>
      <c r="K114" s="28" t="s">
        <v>43</v>
      </c>
      <c r="L114" s="28" t="s">
        <v>44</v>
      </c>
    </row>
    <row r="115" spans="2:12" x14ac:dyDescent="0.2">
      <c r="B115" s="8">
        <v>19</v>
      </c>
      <c r="C115" s="10" t="s">
        <v>185</v>
      </c>
      <c r="D115" s="28" t="s">
        <v>244</v>
      </c>
      <c r="E115" s="28" t="s">
        <v>9</v>
      </c>
      <c r="F115" s="28" t="s">
        <v>10</v>
      </c>
      <c r="G115" s="28" t="s">
        <v>36</v>
      </c>
      <c r="H115" s="28" t="s">
        <v>216</v>
      </c>
      <c r="I115" s="28"/>
      <c r="J115" s="29">
        <v>43590.350266203706</v>
      </c>
      <c r="K115" s="28" t="s">
        <v>12</v>
      </c>
      <c r="L115" s="28" t="s">
        <v>13</v>
      </c>
    </row>
    <row r="116" spans="2:12" x14ac:dyDescent="0.2">
      <c r="B116" s="8">
        <v>19</v>
      </c>
      <c r="C116" s="10" t="s">
        <v>185</v>
      </c>
      <c r="D116" s="28" t="s">
        <v>245</v>
      </c>
      <c r="E116" s="28" t="s">
        <v>17</v>
      </c>
      <c r="F116" s="28" t="s">
        <v>10</v>
      </c>
      <c r="G116" s="28" t="s">
        <v>246</v>
      </c>
      <c r="H116" s="28" t="s">
        <v>87</v>
      </c>
      <c r="I116" s="28" t="s">
        <v>247</v>
      </c>
      <c r="J116" s="29">
        <v>43590.36555555556</v>
      </c>
      <c r="K116" s="28" t="s">
        <v>34</v>
      </c>
      <c r="L116" s="28" t="s">
        <v>35</v>
      </c>
    </row>
    <row r="117" spans="2:12" x14ac:dyDescent="0.2">
      <c r="B117" s="8">
        <v>19</v>
      </c>
      <c r="C117" s="10" t="s">
        <v>185</v>
      </c>
      <c r="D117" s="28" t="s">
        <v>248</v>
      </c>
      <c r="E117" s="28" t="s">
        <v>17</v>
      </c>
      <c r="F117" s="28" t="s">
        <v>10</v>
      </c>
      <c r="G117" s="28" t="s">
        <v>249</v>
      </c>
      <c r="H117" s="28" t="s">
        <v>63</v>
      </c>
      <c r="I117" s="28"/>
      <c r="J117" s="29">
        <v>43590.367291666669</v>
      </c>
      <c r="K117" s="28" t="s">
        <v>250</v>
      </c>
      <c r="L117" s="28" t="s">
        <v>178</v>
      </c>
    </row>
    <row r="118" spans="2:12" x14ac:dyDescent="0.2">
      <c r="B118" s="8">
        <v>19</v>
      </c>
      <c r="C118" s="10" t="s">
        <v>185</v>
      </c>
      <c r="D118" s="28" t="s">
        <v>248</v>
      </c>
      <c r="E118" s="28" t="s">
        <v>17</v>
      </c>
      <c r="F118" s="28" t="s">
        <v>10</v>
      </c>
      <c r="G118" s="28" t="s">
        <v>251</v>
      </c>
      <c r="H118" s="28" t="s">
        <v>107</v>
      </c>
      <c r="I118" s="28" t="s">
        <v>252</v>
      </c>
      <c r="J118" s="29">
        <v>43590.367291666669</v>
      </c>
      <c r="K118" s="28" t="s">
        <v>70</v>
      </c>
      <c r="L118" s="28" t="s">
        <v>71</v>
      </c>
    </row>
    <row r="119" spans="2:12" x14ac:dyDescent="0.2">
      <c r="B119" s="8">
        <v>19</v>
      </c>
      <c r="C119" s="10" t="s">
        <v>185</v>
      </c>
      <c r="D119" s="28" t="s">
        <v>253</v>
      </c>
      <c r="E119" s="28" t="s">
        <v>9</v>
      </c>
      <c r="F119" s="28" t="s">
        <v>10</v>
      </c>
      <c r="G119" s="28" t="s">
        <v>170</v>
      </c>
      <c r="H119" s="28" t="s">
        <v>63</v>
      </c>
      <c r="I119" s="28"/>
      <c r="J119" s="29">
        <v>43590.370347222226</v>
      </c>
      <c r="K119" s="28" t="s">
        <v>70</v>
      </c>
      <c r="L119" s="28" t="s">
        <v>71</v>
      </c>
    </row>
    <row r="120" spans="2:12" x14ac:dyDescent="0.2">
      <c r="B120" s="8">
        <v>19</v>
      </c>
      <c r="C120" s="10" t="s">
        <v>185</v>
      </c>
      <c r="D120" s="28" t="s">
        <v>253</v>
      </c>
      <c r="E120" s="28" t="s">
        <v>9</v>
      </c>
      <c r="F120" s="28" t="s">
        <v>10</v>
      </c>
      <c r="G120" s="28" t="s">
        <v>254</v>
      </c>
      <c r="H120" s="28" t="s">
        <v>28</v>
      </c>
      <c r="I120" s="28"/>
      <c r="J120" s="29">
        <v>43590.370347222226</v>
      </c>
      <c r="K120" s="28" t="s">
        <v>30</v>
      </c>
      <c r="L120" s="28" t="s">
        <v>31</v>
      </c>
    </row>
    <row r="121" spans="2:12" x14ac:dyDescent="0.2">
      <c r="B121" s="8">
        <v>19</v>
      </c>
      <c r="C121" s="10" t="s">
        <v>185</v>
      </c>
      <c r="D121" s="28" t="s">
        <v>255</v>
      </c>
      <c r="E121" s="28" t="s">
        <v>17</v>
      </c>
      <c r="F121" s="28" t="s">
        <v>10</v>
      </c>
      <c r="G121" s="28" t="s">
        <v>256</v>
      </c>
      <c r="H121" s="28" t="s">
        <v>216</v>
      </c>
      <c r="I121" s="28" t="s">
        <v>257</v>
      </c>
      <c r="J121" s="29">
        <v>43590.373726851853</v>
      </c>
      <c r="K121" s="28" t="s">
        <v>70</v>
      </c>
      <c r="L121" s="28" t="s">
        <v>71</v>
      </c>
    </row>
    <row r="122" spans="2:12" x14ac:dyDescent="0.2">
      <c r="B122" s="8">
        <v>19</v>
      </c>
      <c r="C122" s="10" t="s">
        <v>185</v>
      </c>
      <c r="D122" s="28" t="s">
        <v>255</v>
      </c>
      <c r="E122" s="28" t="s">
        <v>17</v>
      </c>
      <c r="F122" s="28" t="s">
        <v>10</v>
      </c>
      <c r="G122" s="28" t="s">
        <v>258</v>
      </c>
      <c r="H122" s="28" t="s">
        <v>259</v>
      </c>
      <c r="I122" s="28" t="s">
        <v>260</v>
      </c>
      <c r="J122" s="29">
        <v>43590.373726851853</v>
      </c>
      <c r="K122" s="28" t="s">
        <v>59</v>
      </c>
      <c r="L122" s="28" t="s">
        <v>60</v>
      </c>
    </row>
    <row r="123" spans="2:12" x14ac:dyDescent="0.2">
      <c r="B123" s="8">
        <v>19</v>
      </c>
      <c r="C123" s="10" t="s">
        <v>185</v>
      </c>
      <c r="D123" s="28" t="s">
        <v>261</v>
      </c>
      <c r="E123" s="28" t="s">
        <v>9</v>
      </c>
      <c r="F123" s="28" t="s">
        <v>10</v>
      </c>
      <c r="G123" s="28" t="s">
        <v>204</v>
      </c>
      <c r="H123" s="28" t="s">
        <v>205</v>
      </c>
      <c r="I123" s="28" t="s">
        <v>206</v>
      </c>
      <c r="J123" s="29">
        <v>43590.376157407409</v>
      </c>
      <c r="K123" s="28" t="s">
        <v>59</v>
      </c>
      <c r="L123" s="28" t="s">
        <v>60</v>
      </c>
    </row>
    <row r="124" spans="2:12" x14ac:dyDescent="0.2">
      <c r="B124" s="8">
        <v>19</v>
      </c>
      <c r="C124" s="10" t="s">
        <v>185</v>
      </c>
      <c r="D124" s="28" t="s">
        <v>261</v>
      </c>
      <c r="E124" s="28" t="s">
        <v>9</v>
      </c>
      <c r="F124" s="28" t="s">
        <v>10</v>
      </c>
      <c r="G124" s="28" t="s">
        <v>262</v>
      </c>
      <c r="H124" s="28" t="s">
        <v>28</v>
      </c>
      <c r="I124" s="28"/>
      <c r="J124" s="29">
        <v>43590.376157407409</v>
      </c>
      <c r="K124" s="28" t="s">
        <v>30</v>
      </c>
      <c r="L124" s="28" t="s">
        <v>31</v>
      </c>
    </row>
    <row r="125" spans="2:12" x14ac:dyDescent="0.2">
      <c r="B125" s="8">
        <v>19</v>
      </c>
      <c r="C125" s="10" t="s">
        <v>185</v>
      </c>
      <c r="D125" s="28" t="s">
        <v>261</v>
      </c>
      <c r="E125" s="28" t="s">
        <v>9</v>
      </c>
      <c r="F125" s="28" t="s">
        <v>10</v>
      </c>
      <c r="G125" s="28" t="s">
        <v>263</v>
      </c>
      <c r="H125" s="28" t="s">
        <v>28</v>
      </c>
      <c r="I125" s="28" t="s">
        <v>264</v>
      </c>
      <c r="J125" s="29">
        <v>43590.376157407409</v>
      </c>
      <c r="K125" s="28" t="s">
        <v>12</v>
      </c>
      <c r="L125" s="28" t="s">
        <v>13</v>
      </c>
    </row>
    <row r="126" spans="2:12" x14ac:dyDescent="0.2">
      <c r="B126" s="8">
        <v>19</v>
      </c>
      <c r="C126" s="10" t="s">
        <v>185</v>
      </c>
      <c r="D126" s="28" t="s">
        <v>265</v>
      </c>
      <c r="E126" s="28" t="s">
        <v>17</v>
      </c>
      <c r="F126" s="28" t="s">
        <v>10</v>
      </c>
      <c r="G126" s="28" t="s">
        <v>242</v>
      </c>
      <c r="H126" s="28" t="s">
        <v>68</v>
      </c>
      <c r="I126" s="28"/>
      <c r="J126" s="29">
        <v>43590.381226851852</v>
      </c>
      <c r="K126" s="28" t="s">
        <v>43</v>
      </c>
      <c r="L126" s="28" t="s">
        <v>44</v>
      </c>
    </row>
    <row r="127" spans="2:12" x14ac:dyDescent="0.2">
      <c r="B127" s="8">
        <v>19</v>
      </c>
      <c r="C127" s="10" t="s">
        <v>185</v>
      </c>
      <c r="D127" s="28" t="s">
        <v>265</v>
      </c>
      <c r="E127" s="28" t="s">
        <v>17</v>
      </c>
      <c r="F127" s="28" t="s">
        <v>10</v>
      </c>
      <c r="G127" s="28" t="s">
        <v>51</v>
      </c>
      <c r="H127" s="28" t="s">
        <v>28</v>
      </c>
      <c r="I127" s="28"/>
      <c r="J127" s="29">
        <v>43590.381226851852</v>
      </c>
      <c r="K127" s="28" t="s">
        <v>30</v>
      </c>
      <c r="L127" s="28" t="s">
        <v>31</v>
      </c>
    </row>
    <row r="128" spans="2:12" x14ac:dyDescent="0.2">
      <c r="B128" s="8">
        <v>19</v>
      </c>
      <c r="C128" s="10" t="s">
        <v>185</v>
      </c>
      <c r="D128" s="28" t="s">
        <v>266</v>
      </c>
      <c r="E128" s="28" t="s">
        <v>81</v>
      </c>
      <c r="F128" s="28" t="s">
        <v>10</v>
      </c>
      <c r="G128" s="28" t="s">
        <v>267</v>
      </c>
      <c r="H128" s="28" t="s">
        <v>73</v>
      </c>
      <c r="I128" s="28" t="s">
        <v>99</v>
      </c>
      <c r="J128" s="29">
        <v>43590.384918981479</v>
      </c>
      <c r="K128" s="28" t="s">
        <v>46</v>
      </c>
      <c r="L128" s="28" t="s">
        <v>47</v>
      </c>
    </row>
    <row r="129" spans="2:12" x14ac:dyDescent="0.2">
      <c r="B129" s="8">
        <v>19</v>
      </c>
      <c r="C129" s="10" t="s">
        <v>185</v>
      </c>
      <c r="D129" s="28" t="s">
        <v>268</v>
      </c>
      <c r="E129" s="28" t="s">
        <v>9</v>
      </c>
      <c r="F129" s="28" t="s">
        <v>10</v>
      </c>
      <c r="G129" s="28" t="s">
        <v>56</v>
      </c>
      <c r="H129" s="28" t="s">
        <v>57</v>
      </c>
      <c r="I129" s="28" t="s">
        <v>58</v>
      </c>
      <c r="J129" s="29">
        <v>43590.386562500003</v>
      </c>
      <c r="K129" s="28" t="s">
        <v>59</v>
      </c>
      <c r="L129" s="28" t="s">
        <v>60</v>
      </c>
    </row>
    <row r="130" spans="2:12" x14ac:dyDescent="0.2">
      <c r="B130" s="8">
        <v>19</v>
      </c>
      <c r="C130" s="10" t="s">
        <v>185</v>
      </c>
      <c r="D130" s="28" t="s">
        <v>269</v>
      </c>
      <c r="E130" s="28" t="s">
        <v>17</v>
      </c>
      <c r="F130" s="28" t="s">
        <v>10</v>
      </c>
      <c r="G130" s="28" t="s">
        <v>270</v>
      </c>
      <c r="H130" s="28" t="s">
        <v>28</v>
      </c>
      <c r="I130" s="28"/>
      <c r="J130" s="29">
        <v>43590.389722222222</v>
      </c>
      <c r="K130" s="28" t="s">
        <v>30</v>
      </c>
      <c r="L130" s="28" t="s">
        <v>31</v>
      </c>
    </row>
    <row r="131" spans="2:12" x14ac:dyDescent="0.2">
      <c r="B131" s="8">
        <v>19</v>
      </c>
      <c r="C131" s="10" t="s">
        <v>185</v>
      </c>
      <c r="D131" s="28" t="s">
        <v>271</v>
      </c>
      <c r="E131" s="28" t="s">
        <v>17</v>
      </c>
      <c r="F131" s="28" t="s">
        <v>10</v>
      </c>
      <c r="G131" s="28" t="s">
        <v>272</v>
      </c>
      <c r="H131" s="28" t="s">
        <v>238</v>
      </c>
      <c r="I131" s="28"/>
      <c r="J131" s="29">
        <v>43590.396724537037</v>
      </c>
      <c r="K131" s="28" t="s">
        <v>273</v>
      </c>
      <c r="L131" s="28" t="s">
        <v>180</v>
      </c>
    </row>
    <row r="132" spans="2:12" x14ac:dyDescent="0.2">
      <c r="B132" s="8">
        <v>19</v>
      </c>
      <c r="C132" s="10" t="s">
        <v>185</v>
      </c>
      <c r="D132" s="28" t="s">
        <v>274</v>
      </c>
      <c r="E132" s="28" t="s">
        <v>9</v>
      </c>
      <c r="F132" s="28" t="s">
        <v>10</v>
      </c>
      <c r="G132" s="28" t="s">
        <v>145</v>
      </c>
      <c r="H132" s="28" t="s">
        <v>275</v>
      </c>
      <c r="I132" s="28"/>
      <c r="J132" s="29">
        <v>43590.400509259256</v>
      </c>
      <c r="K132" s="28" t="s">
        <v>43</v>
      </c>
      <c r="L132" s="28" t="s">
        <v>44</v>
      </c>
    </row>
    <row r="133" spans="2:12" x14ac:dyDescent="0.2">
      <c r="B133" s="8">
        <v>19</v>
      </c>
      <c r="C133" s="10" t="s">
        <v>185</v>
      </c>
      <c r="D133" s="28" t="s">
        <v>276</v>
      </c>
      <c r="E133" s="28" t="s">
        <v>17</v>
      </c>
      <c r="F133" s="28" t="s">
        <v>10</v>
      </c>
      <c r="G133" s="28" t="s">
        <v>89</v>
      </c>
      <c r="H133" s="28" t="s">
        <v>277</v>
      </c>
      <c r="I133" s="28"/>
      <c r="J133" s="29">
        <v>43590.403356481482</v>
      </c>
      <c r="K133" s="28" t="s">
        <v>46</v>
      </c>
      <c r="L133" s="28" t="s">
        <v>47</v>
      </c>
    </row>
    <row r="134" spans="2:12" x14ac:dyDescent="0.2">
      <c r="B134" s="8">
        <v>19</v>
      </c>
      <c r="C134" s="10" t="s">
        <v>185</v>
      </c>
      <c r="D134" s="28" t="s">
        <v>276</v>
      </c>
      <c r="E134" s="28" t="s">
        <v>17</v>
      </c>
      <c r="F134" s="28" t="s">
        <v>10</v>
      </c>
      <c r="G134" s="28" t="s">
        <v>278</v>
      </c>
      <c r="H134" s="28" t="s">
        <v>279</v>
      </c>
      <c r="I134" s="28"/>
      <c r="J134" s="29">
        <v>43590.403356481482</v>
      </c>
      <c r="K134" s="28" t="s">
        <v>34</v>
      </c>
      <c r="L134" s="28" t="s">
        <v>35</v>
      </c>
    </row>
    <row r="135" spans="2:12" x14ac:dyDescent="0.2">
      <c r="B135" s="8">
        <v>19</v>
      </c>
      <c r="C135" s="10" t="s">
        <v>185</v>
      </c>
      <c r="D135" s="28" t="s">
        <v>280</v>
      </c>
      <c r="E135" s="28" t="s">
        <v>17</v>
      </c>
      <c r="F135" s="28" t="s">
        <v>10</v>
      </c>
      <c r="G135" s="28" t="s">
        <v>270</v>
      </c>
      <c r="H135" s="28" t="s">
        <v>28</v>
      </c>
      <c r="I135" s="28"/>
      <c r="J135" s="29">
        <v>43590.408391203702</v>
      </c>
      <c r="K135" s="28" t="s">
        <v>30</v>
      </c>
      <c r="L135" s="28" t="s">
        <v>31</v>
      </c>
    </row>
    <row r="136" spans="2:12" x14ac:dyDescent="0.2">
      <c r="B136" s="8">
        <v>19</v>
      </c>
      <c r="C136" s="10" t="s">
        <v>185</v>
      </c>
      <c r="D136" s="28" t="s">
        <v>281</v>
      </c>
      <c r="E136" s="28" t="s">
        <v>17</v>
      </c>
      <c r="F136" s="28" t="s">
        <v>10</v>
      </c>
      <c r="G136" s="28" t="s">
        <v>278</v>
      </c>
      <c r="H136" s="28" t="s">
        <v>87</v>
      </c>
      <c r="I136" s="28" t="s">
        <v>282</v>
      </c>
      <c r="J136" s="29">
        <v>43590.410405092596</v>
      </c>
      <c r="K136" s="28" t="s">
        <v>34</v>
      </c>
      <c r="L136" s="28" t="s">
        <v>35</v>
      </c>
    </row>
    <row r="137" spans="2:12" x14ac:dyDescent="0.2">
      <c r="B137" s="8">
        <v>19</v>
      </c>
      <c r="C137" s="10" t="s">
        <v>185</v>
      </c>
      <c r="D137" s="28" t="s">
        <v>283</v>
      </c>
      <c r="E137" s="28" t="s">
        <v>9</v>
      </c>
      <c r="F137" s="28" t="s">
        <v>10</v>
      </c>
      <c r="G137" s="28" t="s">
        <v>27</v>
      </c>
      <c r="H137" s="28" t="s">
        <v>167</v>
      </c>
      <c r="I137" s="28" t="s">
        <v>284</v>
      </c>
      <c r="J137" s="29">
        <v>43590.412476851852</v>
      </c>
      <c r="K137" s="28" t="s">
        <v>12</v>
      </c>
      <c r="L137" s="28" t="s">
        <v>13</v>
      </c>
    </row>
    <row r="138" spans="2:12" x14ac:dyDescent="0.2">
      <c r="B138" s="8">
        <v>19</v>
      </c>
      <c r="C138" s="10" t="s">
        <v>185</v>
      </c>
      <c r="D138" s="28" t="s">
        <v>285</v>
      </c>
      <c r="E138" s="28" t="s">
        <v>9</v>
      </c>
      <c r="F138" s="28" t="s">
        <v>10</v>
      </c>
      <c r="G138" s="28" t="s">
        <v>55</v>
      </c>
      <c r="H138" s="28" t="s">
        <v>216</v>
      </c>
      <c r="I138" s="28" t="s">
        <v>286</v>
      </c>
      <c r="J138" s="29">
        <v>43590.415173611109</v>
      </c>
      <c r="K138" s="28" t="s">
        <v>38</v>
      </c>
      <c r="L138" s="28" t="s">
        <v>39</v>
      </c>
    </row>
    <row r="139" spans="2:12" x14ac:dyDescent="0.2">
      <c r="B139" s="8">
        <v>19</v>
      </c>
      <c r="C139" s="10" t="s">
        <v>185</v>
      </c>
      <c r="D139" s="28" t="s">
        <v>287</v>
      </c>
      <c r="E139" s="28" t="s">
        <v>17</v>
      </c>
      <c r="F139" s="28" t="s">
        <v>10</v>
      </c>
      <c r="G139" s="28" t="s">
        <v>288</v>
      </c>
      <c r="H139" s="28" t="s">
        <v>289</v>
      </c>
      <c r="I139" s="28" t="s">
        <v>290</v>
      </c>
      <c r="J139" s="29">
        <v>43590.421481481477</v>
      </c>
      <c r="K139" s="28" t="s">
        <v>12</v>
      </c>
      <c r="L139" s="28" t="s">
        <v>13</v>
      </c>
    </row>
    <row r="140" spans="2:12" x14ac:dyDescent="0.2">
      <c r="B140" s="8">
        <v>19</v>
      </c>
      <c r="C140" s="10" t="s">
        <v>185</v>
      </c>
      <c r="D140" s="28" t="s">
        <v>287</v>
      </c>
      <c r="E140" s="28" t="s">
        <v>17</v>
      </c>
      <c r="F140" s="28" t="s">
        <v>10</v>
      </c>
      <c r="G140" s="28" t="s">
        <v>278</v>
      </c>
      <c r="H140" s="28" t="s">
        <v>87</v>
      </c>
      <c r="I140" s="28" t="s">
        <v>282</v>
      </c>
      <c r="J140" s="29">
        <v>43590.421481481477</v>
      </c>
      <c r="K140" s="28" t="s">
        <v>34</v>
      </c>
      <c r="L140" s="28" t="s">
        <v>35</v>
      </c>
    </row>
    <row r="141" spans="2:12" x14ac:dyDescent="0.2">
      <c r="B141" s="8">
        <v>19</v>
      </c>
      <c r="C141" s="10" t="s">
        <v>185</v>
      </c>
      <c r="D141" s="28" t="s">
        <v>291</v>
      </c>
      <c r="E141" s="28" t="s">
        <v>9</v>
      </c>
      <c r="F141" s="28" t="s">
        <v>10</v>
      </c>
      <c r="G141" s="28" t="s">
        <v>55</v>
      </c>
      <c r="H141" s="28" t="s">
        <v>21</v>
      </c>
      <c r="I141" s="28" t="s">
        <v>292</v>
      </c>
      <c r="J141" s="29">
        <v>43590.434583333335</v>
      </c>
      <c r="K141" s="28" t="s">
        <v>38</v>
      </c>
      <c r="L141" s="28" t="s">
        <v>39</v>
      </c>
    </row>
    <row r="142" spans="2:12" x14ac:dyDescent="0.2">
      <c r="B142" s="8">
        <v>19</v>
      </c>
      <c r="C142" s="10" t="s">
        <v>185</v>
      </c>
      <c r="D142" s="28" t="s">
        <v>293</v>
      </c>
      <c r="E142" s="28" t="s">
        <v>9</v>
      </c>
      <c r="F142" s="28" t="s">
        <v>10</v>
      </c>
      <c r="G142" s="28" t="s">
        <v>36</v>
      </c>
      <c r="H142" s="28" t="s">
        <v>216</v>
      </c>
      <c r="I142" s="28" t="s">
        <v>247</v>
      </c>
      <c r="J142" s="29">
        <v>43590.436342592591</v>
      </c>
      <c r="K142" s="28" t="s">
        <v>12</v>
      </c>
      <c r="L142" s="28" t="s">
        <v>13</v>
      </c>
    </row>
    <row r="143" spans="2:12" x14ac:dyDescent="0.2">
      <c r="B143" s="8">
        <v>19</v>
      </c>
      <c r="C143" s="10" t="s">
        <v>185</v>
      </c>
      <c r="D143" s="28" t="s">
        <v>293</v>
      </c>
      <c r="E143" s="28" t="s">
        <v>9</v>
      </c>
      <c r="F143" s="28" t="s">
        <v>10</v>
      </c>
      <c r="G143" s="28" t="s">
        <v>294</v>
      </c>
      <c r="H143" s="28" t="s">
        <v>295</v>
      </c>
      <c r="I143" s="28" t="s">
        <v>21</v>
      </c>
      <c r="J143" s="29">
        <v>43590.436342592591</v>
      </c>
      <c r="K143" s="28" t="s">
        <v>70</v>
      </c>
      <c r="L143" s="28" t="s">
        <v>71</v>
      </c>
    </row>
    <row r="144" spans="2:12" x14ac:dyDescent="0.2">
      <c r="B144" s="8">
        <v>19</v>
      </c>
      <c r="C144" s="10" t="s">
        <v>185</v>
      </c>
      <c r="D144" s="28" t="s">
        <v>296</v>
      </c>
      <c r="E144" s="28" t="s">
        <v>17</v>
      </c>
      <c r="F144" s="28" t="s">
        <v>10</v>
      </c>
      <c r="G144" s="28" t="s">
        <v>297</v>
      </c>
      <c r="H144" s="28" t="s">
        <v>28</v>
      </c>
      <c r="I144" s="28"/>
      <c r="J144" s="29">
        <v>43590.439803240741</v>
      </c>
      <c r="K144" s="28" t="s">
        <v>30</v>
      </c>
      <c r="L144" s="28" t="s">
        <v>31</v>
      </c>
    </row>
    <row r="145" spans="2:12" x14ac:dyDescent="0.2">
      <c r="B145" s="8">
        <v>19</v>
      </c>
      <c r="C145" s="10" t="s">
        <v>185</v>
      </c>
      <c r="D145" s="28" t="s">
        <v>296</v>
      </c>
      <c r="E145" s="28" t="s">
        <v>17</v>
      </c>
      <c r="F145" s="28" t="s">
        <v>10</v>
      </c>
      <c r="G145" s="28" t="s">
        <v>298</v>
      </c>
      <c r="H145" s="28" t="s">
        <v>238</v>
      </c>
      <c r="I145" s="28" t="s">
        <v>292</v>
      </c>
      <c r="J145" s="29">
        <v>43590.439803240741</v>
      </c>
      <c r="K145" s="28" t="s">
        <v>46</v>
      </c>
      <c r="L145" s="28" t="s">
        <v>47</v>
      </c>
    </row>
    <row r="146" spans="2:12" x14ac:dyDescent="0.2">
      <c r="B146" s="8">
        <v>19</v>
      </c>
      <c r="C146" s="10" t="s">
        <v>185</v>
      </c>
      <c r="D146" s="28" t="s">
        <v>296</v>
      </c>
      <c r="E146" s="28" t="s">
        <v>17</v>
      </c>
      <c r="F146" s="28" t="s">
        <v>10</v>
      </c>
      <c r="G146" s="28" t="s">
        <v>299</v>
      </c>
      <c r="H146" s="28" t="s">
        <v>300</v>
      </c>
      <c r="I146" s="28"/>
      <c r="J146" s="29">
        <v>43590.439803240741</v>
      </c>
      <c r="K146" s="28" t="s">
        <v>301</v>
      </c>
      <c r="L146" s="28" t="s">
        <v>179</v>
      </c>
    </row>
    <row r="147" spans="2:12" x14ac:dyDescent="0.2">
      <c r="B147" s="8">
        <v>19</v>
      </c>
      <c r="C147" s="10" t="s">
        <v>185</v>
      </c>
      <c r="D147" s="28" t="s">
        <v>302</v>
      </c>
      <c r="E147" s="28" t="s">
        <v>81</v>
      </c>
      <c r="F147" s="28" t="s">
        <v>10</v>
      </c>
      <c r="G147" s="28" t="s">
        <v>246</v>
      </c>
      <c r="H147" s="28" t="s">
        <v>63</v>
      </c>
      <c r="I147" s="28"/>
      <c r="J147" s="29">
        <v>43590.443240740744</v>
      </c>
      <c r="K147" s="28" t="s">
        <v>70</v>
      </c>
      <c r="L147" s="28" t="s">
        <v>71</v>
      </c>
    </row>
    <row r="148" spans="2:12" x14ac:dyDescent="0.2">
      <c r="B148" s="8">
        <v>19</v>
      </c>
      <c r="C148" s="10" t="s">
        <v>185</v>
      </c>
      <c r="D148" s="28" t="s">
        <v>302</v>
      </c>
      <c r="E148" s="28" t="s">
        <v>81</v>
      </c>
      <c r="F148" s="28" t="s">
        <v>10</v>
      </c>
      <c r="G148" s="28" t="s">
        <v>258</v>
      </c>
      <c r="H148" s="28" t="s">
        <v>259</v>
      </c>
      <c r="I148" s="28" t="s">
        <v>303</v>
      </c>
      <c r="J148" s="29">
        <v>43590.443240740744</v>
      </c>
      <c r="K148" s="28" t="s">
        <v>59</v>
      </c>
      <c r="L148" s="28" t="s">
        <v>60</v>
      </c>
    </row>
    <row r="149" spans="2:12" x14ac:dyDescent="0.2">
      <c r="B149" s="8">
        <v>19</v>
      </c>
      <c r="C149" s="10" t="s">
        <v>185</v>
      </c>
      <c r="D149" s="28" t="s">
        <v>304</v>
      </c>
      <c r="E149" s="28" t="s">
        <v>17</v>
      </c>
      <c r="F149" s="28" t="s">
        <v>10</v>
      </c>
      <c r="G149" s="28" t="s">
        <v>152</v>
      </c>
      <c r="H149" s="28" t="s">
        <v>15</v>
      </c>
      <c r="I149" s="28"/>
      <c r="J149" s="29">
        <v>43590.454409722224</v>
      </c>
      <c r="K149" s="28" t="s">
        <v>12</v>
      </c>
      <c r="L149" s="28" t="s">
        <v>13</v>
      </c>
    </row>
    <row r="150" spans="2:12" x14ac:dyDescent="0.2">
      <c r="B150" s="8">
        <v>19</v>
      </c>
      <c r="C150" s="10" t="s">
        <v>185</v>
      </c>
      <c r="D150" s="28" t="s">
        <v>304</v>
      </c>
      <c r="E150" s="28" t="s">
        <v>17</v>
      </c>
      <c r="F150" s="28" t="s">
        <v>10</v>
      </c>
      <c r="G150" s="28" t="s">
        <v>305</v>
      </c>
      <c r="H150" s="28" t="s">
        <v>306</v>
      </c>
      <c r="I150" s="28"/>
      <c r="J150" s="29">
        <v>43590.454409722224</v>
      </c>
      <c r="K150" s="28" t="s">
        <v>34</v>
      </c>
      <c r="L150" s="28" t="s">
        <v>35</v>
      </c>
    </row>
    <row r="151" spans="2:12" x14ac:dyDescent="0.2">
      <c r="B151" s="8">
        <v>19</v>
      </c>
      <c r="C151" s="10" t="s">
        <v>185</v>
      </c>
      <c r="D151" s="28" t="s">
        <v>307</v>
      </c>
      <c r="E151" s="28" t="s">
        <v>17</v>
      </c>
      <c r="F151" s="28" t="s">
        <v>10</v>
      </c>
      <c r="G151" s="28" t="s">
        <v>308</v>
      </c>
      <c r="H151" s="28" t="s">
        <v>15</v>
      </c>
      <c r="I151" s="28"/>
      <c r="J151" s="29">
        <v>43590.457141203704</v>
      </c>
      <c r="K151" s="28" t="s">
        <v>12</v>
      </c>
      <c r="L151" s="28" t="s">
        <v>13</v>
      </c>
    </row>
    <row r="152" spans="2:12" x14ac:dyDescent="0.2">
      <c r="B152" s="8">
        <v>19</v>
      </c>
      <c r="C152" s="10" t="s">
        <v>185</v>
      </c>
      <c r="D152" s="28" t="s">
        <v>309</v>
      </c>
      <c r="E152" s="28" t="s">
        <v>81</v>
      </c>
      <c r="F152" s="28" t="s">
        <v>10</v>
      </c>
      <c r="G152" s="28" t="s">
        <v>310</v>
      </c>
      <c r="H152" s="28" t="s">
        <v>63</v>
      </c>
      <c r="I152" s="28" t="s">
        <v>126</v>
      </c>
      <c r="J152" s="29">
        <v>43590.485810185186</v>
      </c>
      <c r="K152" s="28" t="s">
        <v>43</v>
      </c>
      <c r="L152" s="28" t="s">
        <v>44</v>
      </c>
    </row>
    <row r="153" spans="2:12" x14ac:dyDescent="0.2">
      <c r="B153" s="8">
        <v>19</v>
      </c>
      <c r="C153" s="10" t="s">
        <v>185</v>
      </c>
      <c r="D153" s="28" t="s">
        <v>309</v>
      </c>
      <c r="E153" s="28" t="s">
        <v>81</v>
      </c>
      <c r="F153" s="28" t="s">
        <v>10</v>
      </c>
      <c r="G153" s="28" t="s">
        <v>67</v>
      </c>
      <c r="H153" s="28" t="s">
        <v>28</v>
      </c>
      <c r="I153" s="28" t="s">
        <v>311</v>
      </c>
      <c r="J153" s="29">
        <v>43590.485810185186</v>
      </c>
      <c r="K153" s="28" t="s">
        <v>30</v>
      </c>
      <c r="L153" s="28" t="s">
        <v>31</v>
      </c>
    </row>
    <row r="154" spans="2:12" x14ac:dyDescent="0.2">
      <c r="B154" s="8">
        <v>19</v>
      </c>
      <c r="C154" s="10" t="s">
        <v>185</v>
      </c>
      <c r="D154" s="28" t="s">
        <v>309</v>
      </c>
      <c r="E154" s="28" t="s">
        <v>81</v>
      </c>
      <c r="F154" s="28" t="s">
        <v>10</v>
      </c>
      <c r="G154" s="28" t="s">
        <v>312</v>
      </c>
      <c r="H154" s="28" t="s">
        <v>73</v>
      </c>
      <c r="I154" s="28" t="s">
        <v>126</v>
      </c>
      <c r="J154" s="29">
        <v>43590.485810185186</v>
      </c>
      <c r="K154" s="28" t="s">
        <v>46</v>
      </c>
      <c r="L154" s="28" t="s">
        <v>47</v>
      </c>
    </row>
    <row r="155" spans="2:12" x14ac:dyDescent="0.2">
      <c r="B155" s="8">
        <v>19</v>
      </c>
      <c r="C155" s="10" t="s">
        <v>185</v>
      </c>
      <c r="D155" s="28" t="s">
        <v>313</v>
      </c>
      <c r="E155" s="28" t="s">
        <v>17</v>
      </c>
      <c r="F155" s="28" t="s">
        <v>10</v>
      </c>
      <c r="G155" s="28" t="s">
        <v>314</v>
      </c>
      <c r="H155" s="28" t="s">
        <v>63</v>
      </c>
      <c r="I155" s="28"/>
      <c r="J155" s="29">
        <v>43590.490173611106</v>
      </c>
      <c r="K155" s="28" t="s">
        <v>70</v>
      </c>
      <c r="L155" s="28" t="s">
        <v>71</v>
      </c>
    </row>
    <row r="156" spans="2:12" x14ac:dyDescent="0.2">
      <c r="B156" s="8">
        <v>19</v>
      </c>
      <c r="C156" s="10" t="s">
        <v>185</v>
      </c>
      <c r="D156" s="28" t="s">
        <v>313</v>
      </c>
      <c r="E156" s="28" t="s">
        <v>17</v>
      </c>
      <c r="F156" s="28" t="s">
        <v>10</v>
      </c>
      <c r="G156" s="28" t="s">
        <v>249</v>
      </c>
      <c r="H156" s="28" t="s">
        <v>63</v>
      </c>
      <c r="I156" s="28"/>
      <c r="J156" s="29">
        <v>43590.490173611106</v>
      </c>
      <c r="K156" s="28" t="s">
        <v>250</v>
      </c>
      <c r="L156" s="28" t="s">
        <v>178</v>
      </c>
    </row>
    <row r="157" spans="2:12" x14ac:dyDescent="0.2">
      <c r="B157" s="8">
        <v>19</v>
      </c>
      <c r="C157" s="10" t="s">
        <v>185</v>
      </c>
      <c r="D157" s="28" t="s">
        <v>313</v>
      </c>
      <c r="E157" s="28" t="s">
        <v>17</v>
      </c>
      <c r="F157" s="28" t="s">
        <v>10</v>
      </c>
      <c r="G157" s="28" t="s">
        <v>89</v>
      </c>
      <c r="H157" s="28" t="s">
        <v>90</v>
      </c>
      <c r="I157" s="28"/>
      <c r="J157" s="29">
        <v>43590.490173611106</v>
      </c>
      <c r="K157" s="28" t="s">
        <v>46</v>
      </c>
      <c r="L157" s="28" t="s">
        <v>47</v>
      </c>
    </row>
    <row r="158" spans="2:12" x14ac:dyDescent="0.2">
      <c r="B158" s="8">
        <v>19</v>
      </c>
      <c r="C158" s="10" t="s">
        <v>185</v>
      </c>
      <c r="D158" s="28" t="s">
        <v>315</v>
      </c>
      <c r="E158" s="28" t="s">
        <v>81</v>
      </c>
      <c r="F158" s="28" t="s">
        <v>10</v>
      </c>
      <c r="G158" s="28" t="s">
        <v>172</v>
      </c>
      <c r="H158" s="28" t="s">
        <v>216</v>
      </c>
      <c r="I158" s="28"/>
      <c r="J158" s="29">
        <v>43590.495081018518</v>
      </c>
      <c r="K158" s="28" t="s">
        <v>43</v>
      </c>
      <c r="L158" s="28" t="s">
        <v>44</v>
      </c>
    </row>
    <row r="159" spans="2:12" x14ac:dyDescent="0.2">
      <c r="B159" s="8">
        <v>19</v>
      </c>
      <c r="C159" s="10" t="s">
        <v>185</v>
      </c>
      <c r="D159" s="28" t="s">
        <v>315</v>
      </c>
      <c r="E159" s="28" t="s">
        <v>81</v>
      </c>
      <c r="F159" s="28" t="s">
        <v>10</v>
      </c>
      <c r="G159" s="28" t="s">
        <v>134</v>
      </c>
      <c r="H159" s="28" t="s">
        <v>316</v>
      </c>
      <c r="I159" s="28"/>
      <c r="J159" s="29">
        <v>43590.495081018518</v>
      </c>
      <c r="K159" s="28" t="s">
        <v>70</v>
      </c>
      <c r="L159" s="28" t="s">
        <v>71</v>
      </c>
    </row>
    <row r="160" spans="2:12" x14ac:dyDescent="0.2">
      <c r="B160" s="8">
        <v>19</v>
      </c>
      <c r="C160" s="10" t="s">
        <v>185</v>
      </c>
      <c r="D160" s="28" t="s">
        <v>317</v>
      </c>
      <c r="E160" s="28" t="s">
        <v>9</v>
      </c>
      <c r="F160" s="28" t="s">
        <v>10</v>
      </c>
      <c r="G160" s="28" t="s">
        <v>27</v>
      </c>
      <c r="H160" s="28" t="s">
        <v>63</v>
      </c>
      <c r="I160" s="28" t="s">
        <v>284</v>
      </c>
      <c r="J160" s="29">
        <v>43590.4996875</v>
      </c>
      <c r="K160" s="28" t="s">
        <v>38</v>
      </c>
      <c r="L160" s="28" t="s">
        <v>39</v>
      </c>
    </row>
    <row r="161" spans="2:12" x14ac:dyDescent="0.2">
      <c r="B161" s="8">
        <v>19</v>
      </c>
      <c r="C161" s="10" t="s">
        <v>185</v>
      </c>
      <c r="D161" s="28" t="s">
        <v>318</v>
      </c>
      <c r="E161" s="28" t="s">
        <v>17</v>
      </c>
      <c r="F161" s="28" t="s">
        <v>10</v>
      </c>
      <c r="G161" s="28" t="s">
        <v>198</v>
      </c>
      <c r="H161" s="28" t="s">
        <v>319</v>
      </c>
      <c r="I161" s="28" t="s">
        <v>247</v>
      </c>
      <c r="J161" s="29">
        <v>43590.502106481479</v>
      </c>
      <c r="K161" s="28" t="s">
        <v>12</v>
      </c>
      <c r="L161" s="28" t="s">
        <v>13</v>
      </c>
    </row>
    <row r="162" spans="2:12" x14ac:dyDescent="0.2">
      <c r="B162" s="8">
        <v>19</v>
      </c>
      <c r="C162" s="10" t="s">
        <v>185</v>
      </c>
      <c r="D162" s="28" t="s">
        <v>320</v>
      </c>
      <c r="E162" s="28" t="s">
        <v>17</v>
      </c>
      <c r="F162" s="28" t="s">
        <v>10</v>
      </c>
      <c r="G162" s="28" t="s">
        <v>145</v>
      </c>
      <c r="H162" s="28" t="s">
        <v>321</v>
      </c>
      <c r="I162" s="28"/>
      <c r="J162" s="29">
        <v>43590.508067129631</v>
      </c>
      <c r="K162" s="28" t="s">
        <v>34</v>
      </c>
      <c r="L162" s="28" t="s">
        <v>35</v>
      </c>
    </row>
    <row r="163" spans="2:12" x14ac:dyDescent="0.2">
      <c r="B163" s="8">
        <v>19</v>
      </c>
      <c r="C163" s="10" t="s">
        <v>185</v>
      </c>
      <c r="D163" s="28" t="s">
        <v>320</v>
      </c>
      <c r="E163" s="28" t="s">
        <v>17</v>
      </c>
      <c r="F163" s="28" t="s">
        <v>10</v>
      </c>
      <c r="G163" s="28" t="s">
        <v>305</v>
      </c>
      <c r="H163" s="28" t="s">
        <v>211</v>
      </c>
      <c r="I163" s="28"/>
      <c r="J163" s="29">
        <v>43590.508067129631</v>
      </c>
      <c r="K163" s="28" t="s">
        <v>34</v>
      </c>
      <c r="L163" s="28" t="s">
        <v>35</v>
      </c>
    </row>
    <row r="164" spans="2:12" x14ac:dyDescent="0.2">
      <c r="B164" s="8">
        <v>19</v>
      </c>
      <c r="C164" s="10" t="s">
        <v>185</v>
      </c>
      <c r="D164" s="28" t="s">
        <v>322</v>
      </c>
      <c r="E164" s="28" t="s">
        <v>17</v>
      </c>
      <c r="F164" s="28" t="s">
        <v>10</v>
      </c>
      <c r="G164" s="28" t="s">
        <v>323</v>
      </c>
      <c r="H164" s="28" t="s">
        <v>324</v>
      </c>
      <c r="I164" s="28" t="s">
        <v>325</v>
      </c>
      <c r="J164" s="29">
        <v>43590.511238425926</v>
      </c>
      <c r="K164" s="28" t="s">
        <v>70</v>
      </c>
      <c r="L164" s="28" t="s">
        <v>71</v>
      </c>
    </row>
    <row r="165" spans="2:12" x14ac:dyDescent="0.2">
      <c r="B165" s="8">
        <v>19</v>
      </c>
      <c r="C165" s="10" t="s">
        <v>185</v>
      </c>
      <c r="D165" s="28" t="s">
        <v>322</v>
      </c>
      <c r="E165" s="28" t="s">
        <v>17</v>
      </c>
      <c r="F165" s="28" t="s">
        <v>10</v>
      </c>
      <c r="G165" s="28" t="s">
        <v>242</v>
      </c>
      <c r="H165" s="28" t="s">
        <v>68</v>
      </c>
      <c r="I165" s="28"/>
      <c r="J165" s="29">
        <v>43590.511238425926</v>
      </c>
      <c r="K165" s="28" t="s">
        <v>43</v>
      </c>
      <c r="L165" s="28" t="s">
        <v>44</v>
      </c>
    </row>
    <row r="166" spans="2:12" x14ac:dyDescent="0.2">
      <c r="B166" s="8">
        <v>19</v>
      </c>
      <c r="C166" s="10" t="s">
        <v>185</v>
      </c>
      <c r="D166" s="28" t="s">
        <v>322</v>
      </c>
      <c r="E166" s="28" t="s">
        <v>17</v>
      </c>
      <c r="F166" s="28" t="s">
        <v>10</v>
      </c>
      <c r="G166" s="28" t="s">
        <v>51</v>
      </c>
      <c r="H166" s="28" t="s">
        <v>28</v>
      </c>
      <c r="I166" s="28"/>
      <c r="J166" s="29">
        <v>43590.511238425926</v>
      </c>
      <c r="K166" s="28" t="s">
        <v>30</v>
      </c>
      <c r="L166" s="28" t="s">
        <v>31</v>
      </c>
    </row>
    <row r="167" spans="2:12" x14ac:dyDescent="0.2">
      <c r="B167" s="8">
        <v>19</v>
      </c>
      <c r="C167" s="10" t="s">
        <v>185</v>
      </c>
      <c r="D167" s="28" t="s">
        <v>326</v>
      </c>
      <c r="E167" s="28" t="s">
        <v>81</v>
      </c>
      <c r="F167" s="28" t="s">
        <v>10</v>
      </c>
      <c r="G167" s="28" t="s">
        <v>327</v>
      </c>
      <c r="H167" s="28" t="s">
        <v>63</v>
      </c>
      <c r="I167" s="28" t="s">
        <v>21</v>
      </c>
      <c r="J167" s="29">
        <v>43590.515729166669</v>
      </c>
      <c r="K167" s="28" t="s">
        <v>25</v>
      </c>
      <c r="L167" s="28" t="s">
        <v>26</v>
      </c>
    </row>
    <row r="168" spans="2:12" x14ac:dyDescent="0.2">
      <c r="B168" s="8">
        <v>19</v>
      </c>
      <c r="C168" s="10" t="s">
        <v>185</v>
      </c>
      <c r="D168" s="28" t="s">
        <v>326</v>
      </c>
      <c r="E168" s="28" t="s">
        <v>81</v>
      </c>
      <c r="F168" s="28" t="s">
        <v>10</v>
      </c>
      <c r="G168" s="28" t="s">
        <v>249</v>
      </c>
      <c r="H168" s="28" t="s">
        <v>63</v>
      </c>
      <c r="I168" s="28"/>
      <c r="J168" s="29">
        <v>43590.515729166669</v>
      </c>
      <c r="K168" s="28" t="s">
        <v>46</v>
      </c>
      <c r="L168" s="28" t="s">
        <v>47</v>
      </c>
    </row>
    <row r="169" spans="2:12" x14ac:dyDescent="0.2">
      <c r="B169" s="8">
        <v>19</v>
      </c>
      <c r="C169" s="10" t="s">
        <v>185</v>
      </c>
      <c r="D169" s="28" t="s">
        <v>328</v>
      </c>
      <c r="E169" s="28" t="s">
        <v>81</v>
      </c>
      <c r="F169" s="28" t="s">
        <v>10</v>
      </c>
      <c r="G169" s="28" t="s">
        <v>329</v>
      </c>
      <c r="H169" s="28" t="s">
        <v>63</v>
      </c>
      <c r="I169" s="28"/>
      <c r="J169" s="29">
        <v>43590.51725694444</v>
      </c>
      <c r="K169" s="28" t="s">
        <v>38</v>
      </c>
      <c r="L169" s="28" t="s">
        <v>39</v>
      </c>
    </row>
    <row r="170" spans="2:12" x14ac:dyDescent="0.2">
      <c r="B170" s="8">
        <v>19</v>
      </c>
      <c r="C170" s="10" t="s">
        <v>185</v>
      </c>
      <c r="D170" s="28" t="s">
        <v>328</v>
      </c>
      <c r="E170" s="28" t="s">
        <v>81</v>
      </c>
      <c r="F170" s="28" t="s">
        <v>10</v>
      </c>
      <c r="G170" s="28" t="s">
        <v>145</v>
      </c>
      <c r="H170" s="28" t="s">
        <v>330</v>
      </c>
      <c r="I170" s="28"/>
      <c r="J170" s="29">
        <v>43590.51725694444</v>
      </c>
      <c r="K170" s="28" t="s">
        <v>43</v>
      </c>
      <c r="L170" s="28" t="s">
        <v>44</v>
      </c>
    </row>
    <row r="171" spans="2:12" x14ac:dyDescent="0.2">
      <c r="B171" s="8">
        <v>19</v>
      </c>
      <c r="C171" s="10" t="s">
        <v>185</v>
      </c>
      <c r="D171" s="28" t="s">
        <v>331</v>
      </c>
      <c r="E171" s="28" t="s">
        <v>9</v>
      </c>
      <c r="F171" s="28" t="s">
        <v>10</v>
      </c>
      <c r="G171" s="28" t="s">
        <v>332</v>
      </c>
      <c r="H171" s="28" t="s">
        <v>333</v>
      </c>
      <c r="I171" s="28" t="s">
        <v>252</v>
      </c>
      <c r="J171" s="29">
        <v>43590.51862268518</v>
      </c>
      <c r="K171" s="28" t="s">
        <v>46</v>
      </c>
      <c r="L171" s="28" t="s">
        <v>47</v>
      </c>
    </row>
    <row r="172" spans="2:12" x14ac:dyDescent="0.2">
      <c r="B172" s="8">
        <v>19</v>
      </c>
      <c r="C172" s="10" t="s">
        <v>185</v>
      </c>
      <c r="D172" s="28" t="s">
        <v>334</v>
      </c>
      <c r="E172" s="28" t="s">
        <v>9</v>
      </c>
      <c r="F172" s="28" t="s">
        <v>10</v>
      </c>
      <c r="G172" s="28" t="s">
        <v>335</v>
      </c>
      <c r="H172" s="28" t="s">
        <v>37</v>
      </c>
      <c r="I172" s="28"/>
      <c r="J172" s="29">
        <v>43590.520069444443</v>
      </c>
      <c r="K172" s="28" t="s">
        <v>25</v>
      </c>
      <c r="L172" s="28" t="s">
        <v>26</v>
      </c>
    </row>
    <row r="173" spans="2:12" x14ac:dyDescent="0.2">
      <c r="B173" s="8">
        <v>19</v>
      </c>
      <c r="C173" s="10" t="s">
        <v>185</v>
      </c>
      <c r="D173" s="28" t="s">
        <v>334</v>
      </c>
      <c r="E173" s="28" t="s">
        <v>9</v>
      </c>
      <c r="F173" s="28" t="s">
        <v>10</v>
      </c>
      <c r="G173" s="28" t="s">
        <v>62</v>
      </c>
      <c r="H173" s="28" t="s">
        <v>220</v>
      </c>
      <c r="I173" s="28" t="s">
        <v>336</v>
      </c>
      <c r="J173" s="29">
        <v>43590.520069444443</v>
      </c>
      <c r="K173" s="28" t="s">
        <v>46</v>
      </c>
      <c r="L173" s="28" t="s">
        <v>47</v>
      </c>
    </row>
    <row r="174" spans="2:12" x14ac:dyDescent="0.2">
      <c r="B174" s="8">
        <v>19</v>
      </c>
      <c r="C174" s="10" t="s">
        <v>185</v>
      </c>
      <c r="D174" s="28" t="s">
        <v>337</v>
      </c>
      <c r="E174" s="28" t="s">
        <v>9</v>
      </c>
      <c r="F174" s="28" t="s">
        <v>10</v>
      </c>
      <c r="G174" s="28" t="s">
        <v>338</v>
      </c>
      <c r="H174" s="28" t="s">
        <v>63</v>
      </c>
      <c r="I174" s="28"/>
      <c r="J174" s="29">
        <v>43590.520682870367</v>
      </c>
      <c r="K174" s="28" t="s">
        <v>70</v>
      </c>
      <c r="L174" s="28" t="s">
        <v>71</v>
      </c>
    </row>
    <row r="175" spans="2:12" x14ac:dyDescent="0.2">
      <c r="B175" s="8">
        <v>19</v>
      </c>
      <c r="C175" s="10" t="s">
        <v>185</v>
      </c>
      <c r="D175" s="28" t="s">
        <v>339</v>
      </c>
      <c r="E175" s="28" t="s">
        <v>9</v>
      </c>
      <c r="F175" s="28" t="s">
        <v>10</v>
      </c>
      <c r="G175" s="28" t="s">
        <v>64</v>
      </c>
      <c r="H175" s="28" t="s">
        <v>275</v>
      </c>
      <c r="I175" s="28"/>
      <c r="J175" s="29">
        <v>43590.523761574077</v>
      </c>
      <c r="K175" s="28" t="s">
        <v>43</v>
      </c>
      <c r="L175" s="28" t="s">
        <v>44</v>
      </c>
    </row>
    <row r="176" spans="2:12" x14ac:dyDescent="0.2">
      <c r="B176" s="8">
        <v>19</v>
      </c>
      <c r="C176" s="10" t="s">
        <v>185</v>
      </c>
      <c r="D176" s="28" t="s">
        <v>340</v>
      </c>
      <c r="E176" s="28" t="s">
        <v>9</v>
      </c>
      <c r="F176" s="28" t="s">
        <v>10</v>
      </c>
      <c r="G176" s="28" t="s">
        <v>341</v>
      </c>
      <c r="H176" s="28" t="s">
        <v>126</v>
      </c>
      <c r="I176" s="28"/>
      <c r="J176" s="29">
        <v>43590.525254629625</v>
      </c>
      <c r="K176" s="28" t="s">
        <v>70</v>
      </c>
      <c r="L176" s="28" t="s">
        <v>71</v>
      </c>
    </row>
    <row r="177" spans="2:12" x14ac:dyDescent="0.2">
      <c r="B177" s="8">
        <v>19</v>
      </c>
      <c r="C177" s="10" t="s">
        <v>185</v>
      </c>
      <c r="D177" s="28" t="s">
        <v>340</v>
      </c>
      <c r="E177" s="28" t="s">
        <v>9</v>
      </c>
      <c r="F177" s="28" t="s">
        <v>10</v>
      </c>
      <c r="G177" s="28" t="s">
        <v>338</v>
      </c>
      <c r="H177" s="28" t="s">
        <v>63</v>
      </c>
      <c r="I177" s="28"/>
      <c r="J177" s="29">
        <v>43590.525254629625</v>
      </c>
      <c r="K177" s="28" t="s">
        <v>70</v>
      </c>
      <c r="L177" s="28" t="s">
        <v>71</v>
      </c>
    </row>
    <row r="178" spans="2:12" x14ac:dyDescent="0.2">
      <c r="B178" s="8">
        <v>19</v>
      </c>
      <c r="C178" s="10" t="s">
        <v>185</v>
      </c>
      <c r="D178" s="28" t="s">
        <v>340</v>
      </c>
      <c r="E178" s="28" t="s">
        <v>9</v>
      </c>
      <c r="F178" s="28" t="s">
        <v>10</v>
      </c>
      <c r="G178" s="28" t="s">
        <v>305</v>
      </c>
      <c r="H178" s="28" t="s">
        <v>15</v>
      </c>
      <c r="I178" s="28"/>
      <c r="J178" s="29">
        <v>43590.525254629625</v>
      </c>
      <c r="K178" s="28" t="s">
        <v>12</v>
      </c>
      <c r="L178" s="28" t="s">
        <v>13</v>
      </c>
    </row>
    <row r="179" spans="2:12" x14ac:dyDescent="0.2">
      <c r="B179" s="8">
        <v>19</v>
      </c>
      <c r="C179" s="10" t="s">
        <v>185</v>
      </c>
      <c r="D179" s="28" t="s">
        <v>342</v>
      </c>
      <c r="E179" s="28" t="s">
        <v>17</v>
      </c>
      <c r="F179" s="28" t="s">
        <v>10</v>
      </c>
      <c r="G179" s="28" t="s">
        <v>210</v>
      </c>
      <c r="H179" s="28" t="s">
        <v>321</v>
      </c>
      <c r="I179" s="28"/>
      <c r="J179" s="29">
        <v>43590.528668981482</v>
      </c>
      <c r="K179" s="28" t="s">
        <v>34</v>
      </c>
      <c r="L179" s="28" t="s">
        <v>35</v>
      </c>
    </row>
    <row r="180" spans="2:12" x14ac:dyDescent="0.2">
      <c r="B180" s="8">
        <v>19</v>
      </c>
      <c r="C180" s="10" t="s">
        <v>185</v>
      </c>
      <c r="D180" s="28" t="s">
        <v>342</v>
      </c>
      <c r="E180" s="28" t="s">
        <v>17</v>
      </c>
      <c r="F180" s="28" t="s">
        <v>10</v>
      </c>
      <c r="G180" s="28" t="s">
        <v>62</v>
      </c>
      <c r="H180" s="28" t="s">
        <v>343</v>
      </c>
      <c r="I180" s="28" t="s">
        <v>344</v>
      </c>
      <c r="J180" s="29">
        <v>43590.528668981482</v>
      </c>
      <c r="K180" s="28" t="s">
        <v>46</v>
      </c>
      <c r="L180" s="28" t="s">
        <v>47</v>
      </c>
    </row>
    <row r="181" spans="2:12" x14ac:dyDescent="0.2">
      <c r="B181" s="8">
        <v>19</v>
      </c>
      <c r="C181" s="10" t="s">
        <v>185</v>
      </c>
      <c r="D181" s="28" t="s">
        <v>345</v>
      </c>
      <c r="E181" s="28" t="s">
        <v>81</v>
      </c>
      <c r="F181" s="28" t="s">
        <v>10</v>
      </c>
      <c r="G181" s="28" t="s">
        <v>346</v>
      </c>
      <c r="H181" s="28" t="s">
        <v>347</v>
      </c>
      <c r="I181" s="28" t="s">
        <v>348</v>
      </c>
      <c r="J181" s="29">
        <v>43590.531527777777</v>
      </c>
      <c r="K181" s="28" t="s">
        <v>12</v>
      </c>
      <c r="L181" s="28" t="s">
        <v>13</v>
      </c>
    </row>
    <row r="182" spans="2:12" x14ac:dyDescent="0.2">
      <c r="B182" s="8">
        <v>19</v>
      </c>
      <c r="C182" s="10" t="s">
        <v>185</v>
      </c>
      <c r="D182" s="28" t="s">
        <v>345</v>
      </c>
      <c r="E182" s="28" t="s">
        <v>81</v>
      </c>
      <c r="F182" s="28" t="s">
        <v>10</v>
      </c>
      <c r="G182" s="28" t="s">
        <v>349</v>
      </c>
      <c r="H182" s="28" t="s">
        <v>63</v>
      </c>
      <c r="I182" s="28"/>
      <c r="J182" s="29">
        <v>43590.531527777777</v>
      </c>
      <c r="K182" s="28" t="s">
        <v>38</v>
      </c>
      <c r="L182" s="28" t="s">
        <v>39</v>
      </c>
    </row>
    <row r="183" spans="2:12" x14ac:dyDescent="0.2">
      <c r="B183" s="8">
        <v>19</v>
      </c>
      <c r="C183" s="10" t="s">
        <v>185</v>
      </c>
      <c r="D183" s="28" t="s">
        <v>345</v>
      </c>
      <c r="E183" s="28" t="s">
        <v>81</v>
      </c>
      <c r="F183" s="28" t="s">
        <v>10</v>
      </c>
      <c r="G183" s="28" t="s">
        <v>56</v>
      </c>
      <c r="H183" s="28" t="s">
        <v>57</v>
      </c>
      <c r="I183" s="28" t="s">
        <v>158</v>
      </c>
      <c r="J183" s="29">
        <v>43590.531527777777</v>
      </c>
      <c r="K183" s="28" t="s">
        <v>59</v>
      </c>
      <c r="L183" s="28" t="s">
        <v>60</v>
      </c>
    </row>
    <row r="184" spans="2:12" x14ac:dyDescent="0.2">
      <c r="B184" s="8">
        <v>19</v>
      </c>
      <c r="C184" s="10" t="s">
        <v>185</v>
      </c>
      <c r="D184" s="28" t="s">
        <v>350</v>
      </c>
      <c r="E184" s="28" t="s">
        <v>81</v>
      </c>
      <c r="F184" s="28" t="s">
        <v>10</v>
      </c>
      <c r="G184" s="28" t="s">
        <v>172</v>
      </c>
      <c r="H184" s="28" t="s">
        <v>216</v>
      </c>
      <c r="I184" s="28"/>
      <c r="J184" s="29">
        <v>43590.542754629627</v>
      </c>
      <c r="K184" s="28" t="s">
        <v>43</v>
      </c>
      <c r="L184" s="28" t="s">
        <v>44</v>
      </c>
    </row>
    <row r="185" spans="2:12" x14ac:dyDescent="0.2">
      <c r="B185" s="8">
        <v>19</v>
      </c>
      <c r="C185" s="10" t="s">
        <v>185</v>
      </c>
      <c r="D185" s="28" t="s">
        <v>350</v>
      </c>
      <c r="E185" s="28" t="s">
        <v>81</v>
      </c>
      <c r="F185" s="28" t="s">
        <v>10</v>
      </c>
      <c r="G185" s="28" t="s">
        <v>56</v>
      </c>
      <c r="H185" s="28" t="s">
        <v>351</v>
      </c>
      <c r="I185" s="28" t="s">
        <v>352</v>
      </c>
      <c r="J185" s="29">
        <v>43590.542754629627</v>
      </c>
      <c r="K185" s="28" t="s">
        <v>59</v>
      </c>
      <c r="L185" s="28" t="s">
        <v>60</v>
      </c>
    </row>
    <row r="186" spans="2:12" x14ac:dyDescent="0.2">
      <c r="B186" s="8">
        <v>19</v>
      </c>
      <c r="C186" s="10" t="s">
        <v>185</v>
      </c>
      <c r="D186" s="28" t="s">
        <v>353</v>
      </c>
      <c r="E186" s="28" t="s">
        <v>9</v>
      </c>
      <c r="F186" s="28" t="s">
        <v>10</v>
      </c>
      <c r="G186" s="28" t="s">
        <v>354</v>
      </c>
      <c r="H186" s="28" t="s">
        <v>107</v>
      </c>
      <c r="I186" s="28" t="s">
        <v>28</v>
      </c>
      <c r="J186" s="29">
        <v>43590.549675925926</v>
      </c>
      <c r="K186" s="28" t="s">
        <v>46</v>
      </c>
      <c r="L186" s="28" t="s">
        <v>47</v>
      </c>
    </row>
    <row r="187" spans="2:12" x14ac:dyDescent="0.2">
      <c r="B187" s="8">
        <v>19</v>
      </c>
      <c r="C187" s="10" t="s">
        <v>185</v>
      </c>
      <c r="D187" s="28" t="s">
        <v>355</v>
      </c>
      <c r="E187" s="28" t="s">
        <v>81</v>
      </c>
      <c r="F187" s="28" t="s">
        <v>10</v>
      </c>
      <c r="G187" s="28" t="s">
        <v>356</v>
      </c>
      <c r="H187" s="28" t="s">
        <v>107</v>
      </c>
      <c r="I187" s="28" t="s">
        <v>357</v>
      </c>
      <c r="J187" s="29">
        <v>43590.552175925928</v>
      </c>
      <c r="K187" s="28" t="s">
        <v>358</v>
      </c>
      <c r="L187" s="28" t="s">
        <v>181</v>
      </c>
    </row>
    <row r="188" spans="2:12" x14ac:dyDescent="0.2">
      <c r="B188" s="8">
        <v>19</v>
      </c>
      <c r="C188" s="10" t="s">
        <v>185</v>
      </c>
      <c r="D188" s="28" t="s">
        <v>355</v>
      </c>
      <c r="E188" s="28" t="s">
        <v>81</v>
      </c>
      <c r="F188" s="28" t="s">
        <v>10</v>
      </c>
      <c r="G188" s="28" t="s">
        <v>327</v>
      </c>
      <c r="H188" s="28" t="s">
        <v>63</v>
      </c>
      <c r="I188" s="28" t="s">
        <v>21</v>
      </c>
      <c r="J188" s="29">
        <v>43590.552175925928</v>
      </c>
      <c r="K188" s="28" t="s">
        <v>25</v>
      </c>
      <c r="L188" s="28" t="s">
        <v>26</v>
      </c>
    </row>
    <row r="189" spans="2:12" x14ac:dyDescent="0.2">
      <c r="B189" s="8">
        <v>19</v>
      </c>
      <c r="C189" s="10" t="s">
        <v>185</v>
      </c>
      <c r="D189" s="28" t="s">
        <v>355</v>
      </c>
      <c r="E189" s="28" t="s">
        <v>81</v>
      </c>
      <c r="F189" s="28" t="s">
        <v>10</v>
      </c>
      <c r="G189" s="28" t="s">
        <v>154</v>
      </c>
      <c r="H189" s="28" t="s">
        <v>15</v>
      </c>
      <c r="I189" s="28"/>
      <c r="J189" s="29">
        <v>43590.552175925928</v>
      </c>
      <c r="K189" s="28" t="s">
        <v>12</v>
      </c>
      <c r="L189" s="28" t="s">
        <v>13</v>
      </c>
    </row>
    <row r="190" spans="2:12" x14ac:dyDescent="0.2">
      <c r="B190" s="8">
        <v>19</v>
      </c>
      <c r="C190" s="10" t="s">
        <v>185</v>
      </c>
      <c r="D190" s="28" t="s">
        <v>359</v>
      </c>
      <c r="E190" s="28" t="s">
        <v>17</v>
      </c>
      <c r="F190" s="28" t="s">
        <v>10</v>
      </c>
      <c r="G190" s="28" t="s">
        <v>51</v>
      </c>
      <c r="H190" s="28" t="s">
        <v>28</v>
      </c>
      <c r="I190" s="28"/>
      <c r="J190" s="29">
        <v>43590.556018518517</v>
      </c>
      <c r="K190" s="28" t="s">
        <v>30</v>
      </c>
      <c r="L190" s="28" t="s">
        <v>31</v>
      </c>
    </row>
    <row r="191" spans="2:12" x14ac:dyDescent="0.2">
      <c r="B191" s="8">
        <v>19</v>
      </c>
      <c r="C191" s="10" t="s">
        <v>185</v>
      </c>
      <c r="D191" s="28" t="s">
        <v>359</v>
      </c>
      <c r="E191" s="28" t="s">
        <v>17</v>
      </c>
      <c r="F191" s="28" t="s">
        <v>10</v>
      </c>
      <c r="G191" s="28" t="s">
        <v>305</v>
      </c>
      <c r="H191" s="28" t="s">
        <v>211</v>
      </c>
      <c r="I191" s="28"/>
      <c r="J191" s="29">
        <v>43590.556018518517</v>
      </c>
      <c r="K191" s="28" t="s">
        <v>34</v>
      </c>
      <c r="L191" s="28" t="s">
        <v>35</v>
      </c>
    </row>
    <row r="192" spans="2:12" x14ac:dyDescent="0.2">
      <c r="B192" s="8">
        <v>19</v>
      </c>
      <c r="C192" s="10" t="s">
        <v>185</v>
      </c>
      <c r="D192" s="28" t="s">
        <v>359</v>
      </c>
      <c r="E192" s="28" t="s">
        <v>17</v>
      </c>
      <c r="F192" s="28" t="s">
        <v>10</v>
      </c>
      <c r="G192" s="28" t="s">
        <v>258</v>
      </c>
      <c r="H192" s="28" t="s">
        <v>259</v>
      </c>
      <c r="I192" s="28" t="s">
        <v>260</v>
      </c>
      <c r="J192" s="29">
        <v>43590.556018518517</v>
      </c>
      <c r="K192" s="28" t="s">
        <v>59</v>
      </c>
      <c r="L192" s="28" t="s">
        <v>60</v>
      </c>
    </row>
    <row r="193" spans="2:12" x14ac:dyDescent="0.2">
      <c r="B193" s="8">
        <v>19</v>
      </c>
      <c r="C193" s="10" t="s">
        <v>185</v>
      </c>
      <c r="D193" s="28" t="s">
        <v>360</v>
      </c>
      <c r="E193" s="28" t="s">
        <v>9</v>
      </c>
      <c r="F193" s="28" t="s">
        <v>10</v>
      </c>
      <c r="G193" s="28" t="s">
        <v>246</v>
      </c>
      <c r="H193" s="28" t="s">
        <v>63</v>
      </c>
      <c r="I193" s="28"/>
      <c r="J193" s="29">
        <v>43590.559050925927</v>
      </c>
      <c r="K193" s="28" t="s">
        <v>70</v>
      </c>
      <c r="L193" s="28" t="s">
        <v>71</v>
      </c>
    </row>
    <row r="194" spans="2:12" x14ac:dyDescent="0.2">
      <c r="B194" s="8">
        <v>19</v>
      </c>
      <c r="C194" s="10" t="s">
        <v>185</v>
      </c>
      <c r="D194" s="28" t="s">
        <v>361</v>
      </c>
      <c r="E194" s="28" t="s">
        <v>81</v>
      </c>
      <c r="F194" s="28" t="s">
        <v>10</v>
      </c>
      <c r="G194" s="28" t="s">
        <v>154</v>
      </c>
      <c r="H194" s="28" t="s">
        <v>15</v>
      </c>
      <c r="I194" s="28"/>
      <c r="J194" s="29">
        <v>43590.561041666668</v>
      </c>
      <c r="K194" s="28" t="s">
        <v>12</v>
      </c>
      <c r="L194" s="28" t="s">
        <v>13</v>
      </c>
    </row>
    <row r="195" spans="2:12" x14ac:dyDescent="0.2">
      <c r="B195" s="8">
        <v>19</v>
      </c>
      <c r="C195" s="10" t="s">
        <v>185</v>
      </c>
      <c r="D195" s="28" t="s">
        <v>361</v>
      </c>
      <c r="E195" s="28" t="s">
        <v>81</v>
      </c>
      <c r="F195" s="28" t="s">
        <v>10</v>
      </c>
      <c r="G195" s="28" t="s">
        <v>111</v>
      </c>
      <c r="H195" s="28" t="s">
        <v>63</v>
      </c>
      <c r="I195" s="28" t="s">
        <v>362</v>
      </c>
      <c r="J195" s="29">
        <v>43590.561041666668</v>
      </c>
      <c r="K195" s="28" t="s">
        <v>25</v>
      </c>
      <c r="L195" s="28" t="s">
        <v>26</v>
      </c>
    </row>
    <row r="196" spans="2:12" x14ac:dyDescent="0.2">
      <c r="B196" s="8">
        <v>19</v>
      </c>
      <c r="C196" s="10" t="s">
        <v>185</v>
      </c>
      <c r="D196" s="28" t="s">
        <v>363</v>
      </c>
      <c r="E196" s="28" t="s">
        <v>81</v>
      </c>
      <c r="F196" s="28" t="s">
        <v>10</v>
      </c>
      <c r="G196" s="28" t="s">
        <v>172</v>
      </c>
      <c r="H196" s="28" t="s">
        <v>216</v>
      </c>
      <c r="I196" s="28"/>
      <c r="J196" s="29">
        <v>43590.562650462962</v>
      </c>
      <c r="K196" s="28" t="s">
        <v>43</v>
      </c>
      <c r="L196" s="28" t="s">
        <v>44</v>
      </c>
    </row>
    <row r="197" spans="2:12" x14ac:dyDescent="0.2">
      <c r="B197" s="8">
        <v>19</v>
      </c>
      <c r="C197" s="10" t="s">
        <v>185</v>
      </c>
      <c r="D197" s="28" t="s">
        <v>363</v>
      </c>
      <c r="E197" s="28" t="s">
        <v>81</v>
      </c>
      <c r="F197" s="28" t="s">
        <v>10</v>
      </c>
      <c r="G197" s="28" t="s">
        <v>349</v>
      </c>
      <c r="H197" s="28" t="s">
        <v>63</v>
      </c>
      <c r="I197" s="28"/>
      <c r="J197" s="29">
        <v>43590.562650462962</v>
      </c>
      <c r="K197" s="28" t="s">
        <v>38</v>
      </c>
      <c r="L197" s="28" t="s">
        <v>39</v>
      </c>
    </row>
    <row r="198" spans="2:12" x14ac:dyDescent="0.2">
      <c r="B198" s="8">
        <v>19</v>
      </c>
      <c r="C198" s="10" t="s">
        <v>185</v>
      </c>
      <c r="D198" s="28" t="s">
        <v>364</v>
      </c>
      <c r="E198" s="28" t="s">
        <v>9</v>
      </c>
      <c r="F198" s="28" t="s">
        <v>10</v>
      </c>
      <c r="G198" s="28" t="s">
        <v>365</v>
      </c>
      <c r="H198" s="28" t="s">
        <v>366</v>
      </c>
      <c r="I198" s="28" t="s">
        <v>367</v>
      </c>
      <c r="J198" s="29">
        <v>43590.566944444443</v>
      </c>
      <c r="K198" s="28" t="s">
        <v>43</v>
      </c>
      <c r="L198" s="28" t="s">
        <v>44</v>
      </c>
    </row>
    <row r="199" spans="2:12" x14ac:dyDescent="0.2">
      <c r="B199" s="8">
        <v>19</v>
      </c>
      <c r="C199" s="10" t="s">
        <v>185</v>
      </c>
      <c r="D199" s="28" t="s">
        <v>364</v>
      </c>
      <c r="E199" s="28" t="s">
        <v>9</v>
      </c>
      <c r="F199" s="28" t="s">
        <v>10</v>
      </c>
      <c r="G199" s="28" t="s">
        <v>219</v>
      </c>
      <c r="H199" s="28" t="s">
        <v>238</v>
      </c>
      <c r="I199" s="28" t="s">
        <v>220</v>
      </c>
      <c r="J199" s="29">
        <v>43590.566944444443</v>
      </c>
      <c r="K199" s="28" t="s">
        <v>46</v>
      </c>
      <c r="L199" s="28" t="s">
        <v>47</v>
      </c>
    </row>
    <row r="200" spans="2:12" x14ac:dyDescent="0.2">
      <c r="B200" s="8">
        <v>19</v>
      </c>
      <c r="C200" s="10" t="s">
        <v>185</v>
      </c>
      <c r="D200" s="28" t="s">
        <v>307</v>
      </c>
      <c r="E200" s="28" t="s">
        <v>17</v>
      </c>
      <c r="F200" s="28" t="s">
        <v>10</v>
      </c>
      <c r="G200" s="28" t="s">
        <v>308</v>
      </c>
      <c r="H200" s="28" t="s">
        <v>15</v>
      </c>
      <c r="I200" s="28"/>
      <c r="J200" s="29">
        <v>43590.567418981482</v>
      </c>
      <c r="K200" s="28" t="s">
        <v>12</v>
      </c>
      <c r="L200" s="28" t="s">
        <v>13</v>
      </c>
    </row>
    <row r="201" spans="2:12" x14ac:dyDescent="0.2">
      <c r="B201" s="8">
        <v>19</v>
      </c>
      <c r="C201" s="10" t="s">
        <v>185</v>
      </c>
      <c r="D201" s="28" t="s">
        <v>368</v>
      </c>
      <c r="E201" s="28" t="s">
        <v>81</v>
      </c>
      <c r="F201" s="28" t="s">
        <v>10</v>
      </c>
      <c r="G201" s="28" t="s">
        <v>369</v>
      </c>
      <c r="H201" s="28" t="s">
        <v>73</v>
      </c>
      <c r="I201" s="28"/>
      <c r="J201" s="29">
        <v>43590.570034722223</v>
      </c>
      <c r="K201" s="28" t="s">
        <v>43</v>
      </c>
      <c r="L201" s="28" t="s">
        <v>44</v>
      </c>
    </row>
    <row r="202" spans="2:12" x14ac:dyDescent="0.2">
      <c r="B202" s="8">
        <v>19</v>
      </c>
      <c r="C202" s="10" t="s">
        <v>185</v>
      </c>
      <c r="D202" s="28" t="s">
        <v>368</v>
      </c>
      <c r="E202" s="28" t="s">
        <v>81</v>
      </c>
      <c r="F202" s="28" t="s">
        <v>10</v>
      </c>
      <c r="G202" s="28" t="s">
        <v>370</v>
      </c>
      <c r="H202" s="28" t="s">
        <v>347</v>
      </c>
      <c r="I202" s="28" t="s">
        <v>371</v>
      </c>
      <c r="J202" s="29">
        <v>43590.570034722223</v>
      </c>
      <c r="K202" s="28" t="s">
        <v>12</v>
      </c>
      <c r="L202" s="28" t="s">
        <v>13</v>
      </c>
    </row>
    <row r="203" spans="2:12" x14ac:dyDescent="0.2">
      <c r="B203" s="8">
        <v>19</v>
      </c>
      <c r="C203" s="10" t="s">
        <v>185</v>
      </c>
      <c r="D203" s="28" t="s">
        <v>372</v>
      </c>
      <c r="E203" s="28" t="s">
        <v>81</v>
      </c>
      <c r="F203" s="28" t="s">
        <v>10</v>
      </c>
      <c r="G203" s="28" t="s">
        <v>349</v>
      </c>
      <c r="H203" s="28" t="s">
        <v>63</v>
      </c>
      <c r="I203" s="28" t="s">
        <v>21</v>
      </c>
      <c r="J203" s="29">
        <v>43590.572210648148</v>
      </c>
      <c r="K203" s="28" t="s">
        <v>38</v>
      </c>
      <c r="L203" s="28" t="s">
        <v>39</v>
      </c>
    </row>
    <row r="204" spans="2:12" x14ac:dyDescent="0.2">
      <c r="B204" s="8">
        <v>19</v>
      </c>
      <c r="C204" s="10" t="s">
        <v>185</v>
      </c>
      <c r="D204" s="28" t="s">
        <v>372</v>
      </c>
      <c r="E204" s="28" t="s">
        <v>81</v>
      </c>
      <c r="F204" s="28" t="s">
        <v>10</v>
      </c>
      <c r="G204" s="28" t="s">
        <v>93</v>
      </c>
      <c r="H204" s="28" t="s">
        <v>139</v>
      </c>
      <c r="I204" s="28"/>
      <c r="J204" s="29">
        <v>43590.572210648148</v>
      </c>
      <c r="K204" s="28" t="s">
        <v>46</v>
      </c>
      <c r="L204" s="28" t="s">
        <v>47</v>
      </c>
    </row>
    <row r="205" spans="2:12" x14ac:dyDescent="0.2">
      <c r="B205" s="8">
        <v>19</v>
      </c>
      <c r="C205" s="10" t="s">
        <v>185</v>
      </c>
      <c r="D205" s="28" t="s">
        <v>373</v>
      </c>
      <c r="E205" s="28" t="s">
        <v>9</v>
      </c>
      <c r="F205" s="28" t="s">
        <v>10</v>
      </c>
      <c r="G205" s="28" t="s">
        <v>374</v>
      </c>
      <c r="H205" s="28" t="s">
        <v>28</v>
      </c>
      <c r="I205" s="28"/>
      <c r="J205" s="29">
        <v>43590.577743055561</v>
      </c>
      <c r="K205" s="28" t="s">
        <v>30</v>
      </c>
      <c r="L205" s="28" t="s">
        <v>31</v>
      </c>
    </row>
    <row r="206" spans="2:12" x14ac:dyDescent="0.2">
      <c r="B206" s="8">
        <v>19</v>
      </c>
      <c r="C206" s="10" t="s">
        <v>185</v>
      </c>
      <c r="D206" s="28" t="s">
        <v>375</v>
      </c>
      <c r="E206" s="28" t="s">
        <v>17</v>
      </c>
      <c r="F206" s="28" t="s">
        <v>10</v>
      </c>
      <c r="G206" s="28" t="s">
        <v>376</v>
      </c>
      <c r="H206" s="28" t="s">
        <v>377</v>
      </c>
      <c r="I206" s="28"/>
      <c r="J206" s="29">
        <v>43590.591423611113</v>
      </c>
      <c r="K206" s="28" t="s">
        <v>70</v>
      </c>
      <c r="L206" s="28" t="s">
        <v>71</v>
      </c>
    </row>
    <row r="207" spans="2:12" x14ac:dyDescent="0.2">
      <c r="B207" s="8">
        <v>19</v>
      </c>
      <c r="C207" s="10"/>
      <c r="D207" s="11"/>
      <c r="E207" s="11"/>
      <c r="F207" s="11"/>
      <c r="G207" s="11"/>
      <c r="H207" s="11"/>
      <c r="I207" s="11"/>
      <c r="J207" s="24"/>
      <c r="K207" s="11"/>
      <c r="L207" s="11"/>
    </row>
    <row r="208" spans="2:12" x14ac:dyDescent="0.2">
      <c r="B208" s="8">
        <v>19</v>
      </c>
      <c r="C208" s="10"/>
      <c r="D208" s="11"/>
      <c r="E208" s="11"/>
      <c r="F208" s="11"/>
      <c r="G208" s="11"/>
      <c r="H208" s="11"/>
      <c r="I208" s="11"/>
      <c r="J208" s="24"/>
      <c r="K208" s="11"/>
      <c r="L208" s="11"/>
    </row>
    <row r="209" spans="2:12" x14ac:dyDescent="0.2">
      <c r="B209" s="8">
        <v>19</v>
      </c>
      <c r="C209" s="10"/>
      <c r="D209" s="11"/>
      <c r="E209" s="11"/>
      <c r="F209" s="11"/>
      <c r="G209" s="11"/>
      <c r="H209" s="11"/>
      <c r="I209" s="11"/>
      <c r="J209" s="24"/>
      <c r="K209" s="11"/>
      <c r="L209" s="11"/>
    </row>
    <row r="210" spans="2:12" x14ac:dyDescent="0.2">
      <c r="B210" s="8">
        <v>19</v>
      </c>
      <c r="C210" s="10"/>
      <c r="D210" s="11"/>
      <c r="E210" s="11"/>
      <c r="F210" s="11"/>
      <c r="G210" s="11"/>
      <c r="H210" s="11"/>
      <c r="I210" s="11"/>
      <c r="J210" s="24"/>
      <c r="K210" s="11"/>
      <c r="L210" s="11"/>
    </row>
    <row r="211" spans="2:12" x14ac:dyDescent="0.2">
      <c r="B211" s="8">
        <v>19</v>
      </c>
      <c r="C211" s="10"/>
      <c r="D211" s="11"/>
      <c r="E211" s="11"/>
      <c r="F211" s="11"/>
      <c r="G211" s="11"/>
      <c r="H211" s="11"/>
      <c r="I211" s="11"/>
      <c r="J211" s="24"/>
      <c r="K211" s="11"/>
      <c r="L211" s="11"/>
    </row>
    <row r="212" spans="2:12" x14ac:dyDescent="0.2">
      <c r="B212" s="8">
        <v>19</v>
      </c>
      <c r="C212" s="10"/>
      <c r="D212" s="11"/>
      <c r="E212" s="11"/>
      <c r="F212" s="11"/>
      <c r="G212" s="11"/>
      <c r="H212" s="11"/>
      <c r="I212" s="11"/>
      <c r="J212" s="24"/>
      <c r="K212" s="11"/>
      <c r="L212" s="11"/>
    </row>
    <row r="213" spans="2:12" x14ac:dyDescent="0.2">
      <c r="B213" s="8">
        <v>19</v>
      </c>
      <c r="C213" s="10"/>
      <c r="D213" s="11"/>
      <c r="E213" s="11"/>
      <c r="F213" s="11"/>
      <c r="G213" s="11"/>
      <c r="H213" s="11"/>
      <c r="I213" s="11"/>
      <c r="J213" s="24"/>
      <c r="K213" s="11"/>
      <c r="L213" s="11"/>
    </row>
    <row r="214" spans="2:12" x14ac:dyDescent="0.2">
      <c r="B214" s="8">
        <v>19</v>
      </c>
      <c r="C214" s="10"/>
      <c r="D214" s="11"/>
      <c r="E214" s="11"/>
      <c r="F214" s="11"/>
      <c r="G214" s="11"/>
      <c r="H214" s="11"/>
      <c r="I214" s="11"/>
      <c r="J214" s="24"/>
      <c r="K214" s="11"/>
      <c r="L214" s="11"/>
    </row>
    <row r="215" spans="2:12" x14ac:dyDescent="0.2">
      <c r="B215" s="8">
        <v>19</v>
      </c>
      <c r="C215" s="10"/>
      <c r="D215" s="11"/>
      <c r="E215" s="11"/>
      <c r="F215" s="11"/>
      <c r="G215" s="11"/>
      <c r="H215" s="11"/>
      <c r="I215" s="11"/>
      <c r="J215" s="24"/>
      <c r="K215" s="11"/>
      <c r="L215" s="11"/>
    </row>
    <row r="216" spans="2:12" x14ac:dyDescent="0.2">
      <c r="B216" s="8">
        <v>19</v>
      </c>
      <c r="C216" s="10"/>
      <c r="D216" s="11"/>
      <c r="E216" s="11"/>
      <c r="F216" s="11"/>
      <c r="G216" s="11"/>
      <c r="H216" s="11"/>
      <c r="I216" s="11"/>
      <c r="J216" s="24"/>
      <c r="K216" s="11"/>
      <c r="L216" s="11"/>
    </row>
    <row r="217" spans="2:12" x14ac:dyDescent="0.2">
      <c r="B217" s="8">
        <v>19</v>
      </c>
      <c r="C217" s="10"/>
      <c r="D217" s="11"/>
      <c r="E217" s="11"/>
      <c r="F217" s="11"/>
      <c r="G217" s="11"/>
      <c r="H217" s="11"/>
      <c r="I217" s="11"/>
      <c r="J217" s="24"/>
      <c r="K217" s="11"/>
      <c r="L217" s="11"/>
    </row>
    <row r="218" spans="2:12" x14ac:dyDescent="0.2">
      <c r="B218" s="8">
        <v>19</v>
      </c>
      <c r="C218" s="10"/>
      <c r="D218" s="11"/>
      <c r="E218" s="11"/>
      <c r="F218" s="11"/>
      <c r="G218" s="11"/>
      <c r="H218" s="11"/>
      <c r="I218" s="11"/>
      <c r="J218" s="24"/>
      <c r="K218" s="11"/>
      <c r="L218" s="11"/>
    </row>
    <row r="219" spans="2:12" x14ac:dyDescent="0.2">
      <c r="B219" s="8">
        <v>19</v>
      </c>
      <c r="C219" s="10"/>
      <c r="D219" s="11"/>
      <c r="E219" s="11"/>
      <c r="F219" s="11"/>
      <c r="G219" s="11"/>
      <c r="H219" s="11"/>
      <c r="I219" s="11"/>
      <c r="J219" s="24"/>
      <c r="K219" s="11"/>
      <c r="L219" s="11"/>
    </row>
    <row r="220" spans="2:12" x14ac:dyDescent="0.2">
      <c r="B220" s="8">
        <v>19</v>
      </c>
      <c r="C220" s="10"/>
      <c r="D220" s="11"/>
      <c r="E220" s="11"/>
      <c r="F220" s="11"/>
      <c r="G220" s="11"/>
      <c r="H220" s="11"/>
      <c r="I220" s="11"/>
      <c r="J220" s="24"/>
      <c r="K220" s="11"/>
      <c r="L220" s="11"/>
    </row>
    <row r="221" spans="2:12" x14ac:dyDescent="0.2">
      <c r="B221" s="8">
        <v>19</v>
      </c>
      <c r="C221" s="10"/>
      <c r="D221" s="11"/>
      <c r="E221" s="11"/>
      <c r="F221" s="11"/>
      <c r="G221" s="11"/>
      <c r="H221" s="11"/>
      <c r="I221" s="11"/>
      <c r="J221" s="24"/>
      <c r="K221" s="11"/>
      <c r="L221" s="11"/>
    </row>
    <row r="222" spans="2:12" x14ac:dyDescent="0.2">
      <c r="B222" s="8">
        <v>19</v>
      </c>
      <c r="C222" s="10"/>
      <c r="D222" s="11"/>
      <c r="E222" s="11"/>
      <c r="F222" s="11"/>
      <c r="G222" s="11"/>
      <c r="H222" s="11"/>
      <c r="I222" s="11"/>
      <c r="J222" s="24"/>
      <c r="K222" s="11"/>
      <c r="L222" s="11"/>
    </row>
    <row r="223" spans="2:12" x14ac:dyDescent="0.2">
      <c r="B223" s="8">
        <v>19</v>
      </c>
      <c r="C223" s="10"/>
      <c r="D223" s="11"/>
      <c r="E223" s="11"/>
      <c r="F223" s="11"/>
      <c r="G223" s="11"/>
      <c r="H223" s="11"/>
      <c r="I223" s="11"/>
      <c r="J223" s="24"/>
      <c r="K223" s="11"/>
      <c r="L223" s="11"/>
    </row>
    <row r="224" spans="2:12" x14ac:dyDescent="0.2">
      <c r="B224" s="8">
        <v>19</v>
      </c>
      <c r="C224" s="10"/>
      <c r="D224" s="11"/>
      <c r="E224" s="11"/>
      <c r="F224" s="11"/>
      <c r="G224" s="11"/>
      <c r="H224" s="11"/>
      <c r="I224" s="11"/>
      <c r="J224" s="24"/>
      <c r="K224" s="11"/>
      <c r="L224" s="11"/>
    </row>
    <row r="225" spans="2:12" x14ac:dyDescent="0.2">
      <c r="B225" s="8">
        <v>19</v>
      </c>
      <c r="C225" s="10"/>
      <c r="D225" s="11"/>
      <c r="E225" s="11"/>
      <c r="F225" s="11"/>
      <c r="G225" s="11"/>
      <c r="H225" s="11"/>
      <c r="I225" s="11"/>
      <c r="J225" s="24"/>
      <c r="K225" s="11"/>
      <c r="L225" s="11"/>
    </row>
    <row r="226" spans="2:12" x14ac:dyDescent="0.2">
      <c r="B226" s="8">
        <v>19</v>
      </c>
      <c r="C226" s="10"/>
      <c r="D226" s="11"/>
      <c r="E226" s="11"/>
      <c r="F226" s="11"/>
      <c r="G226" s="11"/>
      <c r="H226" s="11"/>
      <c r="I226" s="11"/>
      <c r="J226" s="24"/>
      <c r="K226" s="11"/>
      <c r="L226" s="11"/>
    </row>
    <row r="227" spans="2:12" x14ac:dyDescent="0.2">
      <c r="B227" s="8">
        <v>19</v>
      </c>
      <c r="C227" s="10"/>
      <c r="D227" s="11"/>
      <c r="E227" s="11"/>
      <c r="F227" s="11"/>
      <c r="G227" s="11"/>
      <c r="H227" s="11"/>
      <c r="I227" s="11"/>
      <c r="J227" s="24"/>
      <c r="K227" s="11"/>
      <c r="L227" s="11"/>
    </row>
    <row r="228" spans="2:12" x14ac:dyDescent="0.2">
      <c r="B228" s="8">
        <v>19</v>
      </c>
      <c r="C228" s="10"/>
      <c r="D228" s="11"/>
      <c r="E228" s="11"/>
      <c r="F228" s="11"/>
      <c r="G228" s="11"/>
      <c r="H228" s="11"/>
      <c r="I228" s="11"/>
      <c r="J228" s="24"/>
      <c r="K228" s="11"/>
      <c r="L228" s="11"/>
    </row>
    <row r="229" spans="2:12" x14ac:dyDescent="0.2">
      <c r="B229" s="8">
        <v>19</v>
      </c>
      <c r="C229" s="10"/>
      <c r="D229" s="11"/>
      <c r="E229" s="11"/>
      <c r="F229" s="11"/>
      <c r="G229" s="11"/>
      <c r="H229" s="11"/>
      <c r="I229" s="11"/>
      <c r="J229" s="24"/>
      <c r="K229" s="11"/>
      <c r="L229" s="11"/>
    </row>
    <row r="230" spans="2:12" x14ac:dyDescent="0.2">
      <c r="B230" s="8">
        <v>19</v>
      </c>
      <c r="C230" s="10"/>
      <c r="D230" s="11"/>
      <c r="E230" s="11"/>
      <c r="F230" s="11"/>
      <c r="G230" s="11"/>
      <c r="H230" s="11"/>
      <c r="I230" s="11"/>
      <c r="J230" s="24"/>
      <c r="K230" s="11"/>
      <c r="L230" s="11"/>
    </row>
    <row r="231" spans="2:12" x14ac:dyDescent="0.2">
      <c r="B231" s="8">
        <v>19</v>
      </c>
      <c r="C231" s="10"/>
      <c r="D231" s="11"/>
      <c r="E231" s="11"/>
      <c r="F231" s="11"/>
      <c r="G231" s="11"/>
      <c r="H231" s="11"/>
      <c r="I231" s="11"/>
      <c r="J231" s="24"/>
      <c r="K231" s="11"/>
      <c r="L231" s="11"/>
    </row>
    <row r="232" spans="2:12" x14ac:dyDescent="0.2">
      <c r="B232" s="8">
        <v>19</v>
      </c>
      <c r="C232" s="10"/>
      <c r="D232" s="11"/>
      <c r="E232" s="11"/>
      <c r="F232" s="11"/>
      <c r="G232" s="11"/>
      <c r="H232" s="11"/>
      <c r="I232" s="11"/>
      <c r="J232" s="24"/>
      <c r="K232" s="11"/>
      <c r="L232" s="11"/>
    </row>
    <row r="233" spans="2:12" x14ac:dyDescent="0.2">
      <c r="B233" s="8">
        <v>19</v>
      </c>
      <c r="C233" s="10"/>
      <c r="D233" s="11"/>
      <c r="E233" s="11"/>
      <c r="F233" s="11"/>
      <c r="G233" s="11"/>
      <c r="H233" s="11"/>
      <c r="I233" s="11"/>
      <c r="J233" s="24"/>
      <c r="K233" s="11"/>
      <c r="L233" s="11"/>
    </row>
    <row r="234" spans="2:12" x14ac:dyDescent="0.2">
      <c r="B234" s="8">
        <v>19</v>
      </c>
      <c r="C234" s="10"/>
      <c r="D234" s="11"/>
      <c r="E234" s="11"/>
      <c r="F234" s="11"/>
      <c r="G234" s="11"/>
      <c r="H234" s="11"/>
      <c r="I234" s="11"/>
      <c r="J234" s="24"/>
      <c r="K234" s="11"/>
      <c r="L234" s="11"/>
    </row>
    <row r="235" spans="2:12" x14ac:dyDescent="0.2">
      <c r="B235" s="8">
        <v>19</v>
      </c>
      <c r="C235" s="10"/>
      <c r="D235" s="11"/>
      <c r="E235" s="11"/>
      <c r="F235" s="11"/>
      <c r="G235" s="11"/>
      <c r="H235" s="11"/>
      <c r="I235" s="11"/>
      <c r="J235" s="24"/>
      <c r="K235" s="11"/>
      <c r="L235" s="11"/>
    </row>
    <row r="236" spans="2:12" x14ac:dyDescent="0.2">
      <c r="B236" s="8">
        <v>19</v>
      </c>
      <c r="C236" s="10"/>
      <c r="D236" s="11"/>
      <c r="E236" s="11"/>
      <c r="F236" s="11"/>
      <c r="G236" s="11"/>
      <c r="H236" s="11"/>
      <c r="I236" s="11"/>
      <c r="J236" s="24"/>
      <c r="K236" s="11"/>
      <c r="L236" s="11"/>
    </row>
    <row r="237" spans="2:12" x14ac:dyDescent="0.2">
      <c r="B237" s="8">
        <v>19</v>
      </c>
      <c r="C237" s="10"/>
      <c r="D237" s="11"/>
      <c r="E237" s="11"/>
      <c r="F237" s="11"/>
      <c r="G237" s="11"/>
      <c r="H237" s="11"/>
      <c r="I237" s="11"/>
      <c r="J237" s="24"/>
      <c r="K237" s="11"/>
      <c r="L237" s="11"/>
    </row>
    <row r="238" spans="2:12" x14ac:dyDescent="0.2">
      <c r="B238" s="8">
        <v>19</v>
      </c>
      <c r="C238" s="10"/>
      <c r="D238" s="11"/>
      <c r="E238" s="11"/>
      <c r="F238" s="11"/>
      <c r="G238" s="11"/>
      <c r="H238" s="11"/>
      <c r="I238" s="11"/>
      <c r="J238" s="24"/>
      <c r="K238" s="11"/>
      <c r="L238" s="11"/>
    </row>
    <row r="239" spans="2:12" x14ac:dyDescent="0.2">
      <c r="B239" s="8">
        <v>19</v>
      </c>
      <c r="C239" s="10"/>
      <c r="D239" s="11"/>
      <c r="E239" s="11"/>
      <c r="F239" s="11"/>
      <c r="G239" s="11"/>
      <c r="H239" s="11"/>
      <c r="I239" s="11"/>
      <c r="J239" s="24"/>
      <c r="K239" s="11"/>
      <c r="L239" s="11"/>
    </row>
    <row r="240" spans="2:12" x14ac:dyDescent="0.2">
      <c r="B240" s="8">
        <v>19</v>
      </c>
      <c r="C240" s="10"/>
      <c r="D240" s="11"/>
      <c r="E240" s="11"/>
      <c r="F240" s="11"/>
      <c r="G240" s="11"/>
      <c r="H240" s="11"/>
      <c r="I240" s="11"/>
      <c r="J240" s="24"/>
      <c r="K240" s="11"/>
      <c r="L240" s="11"/>
    </row>
    <row r="241" spans="2:12" x14ac:dyDescent="0.2">
      <c r="B241" s="8">
        <v>19</v>
      </c>
      <c r="C241" s="10"/>
      <c r="D241" s="11"/>
      <c r="E241" s="11"/>
      <c r="F241" s="11"/>
      <c r="G241" s="11"/>
      <c r="H241" s="11"/>
      <c r="I241" s="11"/>
      <c r="J241" s="24"/>
      <c r="K241" s="11"/>
      <c r="L241" s="11"/>
    </row>
    <row r="242" spans="2:12" x14ac:dyDescent="0.2">
      <c r="B242" s="8">
        <v>19</v>
      </c>
      <c r="C242" s="10"/>
      <c r="D242" s="11"/>
      <c r="E242" s="11"/>
      <c r="F242" s="11"/>
      <c r="G242" s="11"/>
      <c r="H242" s="11"/>
      <c r="I242" s="11"/>
      <c r="J242" s="24"/>
      <c r="K242" s="11"/>
      <c r="L242" s="11"/>
    </row>
    <row r="243" spans="2:12" x14ac:dyDescent="0.2">
      <c r="B243" s="8">
        <v>19</v>
      </c>
      <c r="C243" s="10"/>
      <c r="D243" s="11"/>
      <c r="E243" s="11"/>
      <c r="F243" s="11"/>
      <c r="G243" s="11"/>
      <c r="H243" s="11"/>
      <c r="I243" s="11"/>
      <c r="J243" s="24"/>
      <c r="K243" s="11"/>
      <c r="L243" s="11"/>
    </row>
    <row r="244" spans="2:12" x14ac:dyDescent="0.2">
      <c r="B244" s="8">
        <v>19</v>
      </c>
      <c r="C244" s="10"/>
      <c r="D244" s="11"/>
      <c r="E244" s="11"/>
      <c r="F244" s="11"/>
      <c r="G244" s="11"/>
      <c r="H244" s="11"/>
      <c r="I244" s="11"/>
      <c r="J244" s="24"/>
      <c r="K244" s="11"/>
      <c r="L244" s="11"/>
    </row>
    <row r="245" spans="2:12" x14ac:dyDescent="0.2">
      <c r="B245" s="8">
        <v>19</v>
      </c>
      <c r="C245" s="10"/>
      <c r="D245" s="11"/>
      <c r="E245" s="11"/>
      <c r="F245" s="11"/>
      <c r="G245" s="11"/>
      <c r="H245" s="11"/>
      <c r="I245" s="11"/>
      <c r="J245" s="24"/>
      <c r="K245" s="11"/>
      <c r="L245" s="11"/>
    </row>
    <row r="246" spans="2:12" x14ac:dyDescent="0.2">
      <c r="B246" s="8">
        <v>19</v>
      </c>
      <c r="C246" s="10"/>
      <c r="D246" s="11"/>
      <c r="E246" s="11"/>
      <c r="F246" s="11"/>
      <c r="G246" s="11"/>
      <c r="H246" s="11"/>
      <c r="I246" s="11"/>
      <c r="J246" s="24"/>
      <c r="K246" s="11"/>
      <c r="L246" s="11"/>
    </row>
    <row r="247" spans="2:12" x14ac:dyDescent="0.2">
      <c r="B247" s="8">
        <v>19</v>
      </c>
      <c r="C247" s="10"/>
      <c r="D247" s="11"/>
      <c r="E247" s="11"/>
      <c r="F247" s="11"/>
      <c r="G247" s="11"/>
      <c r="H247" s="11"/>
      <c r="I247" s="11"/>
      <c r="J247" s="24"/>
      <c r="K247" s="11"/>
      <c r="L247" s="11"/>
    </row>
    <row r="248" spans="2:12" x14ac:dyDescent="0.2">
      <c r="B248" s="8">
        <v>19</v>
      </c>
      <c r="C248" s="10"/>
      <c r="D248" s="11"/>
      <c r="E248" s="11"/>
      <c r="F248" s="11"/>
      <c r="G248" s="11"/>
      <c r="H248" s="11"/>
      <c r="I248" s="11"/>
      <c r="J248" s="24"/>
      <c r="K248" s="11"/>
      <c r="L248" s="11"/>
    </row>
    <row r="249" spans="2:12" x14ac:dyDescent="0.2">
      <c r="B249" s="8">
        <v>19</v>
      </c>
      <c r="C249" s="10"/>
      <c r="D249" s="11"/>
      <c r="E249" s="11"/>
      <c r="F249" s="11"/>
      <c r="G249" s="11"/>
      <c r="H249" s="11"/>
      <c r="I249" s="11"/>
      <c r="J249" s="24"/>
      <c r="K249" s="11"/>
      <c r="L249" s="11"/>
    </row>
    <row r="250" spans="2:12" x14ac:dyDescent="0.2">
      <c r="B250" s="8">
        <v>19</v>
      </c>
      <c r="C250" s="10"/>
      <c r="D250" s="11"/>
      <c r="E250" s="11"/>
      <c r="F250" s="11"/>
      <c r="G250" s="11"/>
      <c r="H250" s="11"/>
      <c r="I250" s="11"/>
      <c r="J250" s="24"/>
      <c r="K250" s="11"/>
      <c r="L250" s="11"/>
    </row>
    <row r="251" spans="2:12" x14ac:dyDescent="0.2">
      <c r="B251" s="8">
        <v>19</v>
      </c>
      <c r="C251" s="10"/>
      <c r="D251" s="11"/>
      <c r="E251" s="11"/>
      <c r="F251" s="11"/>
      <c r="G251" s="11"/>
      <c r="H251" s="11"/>
      <c r="I251" s="11"/>
      <c r="J251" s="24"/>
      <c r="K251" s="11"/>
      <c r="L251" s="11"/>
    </row>
    <row r="252" spans="2:12" x14ac:dyDescent="0.2">
      <c r="B252" s="8">
        <v>19</v>
      </c>
      <c r="C252" s="10"/>
      <c r="D252" s="11"/>
      <c r="E252" s="11"/>
      <c r="F252" s="11"/>
      <c r="G252" s="11"/>
      <c r="H252" s="11"/>
      <c r="I252" s="11"/>
      <c r="J252" s="24"/>
      <c r="K252" s="11"/>
      <c r="L252" s="11"/>
    </row>
    <row r="253" spans="2:12" x14ac:dyDescent="0.2">
      <c r="B253" s="8">
        <v>19</v>
      </c>
      <c r="C253" s="10"/>
      <c r="D253" s="11"/>
      <c r="E253" s="11"/>
      <c r="F253" s="11"/>
      <c r="G253" s="11"/>
      <c r="H253" s="11"/>
      <c r="I253" s="11"/>
      <c r="J253" s="24"/>
      <c r="K253" s="11"/>
      <c r="L253" s="11"/>
    </row>
    <row r="254" spans="2:12" x14ac:dyDescent="0.2">
      <c r="B254" s="8">
        <v>19</v>
      </c>
      <c r="C254" s="10"/>
      <c r="D254" s="11"/>
      <c r="E254" s="11"/>
      <c r="F254" s="11"/>
      <c r="G254" s="11"/>
      <c r="H254" s="11"/>
      <c r="I254" s="11"/>
      <c r="J254" s="24"/>
      <c r="K254" s="11"/>
      <c r="L254" s="11"/>
    </row>
    <row r="255" spans="2:12" x14ac:dyDescent="0.2">
      <c r="B255" s="8">
        <v>19</v>
      </c>
      <c r="C255" s="10"/>
      <c r="D255" s="11"/>
      <c r="E255" s="11"/>
      <c r="F255" s="11"/>
      <c r="G255" s="11"/>
      <c r="H255" s="11"/>
      <c r="I255" s="11"/>
      <c r="J255" s="24"/>
      <c r="K255" s="11"/>
      <c r="L255" s="11"/>
    </row>
    <row r="256" spans="2:12" x14ac:dyDescent="0.2">
      <c r="B256" s="8">
        <v>19</v>
      </c>
      <c r="C256" s="10"/>
      <c r="D256" s="11"/>
      <c r="E256" s="11"/>
      <c r="F256" s="11"/>
      <c r="G256" s="11"/>
      <c r="H256" s="11"/>
      <c r="I256" s="11"/>
      <c r="J256" s="24"/>
      <c r="K256" s="11"/>
      <c r="L256" s="11"/>
    </row>
    <row r="257" spans="2:12" x14ac:dyDescent="0.2">
      <c r="B257" s="8">
        <v>19</v>
      </c>
      <c r="C257" s="10"/>
      <c r="D257" s="11"/>
      <c r="E257" s="11"/>
      <c r="F257" s="11"/>
      <c r="G257" s="11"/>
      <c r="H257" s="11"/>
      <c r="I257" s="11"/>
      <c r="J257" s="24"/>
      <c r="K257" s="11"/>
      <c r="L257" s="11"/>
    </row>
    <row r="258" spans="2:12" x14ac:dyDescent="0.2">
      <c r="B258" s="8">
        <v>19</v>
      </c>
      <c r="C258" s="10"/>
      <c r="D258" s="11"/>
      <c r="E258" s="11"/>
      <c r="F258" s="11"/>
      <c r="G258" s="11"/>
      <c r="H258" s="11"/>
      <c r="I258" s="11"/>
      <c r="J258" s="24"/>
      <c r="K258" s="11"/>
      <c r="L258" s="11"/>
    </row>
    <row r="259" spans="2:12" x14ac:dyDescent="0.2">
      <c r="B259" s="8">
        <v>19</v>
      </c>
      <c r="C259" s="10"/>
      <c r="D259" s="11"/>
      <c r="E259" s="11"/>
      <c r="F259" s="11"/>
      <c r="G259" s="11"/>
      <c r="H259" s="11"/>
      <c r="I259" s="11"/>
      <c r="J259" s="24"/>
      <c r="K259" s="11"/>
      <c r="L259" s="11"/>
    </row>
    <row r="260" spans="2:12" x14ac:dyDescent="0.2">
      <c r="B260" s="8">
        <v>19</v>
      </c>
      <c r="C260" s="10"/>
      <c r="D260" s="11"/>
      <c r="E260" s="11"/>
      <c r="F260" s="11"/>
      <c r="G260" s="11"/>
      <c r="H260" s="11"/>
      <c r="I260" s="11"/>
      <c r="J260" s="24"/>
      <c r="K260" s="11"/>
      <c r="L260" s="11"/>
    </row>
    <row r="261" spans="2:12" x14ac:dyDescent="0.2">
      <c r="B261" s="8">
        <v>19</v>
      </c>
      <c r="C261" s="10"/>
      <c r="D261" s="11"/>
      <c r="E261" s="11"/>
      <c r="F261" s="11"/>
      <c r="G261" s="11"/>
      <c r="H261" s="11"/>
      <c r="I261" s="11"/>
      <c r="J261" s="24"/>
      <c r="K261" s="11"/>
      <c r="L261" s="11"/>
    </row>
    <row r="262" spans="2:12" x14ac:dyDescent="0.2">
      <c r="B262" s="8">
        <v>19</v>
      </c>
      <c r="C262" s="10"/>
      <c r="D262" s="11"/>
      <c r="E262" s="11"/>
      <c r="F262" s="11"/>
      <c r="G262" s="11"/>
      <c r="H262" s="11"/>
      <c r="I262" s="11"/>
      <c r="J262" s="24"/>
      <c r="K262" s="11"/>
      <c r="L262" s="11"/>
    </row>
    <row r="263" spans="2:12" x14ac:dyDescent="0.2">
      <c r="B263" s="8">
        <v>19</v>
      </c>
      <c r="C263" s="10"/>
      <c r="D263" s="11"/>
      <c r="E263" s="11"/>
      <c r="F263" s="11"/>
      <c r="G263" s="11"/>
      <c r="H263" s="11"/>
      <c r="I263" s="11"/>
      <c r="J263" s="24"/>
      <c r="K263" s="11"/>
      <c r="L263" s="11"/>
    </row>
    <row r="264" spans="2:12" x14ac:dyDescent="0.2">
      <c r="B264" s="8">
        <v>19</v>
      </c>
      <c r="C264" s="10"/>
      <c r="D264" s="11"/>
      <c r="E264" s="11"/>
      <c r="F264" s="11"/>
      <c r="G264" s="11"/>
      <c r="H264" s="11"/>
      <c r="I264" s="11"/>
      <c r="J264" s="24"/>
      <c r="K264" s="11"/>
      <c r="L264" s="11"/>
    </row>
    <row r="265" spans="2:12" x14ac:dyDescent="0.2">
      <c r="B265" s="8">
        <v>19</v>
      </c>
      <c r="C265" s="10"/>
      <c r="D265" s="11"/>
      <c r="E265" s="11"/>
      <c r="F265" s="11"/>
      <c r="G265" s="11"/>
      <c r="H265" s="11"/>
      <c r="I265" s="11"/>
      <c r="J265" s="24"/>
      <c r="K265" s="11"/>
      <c r="L265" s="11"/>
    </row>
    <row r="266" spans="2:12" x14ac:dyDescent="0.2">
      <c r="B266" s="8">
        <v>19</v>
      </c>
      <c r="C266" s="10"/>
      <c r="D266" s="11"/>
      <c r="E266" s="11"/>
      <c r="F266" s="11"/>
      <c r="G266" s="11"/>
      <c r="H266" s="11"/>
      <c r="I266" s="11"/>
      <c r="J266" s="24"/>
      <c r="K266" s="11"/>
      <c r="L266" s="11"/>
    </row>
    <row r="267" spans="2:12" x14ac:dyDescent="0.2">
      <c r="B267" s="8">
        <v>19</v>
      </c>
      <c r="C267" s="10"/>
      <c r="D267" s="11"/>
      <c r="E267" s="11"/>
      <c r="F267" s="11"/>
      <c r="G267" s="11"/>
      <c r="H267" s="11"/>
      <c r="I267" s="11"/>
      <c r="J267" s="24"/>
      <c r="K267" s="11"/>
      <c r="L267" s="11"/>
    </row>
    <row r="268" spans="2:12" x14ac:dyDescent="0.2">
      <c r="B268" s="8">
        <v>19</v>
      </c>
      <c r="C268" s="10"/>
      <c r="D268" s="11"/>
      <c r="E268" s="11"/>
      <c r="F268" s="11"/>
      <c r="G268" s="11"/>
      <c r="H268" s="11"/>
      <c r="I268" s="11"/>
      <c r="J268" s="24"/>
      <c r="K268" s="11"/>
      <c r="L268" s="11"/>
    </row>
    <row r="269" spans="2:12" x14ac:dyDescent="0.2">
      <c r="B269" s="8">
        <v>19</v>
      </c>
      <c r="C269" s="10"/>
      <c r="D269" s="11"/>
      <c r="E269" s="11"/>
      <c r="F269" s="11"/>
      <c r="G269" s="11"/>
      <c r="H269" s="11"/>
      <c r="I269" s="11"/>
      <c r="J269" s="24"/>
      <c r="K269" s="11"/>
      <c r="L269" s="11"/>
    </row>
    <row r="270" spans="2:12" x14ac:dyDescent="0.2">
      <c r="B270" s="8">
        <v>19</v>
      </c>
      <c r="C270" s="10"/>
      <c r="D270" s="11"/>
      <c r="E270" s="11"/>
      <c r="F270" s="11"/>
      <c r="G270" s="11"/>
      <c r="H270" s="11"/>
      <c r="I270" s="11"/>
      <c r="J270" s="24"/>
      <c r="K270" s="11"/>
      <c r="L270" s="11"/>
    </row>
    <row r="271" spans="2:12" x14ac:dyDescent="0.2">
      <c r="B271" s="8">
        <v>19</v>
      </c>
      <c r="C271" s="10"/>
      <c r="D271" s="11"/>
      <c r="E271" s="11"/>
      <c r="F271" s="11"/>
      <c r="G271" s="11"/>
      <c r="H271" s="11"/>
      <c r="I271" s="11"/>
      <c r="J271" s="24"/>
      <c r="K271" s="11"/>
      <c r="L271" s="11"/>
    </row>
    <row r="272" spans="2:12" x14ac:dyDescent="0.2">
      <c r="B272" s="8">
        <v>19</v>
      </c>
      <c r="C272" s="10"/>
      <c r="D272" s="11"/>
      <c r="E272" s="11"/>
      <c r="F272" s="11"/>
      <c r="G272" s="11"/>
      <c r="H272" s="11"/>
      <c r="I272" s="11"/>
      <c r="J272" s="24"/>
      <c r="K272" s="11"/>
      <c r="L272" s="11"/>
    </row>
    <row r="273" spans="2:12" x14ac:dyDescent="0.2">
      <c r="B273" s="8">
        <v>19</v>
      </c>
      <c r="C273" s="10"/>
      <c r="D273" s="11"/>
      <c r="E273" s="11"/>
      <c r="F273" s="11"/>
      <c r="G273" s="11"/>
      <c r="H273" s="11"/>
      <c r="I273" s="11"/>
      <c r="J273" s="24"/>
      <c r="K273" s="11"/>
      <c r="L273" s="11"/>
    </row>
    <row r="274" spans="2:12" x14ac:dyDescent="0.2">
      <c r="B274" s="8">
        <v>19</v>
      </c>
      <c r="C274" s="10"/>
      <c r="D274" s="11"/>
      <c r="E274" s="11"/>
      <c r="F274" s="11"/>
      <c r="G274" s="11"/>
      <c r="H274" s="11"/>
      <c r="I274" s="11"/>
      <c r="J274" s="24"/>
      <c r="K274" s="11"/>
      <c r="L274" s="11"/>
    </row>
    <row r="275" spans="2:12" x14ac:dyDescent="0.2">
      <c r="B275" s="8">
        <v>19</v>
      </c>
      <c r="C275" s="10"/>
      <c r="D275" s="11"/>
      <c r="E275" s="11"/>
      <c r="F275" s="11"/>
      <c r="G275" s="11"/>
      <c r="H275" s="11"/>
      <c r="I275" s="11"/>
      <c r="J275" s="24"/>
      <c r="K275" s="11"/>
      <c r="L275" s="11"/>
    </row>
    <row r="276" spans="2:12" x14ac:dyDescent="0.2">
      <c r="B276" s="8">
        <v>19</v>
      </c>
      <c r="C276" s="10"/>
      <c r="D276" s="11"/>
      <c r="E276" s="11"/>
      <c r="F276" s="11"/>
      <c r="G276" s="11"/>
      <c r="H276" s="11"/>
      <c r="I276" s="11"/>
      <c r="J276" s="24"/>
      <c r="K276" s="11"/>
      <c r="L276" s="11"/>
    </row>
    <row r="277" spans="2:12" x14ac:dyDescent="0.2">
      <c r="B277" s="8">
        <v>19</v>
      </c>
      <c r="C277" s="10"/>
      <c r="D277" s="11"/>
      <c r="E277" s="11"/>
      <c r="F277" s="11"/>
      <c r="G277" s="11"/>
      <c r="H277" s="11"/>
      <c r="I277" s="11"/>
      <c r="J277" s="24"/>
      <c r="K277" s="11"/>
      <c r="L277" s="11"/>
    </row>
    <row r="278" spans="2:12" x14ac:dyDescent="0.2">
      <c r="B278" s="8">
        <v>19</v>
      </c>
      <c r="C278" s="10"/>
      <c r="D278" s="11"/>
      <c r="E278" s="11"/>
      <c r="F278" s="11"/>
      <c r="G278" s="11"/>
      <c r="H278" s="11"/>
      <c r="I278" s="11"/>
      <c r="J278" s="24"/>
      <c r="K278" s="11"/>
      <c r="L278" s="11"/>
    </row>
    <row r="279" spans="2:12" x14ac:dyDescent="0.2">
      <c r="B279" s="8">
        <v>19</v>
      </c>
      <c r="C279" s="10"/>
      <c r="D279" s="11"/>
      <c r="E279" s="11"/>
      <c r="F279" s="11"/>
      <c r="G279" s="11"/>
      <c r="H279" s="11"/>
      <c r="I279" s="11"/>
      <c r="J279" s="24"/>
      <c r="K279" s="11"/>
      <c r="L279" s="11"/>
    </row>
    <row r="280" spans="2:12" x14ac:dyDescent="0.2">
      <c r="B280" s="8">
        <v>19</v>
      </c>
      <c r="C280" s="10"/>
      <c r="D280" s="11"/>
      <c r="E280" s="11"/>
      <c r="F280" s="11"/>
      <c r="G280" s="11"/>
      <c r="H280" s="11"/>
      <c r="I280" s="11"/>
      <c r="J280" s="24"/>
      <c r="K280" s="11"/>
      <c r="L280" s="11"/>
    </row>
    <row r="281" spans="2:12" x14ac:dyDescent="0.2">
      <c r="B281" s="8">
        <v>19</v>
      </c>
      <c r="C281" s="10"/>
      <c r="D281" s="11"/>
      <c r="E281" s="11"/>
      <c r="F281" s="11"/>
      <c r="G281" s="11"/>
      <c r="H281" s="11"/>
      <c r="I281" s="11"/>
      <c r="J281" s="24"/>
      <c r="K281" s="11"/>
      <c r="L281" s="11"/>
    </row>
    <row r="282" spans="2:12" x14ac:dyDescent="0.2">
      <c r="B282" s="8">
        <v>19</v>
      </c>
      <c r="C282" s="10"/>
      <c r="D282" s="11"/>
      <c r="E282" s="11"/>
      <c r="F282" s="11"/>
      <c r="G282" s="11"/>
      <c r="H282" s="11"/>
      <c r="I282" s="11"/>
      <c r="J282" s="24"/>
      <c r="K282" s="11"/>
      <c r="L282" s="11"/>
    </row>
    <row r="283" spans="2:12" x14ac:dyDescent="0.2">
      <c r="B283" s="8">
        <v>19</v>
      </c>
      <c r="C283" s="10"/>
      <c r="D283" s="11"/>
      <c r="E283" s="11"/>
      <c r="F283" s="11"/>
      <c r="G283" s="11"/>
      <c r="H283" s="11"/>
      <c r="I283" s="11"/>
      <c r="J283" s="24"/>
      <c r="K283" s="11"/>
      <c r="L283" s="11"/>
    </row>
    <row r="284" spans="2:12" x14ac:dyDescent="0.2">
      <c r="B284" s="8">
        <v>19</v>
      </c>
      <c r="C284" s="10"/>
      <c r="D284" s="11"/>
      <c r="E284" s="11"/>
      <c r="F284" s="11"/>
      <c r="G284" s="11"/>
      <c r="H284" s="11"/>
      <c r="I284" s="11"/>
      <c r="J284" s="24"/>
      <c r="K284" s="11"/>
      <c r="L284" s="11"/>
    </row>
    <row r="285" spans="2:12" x14ac:dyDescent="0.2">
      <c r="B285" s="8">
        <v>19</v>
      </c>
      <c r="C285" s="10"/>
      <c r="D285" s="11"/>
      <c r="E285" s="11"/>
      <c r="F285" s="11"/>
      <c r="G285" s="11"/>
      <c r="H285" s="11"/>
      <c r="I285" s="11"/>
      <c r="J285" s="24"/>
      <c r="K285" s="11"/>
      <c r="L285" s="11"/>
    </row>
    <row r="286" spans="2:12" x14ac:dyDescent="0.2">
      <c r="B286" s="8">
        <v>19</v>
      </c>
      <c r="C286" s="10"/>
      <c r="D286" s="11"/>
      <c r="E286" s="11"/>
      <c r="F286" s="11"/>
      <c r="G286" s="11"/>
      <c r="H286" s="11"/>
      <c r="I286" s="11"/>
      <c r="J286" s="24"/>
      <c r="K286" s="11"/>
      <c r="L286" s="11"/>
    </row>
    <row r="287" spans="2:12" x14ac:dyDescent="0.2">
      <c r="B287" s="8">
        <v>19</v>
      </c>
      <c r="C287" s="10"/>
      <c r="D287" s="11"/>
      <c r="E287" s="11"/>
      <c r="F287" s="11"/>
      <c r="G287" s="11"/>
      <c r="H287" s="11"/>
      <c r="I287" s="11"/>
      <c r="J287" s="24"/>
      <c r="K287" s="11"/>
      <c r="L287" s="11"/>
    </row>
    <row r="288" spans="2:12" x14ac:dyDescent="0.2">
      <c r="B288" s="8">
        <v>19</v>
      </c>
      <c r="C288" s="10"/>
      <c r="D288" s="11"/>
      <c r="E288" s="11"/>
      <c r="F288" s="11"/>
      <c r="G288" s="11"/>
      <c r="H288" s="11"/>
      <c r="I288" s="11"/>
      <c r="J288" s="24"/>
      <c r="K288" s="11"/>
      <c r="L288" s="11"/>
    </row>
    <row r="289" spans="2:12" x14ac:dyDescent="0.2">
      <c r="B289" s="8">
        <v>19</v>
      </c>
      <c r="C289" s="10"/>
      <c r="D289" s="11"/>
      <c r="E289" s="11"/>
      <c r="F289" s="11"/>
      <c r="G289" s="11"/>
      <c r="H289" s="11"/>
      <c r="I289" s="11"/>
      <c r="J289" s="24"/>
      <c r="K289" s="11"/>
      <c r="L289" s="11"/>
    </row>
    <row r="290" spans="2:12" x14ac:dyDescent="0.2">
      <c r="B290" s="8">
        <v>19</v>
      </c>
      <c r="C290" s="10"/>
      <c r="D290" s="11"/>
      <c r="E290" s="11"/>
      <c r="F290" s="11"/>
      <c r="G290" s="11"/>
      <c r="H290" s="11"/>
      <c r="I290" s="11"/>
      <c r="J290" s="24"/>
      <c r="K290" s="11"/>
      <c r="L290" s="11"/>
    </row>
    <row r="291" spans="2:12" x14ac:dyDescent="0.2">
      <c r="B291" s="8">
        <v>19</v>
      </c>
      <c r="C291" s="10"/>
      <c r="D291" s="11"/>
      <c r="E291" s="11"/>
      <c r="F291" s="11"/>
      <c r="G291" s="11"/>
      <c r="H291" s="11"/>
      <c r="I291" s="11"/>
      <c r="J291" s="24"/>
      <c r="K291" s="11"/>
      <c r="L291" s="11"/>
    </row>
    <row r="292" spans="2:12" x14ac:dyDescent="0.2">
      <c r="B292" s="8">
        <v>19</v>
      </c>
      <c r="C292" s="10"/>
      <c r="D292" s="11"/>
      <c r="E292" s="11"/>
      <c r="F292" s="11"/>
      <c r="G292" s="11"/>
      <c r="H292" s="11"/>
      <c r="I292" s="11"/>
      <c r="J292" s="24"/>
      <c r="K292" s="11"/>
      <c r="L292" s="11"/>
    </row>
    <row r="293" spans="2:12" x14ac:dyDescent="0.2">
      <c r="B293" s="8">
        <v>19</v>
      </c>
      <c r="C293" s="10"/>
      <c r="D293" s="11"/>
      <c r="E293" s="11"/>
      <c r="F293" s="11"/>
      <c r="G293" s="11"/>
      <c r="H293" s="11"/>
      <c r="I293" s="11"/>
      <c r="J293" s="24"/>
      <c r="K293" s="11"/>
      <c r="L293" s="11"/>
    </row>
    <row r="294" spans="2:12" x14ac:dyDescent="0.2">
      <c r="B294" s="8">
        <v>19</v>
      </c>
      <c r="C294" s="10"/>
      <c r="D294" s="11"/>
      <c r="E294" s="11"/>
      <c r="F294" s="11"/>
      <c r="G294" s="11"/>
      <c r="H294" s="11"/>
      <c r="I294" s="11"/>
      <c r="J294" s="24"/>
      <c r="K294" s="11"/>
      <c r="L294" s="11"/>
    </row>
    <row r="295" spans="2:12" x14ac:dyDescent="0.2">
      <c r="B295" s="8">
        <v>19</v>
      </c>
      <c r="C295" s="10"/>
      <c r="D295" s="11"/>
      <c r="E295" s="11"/>
      <c r="F295" s="11"/>
      <c r="G295" s="11"/>
      <c r="H295" s="11"/>
      <c r="I295" s="11"/>
      <c r="J295" s="24"/>
      <c r="K295" s="11"/>
      <c r="L295" s="11"/>
    </row>
    <row r="296" spans="2:12" x14ac:dyDescent="0.2">
      <c r="B296" s="8">
        <v>19</v>
      </c>
      <c r="C296" s="10"/>
      <c r="D296" s="11"/>
      <c r="E296" s="11"/>
      <c r="F296" s="11"/>
      <c r="G296" s="11"/>
      <c r="H296" s="11"/>
      <c r="I296" s="11"/>
      <c r="J296" s="24"/>
      <c r="K296" s="11"/>
      <c r="L296" s="11"/>
    </row>
    <row r="297" spans="2:12" x14ac:dyDescent="0.2">
      <c r="B297" s="8">
        <v>19</v>
      </c>
      <c r="C297" s="10"/>
      <c r="D297" s="11"/>
      <c r="E297" s="11"/>
      <c r="F297" s="11"/>
      <c r="G297" s="11"/>
      <c r="H297" s="11"/>
      <c r="I297" s="11"/>
      <c r="J297" s="24"/>
      <c r="K297" s="11"/>
      <c r="L297" s="11"/>
    </row>
    <row r="298" spans="2:12" x14ac:dyDescent="0.2">
      <c r="B298" s="8">
        <v>19</v>
      </c>
      <c r="C298" s="10"/>
      <c r="D298" s="11"/>
      <c r="E298" s="11"/>
      <c r="F298" s="11"/>
      <c r="G298" s="11"/>
      <c r="H298" s="11"/>
      <c r="I298" s="11"/>
      <c r="J298" s="24"/>
      <c r="K298" s="11"/>
      <c r="L298" s="11"/>
    </row>
    <row r="299" spans="2:12" x14ac:dyDescent="0.2">
      <c r="B299" s="8">
        <v>19</v>
      </c>
      <c r="C299" s="10"/>
      <c r="D299" s="11"/>
      <c r="E299" s="11"/>
      <c r="F299" s="11"/>
      <c r="G299" s="11"/>
      <c r="H299" s="11"/>
      <c r="I299" s="11"/>
      <c r="J299" s="24"/>
      <c r="K299" s="11"/>
      <c r="L299" s="11"/>
    </row>
    <row r="300" spans="2:12" x14ac:dyDescent="0.2">
      <c r="B300" s="8">
        <v>19</v>
      </c>
      <c r="C300" s="10"/>
      <c r="D300" s="11"/>
      <c r="E300" s="11"/>
      <c r="F300" s="11"/>
      <c r="G300" s="11"/>
      <c r="H300" s="11"/>
      <c r="I300" s="11"/>
      <c r="J300" s="24"/>
      <c r="K300" s="11"/>
      <c r="L300" s="11"/>
    </row>
    <row r="301" spans="2:12" x14ac:dyDescent="0.2">
      <c r="B301" s="8">
        <v>19</v>
      </c>
      <c r="C301" s="10"/>
      <c r="D301" s="11"/>
      <c r="E301" s="11"/>
      <c r="F301" s="11"/>
      <c r="G301" s="11"/>
      <c r="H301" s="11"/>
      <c r="I301" s="11"/>
      <c r="J301" s="24"/>
      <c r="K301" s="11"/>
      <c r="L301" s="11"/>
    </row>
    <row r="302" spans="2:12" x14ac:dyDescent="0.2">
      <c r="B302" s="8">
        <v>19</v>
      </c>
      <c r="C302" s="10"/>
      <c r="D302" s="11"/>
      <c r="E302" s="11"/>
      <c r="F302" s="11"/>
      <c r="G302" s="11"/>
      <c r="H302" s="11"/>
      <c r="I302" s="11"/>
      <c r="J302" s="24"/>
      <c r="K302" s="11"/>
      <c r="L302" s="11"/>
    </row>
    <row r="303" spans="2:12" x14ac:dyDescent="0.2">
      <c r="B303" s="8">
        <v>19</v>
      </c>
      <c r="C303" s="10"/>
      <c r="D303" s="11"/>
      <c r="E303" s="11"/>
      <c r="F303" s="11"/>
      <c r="G303" s="11"/>
      <c r="H303" s="11"/>
      <c r="I303" s="11"/>
      <c r="J303" s="24"/>
      <c r="K303" s="11"/>
      <c r="L303" s="11"/>
    </row>
    <row r="304" spans="2:12" x14ac:dyDescent="0.2">
      <c r="B304" s="8">
        <v>19</v>
      </c>
      <c r="C304" s="10"/>
      <c r="D304" s="11"/>
      <c r="E304" s="11"/>
      <c r="F304" s="11"/>
      <c r="G304" s="11"/>
      <c r="H304" s="11"/>
      <c r="I304" s="11"/>
      <c r="J304" s="24"/>
      <c r="K304" s="11"/>
      <c r="L304" s="11"/>
    </row>
    <row r="305" spans="2:12" x14ac:dyDescent="0.2">
      <c r="B305" s="8">
        <v>19</v>
      </c>
      <c r="C305" s="10"/>
      <c r="D305" s="11"/>
      <c r="E305" s="11"/>
      <c r="F305" s="11"/>
      <c r="G305" s="11"/>
      <c r="H305" s="11"/>
      <c r="I305" s="11"/>
      <c r="J305" s="24"/>
      <c r="K305" s="11"/>
      <c r="L305" s="11"/>
    </row>
    <row r="306" spans="2:12" x14ac:dyDescent="0.2">
      <c r="B306" s="8">
        <v>19</v>
      </c>
      <c r="C306" s="10"/>
      <c r="D306" s="11"/>
      <c r="E306" s="11"/>
      <c r="F306" s="11"/>
      <c r="G306" s="11"/>
      <c r="H306" s="11"/>
      <c r="I306" s="11"/>
      <c r="J306" s="24"/>
      <c r="K306" s="11"/>
      <c r="L306" s="11"/>
    </row>
    <row r="307" spans="2:12" x14ac:dyDescent="0.2">
      <c r="B307" s="8">
        <v>19</v>
      </c>
      <c r="C307" s="10"/>
      <c r="D307" s="11"/>
      <c r="E307" s="11"/>
      <c r="F307" s="11"/>
      <c r="G307" s="11"/>
      <c r="H307" s="11"/>
      <c r="I307" s="11"/>
      <c r="J307" s="24"/>
      <c r="K307" s="11"/>
      <c r="L307" s="11"/>
    </row>
    <row r="308" spans="2:12" x14ac:dyDescent="0.2">
      <c r="B308" s="8">
        <v>19</v>
      </c>
      <c r="C308" s="10"/>
      <c r="D308" s="11"/>
      <c r="E308" s="11"/>
      <c r="F308" s="11"/>
      <c r="G308" s="11"/>
      <c r="H308" s="11"/>
      <c r="I308" s="11"/>
      <c r="J308" s="24"/>
      <c r="K308" s="11"/>
      <c r="L308" s="11"/>
    </row>
    <row r="309" spans="2:12" x14ac:dyDescent="0.2">
      <c r="B309" s="8">
        <v>19</v>
      </c>
      <c r="C309" s="10"/>
      <c r="D309" s="11"/>
      <c r="E309" s="11"/>
      <c r="F309" s="11"/>
      <c r="G309" s="11"/>
      <c r="H309" s="11"/>
      <c r="I309" s="11"/>
      <c r="J309" s="24"/>
      <c r="K309" s="11"/>
      <c r="L309" s="11"/>
    </row>
    <row r="310" spans="2:12" x14ac:dyDescent="0.2">
      <c r="B310" s="8">
        <v>19</v>
      </c>
      <c r="C310" s="10"/>
      <c r="D310" s="11"/>
      <c r="E310" s="11"/>
      <c r="F310" s="11"/>
      <c r="G310" s="11"/>
      <c r="H310" s="11"/>
      <c r="I310" s="11"/>
      <c r="J310" s="24"/>
      <c r="K310" s="11"/>
      <c r="L310" s="11"/>
    </row>
    <row r="311" spans="2:12" x14ac:dyDescent="0.2">
      <c r="B311" s="8">
        <v>19</v>
      </c>
      <c r="C311" s="10"/>
      <c r="D311" s="11"/>
      <c r="E311" s="11"/>
      <c r="F311" s="11"/>
      <c r="G311" s="11"/>
      <c r="H311" s="11"/>
      <c r="I311" s="11"/>
      <c r="J311" s="24"/>
      <c r="K311" s="11"/>
      <c r="L311" s="11"/>
    </row>
    <row r="312" spans="2:12" x14ac:dyDescent="0.2">
      <c r="B312" s="8">
        <v>19</v>
      </c>
      <c r="C312" s="10"/>
      <c r="D312" s="11"/>
      <c r="E312" s="11"/>
      <c r="F312" s="11"/>
      <c r="G312" s="11"/>
      <c r="H312" s="11"/>
      <c r="I312" s="11"/>
      <c r="J312" s="24"/>
      <c r="K312" s="11"/>
      <c r="L312" s="11"/>
    </row>
    <row r="313" spans="2:12" x14ac:dyDescent="0.2">
      <c r="B313" s="8">
        <v>19</v>
      </c>
      <c r="C313" s="10"/>
      <c r="D313" s="11"/>
      <c r="E313" s="11"/>
      <c r="F313" s="11"/>
      <c r="G313" s="11"/>
      <c r="H313" s="11"/>
      <c r="I313" s="11"/>
      <c r="J313" s="24"/>
      <c r="K313" s="11"/>
      <c r="L313" s="11"/>
    </row>
    <row r="314" spans="2:12" x14ac:dyDescent="0.2">
      <c r="B314" s="8">
        <v>19</v>
      </c>
      <c r="C314" s="10"/>
      <c r="D314" s="11"/>
      <c r="E314" s="11"/>
      <c r="F314" s="11"/>
      <c r="G314" s="11"/>
      <c r="H314" s="11"/>
      <c r="I314" s="11"/>
      <c r="J314" s="24"/>
      <c r="K314" s="11"/>
      <c r="L314" s="11"/>
    </row>
    <row r="315" spans="2:12" x14ac:dyDescent="0.2">
      <c r="B315" s="8">
        <v>19</v>
      </c>
      <c r="C315" s="10"/>
      <c r="D315" s="11"/>
      <c r="E315" s="11"/>
      <c r="F315" s="11"/>
      <c r="G315" s="11"/>
      <c r="H315" s="11"/>
      <c r="I315" s="11"/>
      <c r="J315" s="24"/>
      <c r="K315" s="11"/>
      <c r="L315" s="11"/>
    </row>
    <row r="316" spans="2:12" x14ac:dyDescent="0.2">
      <c r="B316" s="8">
        <v>19</v>
      </c>
      <c r="C316" s="10"/>
      <c r="D316" s="11"/>
      <c r="E316" s="11"/>
      <c r="F316" s="11"/>
      <c r="G316" s="11"/>
      <c r="H316" s="11"/>
      <c r="I316" s="11"/>
      <c r="J316" s="24"/>
      <c r="K316" s="11"/>
      <c r="L316" s="11"/>
    </row>
    <row r="317" spans="2:12" x14ac:dyDescent="0.2">
      <c r="B317" s="8">
        <v>19</v>
      </c>
      <c r="C317" s="10"/>
      <c r="D317" s="11"/>
      <c r="E317" s="11"/>
      <c r="F317" s="11"/>
      <c r="G317" s="11"/>
      <c r="H317" s="11"/>
      <c r="I317" s="11"/>
      <c r="J317" s="24"/>
      <c r="K317" s="11"/>
      <c r="L317" s="11"/>
    </row>
    <row r="318" spans="2:12" x14ac:dyDescent="0.2">
      <c r="B318" s="8">
        <v>19</v>
      </c>
      <c r="C318" s="10"/>
      <c r="D318" s="11"/>
      <c r="E318" s="11"/>
      <c r="F318" s="11"/>
      <c r="G318" s="11"/>
      <c r="H318" s="11"/>
      <c r="I318" s="11"/>
      <c r="J318" s="24"/>
      <c r="K318" s="11"/>
      <c r="L318" s="11"/>
    </row>
    <row r="319" spans="2:12" x14ac:dyDescent="0.2">
      <c r="B319" s="8">
        <v>19</v>
      </c>
      <c r="C319" s="10"/>
      <c r="D319" s="11"/>
      <c r="E319" s="11"/>
      <c r="F319" s="11"/>
      <c r="G319" s="11"/>
      <c r="H319" s="11"/>
      <c r="I319" s="11"/>
      <c r="J319" s="24"/>
      <c r="K319" s="11"/>
      <c r="L319" s="11"/>
    </row>
    <row r="320" spans="2:12" x14ac:dyDescent="0.2">
      <c r="B320" s="8">
        <v>19</v>
      </c>
      <c r="C320" s="10"/>
      <c r="D320" s="11"/>
      <c r="E320" s="11"/>
      <c r="F320" s="11"/>
      <c r="G320" s="11"/>
      <c r="H320" s="11"/>
      <c r="I320" s="11"/>
      <c r="J320" s="24"/>
      <c r="K320" s="11"/>
      <c r="L320" s="11"/>
    </row>
    <row r="321" spans="2:12" x14ac:dyDescent="0.2">
      <c r="B321" s="8">
        <v>19</v>
      </c>
      <c r="C321" s="10"/>
      <c r="D321" s="11"/>
      <c r="E321" s="11"/>
      <c r="F321" s="11"/>
      <c r="G321" s="11"/>
      <c r="H321" s="11"/>
      <c r="I321" s="11"/>
      <c r="J321" s="24"/>
      <c r="K321" s="11"/>
      <c r="L321" s="11"/>
    </row>
    <row r="322" spans="2:12" x14ac:dyDescent="0.2">
      <c r="B322" s="8">
        <v>19</v>
      </c>
      <c r="C322" s="10"/>
      <c r="D322" s="11"/>
      <c r="E322" s="11"/>
      <c r="F322" s="11"/>
      <c r="G322" s="11"/>
      <c r="H322" s="11"/>
      <c r="I322" s="11"/>
      <c r="J322" s="24"/>
      <c r="K322" s="11"/>
      <c r="L322" s="11"/>
    </row>
    <row r="323" spans="2:12" x14ac:dyDescent="0.2">
      <c r="B323" s="8">
        <v>19</v>
      </c>
      <c r="C323" s="10"/>
      <c r="D323" s="11"/>
      <c r="E323" s="11"/>
      <c r="F323" s="11"/>
      <c r="G323" s="11"/>
      <c r="H323" s="11"/>
      <c r="I323" s="11"/>
      <c r="J323" s="24"/>
      <c r="K323" s="11"/>
      <c r="L323" s="11"/>
    </row>
    <row r="324" spans="2:12" x14ac:dyDescent="0.2">
      <c r="B324" s="8">
        <v>19</v>
      </c>
      <c r="C324" s="10"/>
      <c r="D324" s="11"/>
      <c r="E324" s="11"/>
      <c r="F324" s="11"/>
      <c r="G324" s="11"/>
      <c r="H324" s="11"/>
      <c r="I324" s="11"/>
      <c r="J324" s="24"/>
      <c r="K324" s="11"/>
      <c r="L324" s="11"/>
    </row>
    <row r="325" spans="2:12" x14ac:dyDescent="0.2">
      <c r="B325" s="8">
        <v>19</v>
      </c>
      <c r="C325" s="10"/>
      <c r="D325" s="11"/>
      <c r="E325" s="11"/>
      <c r="F325" s="11"/>
      <c r="G325" s="11"/>
      <c r="H325" s="11"/>
      <c r="I325" s="11"/>
      <c r="J325" s="24"/>
      <c r="K325" s="11"/>
      <c r="L325" s="11"/>
    </row>
    <row r="326" spans="2:12" x14ac:dyDescent="0.2">
      <c r="B326" s="8">
        <v>19</v>
      </c>
      <c r="C326" s="10"/>
      <c r="D326" s="11"/>
      <c r="E326" s="11"/>
      <c r="F326" s="11"/>
      <c r="G326" s="11"/>
      <c r="H326" s="11"/>
      <c r="I326" s="11"/>
      <c r="J326" s="24"/>
      <c r="K326" s="11"/>
      <c r="L326" s="11"/>
    </row>
    <row r="327" spans="2:12" x14ac:dyDescent="0.2">
      <c r="B327" s="8">
        <v>19</v>
      </c>
      <c r="C327" s="10"/>
      <c r="D327" s="11"/>
      <c r="E327" s="11"/>
      <c r="F327" s="11"/>
      <c r="G327" s="11"/>
      <c r="H327" s="11"/>
      <c r="I327" s="11"/>
      <c r="J327" s="24"/>
      <c r="K327" s="11"/>
      <c r="L327" s="11"/>
    </row>
    <row r="328" spans="2:12" x14ac:dyDescent="0.2">
      <c r="B328" s="8">
        <v>19</v>
      </c>
      <c r="C328" s="10"/>
      <c r="D328" s="11"/>
      <c r="E328" s="11"/>
      <c r="F328" s="11"/>
      <c r="G328" s="11"/>
      <c r="H328" s="11"/>
      <c r="I328" s="11"/>
      <c r="J328" s="24"/>
      <c r="K328" s="11"/>
      <c r="L328" s="11"/>
    </row>
    <row r="329" spans="2:12" x14ac:dyDescent="0.2">
      <c r="B329" s="8">
        <v>19</v>
      </c>
      <c r="C329" s="10"/>
      <c r="D329" s="11"/>
      <c r="E329" s="11"/>
      <c r="F329" s="11"/>
      <c r="G329" s="11"/>
      <c r="H329" s="11"/>
      <c r="I329" s="11"/>
      <c r="J329" s="24"/>
      <c r="K329" s="11"/>
      <c r="L329" s="11"/>
    </row>
    <row r="330" spans="2:12" x14ac:dyDescent="0.2">
      <c r="B330" s="8">
        <v>19</v>
      </c>
      <c r="C330" s="10"/>
      <c r="D330" s="11"/>
      <c r="E330" s="11"/>
      <c r="F330" s="11"/>
      <c r="G330" s="11"/>
      <c r="H330" s="11"/>
      <c r="I330" s="11"/>
      <c r="J330" s="24"/>
      <c r="K330" s="11"/>
      <c r="L330" s="11"/>
    </row>
    <row r="331" spans="2:12" x14ac:dyDescent="0.2">
      <c r="B331" s="8">
        <v>19</v>
      </c>
      <c r="C331" s="10"/>
      <c r="D331" s="11"/>
      <c r="E331" s="11"/>
      <c r="F331" s="11"/>
      <c r="G331" s="11"/>
      <c r="H331" s="11"/>
      <c r="I331" s="11"/>
      <c r="J331" s="24"/>
      <c r="K331" s="11"/>
      <c r="L331" s="11"/>
    </row>
  </sheetData>
  <autoFilter ref="B6:L6"/>
  <mergeCells count="1">
    <mergeCell ref="D4:E4"/>
  </mergeCells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E45"/>
  <sheetViews>
    <sheetView zoomScale="80" zoomScaleNormal="80" workbookViewId="0">
      <selection activeCell="E6" sqref="E6"/>
    </sheetView>
  </sheetViews>
  <sheetFormatPr baseColWidth="10" defaultRowHeight="12.75" x14ac:dyDescent="0.2"/>
  <cols>
    <col min="3" max="3" width="27.5703125" customWidth="1"/>
    <col min="4" max="4" width="27.85546875" style="21" bestFit="1" customWidth="1"/>
    <col min="5" max="5" width="24.28515625" bestFit="1" customWidth="1"/>
  </cols>
  <sheetData>
    <row r="5" spans="3:5" x14ac:dyDescent="0.2">
      <c r="C5" s="15" t="s">
        <v>177</v>
      </c>
      <c r="D5" s="16" t="s">
        <v>192</v>
      </c>
      <c r="E5" s="16" t="s">
        <v>190</v>
      </c>
    </row>
    <row r="6" spans="3:5" x14ac:dyDescent="0.2">
      <c r="C6" s="13" t="s">
        <v>13</v>
      </c>
      <c r="D6" s="14">
        <f ca="1">COUNTIFS('Base des donnés'!L7:L1048576,"SQF",'Base des donnés'!B7:B1048576,WEEKNUM(TODAY(),16))</f>
        <v>29</v>
      </c>
      <c r="E6" s="11">
        <f ca="1">COUNTIFS('Base des donnés'!L7:L1048576,"SQF",'Base des donnés'!J7:J1048576,TODAY())</f>
        <v>0</v>
      </c>
    </row>
    <row r="7" spans="3:5" x14ac:dyDescent="0.2">
      <c r="C7" s="13" t="s">
        <v>35</v>
      </c>
      <c r="D7" s="14">
        <f ca="1">COUNTIFS('Base des donnés'!L7:L1048576,"BDM",'Base des donnés'!B7:B1048576,WEEKNUM(TODAY(),16))</f>
        <v>19</v>
      </c>
      <c r="E7" s="11"/>
    </row>
    <row r="8" spans="3:5" x14ac:dyDescent="0.2">
      <c r="C8" s="13" t="s">
        <v>182</v>
      </c>
      <c r="D8" s="14">
        <f ca="1">COUNTIFS('Base des donnés'!L7:L1048576,"SE8 REMONTAGE PORTE",'Base des donnés'!B7:B1048576,WEEKNUM(TODAY(),16))</f>
        <v>24</v>
      </c>
      <c r="E8" s="11"/>
    </row>
    <row r="9" spans="3:5" x14ac:dyDescent="0.2">
      <c r="C9" s="13" t="s">
        <v>183</v>
      </c>
      <c r="D9" s="14">
        <f ca="1">COUNTIFS('Base des donnés'!L7:L1048576,"PO4 PORTES",'Base des donnés'!B7:B1048576,WEEKNUM(TODAY(),16))</f>
        <v>22</v>
      </c>
      <c r="E9" s="11"/>
    </row>
    <row r="10" spans="3:5" x14ac:dyDescent="0.2">
      <c r="C10" s="13" t="s">
        <v>31</v>
      </c>
      <c r="D10" s="14">
        <f ca="1">COUNTIFS('Base des donnés'!L7:L1048576,"KITTING",'Base des donnés'!B7:B1048576,WEEKNUM(TODAY(),16))</f>
        <v>27</v>
      </c>
      <c r="E10" s="11"/>
    </row>
    <row r="11" spans="3:5" x14ac:dyDescent="0.2">
      <c r="C11" s="13" t="s">
        <v>184</v>
      </c>
      <c r="D11" s="14">
        <f ca="1">COUNTIFS('Base des donnés'!L7:L1048576,"SE2 PEDALIER POSTE CONDUI",'Base des donnés'!B7:B1048576,WEEKNUM(TODAY(),16))</f>
        <v>14</v>
      </c>
      <c r="E11" s="11"/>
    </row>
    <row r="12" spans="3:5" x14ac:dyDescent="0.2">
      <c r="C12" s="13" t="s">
        <v>47</v>
      </c>
      <c r="D12" s="14">
        <f ca="1">COUNTIFS('Base des donnés'!L7:L1048576,"SE4",'Base des donnés'!B7:B1048576,WEEKNUM(TODAY(),16))</f>
        <v>29</v>
      </c>
      <c r="E12" s="11"/>
    </row>
    <row r="13" spans="3:5" x14ac:dyDescent="0.2">
      <c r="C13" s="13" t="s">
        <v>39</v>
      </c>
      <c r="D13" s="14">
        <f ca="1">COUNTIFS('Base des donnés'!L7:L1048576,"PS6",'Base des donnés'!B7:B1048576,WEEKNUM(TODAY(),16))</f>
        <v>17</v>
      </c>
      <c r="E13" s="11"/>
    </row>
    <row r="14" spans="3:5" x14ac:dyDescent="0.2">
      <c r="C14" s="13" t="s">
        <v>178</v>
      </c>
      <c r="D14" s="14">
        <f ca="1">COUNTIFS('Base des donnés'!L7:L1048576,"DIVD",'Base des donnés'!B7:B1048576,WEEKNUM(TODAY(),16))</f>
        <v>2</v>
      </c>
      <c r="E14" s="11"/>
    </row>
    <row r="15" spans="3:5" x14ac:dyDescent="0.2">
      <c r="C15" s="13" t="s">
        <v>26</v>
      </c>
      <c r="D15" s="14">
        <f ca="1">COUNTIFS('Base des donnés'!L7:L1048576,"ME1",'Base des donnés'!B7:B1048576,WEEKNUM(TODAY(),16))</f>
        <v>13</v>
      </c>
      <c r="E15" s="11"/>
    </row>
    <row r="16" spans="3:5" x14ac:dyDescent="0.2">
      <c r="C16" s="13" t="s">
        <v>179</v>
      </c>
      <c r="D16" s="14">
        <f ca="1">COUNTIFS('Base des donnés'!L7:L1048576,"MO1",'Base des donnés'!B7:B1048576,WEEKNUM(TODAY(),16))</f>
        <v>1</v>
      </c>
      <c r="E16" s="11"/>
    </row>
    <row r="17" spans="3:5" x14ac:dyDescent="0.2">
      <c r="C17" s="13" t="s">
        <v>16</v>
      </c>
      <c r="D17" s="14">
        <f ca="1">COUNTIFS('Base des donnés'!L7:L1048576,"DLI",'Base des donnés'!B7:B1048576,WEEKNUM(TODAY(),16))</f>
        <v>0</v>
      </c>
      <c r="E17" s="11"/>
    </row>
    <row r="18" spans="3:5" x14ac:dyDescent="0.2">
      <c r="C18" s="13" t="s">
        <v>132</v>
      </c>
      <c r="D18" s="14">
        <f ca="1">COUNTIFS('Base des donnés'!L7:L1048576,"ME5",'Base des donnés'!B7:B1048576,WEEKNUM(TODAY(),16))</f>
        <v>1</v>
      </c>
      <c r="E18" s="11"/>
    </row>
    <row r="19" spans="3:5" x14ac:dyDescent="0.2">
      <c r="C19" s="13" t="s">
        <v>180</v>
      </c>
      <c r="D19" s="14">
        <f ca="1">COUNTIFS('Base des donnés'!L7:L1048576,"QUAL",'Base des donnés'!B7:B1048576,WEEKNUM(TODAY(),16))</f>
        <v>1</v>
      </c>
      <c r="E19" s="11"/>
    </row>
    <row r="20" spans="3:5" x14ac:dyDescent="0.2">
      <c r="C20" s="13" t="s">
        <v>181</v>
      </c>
      <c r="D20" s="14">
        <f ca="1">COUNTIFS('Base des donnés'!L7:L1048576,"SC5",'Base des donnés'!B7:B1048576,WEEKNUM(TODAY(),16))</f>
        <v>1</v>
      </c>
      <c r="E20" s="11"/>
    </row>
    <row r="26" spans="3:5" x14ac:dyDescent="0.2">
      <c r="C26" s="17" t="s">
        <v>175</v>
      </c>
      <c r="D26" s="18" t="s">
        <v>193</v>
      </c>
      <c r="E26" s="18" t="s">
        <v>191</v>
      </c>
    </row>
    <row r="27" spans="3:5" x14ac:dyDescent="0.2">
      <c r="C27" s="12" t="s">
        <v>185</v>
      </c>
      <c r="D27" s="14">
        <f ca="1">COUNTIFS('Base des donnés'!C7:C1048576,"A",'Base des donnés'!B7:B1048576,WEEKNUM(TODAY(),16))</f>
        <v>119</v>
      </c>
      <c r="E27" s="11"/>
    </row>
    <row r="28" spans="3:5" x14ac:dyDescent="0.2">
      <c r="C28" s="12" t="s">
        <v>186</v>
      </c>
      <c r="D28" s="14">
        <f ca="1">COUNTIFS('Base des donnés'!C7:C1048576,"B",'Base des donnés'!B7:B1048576,WEEKNUM(TODAY(),16))</f>
        <v>0</v>
      </c>
      <c r="E28" s="11"/>
    </row>
    <row r="29" spans="3:5" x14ac:dyDescent="0.2">
      <c r="C29" s="12" t="s">
        <v>176</v>
      </c>
      <c r="D29" s="14">
        <f ca="1">COUNTIFS('Base des donnés'!C7:C1048576,"C",'Base des donnés'!B7:B1048576,WEEKNUM(TODAY(),16))</f>
        <v>81</v>
      </c>
      <c r="E29" s="11"/>
    </row>
    <row r="42" spans="3:5" x14ac:dyDescent="0.2">
      <c r="C42" s="19" t="s">
        <v>187</v>
      </c>
      <c r="D42" s="20" t="s">
        <v>192</v>
      </c>
      <c r="E42" s="20" t="s">
        <v>190</v>
      </c>
    </row>
    <row r="43" spans="3:5" x14ac:dyDescent="0.2">
      <c r="C43" s="12" t="s">
        <v>9</v>
      </c>
      <c r="D43" s="14">
        <f ca="1">COUNTIFS('Base des donnés'!E7:E1048576,"L52",'Base des donnés'!B7:B1048576,WEEKNUM(TODAY(),16))</f>
        <v>71</v>
      </c>
      <c r="E43" s="11"/>
    </row>
    <row r="44" spans="3:5" x14ac:dyDescent="0.2">
      <c r="C44" s="12" t="s">
        <v>188</v>
      </c>
      <c r="D44" s="14">
        <f ca="1">COUNTIFS('Base des donnés'!E7:E1048576,"B52",'Base des donnés'!B7:B1048576,WEEKNUM(TODAY(),16))</f>
        <v>49</v>
      </c>
      <c r="E44" s="11"/>
    </row>
    <row r="45" spans="3:5" x14ac:dyDescent="0.2">
      <c r="C45" s="12" t="s">
        <v>189</v>
      </c>
      <c r="D45" s="14">
        <f ca="1">COUNTIFS('Base des donnés'!E7:E1048576,"B98",'Base des donnés'!B7:B1048576,WEEKNUM(TODAY(),16))</f>
        <v>80</v>
      </c>
      <c r="E45" s="1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des donnés</vt:lpstr>
      <vt:lpstr>Fonctions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HASSANI MUSTAPHA</cp:lastModifiedBy>
  <dcterms:created xsi:type="dcterms:W3CDTF">2019-05-05T05:02:11Z</dcterms:created>
  <dcterms:modified xsi:type="dcterms:W3CDTF">2019-05-05T20:42:23Z</dcterms:modified>
</cp:coreProperties>
</file>