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Camping\"/>
    </mc:Choice>
  </mc:AlternateContent>
  <bookViews>
    <workbookView xWindow="0" yWindow="0" windowWidth="24000" windowHeight="9510" activeTab="1"/>
  </bookViews>
  <sheets>
    <sheet name="BddClients" sheetId="1" r:id="rId1"/>
    <sheet name="Calendrier" sheetId="3" r:id="rId2"/>
    <sheet name="Liste" sheetId="4" state="hidden" r:id="rId3"/>
    <sheet name="Facture" sheetId="2" state="hidden" r:id="rId4"/>
  </sheets>
  <definedNames>
    <definedName name="Début">OFFSET(BddClients!$P$2,0,0,COUNTA(BddClients!$P:$P)-1,1)</definedName>
    <definedName name="Emplacement">OFFSET(BddClients!$K$2,0,0,COUNTA(BddClients!$K:$K)-1,1)</definedName>
    <definedName name="Fériés" localSheetId="1">Calendrier!$N$6:$N$16</definedName>
    <definedName name="Fin">OFFSET(BddClients!$Q$2,0,0,COUNTA(BddClients!$Q:$Q)-1,1)</definedName>
    <definedName name="ListeAnnée">OFFSET(Liste!$C$2,0,0,COUNTA(Liste!$C:$C)-1,1)</definedName>
    <definedName name="ListeClients">OFFSET(BddClients!$C$2,0,0,COUNTA(BddClients!$C:$C)-1,1)</definedName>
    <definedName name="ListeEnt">OFFSET(Calendrier!$P$4,,,COUNTIF(Calendrier!$P$4:$P$13,"&lt;&gt;0"))</definedName>
    <definedName name="ListeMois">Tableau4[Mois]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4" i="3" l="1"/>
  <c r="S5" i="3" s="1"/>
  <c r="S6" i="3" s="1"/>
  <c r="S7" i="3" s="1"/>
  <c r="S8" i="3" s="1"/>
  <c r="S9" i="3" s="1"/>
  <c r="S10" i="3" s="1"/>
  <c r="S11" i="3" s="1"/>
  <c r="S12" i="3" s="1"/>
  <c r="S13" i="3" s="1"/>
  <c r="S14" i="3" s="1"/>
  <c r="S15" i="3" s="1"/>
  <c r="S16" i="3" s="1"/>
  <c r="S17" i="3" s="1"/>
  <c r="S18" i="3" s="1"/>
  <c r="S19" i="3" s="1"/>
  <c r="S20" i="3" s="1"/>
  <c r="S21" i="3" s="1"/>
  <c r="S22" i="3" s="1"/>
  <c r="S23" i="3" s="1"/>
  <c r="S24" i="3" s="1"/>
  <c r="S25" i="3" s="1"/>
  <c r="S26" i="3" s="1"/>
  <c r="S27" i="3" s="1"/>
  <c r="S28" i="3" s="1"/>
  <c r="S29" i="3" s="1"/>
  <c r="S30" i="3" s="1"/>
  <c r="S31" i="3" s="1"/>
  <c r="S32" i="3" s="1"/>
  <c r="S33" i="3" s="1"/>
  <c r="S34" i="3" s="1"/>
  <c r="S35" i="3" s="1"/>
  <c r="T5" i="3" l="1"/>
  <c r="T6" i="3" s="1"/>
  <c r="T7" i="3" s="1"/>
  <c r="T8" i="3" s="1"/>
  <c r="T9" i="3" s="1"/>
  <c r="T10" i="3" s="1"/>
  <c r="T11" i="3" s="1"/>
  <c r="T12" i="3" s="1"/>
  <c r="T13" i="3" s="1"/>
  <c r="T14" i="3" s="1"/>
  <c r="T15" i="3" s="1"/>
  <c r="T16" i="3" s="1"/>
  <c r="T17" i="3" s="1"/>
  <c r="T18" i="3" s="1"/>
  <c r="T19" i="3" s="1"/>
  <c r="T20" i="3" s="1"/>
  <c r="T21" i="3" s="1"/>
  <c r="T22" i="3" s="1"/>
  <c r="T23" i="3" s="1"/>
  <c r="T24" i="3" s="1"/>
  <c r="T25" i="3" s="1"/>
  <c r="T26" i="3" s="1"/>
  <c r="T27" i="3" s="1"/>
  <c r="T28" i="3" s="1"/>
  <c r="T29" i="3" s="1"/>
  <c r="T30" i="3" s="1"/>
  <c r="T31" i="3" s="1"/>
  <c r="T32" i="3" s="1"/>
  <c r="T33" i="3" s="1"/>
  <c r="T34" i="3" s="1"/>
  <c r="T35" i="3" s="1"/>
  <c r="S3" i="3"/>
  <c r="N13" i="3"/>
  <c r="N12" i="3"/>
  <c r="N11" i="3"/>
  <c r="N10" i="3"/>
  <c r="N9" i="3"/>
  <c r="N8" i="3"/>
  <c r="N7" i="3"/>
  <c r="N6" i="3"/>
  <c r="N4" i="3"/>
  <c r="N16" i="3" s="1"/>
  <c r="N15" i="3" l="1"/>
  <c r="N14" i="3"/>
  <c r="B4" i="3" l="1"/>
  <c r="B5" i="3" s="1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A3" i="3" l="1"/>
  <c r="A5" i="3"/>
  <c r="E5" i="3" l="1" a="1"/>
  <c r="E5" i="3" s="1"/>
  <c r="G5" i="3" a="1"/>
  <c r="G5" i="3" s="1"/>
  <c r="I5" i="3" a="1"/>
  <c r="I5" i="3" s="1"/>
  <c r="K5" i="3" a="1"/>
  <c r="K5" i="3" s="1"/>
  <c r="C5" i="3" a="1"/>
  <c r="C5" i="3" s="1"/>
  <c r="D5" i="3" a="1"/>
  <c r="D5" i="3" s="1"/>
  <c r="H5" i="3" a="1"/>
  <c r="H5" i="3" s="1"/>
  <c r="L5" i="3" a="1"/>
  <c r="L5" i="3" s="1"/>
  <c r="F5" i="3" a="1"/>
  <c r="F5" i="3" s="1"/>
  <c r="J5" i="3" a="1"/>
  <c r="J5" i="3" s="1"/>
  <c r="W5" i="3" a="1"/>
  <c r="W5" i="3" s="1"/>
  <c r="Y5" i="3" a="1"/>
  <c r="Y5" i="3" s="1"/>
  <c r="AA5" i="3" a="1"/>
  <c r="AA5" i="3" s="1"/>
  <c r="AC5" i="3" a="1"/>
  <c r="AC5" i="3" s="1"/>
  <c r="U5" i="3" a="1"/>
  <c r="U5" i="3" s="1"/>
  <c r="V5" i="3" a="1"/>
  <c r="V5" i="3" s="1"/>
  <c r="X5" i="3" a="1"/>
  <c r="X5" i="3" s="1"/>
  <c r="Z5" i="3" a="1"/>
  <c r="Z5" i="3" s="1"/>
  <c r="AB5" i="3" a="1"/>
  <c r="AB5" i="3" s="1"/>
  <c r="AD5" i="3" a="1"/>
  <c r="AD5" i="3" s="1"/>
  <c r="A6" i="3"/>
  <c r="C6" i="3" l="1" a="1"/>
  <c r="C6" i="3" s="1"/>
  <c r="E6" i="3" a="1"/>
  <c r="E6" i="3" s="1"/>
  <c r="G6" i="3" a="1"/>
  <c r="G6" i="3" s="1"/>
  <c r="I6" i="3" a="1"/>
  <c r="I6" i="3" s="1"/>
  <c r="K6" i="3" a="1"/>
  <c r="K6" i="3" s="1"/>
  <c r="D6" i="3" a="1"/>
  <c r="D6" i="3" s="1"/>
  <c r="H6" i="3" a="1"/>
  <c r="H6" i="3" s="1"/>
  <c r="L6" i="3" a="1"/>
  <c r="L6" i="3" s="1"/>
  <c r="F6" i="3" a="1"/>
  <c r="F6" i="3" s="1"/>
  <c r="J6" i="3" a="1"/>
  <c r="J6" i="3" s="1"/>
  <c r="V6" i="3" a="1"/>
  <c r="V6" i="3" s="1"/>
  <c r="X6" i="3" a="1"/>
  <c r="X6" i="3" s="1"/>
  <c r="Z6" i="3" a="1"/>
  <c r="Z6" i="3" s="1"/>
  <c r="AB6" i="3" a="1"/>
  <c r="AB6" i="3" s="1"/>
  <c r="AD6" i="3" a="1"/>
  <c r="AD6" i="3" s="1"/>
  <c r="U6" i="3" a="1"/>
  <c r="U6" i="3" s="1"/>
  <c r="W6" i="3" a="1"/>
  <c r="W6" i="3" s="1"/>
  <c r="Y6" i="3" a="1"/>
  <c r="Y6" i="3" s="1"/>
  <c r="AA6" i="3" a="1"/>
  <c r="AA6" i="3" s="1"/>
  <c r="AC6" i="3" a="1"/>
  <c r="AC6" i="3" s="1"/>
  <c r="A7" i="3"/>
  <c r="C7" i="3" l="1" a="1"/>
  <c r="C7" i="3" s="1"/>
  <c r="E7" i="3" a="1"/>
  <c r="E7" i="3" s="1"/>
  <c r="G7" i="3" a="1"/>
  <c r="G7" i="3" s="1"/>
  <c r="I7" i="3" a="1"/>
  <c r="I7" i="3" s="1"/>
  <c r="K7" i="3" a="1"/>
  <c r="K7" i="3" s="1"/>
  <c r="F7" i="3" a="1"/>
  <c r="F7" i="3" s="1"/>
  <c r="J7" i="3" a="1"/>
  <c r="J7" i="3" s="1"/>
  <c r="D7" i="3" a="1"/>
  <c r="D7" i="3" s="1"/>
  <c r="H7" i="3" a="1"/>
  <c r="H7" i="3" s="1"/>
  <c r="L7" i="3" a="1"/>
  <c r="L7" i="3" s="1"/>
  <c r="V7" i="3" a="1"/>
  <c r="V7" i="3" s="1"/>
  <c r="X7" i="3" a="1"/>
  <c r="X7" i="3" s="1"/>
  <c r="Z7" i="3" a="1"/>
  <c r="Z7" i="3" s="1"/>
  <c r="AB7" i="3" a="1"/>
  <c r="AB7" i="3" s="1"/>
  <c r="AD7" i="3" a="1"/>
  <c r="AD7" i="3" s="1"/>
  <c r="U7" i="3" a="1"/>
  <c r="U7" i="3" s="1"/>
  <c r="W7" i="3" a="1"/>
  <c r="W7" i="3" s="1"/>
  <c r="Y7" i="3" a="1"/>
  <c r="Y7" i="3" s="1"/>
  <c r="AA7" i="3" a="1"/>
  <c r="AA7" i="3" s="1"/>
  <c r="AC7" i="3" a="1"/>
  <c r="AC7" i="3" s="1"/>
  <c r="A8" i="3"/>
  <c r="C8" i="3" l="1" a="1"/>
  <c r="C8" i="3" s="1"/>
  <c r="E8" i="3" a="1"/>
  <c r="E8" i="3" s="1"/>
  <c r="G8" i="3" a="1"/>
  <c r="G8" i="3" s="1"/>
  <c r="I8" i="3" a="1"/>
  <c r="I8" i="3" s="1"/>
  <c r="K8" i="3" a="1"/>
  <c r="K8" i="3" s="1"/>
  <c r="D8" i="3" a="1"/>
  <c r="D8" i="3" s="1"/>
  <c r="H8" i="3" a="1"/>
  <c r="H8" i="3" s="1"/>
  <c r="L8" i="3" a="1"/>
  <c r="L8" i="3" s="1"/>
  <c r="F8" i="3" a="1"/>
  <c r="F8" i="3" s="1"/>
  <c r="J8" i="3" a="1"/>
  <c r="J8" i="3" s="1"/>
  <c r="W8" i="3" a="1"/>
  <c r="W8" i="3" s="1"/>
  <c r="V8" i="3" a="1"/>
  <c r="V8" i="3" s="1"/>
  <c r="Y8" i="3" a="1"/>
  <c r="Y8" i="3" s="1"/>
  <c r="AA8" i="3" a="1"/>
  <c r="AA8" i="3" s="1"/>
  <c r="AC8" i="3" a="1"/>
  <c r="AC8" i="3" s="1"/>
  <c r="U8" i="3" a="1"/>
  <c r="U8" i="3" s="1"/>
  <c r="X8" i="3" a="1"/>
  <c r="X8" i="3" s="1"/>
  <c r="Z8" i="3" a="1"/>
  <c r="Z8" i="3" s="1"/>
  <c r="AB8" i="3" a="1"/>
  <c r="AB8" i="3" s="1"/>
  <c r="AD8" i="3" a="1"/>
  <c r="AD8" i="3" s="1"/>
  <c r="A9" i="3"/>
  <c r="C9" i="3" l="1" a="1"/>
  <c r="C9" i="3" s="1"/>
  <c r="E9" i="3" a="1"/>
  <c r="E9" i="3" s="1"/>
  <c r="G9" i="3" a="1"/>
  <c r="G9" i="3" s="1"/>
  <c r="I9" i="3" a="1"/>
  <c r="I9" i="3" s="1"/>
  <c r="K9" i="3" a="1"/>
  <c r="K9" i="3" s="1"/>
  <c r="F9" i="3" a="1"/>
  <c r="F9" i="3" s="1"/>
  <c r="J9" i="3" a="1"/>
  <c r="J9" i="3" s="1"/>
  <c r="D9" i="3" a="1"/>
  <c r="D9" i="3" s="1"/>
  <c r="H9" i="3" a="1"/>
  <c r="H9" i="3" s="1"/>
  <c r="L9" i="3" a="1"/>
  <c r="L9" i="3" s="1"/>
  <c r="U9" i="3" a="1"/>
  <c r="U9" i="3" s="1"/>
  <c r="W9" i="3" a="1"/>
  <c r="W9" i="3" s="1"/>
  <c r="Y9" i="3" a="1"/>
  <c r="Y9" i="3" s="1"/>
  <c r="AA9" i="3" a="1"/>
  <c r="AA9" i="3" s="1"/>
  <c r="AC9" i="3" a="1"/>
  <c r="AC9" i="3" s="1"/>
  <c r="V9" i="3" a="1"/>
  <c r="V9" i="3" s="1"/>
  <c r="X9" i="3" a="1"/>
  <c r="X9" i="3" s="1"/>
  <c r="Z9" i="3" a="1"/>
  <c r="Z9" i="3" s="1"/>
  <c r="AB9" i="3" a="1"/>
  <c r="AB9" i="3" s="1"/>
  <c r="AD9" i="3" a="1"/>
  <c r="AD9" i="3" s="1"/>
  <c r="A10" i="3"/>
  <c r="C10" i="3" l="1" a="1"/>
  <c r="C10" i="3" s="1"/>
  <c r="E10" i="3" a="1"/>
  <c r="E10" i="3" s="1"/>
  <c r="G10" i="3" a="1"/>
  <c r="G10" i="3" s="1"/>
  <c r="I10" i="3" a="1"/>
  <c r="I10" i="3" s="1"/>
  <c r="K10" i="3" a="1"/>
  <c r="K10" i="3" s="1"/>
  <c r="D10" i="3" a="1"/>
  <c r="D10" i="3" s="1"/>
  <c r="H10" i="3" a="1"/>
  <c r="H10" i="3" s="1"/>
  <c r="L10" i="3" a="1"/>
  <c r="L10" i="3" s="1"/>
  <c r="F10" i="3" a="1"/>
  <c r="F10" i="3" s="1"/>
  <c r="J10" i="3" a="1"/>
  <c r="J10" i="3" s="1"/>
  <c r="X10" i="3" a="1"/>
  <c r="X10" i="3" s="1"/>
  <c r="U10" i="3" a="1"/>
  <c r="U10" i="3" s="1"/>
  <c r="W10" i="3" a="1"/>
  <c r="W10" i="3" s="1"/>
  <c r="Z10" i="3" a="1"/>
  <c r="Z10" i="3" s="1"/>
  <c r="AB10" i="3" a="1"/>
  <c r="AB10" i="3" s="1"/>
  <c r="AD10" i="3" a="1"/>
  <c r="AD10" i="3" s="1"/>
  <c r="V10" i="3" a="1"/>
  <c r="V10" i="3" s="1"/>
  <c r="Y10" i="3" a="1"/>
  <c r="Y10" i="3" s="1"/>
  <c r="AA10" i="3" a="1"/>
  <c r="AA10" i="3" s="1"/>
  <c r="AC10" i="3" a="1"/>
  <c r="AC10" i="3" s="1"/>
  <c r="A11" i="3"/>
  <c r="C11" i="3" l="1" a="1"/>
  <c r="C11" i="3" s="1"/>
  <c r="E11" i="3" a="1"/>
  <c r="E11" i="3" s="1"/>
  <c r="G11" i="3" a="1"/>
  <c r="G11" i="3" s="1"/>
  <c r="I11" i="3" a="1"/>
  <c r="I11" i="3" s="1"/>
  <c r="K11" i="3" a="1"/>
  <c r="K11" i="3" s="1"/>
  <c r="F11" i="3" a="1"/>
  <c r="F11" i="3" s="1"/>
  <c r="J11" i="3" a="1"/>
  <c r="J11" i="3" s="1"/>
  <c r="D11" i="3" a="1"/>
  <c r="D11" i="3" s="1"/>
  <c r="H11" i="3" a="1"/>
  <c r="H11" i="3" s="1"/>
  <c r="L11" i="3" a="1"/>
  <c r="L11" i="3" s="1"/>
  <c r="V11" i="3" a="1"/>
  <c r="V11" i="3" s="1"/>
  <c r="X11" i="3" a="1"/>
  <c r="X11" i="3" s="1"/>
  <c r="Z11" i="3" a="1"/>
  <c r="Z11" i="3" s="1"/>
  <c r="AB11" i="3" a="1"/>
  <c r="AB11" i="3" s="1"/>
  <c r="AD11" i="3" a="1"/>
  <c r="AD11" i="3" s="1"/>
  <c r="U11" i="3" a="1"/>
  <c r="U11" i="3" s="1"/>
  <c r="W11" i="3" a="1"/>
  <c r="W11" i="3" s="1"/>
  <c r="Y11" i="3" a="1"/>
  <c r="Y11" i="3" s="1"/>
  <c r="AA11" i="3" a="1"/>
  <c r="AA11" i="3" s="1"/>
  <c r="AC11" i="3" a="1"/>
  <c r="AC11" i="3" s="1"/>
  <c r="A12" i="3"/>
  <c r="C12" i="3" l="1" a="1"/>
  <c r="C12" i="3" s="1"/>
  <c r="E12" i="3" a="1"/>
  <c r="E12" i="3" s="1"/>
  <c r="G12" i="3" a="1"/>
  <c r="G12" i="3" s="1"/>
  <c r="I12" i="3" a="1"/>
  <c r="I12" i="3" s="1"/>
  <c r="K12" i="3" a="1"/>
  <c r="K12" i="3" s="1"/>
  <c r="D12" i="3" a="1"/>
  <c r="D12" i="3" s="1"/>
  <c r="H12" i="3" a="1"/>
  <c r="H12" i="3" s="1"/>
  <c r="L12" i="3" a="1"/>
  <c r="L12" i="3" s="1"/>
  <c r="F12" i="3" a="1"/>
  <c r="F12" i="3" s="1"/>
  <c r="J12" i="3" a="1"/>
  <c r="J12" i="3" s="1"/>
  <c r="W12" i="3" a="1"/>
  <c r="W12" i="3" s="1"/>
  <c r="V12" i="3" a="1"/>
  <c r="V12" i="3" s="1"/>
  <c r="X12" i="3" a="1"/>
  <c r="X12" i="3" s="1"/>
  <c r="Z12" i="3" a="1"/>
  <c r="Z12" i="3" s="1"/>
  <c r="AB12" i="3" a="1"/>
  <c r="AB12" i="3" s="1"/>
  <c r="AD12" i="3" a="1"/>
  <c r="AD12" i="3" s="1"/>
  <c r="U12" i="3" a="1"/>
  <c r="U12" i="3" s="1"/>
  <c r="Y12" i="3" a="1"/>
  <c r="Y12" i="3" s="1"/>
  <c r="AA12" i="3" a="1"/>
  <c r="AA12" i="3" s="1"/>
  <c r="AC12" i="3" a="1"/>
  <c r="AC12" i="3" s="1"/>
  <c r="A13" i="3"/>
  <c r="C13" i="3" l="1" a="1"/>
  <c r="C13" i="3" s="1"/>
  <c r="E13" i="3" a="1"/>
  <c r="E13" i="3" s="1"/>
  <c r="G13" i="3" a="1"/>
  <c r="G13" i="3" s="1"/>
  <c r="I13" i="3" a="1"/>
  <c r="I13" i="3" s="1"/>
  <c r="K13" i="3" a="1"/>
  <c r="K13" i="3" s="1"/>
  <c r="F13" i="3" a="1"/>
  <c r="F13" i="3" s="1"/>
  <c r="J13" i="3" a="1"/>
  <c r="J13" i="3" s="1"/>
  <c r="D13" i="3" a="1"/>
  <c r="D13" i="3" s="1"/>
  <c r="H13" i="3" a="1"/>
  <c r="H13" i="3" s="1"/>
  <c r="L13" i="3" a="1"/>
  <c r="L13" i="3" s="1"/>
  <c r="V13" i="3" a="1"/>
  <c r="V13" i="3" s="1"/>
  <c r="X13" i="3" a="1"/>
  <c r="X13" i="3" s="1"/>
  <c r="Z13" i="3" a="1"/>
  <c r="Z13" i="3" s="1"/>
  <c r="AB13" i="3" a="1"/>
  <c r="AB13" i="3" s="1"/>
  <c r="AD13" i="3" a="1"/>
  <c r="AD13" i="3" s="1"/>
  <c r="U13" i="3" a="1"/>
  <c r="U13" i="3" s="1"/>
  <c r="W13" i="3" a="1"/>
  <c r="W13" i="3" s="1"/>
  <c r="Y13" i="3" a="1"/>
  <c r="Y13" i="3" s="1"/>
  <c r="AA13" i="3" a="1"/>
  <c r="AA13" i="3" s="1"/>
  <c r="AC13" i="3" a="1"/>
  <c r="AC13" i="3" s="1"/>
  <c r="A14" i="3"/>
  <c r="C14" i="3" l="1" a="1"/>
  <c r="C14" i="3" s="1"/>
  <c r="E14" i="3" a="1"/>
  <c r="E14" i="3" s="1"/>
  <c r="G14" i="3" a="1"/>
  <c r="G14" i="3" s="1"/>
  <c r="I14" i="3" a="1"/>
  <c r="I14" i="3" s="1"/>
  <c r="K14" i="3" a="1"/>
  <c r="K14" i="3" s="1"/>
  <c r="D14" i="3" a="1"/>
  <c r="D14" i="3" s="1"/>
  <c r="H14" i="3" a="1"/>
  <c r="H14" i="3" s="1"/>
  <c r="L14" i="3" a="1"/>
  <c r="L14" i="3" s="1"/>
  <c r="F14" i="3" a="1"/>
  <c r="F14" i="3" s="1"/>
  <c r="J14" i="3" a="1"/>
  <c r="J14" i="3" s="1"/>
  <c r="V14" i="3" a="1"/>
  <c r="V14" i="3" s="1"/>
  <c r="X14" i="3" a="1"/>
  <c r="X14" i="3" s="1"/>
  <c r="Z14" i="3" a="1"/>
  <c r="Z14" i="3" s="1"/>
  <c r="AB14" i="3" a="1"/>
  <c r="AB14" i="3" s="1"/>
  <c r="AD14" i="3" a="1"/>
  <c r="AD14" i="3" s="1"/>
  <c r="U14" i="3" a="1"/>
  <c r="U14" i="3" s="1"/>
  <c r="W14" i="3" a="1"/>
  <c r="W14" i="3" s="1"/>
  <c r="Y14" i="3" a="1"/>
  <c r="Y14" i="3" s="1"/>
  <c r="AA14" i="3" a="1"/>
  <c r="AA14" i="3" s="1"/>
  <c r="AC14" i="3" a="1"/>
  <c r="AC14" i="3" s="1"/>
  <c r="A15" i="3"/>
  <c r="C15" i="3" l="1" a="1"/>
  <c r="C15" i="3" s="1"/>
  <c r="E15" i="3" a="1"/>
  <c r="E15" i="3" s="1"/>
  <c r="G15" i="3" a="1"/>
  <c r="G15" i="3" s="1"/>
  <c r="I15" i="3" a="1"/>
  <c r="I15" i="3" s="1"/>
  <c r="K15" i="3" a="1"/>
  <c r="K15" i="3" s="1"/>
  <c r="F15" i="3" a="1"/>
  <c r="F15" i="3" s="1"/>
  <c r="J15" i="3" a="1"/>
  <c r="J15" i="3" s="1"/>
  <c r="D15" i="3" a="1"/>
  <c r="D15" i="3" s="1"/>
  <c r="H15" i="3" a="1"/>
  <c r="H15" i="3" s="1"/>
  <c r="L15" i="3" a="1"/>
  <c r="L15" i="3" s="1"/>
  <c r="V15" i="3" a="1"/>
  <c r="V15" i="3" s="1"/>
  <c r="X15" i="3" a="1"/>
  <c r="X15" i="3" s="1"/>
  <c r="Z15" i="3" a="1"/>
  <c r="Z15" i="3" s="1"/>
  <c r="AB15" i="3" a="1"/>
  <c r="AB15" i="3" s="1"/>
  <c r="AD15" i="3" a="1"/>
  <c r="AD15" i="3" s="1"/>
  <c r="U15" i="3" a="1"/>
  <c r="U15" i="3" s="1"/>
  <c r="W15" i="3" a="1"/>
  <c r="W15" i="3" s="1"/>
  <c r="Y15" i="3" a="1"/>
  <c r="Y15" i="3" s="1"/>
  <c r="AA15" i="3" a="1"/>
  <c r="AA15" i="3" s="1"/>
  <c r="AC15" i="3" a="1"/>
  <c r="AC15" i="3" s="1"/>
  <c r="A16" i="3"/>
  <c r="C16" i="3" l="1" a="1"/>
  <c r="C16" i="3" s="1"/>
  <c r="E16" i="3" a="1"/>
  <c r="E16" i="3" s="1"/>
  <c r="G16" i="3" a="1"/>
  <c r="G16" i="3" s="1"/>
  <c r="I16" i="3" a="1"/>
  <c r="I16" i="3" s="1"/>
  <c r="K16" i="3" a="1"/>
  <c r="K16" i="3" s="1"/>
  <c r="D16" i="3" a="1"/>
  <c r="D16" i="3" s="1"/>
  <c r="H16" i="3" a="1"/>
  <c r="H16" i="3" s="1"/>
  <c r="L16" i="3" a="1"/>
  <c r="L16" i="3" s="1"/>
  <c r="F16" i="3" a="1"/>
  <c r="F16" i="3" s="1"/>
  <c r="J16" i="3" a="1"/>
  <c r="J16" i="3" s="1"/>
  <c r="V16" i="3" a="1"/>
  <c r="V16" i="3" s="1"/>
  <c r="X16" i="3" a="1"/>
  <c r="X16" i="3" s="1"/>
  <c r="Z16" i="3" a="1"/>
  <c r="Z16" i="3" s="1"/>
  <c r="AB16" i="3" a="1"/>
  <c r="AB16" i="3" s="1"/>
  <c r="AD16" i="3" a="1"/>
  <c r="AD16" i="3" s="1"/>
  <c r="U16" i="3" a="1"/>
  <c r="U16" i="3" s="1"/>
  <c r="W16" i="3" a="1"/>
  <c r="W16" i="3" s="1"/>
  <c r="Y16" i="3" a="1"/>
  <c r="Y16" i="3" s="1"/>
  <c r="AA16" i="3" a="1"/>
  <c r="AA16" i="3" s="1"/>
  <c r="AC16" i="3" a="1"/>
  <c r="AC16" i="3" s="1"/>
  <c r="A17" i="3"/>
  <c r="C17" i="3" l="1" a="1"/>
  <c r="C17" i="3" s="1"/>
  <c r="E17" i="3" a="1"/>
  <c r="E17" i="3" s="1"/>
  <c r="G17" i="3" a="1"/>
  <c r="G17" i="3" s="1"/>
  <c r="I17" i="3" a="1"/>
  <c r="I17" i="3" s="1"/>
  <c r="K17" i="3" a="1"/>
  <c r="K17" i="3" s="1"/>
  <c r="F17" i="3" a="1"/>
  <c r="F17" i="3" s="1"/>
  <c r="J17" i="3" a="1"/>
  <c r="J17" i="3" s="1"/>
  <c r="D17" i="3" a="1"/>
  <c r="D17" i="3" s="1"/>
  <c r="H17" i="3" a="1"/>
  <c r="H17" i="3" s="1"/>
  <c r="L17" i="3" a="1"/>
  <c r="L17" i="3" s="1"/>
  <c r="V17" i="3" a="1"/>
  <c r="V17" i="3" s="1"/>
  <c r="X17" i="3" a="1"/>
  <c r="X17" i="3" s="1"/>
  <c r="Z17" i="3" a="1"/>
  <c r="Z17" i="3" s="1"/>
  <c r="AB17" i="3" a="1"/>
  <c r="AB17" i="3" s="1"/>
  <c r="AD17" i="3" a="1"/>
  <c r="AD17" i="3" s="1"/>
  <c r="U17" i="3" a="1"/>
  <c r="U17" i="3" s="1"/>
  <c r="W17" i="3" a="1"/>
  <c r="W17" i="3" s="1"/>
  <c r="Y17" i="3" a="1"/>
  <c r="Y17" i="3" s="1"/>
  <c r="AA17" i="3" a="1"/>
  <c r="AA17" i="3" s="1"/>
  <c r="AC17" i="3" a="1"/>
  <c r="AC17" i="3" s="1"/>
  <c r="A18" i="3"/>
  <c r="C18" i="3" l="1" a="1"/>
  <c r="C18" i="3" s="1"/>
  <c r="E18" i="3" a="1"/>
  <c r="E18" i="3" s="1"/>
  <c r="G18" i="3" a="1"/>
  <c r="G18" i="3" s="1"/>
  <c r="I18" i="3" a="1"/>
  <c r="I18" i="3" s="1"/>
  <c r="K18" i="3" a="1"/>
  <c r="K18" i="3" s="1"/>
  <c r="D18" i="3" a="1"/>
  <c r="D18" i="3" s="1"/>
  <c r="H18" i="3" a="1"/>
  <c r="H18" i="3" s="1"/>
  <c r="L18" i="3" a="1"/>
  <c r="L18" i="3" s="1"/>
  <c r="F18" i="3" a="1"/>
  <c r="F18" i="3" s="1"/>
  <c r="J18" i="3" a="1"/>
  <c r="J18" i="3" s="1"/>
  <c r="V18" i="3" a="1"/>
  <c r="V18" i="3" s="1"/>
  <c r="X18" i="3" a="1"/>
  <c r="X18" i="3" s="1"/>
  <c r="Z18" i="3" a="1"/>
  <c r="Z18" i="3" s="1"/>
  <c r="AB18" i="3" a="1"/>
  <c r="AB18" i="3" s="1"/>
  <c r="AD18" i="3" a="1"/>
  <c r="AD18" i="3" s="1"/>
  <c r="U18" i="3" a="1"/>
  <c r="U18" i="3" s="1"/>
  <c r="W18" i="3" a="1"/>
  <c r="W18" i="3" s="1"/>
  <c r="Y18" i="3" a="1"/>
  <c r="Y18" i="3" s="1"/>
  <c r="AA18" i="3" a="1"/>
  <c r="AA18" i="3" s="1"/>
  <c r="AC18" i="3" a="1"/>
  <c r="AC18" i="3" s="1"/>
  <c r="A19" i="3"/>
  <c r="C19" i="3" l="1" a="1"/>
  <c r="C19" i="3" s="1"/>
  <c r="E19" i="3" a="1"/>
  <c r="E19" i="3" s="1"/>
  <c r="G19" i="3" a="1"/>
  <c r="G19" i="3" s="1"/>
  <c r="I19" i="3" a="1"/>
  <c r="I19" i="3" s="1"/>
  <c r="K19" i="3" a="1"/>
  <c r="K19" i="3" s="1"/>
  <c r="F19" i="3" a="1"/>
  <c r="F19" i="3" s="1"/>
  <c r="J19" i="3" a="1"/>
  <c r="J19" i="3" s="1"/>
  <c r="D19" i="3" a="1"/>
  <c r="D19" i="3" s="1"/>
  <c r="H19" i="3" a="1"/>
  <c r="H19" i="3" s="1"/>
  <c r="L19" i="3" a="1"/>
  <c r="L19" i="3" s="1"/>
  <c r="V19" i="3" a="1"/>
  <c r="V19" i="3" s="1"/>
  <c r="X19" i="3" a="1"/>
  <c r="X19" i="3" s="1"/>
  <c r="Z19" i="3" a="1"/>
  <c r="Z19" i="3" s="1"/>
  <c r="AB19" i="3" a="1"/>
  <c r="AB19" i="3" s="1"/>
  <c r="AD19" i="3" a="1"/>
  <c r="AD19" i="3" s="1"/>
  <c r="U19" i="3" a="1"/>
  <c r="U19" i="3" s="1"/>
  <c r="W19" i="3" a="1"/>
  <c r="W19" i="3" s="1"/>
  <c r="Y19" i="3" a="1"/>
  <c r="Y19" i="3" s="1"/>
  <c r="AA19" i="3" a="1"/>
  <c r="AA19" i="3" s="1"/>
  <c r="AC19" i="3" a="1"/>
  <c r="AC19" i="3" s="1"/>
  <c r="A20" i="3"/>
  <c r="C20" i="3" l="1" a="1"/>
  <c r="C20" i="3" s="1"/>
  <c r="E20" i="3" a="1"/>
  <c r="E20" i="3" s="1"/>
  <c r="G20" i="3" a="1"/>
  <c r="G20" i="3" s="1"/>
  <c r="I20" i="3" a="1"/>
  <c r="I20" i="3" s="1"/>
  <c r="K20" i="3" a="1"/>
  <c r="K20" i="3" s="1"/>
  <c r="D20" i="3" a="1"/>
  <c r="D20" i="3" s="1"/>
  <c r="H20" i="3" a="1"/>
  <c r="H20" i="3" s="1"/>
  <c r="L20" i="3" a="1"/>
  <c r="L20" i="3" s="1"/>
  <c r="F20" i="3" a="1"/>
  <c r="F20" i="3" s="1"/>
  <c r="J20" i="3" a="1"/>
  <c r="J20" i="3" s="1"/>
  <c r="V20" i="3" a="1"/>
  <c r="V20" i="3" s="1"/>
  <c r="X20" i="3" a="1"/>
  <c r="X20" i="3" s="1"/>
  <c r="Z20" i="3" a="1"/>
  <c r="Z20" i="3" s="1"/>
  <c r="AB20" i="3" a="1"/>
  <c r="AB20" i="3" s="1"/>
  <c r="AD20" i="3" a="1"/>
  <c r="AD20" i="3" s="1"/>
  <c r="U20" i="3" a="1"/>
  <c r="U20" i="3" s="1"/>
  <c r="W20" i="3" a="1"/>
  <c r="W20" i="3" s="1"/>
  <c r="Y20" i="3" a="1"/>
  <c r="Y20" i="3" s="1"/>
  <c r="AA20" i="3" a="1"/>
  <c r="AA20" i="3" s="1"/>
  <c r="AC20" i="3" a="1"/>
  <c r="AC20" i="3" s="1"/>
  <c r="A21" i="3"/>
  <c r="C21" i="3" l="1" a="1"/>
  <c r="C21" i="3" s="1"/>
  <c r="E21" i="3" a="1"/>
  <c r="E21" i="3" s="1"/>
  <c r="G21" i="3" a="1"/>
  <c r="G21" i="3" s="1"/>
  <c r="I21" i="3" a="1"/>
  <c r="I21" i="3" s="1"/>
  <c r="K21" i="3" a="1"/>
  <c r="K21" i="3" s="1"/>
  <c r="F21" i="3" a="1"/>
  <c r="F21" i="3" s="1"/>
  <c r="J21" i="3" a="1"/>
  <c r="J21" i="3" s="1"/>
  <c r="D21" i="3" a="1"/>
  <c r="D21" i="3" s="1"/>
  <c r="H21" i="3" a="1"/>
  <c r="H21" i="3" s="1"/>
  <c r="L21" i="3" a="1"/>
  <c r="L21" i="3" s="1"/>
  <c r="V21" i="3" a="1"/>
  <c r="V21" i="3" s="1"/>
  <c r="X21" i="3" a="1"/>
  <c r="X21" i="3" s="1"/>
  <c r="Z21" i="3" a="1"/>
  <c r="Z21" i="3" s="1"/>
  <c r="AB21" i="3" a="1"/>
  <c r="AB21" i="3" s="1"/>
  <c r="AD21" i="3" a="1"/>
  <c r="AD21" i="3" s="1"/>
  <c r="U21" i="3" a="1"/>
  <c r="U21" i="3" s="1"/>
  <c r="W21" i="3" a="1"/>
  <c r="W21" i="3" s="1"/>
  <c r="Y21" i="3" a="1"/>
  <c r="Y21" i="3" s="1"/>
  <c r="AA21" i="3" a="1"/>
  <c r="AA21" i="3" s="1"/>
  <c r="AC21" i="3" a="1"/>
  <c r="AC21" i="3" s="1"/>
  <c r="A22" i="3"/>
  <c r="C22" i="3" l="1" a="1"/>
  <c r="C22" i="3" s="1"/>
  <c r="E22" i="3" a="1"/>
  <c r="E22" i="3" s="1"/>
  <c r="G22" i="3" a="1"/>
  <c r="G22" i="3" s="1"/>
  <c r="I22" i="3" a="1"/>
  <c r="I22" i="3" s="1"/>
  <c r="K22" i="3" a="1"/>
  <c r="K22" i="3" s="1"/>
  <c r="D22" i="3" a="1"/>
  <c r="D22" i="3" s="1"/>
  <c r="H22" i="3" a="1"/>
  <c r="H22" i="3" s="1"/>
  <c r="L22" i="3" a="1"/>
  <c r="L22" i="3" s="1"/>
  <c r="F22" i="3" a="1"/>
  <c r="F22" i="3" s="1"/>
  <c r="J22" i="3" a="1"/>
  <c r="J22" i="3" s="1"/>
  <c r="V22" i="3" a="1"/>
  <c r="V22" i="3" s="1"/>
  <c r="X22" i="3" a="1"/>
  <c r="X22" i="3" s="1"/>
  <c r="Z22" i="3" a="1"/>
  <c r="Z22" i="3" s="1"/>
  <c r="AB22" i="3" a="1"/>
  <c r="AB22" i="3" s="1"/>
  <c r="U22" i="3" a="1"/>
  <c r="U22" i="3" s="1"/>
  <c r="W22" i="3" a="1"/>
  <c r="W22" i="3" s="1"/>
  <c r="Y22" i="3" a="1"/>
  <c r="Y22" i="3" s="1"/>
  <c r="AA22" i="3" a="1"/>
  <c r="AA22" i="3" s="1"/>
  <c r="AC22" i="3" a="1"/>
  <c r="AC22" i="3" s="1"/>
  <c r="AD22" i="3" a="1"/>
  <c r="AD22" i="3" s="1"/>
  <c r="A23" i="3"/>
  <c r="D23" i="3" l="1" a="1"/>
  <c r="D23" i="3" s="1"/>
  <c r="F23" i="3" a="1"/>
  <c r="F23" i="3" s="1"/>
  <c r="H23" i="3" a="1"/>
  <c r="H23" i="3" s="1"/>
  <c r="J23" i="3" a="1"/>
  <c r="J23" i="3" s="1"/>
  <c r="L23" i="3" a="1"/>
  <c r="L23" i="3" s="1"/>
  <c r="C23" i="3" a="1"/>
  <c r="C23" i="3" s="1"/>
  <c r="E23" i="3" a="1"/>
  <c r="E23" i="3" s="1"/>
  <c r="G23" i="3" a="1"/>
  <c r="G23" i="3" s="1"/>
  <c r="I23" i="3" a="1"/>
  <c r="I23" i="3" s="1"/>
  <c r="K23" i="3" a="1"/>
  <c r="K23" i="3" s="1"/>
  <c r="V23" i="3" a="1"/>
  <c r="V23" i="3" s="1"/>
  <c r="X23" i="3" a="1"/>
  <c r="X23" i="3" s="1"/>
  <c r="Z23" i="3" a="1"/>
  <c r="Z23" i="3" s="1"/>
  <c r="AB23" i="3" a="1"/>
  <c r="AB23" i="3" s="1"/>
  <c r="AD23" i="3" a="1"/>
  <c r="AD23" i="3" s="1"/>
  <c r="U23" i="3" a="1"/>
  <c r="U23" i="3" s="1"/>
  <c r="W23" i="3" a="1"/>
  <c r="W23" i="3" s="1"/>
  <c r="Y23" i="3" a="1"/>
  <c r="Y23" i="3" s="1"/>
  <c r="AA23" i="3" a="1"/>
  <c r="AA23" i="3" s="1"/>
  <c r="AC23" i="3" a="1"/>
  <c r="AC23" i="3" s="1"/>
  <c r="A24" i="3"/>
  <c r="D24" i="3" l="1" a="1"/>
  <c r="D24" i="3" s="1"/>
  <c r="F24" i="3" a="1"/>
  <c r="F24" i="3" s="1"/>
  <c r="H24" i="3" a="1"/>
  <c r="H24" i="3" s="1"/>
  <c r="J24" i="3" a="1"/>
  <c r="J24" i="3" s="1"/>
  <c r="L24" i="3" a="1"/>
  <c r="L24" i="3" s="1"/>
  <c r="C24" i="3" a="1"/>
  <c r="C24" i="3" s="1"/>
  <c r="E24" i="3" a="1"/>
  <c r="E24" i="3" s="1"/>
  <c r="G24" i="3" a="1"/>
  <c r="G24" i="3" s="1"/>
  <c r="I24" i="3" a="1"/>
  <c r="I24" i="3" s="1"/>
  <c r="K24" i="3" a="1"/>
  <c r="K24" i="3" s="1"/>
  <c r="V24" i="3" a="1"/>
  <c r="V24" i="3" s="1"/>
  <c r="X24" i="3" a="1"/>
  <c r="X24" i="3" s="1"/>
  <c r="Z24" i="3" a="1"/>
  <c r="Z24" i="3" s="1"/>
  <c r="AB24" i="3" a="1"/>
  <c r="AB24" i="3" s="1"/>
  <c r="AD24" i="3" a="1"/>
  <c r="AD24" i="3" s="1"/>
  <c r="U24" i="3" a="1"/>
  <c r="U24" i="3" s="1"/>
  <c r="W24" i="3" a="1"/>
  <c r="W24" i="3" s="1"/>
  <c r="Y24" i="3" a="1"/>
  <c r="Y24" i="3" s="1"/>
  <c r="AA24" i="3" a="1"/>
  <c r="AA24" i="3" s="1"/>
  <c r="AC24" i="3" a="1"/>
  <c r="AC24" i="3" s="1"/>
  <c r="A25" i="3"/>
  <c r="D25" i="3" l="1" a="1"/>
  <c r="D25" i="3" s="1"/>
  <c r="F25" i="3" a="1"/>
  <c r="F25" i="3" s="1"/>
  <c r="H25" i="3" a="1"/>
  <c r="H25" i="3" s="1"/>
  <c r="J25" i="3" a="1"/>
  <c r="J25" i="3" s="1"/>
  <c r="L25" i="3" a="1"/>
  <c r="L25" i="3" s="1"/>
  <c r="C25" i="3" a="1"/>
  <c r="C25" i="3" s="1"/>
  <c r="E25" i="3" a="1"/>
  <c r="E25" i="3" s="1"/>
  <c r="G25" i="3" a="1"/>
  <c r="G25" i="3" s="1"/>
  <c r="I25" i="3" a="1"/>
  <c r="I25" i="3" s="1"/>
  <c r="K25" i="3" a="1"/>
  <c r="K25" i="3" s="1"/>
  <c r="V25" i="3" a="1"/>
  <c r="V25" i="3" s="1"/>
  <c r="X25" i="3" a="1"/>
  <c r="X25" i="3" s="1"/>
  <c r="Z25" i="3" a="1"/>
  <c r="Z25" i="3" s="1"/>
  <c r="AB25" i="3" a="1"/>
  <c r="AB25" i="3" s="1"/>
  <c r="AD25" i="3" a="1"/>
  <c r="AD25" i="3" s="1"/>
  <c r="U25" i="3" a="1"/>
  <c r="U25" i="3" s="1"/>
  <c r="W25" i="3" a="1"/>
  <c r="W25" i="3" s="1"/>
  <c r="Y25" i="3" a="1"/>
  <c r="Y25" i="3" s="1"/>
  <c r="AA25" i="3" a="1"/>
  <c r="AA25" i="3" s="1"/>
  <c r="AC25" i="3" a="1"/>
  <c r="AC25" i="3" s="1"/>
  <c r="A26" i="3"/>
  <c r="D26" i="3" l="1" a="1"/>
  <c r="D26" i="3" s="1"/>
  <c r="F26" i="3" a="1"/>
  <c r="F26" i="3" s="1"/>
  <c r="H26" i="3" a="1"/>
  <c r="H26" i="3" s="1"/>
  <c r="J26" i="3" a="1"/>
  <c r="J26" i="3" s="1"/>
  <c r="L26" i="3" a="1"/>
  <c r="L26" i="3" s="1"/>
  <c r="C26" i="3" a="1"/>
  <c r="C26" i="3" s="1"/>
  <c r="G26" i="3" a="1"/>
  <c r="G26" i="3" s="1"/>
  <c r="K26" i="3" a="1"/>
  <c r="K26" i="3" s="1"/>
  <c r="E26" i="3" a="1"/>
  <c r="E26" i="3" s="1"/>
  <c r="I26" i="3" a="1"/>
  <c r="I26" i="3" s="1"/>
  <c r="V26" i="3" a="1"/>
  <c r="V26" i="3" s="1"/>
  <c r="X26" i="3" a="1"/>
  <c r="X26" i="3" s="1"/>
  <c r="Z26" i="3" a="1"/>
  <c r="Z26" i="3" s="1"/>
  <c r="AB26" i="3" a="1"/>
  <c r="AB26" i="3" s="1"/>
  <c r="AD26" i="3" a="1"/>
  <c r="AD26" i="3" s="1"/>
  <c r="U26" i="3" a="1"/>
  <c r="U26" i="3" s="1"/>
  <c r="W26" i="3" a="1"/>
  <c r="W26" i="3" s="1"/>
  <c r="Y26" i="3" a="1"/>
  <c r="Y26" i="3" s="1"/>
  <c r="AA26" i="3" a="1"/>
  <c r="AA26" i="3" s="1"/>
  <c r="AC26" i="3" a="1"/>
  <c r="AC26" i="3" s="1"/>
  <c r="A27" i="3"/>
  <c r="D27" i="3" l="1" a="1"/>
  <c r="D27" i="3" s="1"/>
  <c r="F27" i="3" a="1"/>
  <c r="F27" i="3" s="1"/>
  <c r="H27" i="3" a="1"/>
  <c r="H27" i="3" s="1"/>
  <c r="J27" i="3" a="1"/>
  <c r="J27" i="3" s="1"/>
  <c r="L27" i="3" a="1"/>
  <c r="L27" i="3" s="1"/>
  <c r="E27" i="3" a="1"/>
  <c r="E27" i="3" s="1"/>
  <c r="I27" i="3" a="1"/>
  <c r="I27" i="3" s="1"/>
  <c r="C27" i="3" a="1"/>
  <c r="C27" i="3" s="1"/>
  <c r="G27" i="3" a="1"/>
  <c r="G27" i="3" s="1"/>
  <c r="K27" i="3" a="1"/>
  <c r="K27" i="3" s="1"/>
  <c r="V27" i="3" a="1"/>
  <c r="V27" i="3" s="1"/>
  <c r="X27" i="3" a="1"/>
  <c r="X27" i="3" s="1"/>
  <c r="Z27" i="3" a="1"/>
  <c r="Z27" i="3" s="1"/>
  <c r="AB27" i="3" a="1"/>
  <c r="AB27" i="3" s="1"/>
  <c r="AD27" i="3" a="1"/>
  <c r="AD27" i="3" s="1"/>
  <c r="U27" i="3" a="1"/>
  <c r="U27" i="3" s="1"/>
  <c r="W27" i="3" a="1"/>
  <c r="W27" i="3" s="1"/>
  <c r="Y27" i="3" a="1"/>
  <c r="Y27" i="3" s="1"/>
  <c r="AA27" i="3" a="1"/>
  <c r="AA27" i="3" s="1"/>
  <c r="AC27" i="3" a="1"/>
  <c r="AC27" i="3" s="1"/>
  <c r="A28" i="3"/>
  <c r="D28" i="3" l="1" a="1"/>
  <c r="D28" i="3" s="1"/>
  <c r="F28" i="3" a="1"/>
  <c r="F28" i="3" s="1"/>
  <c r="H28" i="3" a="1"/>
  <c r="H28" i="3" s="1"/>
  <c r="J28" i="3" a="1"/>
  <c r="J28" i="3" s="1"/>
  <c r="L28" i="3" a="1"/>
  <c r="L28" i="3" s="1"/>
  <c r="C28" i="3" a="1"/>
  <c r="C28" i="3" s="1"/>
  <c r="G28" i="3" a="1"/>
  <c r="G28" i="3" s="1"/>
  <c r="K28" i="3" a="1"/>
  <c r="K28" i="3" s="1"/>
  <c r="E28" i="3" a="1"/>
  <c r="E28" i="3" s="1"/>
  <c r="I28" i="3" a="1"/>
  <c r="I28" i="3" s="1"/>
  <c r="V28" i="3" a="1"/>
  <c r="V28" i="3" s="1"/>
  <c r="X28" i="3" a="1"/>
  <c r="X28" i="3" s="1"/>
  <c r="Z28" i="3" a="1"/>
  <c r="Z28" i="3" s="1"/>
  <c r="AB28" i="3" a="1"/>
  <c r="AB28" i="3" s="1"/>
  <c r="AD28" i="3" a="1"/>
  <c r="AD28" i="3" s="1"/>
  <c r="U28" i="3" a="1"/>
  <c r="U28" i="3" s="1"/>
  <c r="W28" i="3" a="1"/>
  <c r="W28" i="3" s="1"/>
  <c r="Y28" i="3" a="1"/>
  <c r="Y28" i="3" s="1"/>
  <c r="AA28" i="3" a="1"/>
  <c r="AA28" i="3" s="1"/>
  <c r="AC28" i="3" a="1"/>
  <c r="AC28" i="3" s="1"/>
  <c r="A29" i="3"/>
  <c r="D29" i="3" l="1" a="1"/>
  <c r="D29" i="3" s="1"/>
  <c r="F29" i="3" a="1"/>
  <c r="F29" i="3" s="1"/>
  <c r="H29" i="3" a="1"/>
  <c r="H29" i="3" s="1"/>
  <c r="J29" i="3" a="1"/>
  <c r="J29" i="3" s="1"/>
  <c r="L29" i="3" a="1"/>
  <c r="L29" i="3" s="1"/>
  <c r="E29" i="3" a="1"/>
  <c r="E29" i="3" s="1"/>
  <c r="I29" i="3" a="1"/>
  <c r="I29" i="3" s="1"/>
  <c r="C29" i="3" a="1"/>
  <c r="C29" i="3" s="1"/>
  <c r="G29" i="3" a="1"/>
  <c r="G29" i="3" s="1"/>
  <c r="K29" i="3" a="1"/>
  <c r="K29" i="3" s="1"/>
  <c r="V29" i="3" a="1"/>
  <c r="V29" i="3" s="1"/>
  <c r="X29" i="3" a="1"/>
  <c r="X29" i="3" s="1"/>
  <c r="Z29" i="3" a="1"/>
  <c r="Z29" i="3" s="1"/>
  <c r="AB29" i="3" a="1"/>
  <c r="AB29" i="3" s="1"/>
  <c r="AD29" i="3" a="1"/>
  <c r="AD29" i="3" s="1"/>
  <c r="U29" i="3" a="1"/>
  <c r="U29" i="3" s="1"/>
  <c r="W29" i="3" a="1"/>
  <c r="W29" i="3" s="1"/>
  <c r="Y29" i="3" a="1"/>
  <c r="Y29" i="3" s="1"/>
  <c r="AA29" i="3" a="1"/>
  <c r="AA29" i="3" s="1"/>
  <c r="AC29" i="3" a="1"/>
  <c r="AC29" i="3" s="1"/>
  <c r="A30" i="3"/>
  <c r="D30" i="3" l="1" a="1"/>
  <c r="D30" i="3" s="1"/>
  <c r="F30" i="3" a="1"/>
  <c r="F30" i="3" s="1"/>
  <c r="H30" i="3" a="1"/>
  <c r="H30" i="3" s="1"/>
  <c r="J30" i="3" a="1"/>
  <c r="J30" i="3" s="1"/>
  <c r="L30" i="3" a="1"/>
  <c r="L30" i="3" s="1"/>
  <c r="C30" i="3" a="1"/>
  <c r="C30" i="3" s="1"/>
  <c r="G30" i="3" a="1"/>
  <c r="G30" i="3" s="1"/>
  <c r="K30" i="3" a="1"/>
  <c r="K30" i="3" s="1"/>
  <c r="E30" i="3" a="1"/>
  <c r="E30" i="3" s="1"/>
  <c r="I30" i="3" a="1"/>
  <c r="I30" i="3" s="1"/>
  <c r="V30" i="3" a="1"/>
  <c r="V30" i="3" s="1"/>
  <c r="X30" i="3" a="1"/>
  <c r="X30" i="3" s="1"/>
  <c r="Z30" i="3" a="1"/>
  <c r="Z30" i="3" s="1"/>
  <c r="AB30" i="3" a="1"/>
  <c r="AB30" i="3" s="1"/>
  <c r="AD30" i="3" a="1"/>
  <c r="AD30" i="3" s="1"/>
  <c r="U30" i="3" a="1"/>
  <c r="U30" i="3" s="1"/>
  <c r="W30" i="3" a="1"/>
  <c r="W30" i="3" s="1"/>
  <c r="Y30" i="3" a="1"/>
  <c r="Y30" i="3" s="1"/>
  <c r="AA30" i="3" a="1"/>
  <c r="AA30" i="3" s="1"/>
  <c r="AC30" i="3" a="1"/>
  <c r="AC30" i="3" s="1"/>
  <c r="A31" i="3"/>
  <c r="D31" i="3" l="1" a="1"/>
  <c r="D31" i="3" s="1"/>
  <c r="F31" i="3" a="1"/>
  <c r="F31" i="3" s="1"/>
  <c r="H31" i="3" a="1"/>
  <c r="H31" i="3" s="1"/>
  <c r="J31" i="3" a="1"/>
  <c r="J31" i="3" s="1"/>
  <c r="L31" i="3" a="1"/>
  <c r="L31" i="3" s="1"/>
  <c r="E31" i="3" a="1"/>
  <c r="E31" i="3" s="1"/>
  <c r="I31" i="3" a="1"/>
  <c r="I31" i="3" s="1"/>
  <c r="C31" i="3" a="1"/>
  <c r="C31" i="3" s="1"/>
  <c r="G31" i="3" a="1"/>
  <c r="G31" i="3" s="1"/>
  <c r="K31" i="3" a="1"/>
  <c r="K31" i="3" s="1"/>
  <c r="V31" i="3" a="1"/>
  <c r="V31" i="3" s="1"/>
  <c r="X31" i="3" a="1"/>
  <c r="X31" i="3" s="1"/>
  <c r="Z31" i="3" a="1"/>
  <c r="Z31" i="3" s="1"/>
  <c r="AB31" i="3" a="1"/>
  <c r="AB31" i="3" s="1"/>
  <c r="AD31" i="3" a="1"/>
  <c r="AD31" i="3" s="1"/>
  <c r="U31" i="3" a="1"/>
  <c r="U31" i="3" s="1"/>
  <c r="W31" i="3" a="1"/>
  <c r="W31" i="3" s="1"/>
  <c r="Y31" i="3" a="1"/>
  <c r="Y31" i="3" s="1"/>
  <c r="AA31" i="3" a="1"/>
  <c r="AA31" i="3" s="1"/>
  <c r="AC31" i="3" a="1"/>
  <c r="AC31" i="3" s="1"/>
  <c r="A32" i="3"/>
  <c r="D32" i="3" l="1" a="1"/>
  <c r="D32" i="3" s="1"/>
  <c r="F32" i="3" a="1"/>
  <c r="F32" i="3" s="1"/>
  <c r="H32" i="3" a="1"/>
  <c r="H32" i="3" s="1"/>
  <c r="J32" i="3" a="1"/>
  <c r="J32" i="3" s="1"/>
  <c r="L32" i="3" a="1"/>
  <c r="L32" i="3" s="1"/>
  <c r="C32" i="3" a="1"/>
  <c r="C32" i="3" s="1"/>
  <c r="G32" i="3" a="1"/>
  <c r="G32" i="3" s="1"/>
  <c r="K32" i="3" a="1"/>
  <c r="K32" i="3" s="1"/>
  <c r="E32" i="3" a="1"/>
  <c r="E32" i="3" s="1"/>
  <c r="I32" i="3" a="1"/>
  <c r="I32" i="3" s="1"/>
  <c r="V32" i="3" a="1"/>
  <c r="V32" i="3" s="1"/>
  <c r="X32" i="3" a="1"/>
  <c r="X32" i="3" s="1"/>
  <c r="Z32" i="3" a="1"/>
  <c r="Z32" i="3" s="1"/>
  <c r="AB32" i="3" a="1"/>
  <c r="AB32" i="3" s="1"/>
  <c r="AD32" i="3" a="1"/>
  <c r="AD32" i="3" s="1"/>
  <c r="U32" i="3" a="1"/>
  <c r="U32" i="3" s="1"/>
  <c r="W32" i="3" a="1"/>
  <c r="W32" i="3" s="1"/>
  <c r="Y32" i="3" a="1"/>
  <c r="Y32" i="3" s="1"/>
  <c r="AA32" i="3" a="1"/>
  <c r="AA32" i="3" s="1"/>
  <c r="AC32" i="3" a="1"/>
  <c r="AC32" i="3" s="1"/>
  <c r="A33" i="3"/>
  <c r="D33" i="3" l="1" a="1"/>
  <c r="D33" i="3" s="1"/>
  <c r="F33" i="3" a="1"/>
  <c r="F33" i="3" s="1"/>
  <c r="H33" i="3" a="1"/>
  <c r="H33" i="3" s="1"/>
  <c r="J33" i="3" a="1"/>
  <c r="J33" i="3" s="1"/>
  <c r="L33" i="3" a="1"/>
  <c r="L33" i="3" s="1"/>
  <c r="E33" i="3" a="1"/>
  <c r="E33" i="3" s="1"/>
  <c r="I33" i="3" a="1"/>
  <c r="I33" i="3" s="1"/>
  <c r="C33" i="3" a="1"/>
  <c r="C33" i="3" s="1"/>
  <c r="G33" i="3" a="1"/>
  <c r="G33" i="3" s="1"/>
  <c r="K33" i="3" a="1"/>
  <c r="K33" i="3" s="1"/>
  <c r="V33" i="3" a="1"/>
  <c r="V33" i="3" s="1"/>
  <c r="X33" i="3" a="1"/>
  <c r="X33" i="3" s="1"/>
  <c r="Z33" i="3" a="1"/>
  <c r="Z33" i="3" s="1"/>
  <c r="AB33" i="3" a="1"/>
  <c r="AB33" i="3" s="1"/>
  <c r="AD33" i="3" a="1"/>
  <c r="AD33" i="3" s="1"/>
  <c r="U33" i="3" a="1"/>
  <c r="U33" i="3" s="1"/>
  <c r="W33" i="3" a="1"/>
  <c r="W33" i="3" s="1"/>
  <c r="Y33" i="3" a="1"/>
  <c r="Y33" i="3" s="1"/>
  <c r="AA33" i="3" a="1"/>
  <c r="AA33" i="3" s="1"/>
  <c r="AC33" i="3" a="1"/>
  <c r="AC33" i="3" s="1"/>
  <c r="A34" i="3"/>
  <c r="D34" i="3" l="1" a="1"/>
  <c r="D34" i="3" s="1"/>
  <c r="F34" i="3" a="1"/>
  <c r="F34" i="3" s="1"/>
  <c r="H34" i="3" a="1"/>
  <c r="H34" i="3" s="1"/>
  <c r="J34" i="3" a="1"/>
  <c r="J34" i="3" s="1"/>
  <c r="L34" i="3" a="1"/>
  <c r="L34" i="3" s="1"/>
  <c r="C34" i="3" a="1"/>
  <c r="C34" i="3" s="1"/>
  <c r="G34" i="3" a="1"/>
  <c r="G34" i="3" s="1"/>
  <c r="K34" i="3" a="1"/>
  <c r="K34" i="3" s="1"/>
  <c r="E34" i="3" a="1"/>
  <c r="E34" i="3" s="1"/>
  <c r="I34" i="3" a="1"/>
  <c r="I34" i="3" s="1"/>
  <c r="V34" i="3" a="1"/>
  <c r="V34" i="3" s="1"/>
  <c r="X34" i="3" a="1"/>
  <c r="X34" i="3" s="1"/>
  <c r="Z34" i="3" a="1"/>
  <c r="Z34" i="3" s="1"/>
  <c r="AB34" i="3" a="1"/>
  <c r="AB34" i="3" s="1"/>
  <c r="AD34" i="3" a="1"/>
  <c r="AD34" i="3" s="1"/>
  <c r="U34" i="3" a="1"/>
  <c r="U34" i="3" s="1"/>
  <c r="W34" i="3" a="1"/>
  <c r="W34" i="3" s="1"/>
  <c r="Y34" i="3" a="1"/>
  <c r="Y34" i="3" s="1"/>
  <c r="AA34" i="3" a="1"/>
  <c r="AA34" i="3" s="1"/>
  <c r="AC34" i="3" a="1"/>
  <c r="AC34" i="3" s="1"/>
  <c r="A35" i="3"/>
  <c r="D35" i="3" l="1" a="1"/>
  <c r="D35" i="3" s="1"/>
  <c r="F35" i="3" a="1"/>
  <c r="F35" i="3" s="1"/>
  <c r="H35" i="3" a="1"/>
  <c r="H35" i="3" s="1"/>
  <c r="J35" i="3" a="1"/>
  <c r="J35" i="3" s="1"/>
  <c r="L35" i="3" a="1"/>
  <c r="L35" i="3" s="1"/>
  <c r="E35" i="3" a="1"/>
  <c r="E35" i="3" s="1"/>
  <c r="I35" i="3" a="1"/>
  <c r="I35" i="3" s="1"/>
  <c r="C35" i="3" a="1"/>
  <c r="C35" i="3" s="1"/>
  <c r="G35" i="3" a="1"/>
  <c r="G35" i="3" s="1"/>
  <c r="K35" i="3" a="1"/>
  <c r="K35" i="3" s="1"/>
  <c r="V35" i="3" a="1"/>
  <c r="V35" i="3" s="1"/>
  <c r="X35" i="3" a="1"/>
  <c r="X35" i="3" s="1"/>
  <c r="Z35" i="3" a="1"/>
  <c r="Z35" i="3" s="1"/>
  <c r="AB35" i="3" a="1"/>
  <c r="AB35" i="3" s="1"/>
  <c r="AD35" i="3" a="1"/>
  <c r="AD35" i="3" s="1"/>
  <c r="U35" i="3" a="1"/>
  <c r="U35" i="3" s="1"/>
  <c r="W35" i="3" a="1"/>
  <c r="W35" i="3" s="1"/>
  <c r="Y35" i="3" a="1"/>
  <c r="Y35" i="3" s="1"/>
  <c r="AA35" i="3" a="1"/>
  <c r="AA35" i="3" s="1"/>
  <c r="AC35" i="3" a="1"/>
  <c r="AC35" i="3" s="1"/>
  <c r="P4" i="3" a="1"/>
  <c r="P4" i="3" l="1"/>
  <c r="P5" i="3" a="1"/>
  <c r="P5" i="3" l="1"/>
  <c r="P6" i="3" a="1"/>
  <c r="P6" i="3" l="1"/>
  <c r="P7" i="3" a="1"/>
  <c r="P7" i="3" l="1"/>
  <c r="C17" i="2" l="1"/>
  <c r="C20" i="2" l="1"/>
  <c r="C19" i="2"/>
  <c r="C18" i="2"/>
  <c r="C16" i="2"/>
  <c r="C15" i="2"/>
  <c r="C14" i="2"/>
  <c r="C13" i="2"/>
  <c r="C12" i="2"/>
  <c r="C11" i="2"/>
  <c r="C9" i="2"/>
  <c r="C8" i="2"/>
  <c r="C7" i="2"/>
  <c r="C6" i="2"/>
  <c r="C5" i="2"/>
  <c r="C4" i="2"/>
  <c r="C3" i="2"/>
  <c r="P8" i="3" a="1"/>
  <c r="P8" i="3"/>
  <c r="P9" i="3" a="1"/>
  <c r="P9" i="3" l="1"/>
  <c r="P10" i="3" a="1"/>
  <c r="P10" i="3"/>
  <c r="P11" i="3" a="1"/>
  <c r="P11" i="3" l="1"/>
  <c r="P12" i="3" a="1"/>
  <c r="P12" i="3" l="1"/>
  <c r="P13" i="3" a="1"/>
  <c r="P13" i="3" l="1"/>
</calcChain>
</file>

<file path=xl/comments1.xml><?xml version="1.0" encoding="utf-8"?>
<comments xmlns="http://schemas.openxmlformats.org/spreadsheetml/2006/main">
  <authors>
    <author>Don Pépé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Id unique par client</t>
        </r>
      </text>
    </comment>
  </commentList>
</comments>
</file>

<file path=xl/sharedStrings.xml><?xml version="1.0" encoding="utf-8"?>
<sst xmlns="http://schemas.openxmlformats.org/spreadsheetml/2006/main" count="196" uniqueCount="99">
  <si>
    <t>Id</t>
  </si>
  <si>
    <t>M.</t>
  </si>
  <si>
    <t>Mon</t>
  </si>
  <si>
    <t>Cul</t>
  </si>
  <si>
    <t>3 rue c'est du poulet</t>
  </si>
  <si>
    <t>Montauban</t>
  </si>
  <si>
    <t>mon@cul.fr</t>
  </si>
  <si>
    <t>06 02 03 04 05</t>
  </si>
  <si>
    <t>Standard</t>
  </si>
  <si>
    <t>2</t>
  </si>
  <si>
    <t>1</t>
  </si>
  <si>
    <t>Oui</t>
  </si>
  <si>
    <t>Fact170101</t>
  </si>
  <si>
    <t>Mme</t>
  </si>
  <si>
    <t>Loub</t>
  </si>
  <si>
    <t>Bob</t>
  </si>
  <si>
    <t>2 rue des arbres</t>
  </si>
  <si>
    <t>31000</t>
  </si>
  <si>
    <t>Tolosa</t>
  </si>
  <si>
    <t>kikoo@lol.fr</t>
  </si>
  <si>
    <t>06 01 02 03 04</t>
  </si>
  <si>
    <t>C-1</t>
  </si>
  <si>
    <t>0</t>
  </si>
  <si>
    <t>Fact170102</t>
  </si>
  <si>
    <t>Rouli</t>
  </si>
  <si>
    <t>bob</t>
  </si>
  <si>
    <t>25 rue la brouette</t>
  </si>
  <si>
    <t>parla</t>
  </si>
  <si>
    <t>lol@lol.fr</t>
  </si>
  <si>
    <t>Fact170103</t>
  </si>
  <si>
    <t>Civilité</t>
  </si>
  <si>
    <t>Nom</t>
  </si>
  <si>
    <t>Prénom</t>
  </si>
  <si>
    <t>Adresse</t>
  </si>
  <si>
    <t>Code postal</t>
  </si>
  <si>
    <t>Ville</t>
  </si>
  <si>
    <t>Mail</t>
  </si>
  <si>
    <t>Téléphone</t>
  </si>
  <si>
    <t>T emplacement</t>
  </si>
  <si>
    <t>N° emplacement</t>
  </si>
  <si>
    <t>Electricité</t>
  </si>
  <si>
    <t>Adulte</t>
  </si>
  <si>
    <t>Enfant</t>
  </si>
  <si>
    <t>Animal</t>
  </si>
  <si>
    <t>Date de début</t>
  </si>
  <si>
    <t>Date de fin</t>
  </si>
  <si>
    <t>Payer</t>
  </si>
  <si>
    <t>N° facture</t>
  </si>
  <si>
    <t>Choix d'un client</t>
  </si>
  <si>
    <t>Liste emplacement</t>
  </si>
  <si>
    <t>Liste année</t>
  </si>
  <si>
    <t>S-01</t>
  </si>
  <si>
    <t>S-02</t>
  </si>
  <si>
    <t>S-03</t>
  </si>
  <si>
    <t>S-04</t>
  </si>
  <si>
    <t>S-05</t>
  </si>
  <si>
    <t>C-2</t>
  </si>
  <si>
    <t>C-3</t>
  </si>
  <si>
    <t>C-4</t>
  </si>
  <si>
    <t>C-5</t>
  </si>
  <si>
    <t>Année</t>
  </si>
  <si>
    <t>Emplacement</t>
  </si>
  <si>
    <t>Pâques</t>
  </si>
  <si>
    <t>Jours fériés</t>
  </si>
  <si>
    <t>C-01</t>
  </si>
  <si>
    <t>Boulo</t>
  </si>
  <si>
    <t>polo</t>
  </si>
  <si>
    <t>3 rue par la</t>
  </si>
  <si>
    <t>la</t>
  </si>
  <si>
    <t>la@loa.fr</t>
  </si>
  <si>
    <t>fact170104</t>
  </si>
  <si>
    <t>C-03</t>
  </si>
  <si>
    <t>C-02</t>
  </si>
  <si>
    <t>C-04</t>
  </si>
  <si>
    <t>C-05</t>
  </si>
  <si>
    <t>Jour férier</t>
  </si>
  <si>
    <t>Week-End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</si>
  <si>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</si>
  <si>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</si>
  <si>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</si>
  <si>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</si>
  <si>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</si>
  <si>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</si>
  <si>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</si>
  <si>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</si>
  <si>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</si>
  <si>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</si>
  <si>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</si>
  <si>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</si>
  <si>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</si>
  <si>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Valeur</t>
  </si>
  <si>
    <t>Epl</t>
  </si>
  <si>
    <t>% Occupation</t>
  </si>
  <si>
    <t>Par rapport au mois sélectionné</t>
  </si>
  <si>
    <t>%</t>
  </si>
  <si>
    <t>Pourcentage d'occupation</t>
  </si>
  <si>
    <t>Pourcentage d'occupation total sur le mois sélectionné</t>
  </si>
  <si>
    <t>Pourcentage d'occupation total sur l'anné sélectionée</t>
  </si>
  <si>
    <t>Par rapport a l'année sélectionnée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</si>
</sst>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00000"/>
    <numFmt numFmtId="165" formatCode="0#&quot; &quot;##&quot; &quot;##&quot; &quot;##&quot; &quot;##"/>
    <numFmt numFmtId="166" formatCode="mmmm"/>
    <numFmt numFmtId="167" formatCode=";;"/>
    <numFmt numFmtId="168" formatCode="ddd"/>
    <numFmt numFmtId="169" formatCode="dd"/>
  </numFmts>
  <fonts count="1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10"/>
      <name val="Verdana"/>
      <family val="2"/>
    </font>
    <font>
      <sz val="10"/>
      <name val="Arial"/>
      <family val="2"/>
    </font>
    <font>
      <sz val="8"/>
      <name val="Verdana"/>
      <family val="2"/>
    </font>
    <font>
      <sz val="8"/>
      <color theme="1" tint="4.9989318521683403E-2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 tint="4.9989318521683403E-2"/>
      <name val="Verdana"/>
      <family val="2"/>
    </font>
    <font>
      <sz val="8"/>
      <color theme="1"/>
      <name val="Verdana"/>
      <family val="2"/>
    </font>
    <font>
      <u/>
      <sz val="8"/>
      <color theme="10"/>
      <name val="Verdana"/>
      <family val="2"/>
    </font>
    <font>
      <b/>
      <sz val="8"/>
      <name val="Tahoma"/>
      <family val="2"/>
    </font>
    <font>
      <sz val="8"/>
      <name val="Tahoma"/>
      <family val="2"/>
    </font>
    <font>
      <sz val="8"/>
      <color theme="1"/>
      <name val="Tahom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ECAF86"/>
        <bgColor indexed="64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hair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3" fillId="0" borderId="0"/>
    <xf numFmtId="0" fontId="4" fillId="0" borderId="0"/>
    <xf numFmtId="0" fontId="4" fillId="0" borderId="0"/>
    <xf numFmtId="0" fontId="5" fillId="0" borderId="0"/>
    <xf numFmtId="9" fontId="16" fillId="0" borderId="0" applyFont="0" applyFill="0" applyBorder="0" applyAlignment="0" applyProtection="0"/>
  </cellStyleXfs>
  <cellXfs count="100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2" borderId="1" xfId="0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1" xfId="0" applyFill="1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14" fontId="0" fillId="3" borderId="1" xfId="0" applyNumberForma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4" borderId="0" xfId="0" applyFill="1"/>
    <xf numFmtId="0" fontId="0" fillId="5" borderId="0" xfId="0" applyFill="1" applyAlignment="1">
      <alignment horizontal="center"/>
    </xf>
    <xf numFmtId="0" fontId="0" fillId="4" borderId="9" xfId="0" applyFill="1" applyBorder="1"/>
    <xf numFmtId="0" fontId="0" fillId="5" borderId="9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6" fillId="0" borderId="0" xfId="0" applyFont="1" applyAlignment="1">
      <alignment horizontal="left"/>
    </xf>
    <xf numFmtId="0" fontId="7" fillId="0" borderId="0" xfId="0" applyFont="1"/>
    <xf numFmtId="165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8" fillId="2" borderId="4" xfId="0" applyFont="1" applyFill="1" applyBorder="1" applyAlignment="1">
      <alignment horizontal="left" vertical="center"/>
    </xf>
    <xf numFmtId="0" fontId="8" fillId="2" borderId="5" xfId="0" applyFont="1" applyFill="1" applyBorder="1" applyAlignment="1">
      <alignment horizontal="left" vertical="center"/>
    </xf>
    <xf numFmtId="164" fontId="8" fillId="2" borderId="5" xfId="0" applyNumberFormat="1" applyFont="1" applyFill="1" applyBorder="1" applyAlignment="1">
      <alignment horizontal="left" vertical="center"/>
    </xf>
    <xf numFmtId="0" fontId="8" fillId="2" borderId="5" xfId="0" applyNumberFormat="1" applyFont="1" applyFill="1" applyBorder="1" applyAlignment="1">
      <alignment horizontal="left" vertical="center"/>
    </xf>
    <xf numFmtId="165" fontId="8" fillId="2" borderId="5" xfId="0" applyNumberFormat="1" applyFont="1" applyFill="1" applyBorder="1" applyAlignment="1">
      <alignment horizontal="left" vertical="center"/>
    </xf>
    <xf numFmtId="0" fontId="8" fillId="2" borderId="5" xfId="0" applyNumberFormat="1" applyFont="1" applyFill="1" applyBorder="1" applyAlignment="1">
      <alignment horizontal="left"/>
    </xf>
    <xf numFmtId="15" fontId="8" fillId="2" borderId="5" xfId="0" applyNumberFormat="1" applyFont="1" applyFill="1" applyBorder="1" applyAlignment="1">
      <alignment horizontal="left"/>
    </xf>
    <xf numFmtId="0" fontId="8" fillId="2" borderId="6" xfId="0" applyNumberFormat="1" applyFont="1" applyFill="1" applyBorder="1" applyAlignment="1">
      <alignment horizontal="left"/>
    </xf>
    <xf numFmtId="0" fontId="9" fillId="0" borderId="3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1" xfId="0" applyFont="1" applyBorder="1" applyAlignment="1">
      <alignment horizontal="right"/>
    </xf>
    <xf numFmtId="164" fontId="9" fillId="0" borderId="1" xfId="0" applyNumberFormat="1" applyFont="1" applyBorder="1" applyAlignment="1">
      <alignment horizontal="right"/>
    </xf>
    <xf numFmtId="49" fontId="10" fillId="0" borderId="1" xfId="1" applyNumberFormat="1" applyFont="1" applyBorder="1" applyAlignment="1">
      <alignment horizontal="right"/>
    </xf>
    <xf numFmtId="165" fontId="9" fillId="0" borderId="1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15" fontId="9" fillId="0" borderId="1" xfId="0" applyNumberFormat="1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1" xfId="0" applyFont="1" applyFill="1" applyBorder="1" applyAlignment="1">
      <alignment horizontal="center"/>
    </xf>
    <xf numFmtId="15" fontId="9" fillId="0" borderId="1" xfId="0" applyNumberFormat="1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9" fillId="0" borderId="8" xfId="0" applyFont="1" applyBorder="1" applyAlignment="1">
      <alignment horizontal="right"/>
    </xf>
    <xf numFmtId="164" fontId="9" fillId="0" borderId="8" xfId="0" applyNumberFormat="1" applyFont="1" applyBorder="1" applyAlignment="1">
      <alignment horizontal="right"/>
    </xf>
    <xf numFmtId="49" fontId="10" fillId="0" borderId="8" xfId="1" applyNumberFormat="1" applyFont="1" applyBorder="1" applyAlignment="1">
      <alignment horizontal="right"/>
    </xf>
    <xf numFmtId="14" fontId="9" fillId="0" borderId="1" xfId="0" applyNumberFormat="1" applyFont="1" applyBorder="1" applyAlignment="1">
      <alignment horizontal="center"/>
    </xf>
    <xf numFmtId="0" fontId="9" fillId="0" borderId="0" xfId="0" applyFont="1"/>
    <xf numFmtId="0" fontId="8" fillId="0" borderId="0" xfId="0" applyFont="1" applyAlignment="1">
      <alignment horizontal="left"/>
    </xf>
    <xf numFmtId="167" fontId="12" fillId="6" borderId="14" xfId="4" applyNumberFormat="1" applyFont="1" applyFill="1" applyBorder="1"/>
    <xf numFmtId="168" fontId="12" fillId="0" borderId="15" xfId="4" applyNumberFormat="1" applyFont="1" applyFill="1" applyBorder="1" applyAlignment="1">
      <alignment horizontal="center"/>
    </xf>
    <xf numFmtId="168" fontId="12" fillId="0" borderId="16" xfId="4" applyNumberFormat="1" applyFont="1" applyFill="1" applyBorder="1" applyAlignment="1">
      <alignment horizontal="center"/>
    </xf>
    <xf numFmtId="168" fontId="12" fillId="0" borderId="17" xfId="4" applyNumberFormat="1" applyFont="1" applyFill="1" applyBorder="1" applyAlignment="1">
      <alignment horizontal="center"/>
    </xf>
    <xf numFmtId="167" fontId="12" fillId="4" borderId="19" xfId="4" applyNumberFormat="1" applyFont="1" applyFill="1" applyBorder="1" applyAlignment="1">
      <alignment horizontal="center"/>
    </xf>
    <xf numFmtId="0" fontId="12" fillId="4" borderId="18" xfId="4" applyFont="1" applyFill="1" applyBorder="1" applyAlignment="1">
      <alignment horizontal="center"/>
    </xf>
    <xf numFmtId="169" fontId="12" fillId="0" borderId="21" xfId="4" applyNumberFormat="1" applyFont="1" applyFill="1" applyBorder="1" applyAlignment="1">
      <alignment horizontal="center"/>
    </xf>
    <xf numFmtId="169" fontId="12" fillId="0" borderId="22" xfId="4" applyNumberFormat="1" applyFont="1" applyFill="1" applyBorder="1" applyAlignment="1">
      <alignment horizontal="center"/>
    </xf>
    <xf numFmtId="169" fontId="12" fillId="0" borderId="23" xfId="4" applyNumberFormat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 vertical="center"/>
    </xf>
    <xf numFmtId="0" fontId="13" fillId="4" borderId="2" xfId="0" applyFont="1" applyFill="1" applyBorder="1" applyAlignment="1">
      <alignment horizontal="center" vertical="center"/>
    </xf>
    <xf numFmtId="0" fontId="13" fillId="8" borderId="2" xfId="0" applyFont="1" applyFill="1" applyBorder="1" applyAlignment="1">
      <alignment horizontal="center" vertical="center"/>
    </xf>
    <xf numFmtId="0" fontId="13" fillId="9" borderId="3" xfId="0" applyFont="1" applyFill="1" applyBorder="1" applyAlignment="1">
      <alignment horizontal="center" vertical="center"/>
    </xf>
    <xf numFmtId="0" fontId="13" fillId="7" borderId="20" xfId="0" applyFont="1" applyFill="1" applyBorder="1" applyAlignment="1">
      <alignment horizontal="center" vertical="center"/>
    </xf>
    <xf numFmtId="14" fontId="12" fillId="0" borderId="0" xfId="3" applyNumberFormat="1" applyFont="1" applyFill="1" applyBorder="1" applyAlignment="1">
      <alignment vertical="center"/>
    </xf>
    <xf numFmtId="0" fontId="12" fillId="0" borderId="0" xfId="4" applyFont="1" applyFill="1" applyBorder="1" applyAlignment="1"/>
    <xf numFmtId="0" fontId="12" fillId="0" borderId="0" xfId="5" applyFont="1" applyFill="1" applyBorder="1" applyAlignment="1"/>
    <xf numFmtId="0" fontId="12" fillId="5" borderId="1" xfId="5" applyFont="1" applyFill="1" applyBorder="1" applyAlignment="1">
      <alignment horizontal="center"/>
    </xf>
    <xf numFmtId="0" fontId="12" fillId="4" borderId="1" xfId="4" applyFont="1" applyFill="1" applyBorder="1" applyAlignment="1">
      <alignment horizontal="center"/>
    </xf>
    <xf numFmtId="14" fontId="12" fillId="5" borderId="1" xfId="3" applyNumberFormat="1" applyFont="1" applyFill="1" applyBorder="1" applyAlignment="1">
      <alignment horizontal="center" vertical="center"/>
    </xf>
    <xf numFmtId="0" fontId="12" fillId="4" borderId="1" xfId="2" applyFont="1" applyFill="1" applyBorder="1" applyAlignment="1">
      <alignment horizontal="center" vertical="center"/>
    </xf>
    <xf numFmtId="0" fontId="13" fillId="4" borderId="2" xfId="0" applyFont="1" applyFill="1" applyBorder="1" applyAlignment="1">
      <alignment horizontal="center" vertical="center"/>
    </xf>
    <xf numFmtId="0" fontId="13" fillId="4" borderId="20" xfId="0" applyFont="1" applyFill="1" applyBorder="1" applyAlignment="1">
      <alignment horizontal="center" vertical="center"/>
    </xf>
    <xf numFmtId="0" fontId="13" fillId="5" borderId="20" xfId="0" applyFont="1" applyFill="1" applyBorder="1" applyAlignment="1">
      <alignment horizontal="center" vertical="center"/>
    </xf>
    <xf numFmtId="0" fontId="13" fillId="5" borderId="3" xfId="0" applyFont="1" applyFill="1" applyBorder="1" applyAlignment="1">
      <alignment horizontal="center" vertical="center"/>
    </xf>
    <xf numFmtId="166" fontId="11" fillId="0" borderId="13" xfId="4" applyNumberFormat="1" applyFont="1" applyBorder="1" applyAlignment="1">
      <alignment horizontal="center"/>
    </xf>
    <xf numFmtId="0" fontId="14" fillId="0" borderId="24" xfId="0" applyFont="1" applyBorder="1"/>
    <xf numFmtId="169" fontId="12" fillId="0" borderId="25" xfId="4" applyNumberFormat="1" applyFont="1" applyFill="1" applyBorder="1" applyAlignment="1">
      <alignment horizontal="center"/>
    </xf>
    <xf numFmtId="169" fontId="12" fillId="0" borderId="26" xfId="4" applyNumberFormat="1" applyFont="1" applyFill="1" applyBorder="1" applyAlignment="1">
      <alignment horizontal="center"/>
    </xf>
    <xf numFmtId="169" fontId="12" fillId="0" borderId="27" xfId="4" applyNumberFormat="1" applyFont="1" applyFill="1" applyBorder="1" applyAlignment="1">
      <alignment horizontal="center"/>
    </xf>
    <xf numFmtId="169" fontId="12" fillId="0" borderId="28" xfId="4" applyNumberFormat="1" applyFont="1" applyFill="1" applyBorder="1" applyAlignment="1">
      <alignment horizontal="center"/>
    </xf>
    <xf numFmtId="169" fontId="12" fillId="0" borderId="29" xfId="4" applyNumberFormat="1" applyFont="1" applyFill="1" applyBorder="1" applyAlignment="1">
      <alignment horizontal="center"/>
    </xf>
    <xf numFmtId="169" fontId="12" fillId="0" borderId="30" xfId="4" applyNumberFormat="1" applyFont="1" applyFill="1" applyBorder="1" applyAlignment="1">
      <alignment horizontal="center"/>
    </xf>
    <xf numFmtId="169" fontId="12" fillId="0" borderId="31" xfId="4" applyNumberFormat="1" applyFont="1" applyFill="1" applyBorder="1" applyAlignment="1">
      <alignment horizontal="center"/>
    </xf>
    <xf numFmtId="169" fontId="12" fillId="0" borderId="32" xfId="4" applyNumberFormat="1" applyFont="1" applyFill="1" applyBorder="1" applyAlignment="1">
      <alignment horizontal="center"/>
    </xf>
    <xf numFmtId="169" fontId="12" fillId="0" borderId="33" xfId="4" applyNumberFormat="1" applyFont="1" applyFill="1" applyBorder="1" applyAlignment="1">
      <alignment horizontal="center"/>
    </xf>
    <xf numFmtId="165" fontId="9" fillId="0" borderId="8" xfId="0" applyNumberFormat="1" applyFont="1" applyBorder="1" applyAlignment="1">
      <alignment horizontal="center"/>
    </xf>
    <xf numFmtId="14" fontId="9" fillId="0" borderId="8" xfId="0" applyNumberFormat="1" applyFont="1" applyBorder="1" applyAlignment="1">
      <alignment horizontal="center"/>
    </xf>
    <xf numFmtId="0" fontId="0" fillId="0" borderId="0" xfId="6" applyNumberFormat="1" applyFont="1" applyAlignment="1">
      <alignment horizontal="center"/>
    </xf>
    <xf numFmtId="0" fontId="0" fillId="5" borderId="1" xfId="0" applyFill="1" applyBorder="1" applyAlignment="1">
      <alignment horizontal="center" vertical="center"/>
    </xf>
    <xf numFmtId="9" fontId="0" fillId="5" borderId="1" xfId="6" applyFont="1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1" xfId="6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66" fontId="11" fillId="0" borderId="34" xfId="4" applyNumberFormat="1" applyFont="1" applyBorder="1" applyAlignment="1">
      <alignment horizontal="center"/>
    </xf>
    <xf numFmtId="166" fontId="11" fillId="0" borderId="35" xfId="4" applyNumberFormat="1" applyFont="1" applyBorder="1" applyAlignment="1">
      <alignment horizontal="center"/>
    </xf>
    <xf numFmtId="166" fontId="11" fillId="0" borderId="36" xfId="4" applyNumberFormat="1" applyFont="1" applyBorder="1" applyAlignment="1">
      <alignment horizontal="center"/>
    </xf>
  </cellXfs>
  <cellStyles count="7">
    <cellStyle name="Lien hypertexte" xfId="1" builtinId="8"/>
    <cellStyle name="Normal" xfId="0" builtinId="0"/>
    <cellStyle name="Normal_calendrier_auto_CalendrierMatriciel" xfId="3"/>
    <cellStyle name="Normal_CalendrierMatriciel" xfId="2"/>
    <cellStyle name="Normal_CalendrierSemaine" xfId="5"/>
    <cellStyle name="Normal_DatesCompléments" xfId="4"/>
    <cellStyle name="Pourcentage" xfId="6" builtinId="5"/>
  </cellStyles>
  <dxfs count="31">
    <dxf>
      <fill>
        <patternFill>
          <bgColor rgb="FFECAF7C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549DF6"/>
        </patternFill>
      </fill>
    </dxf>
    <dxf>
      <fill>
        <patternFill>
          <bgColor rgb="FFECAF7C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549DF6"/>
        </patternFill>
      </fill>
    </dxf>
    <dxf>
      <font>
        <strike val="0"/>
        <outline val="0"/>
        <shadow val="0"/>
        <vertAlign val="baseline"/>
        <sz val="8"/>
        <name val="Verdana"/>
        <family val="2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vertAlign val="baseline"/>
        <sz val="8"/>
        <name val="Verdana"/>
        <family val="2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vertAlign val="baseline"/>
        <sz val="8"/>
        <name val="Verdana"/>
        <family val="2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vertAlign val="baseline"/>
        <sz val="8"/>
        <name val="Verdana"/>
        <family val="2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vertAlign val="baseline"/>
        <sz val="8"/>
        <name val="Verdana"/>
        <family val="2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vertAlign val="baseline"/>
        <sz val="8"/>
        <name val="Verdana"/>
        <family val="2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vertAlign val="baseline"/>
        <sz val="8"/>
        <name val="Verdana"/>
        <family val="2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vertAlign val="baseline"/>
        <sz val="8"/>
        <name val="Verdana"/>
        <family val="2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vertAlign val="baseline"/>
        <sz val="8"/>
        <name val="Verdana"/>
        <family val="2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vertAlign val="baseline"/>
        <sz val="8"/>
        <name val="Verdana"/>
        <family val="2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vertAlign val="baseline"/>
        <sz val="8"/>
        <name val="Verdana"/>
        <family val="2"/>
        <scheme val="none"/>
      </font>
      <numFmt numFmtId="165" formatCode="0#&quot; &quot;##&quot; &quot;##&quot; &quot;##&quot; &quot;##"/>
      <alignment horizontal="center" textRotation="0" wrapText="0" indent="0" justifyLastLine="0" shrinkToFit="0" readingOrder="0"/>
    </dxf>
    <dxf>
      <font>
        <strike val="0"/>
        <outline val="0"/>
        <shadow val="0"/>
        <vertAlign val="baseline"/>
        <sz val="8"/>
        <name val="Verdana"/>
        <family val="2"/>
        <scheme val="none"/>
      </font>
      <numFmt numFmtId="30" formatCode="@"/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8"/>
        <name val="Verdana"/>
        <family val="2"/>
        <scheme val="none"/>
      </font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8"/>
        <name val="Verdana"/>
        <family val="2"/>
        <scheme val="none"/>
      </font>
      <numFmt numFmtId="164" formatCode="00000"/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8"/>
        <name val="Verdana"/>
        <family val="2"/>
        <scheme val="none"/>
      </font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8"/>
        <name val="Verdana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8"/>
        <name val="Verdana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8"/>
        <name val="Verdana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8"/>
        <name val="Verdana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8"/>
        <name val="Verdana"/>
        <family val="2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8"/>
        <color theme="1" tint="4.9989318521683403E-2"/>
        <name val="Verdana"/>
        <family val="2"/>
        <scheme val="none"/>
      </font>
      <numFmt numFmtId="0" formatCode="General"/>
      <fill>
        <patternFill patternType="solid">
          <fgColor indexed="64"/>
          <bgColor theme="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549ADB"/>
      <color rgb="FF549DF6"/>
      <color rgb="FFECAF86"/>
      <color rgb="FFFC6B60"/>
      <color rgb="FFECAF7C"/>
      <color rgb="FFFE605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S11" totalsRowShown="0" headerRowDxfId="29" dataDxfId="28" headerRowBorderDxfId="26" tableBorderDxfId="27" totalsRowBorderDxfId="25">
  <autoFilter ref="A1:S11"/>
  <tableColumns count="19">
    <tableColumn id="1" name="Id" dataDxfId="24"/>
    <tableColumn id="2" name="Civilité" dataDxfId="23"/>
    <tableColumn id="3" name="Nom" dataDxfId="22"/>
    <tableColumn id="4" name="Prénom" dataDxfId="21"/>
    <tableColumn id="5" name="Adresse" dataDxfId="20"/>
    <tableColumn id="6" name="Code postal" dataDxfId="19"/>
    <tableColumn id="7" name="Ville" dataDxfId="18"/>
    <tableColumn id="8" name="Mail" dataDxfId="17" dataCellStyle="Lien hypertexte"/>
    <tableColumn id="9" name="Téléphone" dataDxfId="16"/>
    <tableColumn id="10" name="T emplacement" dataDxfId="15"/>
    <tableColumn id="11" name="N° emplacement" dataDxfId="14"/>
    <tableColumn id="12" name="Electricité" dataDxfId="13"/>
    <tableColumn id="13" name="Adulte" dataDxfId="12"/>
    <tableColumn id="14" name="Enfant" dataDxfId="11"/>
    <tableColumn id="15" name="Animal" dataDxfId="10"/>
    <tableColumn id="16" name="Date de début" dataDxfId="9"/>
    <tableColumn id="17" name="Date de fin" dataDxfId="8"/>
    <tableColumn id="18" name="Payer" dataDxfId="7"/>
    <tableColumn id="19" name="N° facture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E1:F13" totalsRowShown="0" headerRowDxfId="30">
  <autoFilter ref="E1:F13"/>
  <tableColumns count="2">
    <tableColumn id="1" name="Mois"/>
    <tableColumn id="2" name="Va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hyperlink" Target="mailto:lol@lol.fr" TargetMode="External"/><Relationship Id="rId7" Type="http://schemas.openxmlformats.org/officeDocument/2006/relationships/table" Target="../tables/table1.xml"/><Relationship Id="rId2" Type="http://schemas.openxmlformats.org/officeDocument/2006/relationships/hyperlink" Target="mailto:lol@lol.fr" TargetMode="External"/><Relationship Id="rId1" Type="http://schemas.openxmlformats.org/officeDocument/2006/relationships/hyperlink" Target="mailto:mon@cul.fr" TargetMode="External"/><Relationship Id="rId6" Type="http://schemas.openxmlformats.org/officeDocument/2006/relationships/vmlDrawing" Target="../drawings/vmlDrawing1.v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la@loa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11"/>
  <sheetViews>
    <sheetView showGridLines="0" workbookViewId="0">
      <pane ySplit="1" topLeftCell="A2" activePane="bottomLeft" state="frozen"/>
      <selection pane="bottomLeft" activeCell="J21" sqref="J21"/>
    </sheetView>
  </sheetViews>
  <sheetFormatPr baseColWidth="10" defaultRowHeight="11.25" x14ac:dyDescent="0.2"/>
  <cols>
    <col min="1" max="1" width="3.5703125" style="20" customWidth="1"/>
    <col min="2" max="2" width="8" style="20" bestFit="1" customWidth="1"/>
    <col min="3" max="3" width="6.42578125" style="20" bestFit="1" customWidth="1"/>
    <col min="4" max="4" width="8.5703125" style="20" bestFit="1" customWidth="1"/>
    <col min="5" max="5" width="13.140625" style="20" customWidth="1"/>
    <col min="6" max="6" width="7.28515625" style="20" customWidth="1"/>
    <col min="7" max="7" width="8.85546875" style="20" bestFit="1" customWidth="1"/>
    <col min="8" max="8" width="9.140625" style="20" bestFit="1" customWidth="1"/>
    <col min="9" max="9" width="13.28515625" style="21" bestFit="1" customWidth="1"/>
    <col min="10" max="10" width="13.5703125" style="22" bestFit="1" customWidth="1"/>
    <col min="11" max="11" width="14.42578125" style="22" bestFit="1" customWidth="1"/>
    <col min="12" max="12" width="10.28515625" style="22" bestFit="1" customWidth="1"/>
    <col min="13" max="13" width="8" style="22" bestFit="1" customWidth="1"/>
    <col min="14" max="14" width="7.5703125" style="22" bestFit="1" customWidth="1"/>
    <col min="15" max="15" width="8.140625" style="22" bestFit="1" customWidth="1"/>
    <col min="16" max="16" width="12.85546875" style="22" bestFit="1" customWidth="1"/>
    <col min="17" max="17" width="10.5703125" style="22" bestFit="1" customWidth="1"/>
    <col min="18" max="18" width="7" style="22" bestFit="1" customWidth="1"/>
    <col min="19" max="19" width="9.85546875" style="22" bestFit="1" customWidth="1"/>
    <col min="20" max="21" width="11.42578125" style="20"/>
    <col min="22" max="22" width="16.42578125" style="20" customWidth="1"/>
    <col min="23" max="23" width="15.7109375" style="20" customWidth="1"/>
    <col min="24" max="16384" width="11.42578125" style="20"/>
  </cols>
  <sheetData>
    <row r="1" spans="1:20" s="19" customFormat="1" x14ac:dyDescent="0.2">
      <c r="A1" s="23" t="s">
        <v>0</v>
      </c>
      <c r="B1" s="24" t="s">
        <v>30</v>
      </c>
      <c r="C1" s="24" t="s">
        <v>31</v>
      </c>
      <c r="D1" s="24" t="s">
        <v>32</v>
      </c>
      <c r="E1" s="24" t="s">
        <v>33</v>
      </c>
      <c r="F1" s="25" t="s">
        <v>34</v>
      </c>
      <c r="G1" s="24" t="s">
        <v>35</v>
      </c>
      <c r="H1" s="26" t="s">
        <v>36</v>
      </c>
      <c r="I1" s="27" t="s">
        <v>37</v>
      </c>
      <c r="J1" s="28" t="s">
        <v>38</v>
      </c>
      <c r="K1" s="28" t="s">
        <v>39</v>
      </c>
      <c r="L1" s="28" t="s">
        <v>40</v>
      </c>
      <c r="M1" s="28" t="s">
        <v>41</v>
      </c>
      <c r="N1" s="28" t="s">
        <v>42</v>
      </c>
      <c r="O1" s="28" t="s">
        <v>43</v>
      </c>
      <c r="P1" s="29" t="s">
        <v>44</v>
      </c>
      <c r="Q1" s="29" t="s">
        <v>45</v>
      </c>
      <c r="R1" s="28" t="s">
        <v>46</v>
      </c>
      <c r="S1" s="30" t="s">
        <v>47</v>
      </c>
      <c r="T1" s="50"/>
    </row>
    <row r="2" spans="1:20" x14ac:dyDescent="0.2">
      <c r="A2" s="31">
        <v>1</v>
      </c>
      <c r="B2" s="32" t="s">
        <v>1</v>
      </c>
      <c r="C2" s="32" t="s">
        <v>2</v>
      </c>
      <c r="D2" s="32" t="s">
        <v>3</v>
      </c>
      <c r="E2" s="33" t="s">
        <v>4</v>
      </c>
      <c r="F2" s="34">
        <v>82000</v>
      </c>
      <c r="G2" s="33" t="s">
        <v>5</v>
      </c>
      <c r="H2" s="35" t="s">
        <v>6</v>
      </c>
      <c r="I2" s="36" t="s">
        <v>7</v>
      </c>
      <c r="J2" s="37" t="s">
        <v>8</v>
      </c>
      <c r="K2" s="37" t="s">
        <v>51</v>
      </c>
      <c r="L2" s="37">
        <v>1</v>
      </c>
      <c r="M2" s="37" t="s">
        <v>9</v>
      </c>
      <c r="N2" s="37" t="s">
        <v>10</v>
      </c>
      <c r="O2" s="37" t="s">
        <v>10</v>
      </c>
      <c r="P2" s="38">
        <v>42736</v>
      </c>
      <c r="Q2" s="38">
        <v>42743</v>
      </c>
      <c r="R2" s="37" t="s">
        <v>11</v>
      </c>
      <c r="S2" s="39" t="s">
        <v>12</v>
      </c>
      <c r="T2" s="49"/>
    </row>
    <row r="3" spans="1:20" x14ac:dyDescent="0.2">
      <c r="A3" s="31">
        <v>2</v>
      </c>
      <c r="B3" s="32" t="s">
        <v>13</v>
      </c>
      <c r="C3" s="32" t="s">
        <v>14</v>
      </c>
      <c r="D3" s="32" t="s">
        <v>15</v>
      </c>
      <c r="E3" s="33" t="s">
        <v>16</v>
      </c>
      <c r="F3" s="34" t="s">
        <v>17</v>
      </c>
      <c r="G3" s="33" t="s">
        <v>18</v>
      </c>
      <c r="H3" s="35" t="s">
        <v>19</v>
      </c>
      <c r="I3" s="36" t="s">
        <v>20</v>
      </c>
      <c r="J3" s="32" t="s">
        <v>8</v>
      </c>
      <c r="K3" s="40" t="s">
        <v>52</v>
      </c>
      <c r="L3" s="40">
        <v>1</v>
      </c>
      <c r="M3" s="40" t="s">
        <v>9</v>
      </c>
      <c r="N3" s="32" t="s">
        <v>22</v>
      </c>
      <c r="O3" s="32" t="s">
        <v>10</v>
      </c>
      <c r="P3" s="41">
        <v>42737</v>
      </c>
      <c r="Q3" s="41">
        <v>42739</v>
      </c>
      <c r="R3" s="32" t="s">
        <v>11</v>
      </c>
      <c r="S3" s="42" t="s">
        <v>23</v>
      </c>
      <c r="T3" s="49"/>
    </row>
    <row r="4" spans="1:20" x14ac:dyDescent="0.2">
      <c r="A4" s="43">
        <v>3</v>
      </c>
      <c r="B4" s="44" t="s">
        <v>1</v>
      </c>
      <c r="C4" s="44" t="s">
        <v>24</v>
      </c>
      <c r="D4" s="44" t="s">
        <v>25</v>
      </c>
      <c r="E4" s="45" t="s">
        <v>26</v>
      </c>
      <c r="F4" s="46">
        <v>18000</v>
      </c>
      <c r="G4" s="45" t="s">
        <v>27</v>
      </c>
      <c r="H4" s="47" t="s">
        <v>28</v>
      </c>
      <c r="I4" s="36" t="s">
        <v>20</v>
      </c>
      <c r="J4" s="32" t="s">
        <v>8</v>
      </c>
      <c r="K4" s="32" t="s">
        <v>53</v>
      </c>
      <c r="L4" s="32">
        <v>1</v>
      </c>
      <c r="M4" s="32" t="s">
        <v>9</v>
      </c>
      <c r="N4" s="32" t="s">
        <v>22</v>
      </c>
      <c r="O4" s="32" t="s">
        <v>10</v>
      </c>
      <c r="P4" s="41">
        <v>42736</v>
      </c>
      <c r="Q4" s="41">
        <v>42747</v>
      </c>
      <c r="R4" s="32" t="s">
        <v>11</v>
      </c>
      <c r="S4" s="32" t="s">
        <v>29</v>
      </c>
      <c r="T4" s="49"/>
    </row>
    <row r="5" spans="1:20" x14ac:dyDescent="0.2">
      <c r="A5" s="43">
        <v>4</v>
      </c>
      <c r="B5" s="44" t="s">
        <v>1</v>
      </c>
      <c r="C5" s="44" t="s">
        <v>65</v>
      </c>
      <c r="D5" s="44" t="s">
        <v>66</v>
      </c>
      <c r="E5" s="45" t="s">
        <v>67</v>
      </c>
      <c r="F5" s="46">
        <v>12000</v>
      </c>
      <c r="G5" s="45" t="s">
        <v>68</v>
      </c>
      <c r="H5" s="47" t="s">
        <v>69</v>
      </c>
      <c r="I5" s="87">
        <v>601020304</v>
      </c>
      <c r="J5" s="44" t="s">
        <v>8</v>
      </c>
      <c r="K5" s="44" t="s">
        <v>54</v>
      </c>
      <c r="L5" s="44">
        <v>1</v>
      </c>
      <c r="M5" s="44">
        <v>2</v>
      </c>
      <c r="N5" s="44">
        <v>0</v>
      </c>
      <c r="O5" s="44">
        <v>1</v>
      </c>
      <c r="P5" s="88">
        <v>42736</v>
      </c>
      <c r="Q5" s="88">
        <v>42755</v>
      </c>
      <c r="R5" s="44" t="s">
        <v>11</v>
      </c>
      <c r="S5" s="44" t="s">
        <v>70</v>
      </c>
      <c r="T5" s="49"/>
    </row>
    <row r="6" spans="1:20" x14ac:dyDescent="0.2">
      <c r="A6" s="43"/>
      <c r="B6" s="44"/>
      <c r="C6" s="44"/>
      <c r="D6" s="44"/>
      <c r="E6" s="45"/>
      <c r="F6" s="46"/>
      <c r="G6" s="45"/>
      <c r="H6" s="47"/>
      <c r="I6" s="36"/>
      <c r="J6" s="32"/>
      <c r="K6" s="32" t="s">
        <v>55</v>
      </c>
      <c r="L6" s="32"/>
      <c r="M6" s="32"/>
      <c r="N6" s="32"/>
      <c r="O6" s="32"/>
      <c r="P6" s="48">
        <v>42736</v>
      </c>
      <c r="Q6" s="48">
        <v>42743</v>
      </c>
      <c r="R6" s="32"/>
      <c r="S6" s="32"/>
      <c r="T6" s="49"/>
    </row>
    <row r="7" spans="1:20" x14ac:dyDescent="0.2">
      <c r="A7" s="43"/>
      <c r="B7" s="44"/>
      <c r="C7" s="44"/>
      <c r="D7" s="44"/>
      <c r="E7" s="45"/>
      <c r="F7" s="46"/>
      <c r="G7" s="45"/>
      <c r="H7" s="47"/>
      <c r="I7" s="36"/>
      <c r="J7" s="32"/>
      <c r="K7" s="32" t="s">
        <v>64</v>
      </c>
      <c r="L7" s="32"/>
      <c r="M7" s="32"/>
      <c r="N7" s="32"/>
      <c r="O7" s="32"/>
      <c r="P7" s="38">
        <v>42736</v>
      </c>
      <c r="Q7" s="38">
        <v>42743</v>
      </c>
      <c r="R7" s="32"/>
      <c r="S7" s="32"/>
      <c r="T7" s="49"/>
    </row>
    <row r="8" spans="1:20" x14ac:dyDescent="0.2">
      <c r="A8" s="43"/>
      <c r="B8" s="44"/>
      <c r="C8" s="44"/>
      <c r="D8" s="44"/>
      <c r="E8" s="45"/>
      <c r="F8" s="46"/>
      <c r="G8" s="45"/>
      <c r="H8" s="47"/>
      <c r="I8" s="36"/>
      <c r="J8" s="32"/>
      <c r="K8" s="32" t="s">
        <v>72</v>
      </c>
      <c r="L8" s="32"/>
      <c r="M8" s="32"/>
      <c r="N8" s="32"/>
      <c r="O8" s="32"/>
      <c r="P8" s="41">
        <v>42737</v>
      </c>
      <c r="Q8" s="41">
        <v>42739</v>
      </c>
      <c r="R8" s="32"/>
      <c r="S8" s="32"/>
      <c r="T8" s="49"/>
    </row>
    <row r="9" spans="1:20" x14ac:dyDescent="0.2">
      <c r="A9" s="43"/>
      <c r="B9" s="44"/>
      <c r="C9" s="44"/>
      <c r="D9" s="44"/>
      <c r="E9" s="45"/>
      <c r="F9" s="46"/>
      <c r="G9" s="45"/>
      <c r="H9" s="47"/>
      <c r="I9" s="36"/>
      <c r="J9" s="32"/>
      <c r="K9" s="32" t="s">
        <v>71</v>
      </c>
      <c r="L9" s="32"/>
      <c r="M9" s="32"/>
      <c r="N9" s="32"/>
      <c r="O9" s="32"/>
      <c r="P9" s="41">
        <v>42736</v>
      </c>
      <c r="Q9" s="41">
        <v>42747</v>
      </c>
      <c r="R9" s="32"/>
      <c r="S9" s="32"/>
    </row>
    <row r="10" spans="1:20" x14ac:dyDescent="0.2">
      <c r="A10" s="43"/>
      <c r="B10" s="44"/>
      <c r="C10" s="44"/>
      <c r="D10" s="44"/>
      <c r="E10" s="45"/>
      <c r="F10" s="46"/>
      <c r="G10" s="45"/>
      <c r="H10" s="47"/>
      <c r="I10" s="36"/>
      <c r="J10" s="32"/>
      <c r="K10" s="32" t="s">
        <v>73</v>
      </c>
      <c r="L10" s="32"/>
      <c r="M10" s="32"/>
      <c r="N10" s="32"/>
      <c r="O10" s="32"/>
      <c r="P10" s="48">
        <v>42736</v>
      </c>
      <c r="Q10" s="48">
        <v>42755</v>
      </c>
      <c r="R10" s="32"/>
      <c r="S10" s="32"/>
    </row>
    <row r="11" spans="1:20" x14ac:dyDescent="0.2">
      <c r="A11" s="43"/>
      <c r="B11" s="44"/>
      <c r="C11" s="44"/>
      <c r="D11" s="44"/>
      <c r="E11" s="45"/>
      <c r="F11" s="46"/>
      <c r="G11" s="45"/>
      <c r="H11" s="47"/>
      <c r="I11" s="36"/>
      <c r="J11" s="32"/>
      <c r="K11" s="32" t="s">
        <v>74</v>
      </c>
      <c r="L11" s="32"/>
      <c r="M11" s="32"/>
      <c r="N11" s="32"/>
      <c r="O11" s="32"/>
      <c r="P11" s="48">
        <v>42736</v>
      </c>
      <c r="Q11" s="48">
        <v>42743</v>
      </c>
      <c r="R11" s="32"/>
      <c r="S11" s="32"/>
    </row>
  </sheetData>
  <hyperlinks>
    <hyperlink ref="H2" r:id="rId1"/>
    <hyperlink ref="H3" r:id="rId2" display="lol@lol.fr"/>
    <hyperlink ref="H4" r:id="rId3"/>
    <hyperlink ref="H5" r:id="rId4"/>
  </hyperlinks>
  <pageMargins left="0.7" right="0.7" top="0.75" bottom="0.75" header="0.3" footer="0.3"/>
  <pageSetup paperSize="9" orientation="portrait" r:id="rId5"/>
  <legacyDrawing r:id="rId6"/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I37"/>
  <sheetViews>
    <sheetView tabSelected="1" topLeftCell="B1" zoomScaleNormal="100" workbookViewId="0">
      <pane ySplit="1" topLeftCell="A2" activePane="bottomLeft" state="frozen"/>
      <selection pane="bottomLeft" activeCell="AI9" sqref="AI9"/>
    </sheetView>
  </sheetViews>
  <sheetFormatPr baseColWidth="10" defaultRowHeight="15" x14ac:dyDescent="0.25"/>
  <cols>
    <col min="1" max="1" width="3.5703125" customWidth="1"/>
    <col min="2" max="2" width="2.85546875" customWidth="1"/>
    <col min="3" max="3" width="4.140625" customWidth="1"/>
    <col min="4" max="12" width="4.28515625" customWidth="1"/>
    <col min="13" max="13" width="3.5703125" customWidth="1"/>
    <col min="14" max="14" width="4.28515625" customWidth="1"/>
    <col min="15" max="15" width="8.5703125" customWidth="1"/>
    <col min="16" max="16" width="4.28515625" customWidth="1"/>
    <col min="17" max="17" width="8.5703125" customWidth="1"/>
    <col min="18" max="31" width="4.28515625" customWidth="1"/>
    <col min="32" max="32" width="13.28515625" customWidth="1"/>
    <col min="33" max="33" width="6.85546875" customWidth="1"/>
    <col min="34" max="34" width="7.42578125" customWidth="1"/>
    <col min="35" max="35" width="54.5703125" style="95" customWidth="1"/>
    <col min="36" max="36" width="3.5703125" customWidth="1"/>
    <col min="37" max="37" width="2.85546875" customWidth="1"/>
    <col min="38" max="47" width="4.28515625" customWidth="1"/>
    <col min="48" max="48" width="3.5703125" customWidth="1"/>
    <col min="49" max="49" width="2.85546875" customWidth="1"/>
    <col min="50" max="59" width="4.28515625" customWidth="1"/>
    <col min="60" max="60" width="3.5703125" customWidth="1"/>
    <col min="61" max="61" width="2.85546875" customWidth="1"/>
    <col min="62" max="71" width="4.28515625" customWidth="1"/>
    <col min="72" max="72" width="3.5703125" customWidth="1"/>
    <col min="73" max="73" width="2.85546875" customWidth="1"/>
    <col min="74" max="83" width="4.28515625" customWidth="1"/>
    <col min="84" max="84" width="3.5703125" customWidth="1"/>
    <col min="85" max="85" width="2.85546875" customWidth="1"/>
    <col min="86" max="95" width="4.28515625" customWidth="1"/>
    <col min="96" max="96" width="3.5703125" customWidth="1"/>
    <col min="97" max="97" width="2.85546875" customWidth="1"/>
    <col min="98" max="107" width="4.28515625" customWidth="1"/>
    <col min="108" max="108" width="3.5703125" customWidth="1"/>
    <col min="109" max="109" width="2.85546875" customWidth="1"/>
    <col min="110" max="119" width="4.28515625" customWidth="1"/>
    <col min="120" max="120" width="3.5703125" customWidth="1"/>
    <col min="121" max="121" width="2.85546875" customWidth="1"/>
    <col min="122" max="131" width="4.28515625" customWidth="1"/>
    <col min="132" max="132" width="3.5703125" customWidth="1"/>
    <col min="133" max="133" width="2.85546875" customWidth="1"/>
    <col min="134" max="143" width="4.28515625" customWidth="1"/>
  </cols>
  <sheetData>
    <row r="1" spans="1:35" ht="12" customHeight="1" x14ac:dyDescent="0.25">
      <c r="A1" s="72" t="s">
        <v>60</v>
      </c>
      <c r="B1" s="73"/>
      <c r="C1" s="73"/>
      <c r="D1" s="74">
        <v>2017</v>
      </c>
      <c r="E1" s="75"/>
      <c r="F1" s="72" t="s">
        <v>77</v>
      </c>
      <c r="G1" s="73"/>
      <c r="H1" s="74" t="s">
        <v>78</v>
      </c>
      <c r="I1" s="75"/>
      <c r="J1" s="61" t="s">
        <v>91</v>
      </c>
      <c r="K1" s="74" t="s">
        <v>51</v>
      </c>
      <c r="L1" s="75"/>
      <c r="N1" s="62"/>
      <c r="O1" s="63" t="s">
        <v>75</v>
      </c>
      <c r="P1" s="64"/>
      <c r="Q1" s="63" t="s">
        <v>76</v>
      </c>
      <c r="AF1" s="94" t="s">
        <v>95</v>
      </c>
      <c r="AG1" s="94"/>
      <c r="AH1" s="94"/>
    </row>
    <row r="2" spans="1:35" ht="12" customHeight="1" thickBot="1" x14ac:dyDescent="0.3"/>
    <row r="3" spans="1:35" ht="12" customHeight="1" thickBot="1" x14ac:dyDescent="0.3">
      <c r="A3" s="76" t="str">
        <f>PROPER(TEXT(DATE($D$1,B$4,1),"mmmm aa"))</f>
        <v>Janvier 17</v>
      </c>
      <c r="B3" s="76"/>
      <c r="C3" s="76"/>
      <c r="D3" s="76"/>
      <c r="E3" s="76"/>
      <c r="F3" s="76"/>
      <c r="G3" s="76"/>
      <c r="H3" s="76"/>
      <c r="I3" s="76"/>
      <c r="J3" s="76"/>
      <c r="K3" s="76"/>
      <c r="L3" s="76"/>
      <c r="N3" s="71" t="s">
        <v>62</v>
      </c>
      <c r="O3" s="71"/>
      <c r="P3" s="69" t="s">
        <v>61</v>
      </c>
      <c r="Q3" s="69"/>
      <c r="R3" s="66"/>
      <c r="S3" s="97" t="str">
        <f>PROPER(TEXT(DATE($D$1,T$4,1),"mmmm aa"))</f>
        <v>Janvier 17</v>
      </c>
      <c r="T3" s="98"/>
      <c r="U3" s="98"/>
      <c r="V3" s="98"/>
      <c r="W3" s="98"/>
      <c r="X3" s="98"/>
      <c r="Y3" s="98"/>
      <c r="Z3" s="98"/>
      <c r="AA3" s="98"/>
      <c r="AB3" s="98"/>
      <c r="AC3" s="98"/>
      <c r="AD3" s="99"/>
      <c r="AF3" s="15" t="s">
        <v>61</v>
      </c>
      <c r="AG3" s="15" t="s">
        <v>77</v>
      </c>
      <c r="AH3" s="15" t="s">
        <v>94</v>
      </c>
      <c r="AI3" s="95" t="s">
        <v>93</v>
      </c>
    </row>
    <row r="4" spans="1:35" ht="11.25" customHeight="1" x14ac:dyDescent="0.25">
      <c r="A4" s="77" t="s">
        <v>90</v>
      </c>
      <c r="B4" s="51">
        <f>VLOOKUP($H$1,Tableau4[[Mois]:[Valeur]],MATCH(A4,Tableau4[[#Headers],[Mois]:[Valeur]],0),FALSE)</f>
        <v>1</v>
      </c>
      <c r="C4" s="55" t="s">
        <v>51</v>
      </c>
      <c r="D4" s="55" t="s">
        <v>52</v>
      </c>
      <c r="E4" s="55" t="s">
        <v>53</v>
      </c>
      <c r="F4" s="55" t="s">
        <v>54</v>
      </c>
      <c r="G4" s="55" t="s">
        <v>55</v>
      </c>
      <c r="H4" s="55" t="s">
        <v>64</v>
      </c>
      <c r="I4" s="55" t="s">
        <v>72</v>
      </c>
      <c r="J4" s="55" t="s">
        <v>71</v>
      </c>
      <c r="K4" s="55" t="s">
        <v>73</v>
      </c>
      <c r="L4" s="56" t="s">
        <v>74</v>
      </c>
      <c r="N4" s="70">
        <f>ROUND(DATE(D1,4,MOD(234-11*MOD(D1,19),30))/7,0)*7-6</f>
        <v>42841</v>
      </c>
      <c r="O4" s="70"/>
      <c r="P4" s="68" t="str">
        <f t="array" aca="1" ref="P4" ca="1">IF(MIN(IF(Emplacement&lt;&gt;"",IF(COUNTIF(P$3:P3,Emplacement)=0,ROW(INDIRECT("1:"&amp;ROWS(Emplacement))))))&lt;&gt;0,
INDEX(Emplacement,MIN(IF(Emplacement&lt;&gt;"",IF(COUNTIF(P$3:P3,Emplacement)=0,ROW(INDIRECT("1:"&amp;ROWS(Emplacement))))))),0)</f>
        <v>S-01</v>
      </c>
      <c r="Q4" s="68"/>
      <c r="R4" s="67"/>
      <c r="S4" s="77" t="s">
        <v>90</v>
      </c>
      <c r="T4" s="51">
        <f>VLOOKUP($H$1,Tableau4[[Mois]:[Valeur]],MATCH(S4,Tableau4[[#Headers],[Mois]:[Valeur]],0),FALSE)</f>
        <v>1</v>
      </c>
      <c r="U4" s="55" t="s">
        <v>51</v>
      </c>
      <c r="V4" s="55" t="s">
        <v>52</v>
      </c>
      <c r="W4" s="55" t="s">
        <v>53</v>
      </c>
      <c r="X4" s="55" t="s">
        <v>54</v>
      </c>
      <c r="Y4" s="55" t="s">
        <v>55</v>
      </c>
      <c r="Z4" s="55" t="s">
        <v>64</v>
      </c>
      <c r="AA4" s="55" t="s">
        <v>72</v>
      </c>
      <c r="AB4" s="55" t="s">
        <v>71</v>
      </c>
      <c r="AC4" s="55" t="s">
        <v>73</v>
      </c>
      <c r="AD4" s="56" t="s">
        <v>74</v>
      </c>
      <c r="AF4" s="90" t="s">
        <v>51</v>
      </c>
      <c r="AG4" s="91" t="s">
        <v>78</v>
      </c>
      <c r="AH4" s="91">
        <v>0.25</v>
      </c>
    </row>
    <row r="5" spans="1:35" ht="11.25" customHeight="1" x14ac:dyDescent="0.25">
      <c r="A5" s="52">
        <f>DATE($D$1,B4,1)</f>
        <v>42736</v>
      </c>
      <c r="B5" s="57">
        <f>DATE($D$1,B4,1)</f>
        <v>42736</v>
      </c>
      <c r="C5" s="78" t="str">
        <f t="array" aca="1" ref="C5" ca="1">IF(SUMPRODUCT(($A5&gt;=Début)*($A5&lt;=Fin)*(Emplacement=$K$1)*(Emplacement=C$4))&gt;0,INDEX(Emplacement,MIN(IF((Emplacement=C$4)*($A5&gt;=Début)*($A5&lt;=Fin),ROW(Emplacement)))-1),"")</f>
        <v>S-01</v>
      </c>
      <c r="D5" s="79" t="str">
        <f t="array" aca="1" ref="D5" ca="1">IF(SUMPRODUCT(($A5&gt;=Début)*($A5&lt;=Fin)*(Emplacement=$K$1)*(Emplacement=D$4))&gt;0,INDEX(Emplacement,MIN(IF((Emplacement=D$4)*($A5&gt;=Début)*($A5&lt;=Fin),ROW(Emplacement)))-1),"")</f>
        <v/>
      </c>
      <c r="E5" s="79" t="str">
        <f t="array" aca="1" ref="E5" ca="1">IF(SUMPRODUCT(($A5&gt;=Début)*($A5&lt;=Fin)*(Emplacement=$K$1)*(Emplacement=E$4))&gt;0,INDEX(Emplacement,MIN(IF((Emplacement=E$4)*($A5&gt;=Début)*($A5&lt;=Fin),ROW(Emplacement)))-1),"")</f>
        <v/>
      </c>
      <c r="F5" s="79" t="str">
        <f t="array" aca="1" ref="F5" ca="1">IF(SUMPRODUCT(($A5&gt;=Début)*($A5&lt;=Fin)*(Emplacement=$K$1)*(Emplacement=F$4))&gt;0,INDEX(Emplacement,MIN(IF((Emplacement=F$4)*($A5&gt;=Début)*($A5&lt;=Fin),ROW(Emplacement)))-1),"")</f>
        <v/>
      </c>
      <c r="G5" s="79" t="str">
        <f t="array" aca="1" ref="G5" ca="1">IF(SUMPRODUCT(($A5&gt;=Début)*($A5&lt;=Fin)*(Emplacement=$K$1)*(Emplacement=G$4))&gt;0,INDEX(Emplacement,MIN(IF((Emplacement=G$4)*($A5&gt;=Début)*($A5&lt;=Fin),ROW(Emplacement)))-1),"")</f>
        <v/>
      </c>
      <c r="H5" s="79" t="str">
        <f t="array" aca="1" ref="H5" ca="1">IF(SUMPRODUCT(($A5&gt;=Début)*($A5&lt;=Fin)*(Emplacement=$K$1)*(Emplacement=H$4))&gt;0,INDEX(Emplacement,MIN(IF((Emplacement=H$4)*($A5&gt;=Début)*($A5&lt;=Fin),ROW(Emplacement)))-1),"")</f>
        <v/>
      </c>
      <c r="I5" s="79" t="str">
        <f t="array" aca="1" ref="I5" ca="1">IF(SUMPRODUCT(($A5&gt;=Début)*($A5&lt;=Fin)*(Emplacement=$K$1)*(Emplacement=I$4))&gt;0,INDEX(Emplacement,MIN(IF((Emplacement=I$4)*($A5&gt;=Début)*($A5&lt;=Fin),ROW(Emplacement)))-1),"")</f>
        <v/>
      </c>
      <c r="J5" s="79" t="str">
        <f t="array" aca="1" ref="J5" ca="1">IF(SUMPRODUCT(($A5&gt;=Début)*($A5&lt;=Fin)*(Emplacement=$K$1)*(Emplacement=J$4))&gt;0,INDEX(Emplacement,MIN(IF((Emplacement=J$4)*($A5&gt;=Début)*($A5&lt;=Fin),ROW(Emplacement)))-1),"")</f>
        <v/>
      </c>
      <c r="K5" s="79" t="str">
        <f t="array" aca="1" ref="K5" ca="1">IF(SUMPRODUCT(($A5&gt;=Début)*($A5&lt;=Fin)*(Emplacement=$K$1)*(Emplacement=K$4))&gt;0,INDEX(Emplacement,MIN(IF((Emplacement=K$4)*($A5&gt;=Début)*($A5&lt;=Fin),ROW(Emplacement)))-1),"")</f>
        <v/>
      </c>
      <c r="L5" s="80" t="str">
        <f t="array" aca="1" ref="L5" ca="1">IF(SUMPRODUCT(($A5&gt;=Début)*($A5&lt;=Fin)*(Emplacement=$K$1)*(Emplacement=L$4))&gt;0,INDEX(Emplacement,MIN(IF((Emplacement=L$4)*($A5&gt;=Début)*($A5&lt;=Fin),ROW(Emplacement)))-1),"")</f>
        <v/>
      </c>
      <c r="N5" s="71" t="s">
        <v>63</v>
      </c>
      <c r="O5" s="71"/>
      <c r="P5" s="68" t="str">
        <f t="array" aca="1" ref="P5" ca="1">IF(MIN(IF(Emplacement&lt;&gt;"",IF(COUNTIF(P$3:P4,Emplacement)=0,ROW(INDIRECT("1:"&amp;ROWS(Emplacement))))))&lt;&gt;0,
INDEX(Emplacement,MIN(IF(Emplacement&lt;&gt;"",IF(COUNTIF(P$3:P4,Emplacement)=0,ROW(INDIRECT("1:"&amp;ROWS(Emplacement))))))),0)</f>
        <v>S-02</v>
      </c>
      <c r="Q5" s="68"/>
      <c r="R5" s="67"/>
      <c r="S5" s="52">
        <f>DATE($D$1,T4,1)</f>
        <v>42736</v>
      </c>
      <c r="T5" s="57">
        <f>DATE($D$1,T4,1)</f>
        <v>42736</v>
      </c>
      <c r="U5" s="78" t="str">
        <f t="array" aca="1" ref="U5" ca="1">IF(SUMPRODUCT(($A5&gt;=Début)*($A5&lt;=Fin)*(Emplacement=U$4))&gt;0,INDEX(Emplacement,MIN(IF((Emplacement=U$4)*($A5&gt;=Début)*($A5&lt;=Fin),ROW(Emplacement)))-1),"")</f>
        <v>S-01</v>
      </c>
      <c r="V5" s="79" t="str">
        <f t="array" aca="1" ref="V5" ca="1">IF(SUMPRODUCT(($A5&gt;=Début)*($A5&lt;=Fin)*(Emplacement=V$4))&gt;0,INDEX(Emplacement,MIN(IF((Emplacement=V$4)*($A5&gt;=Début)*($A5&lt;=Fin),ROW(Emplacement)))-1),"")</f>
        <v/>
      </c>
      <c r="W5" s="79" t="str">
        <f t="array" aca="1" ref="W5" ca="1">IF(SUMPRODUCT(($A5&gt;=Début)*($A5&lt;=Fin)*(Emplacement=W$4))&gt;0,INDEX(Emplacement,MIN(IF((Emplacement=W$4)*($A5&gt;=Début)*($A5&lt;=Fin),ROW(Emplacement)))-1),"")</f>
        <v>S-03</v>
      </c>
      <c r="X5" s="79" t="str">
        <f t="array" aca="1" ref="X5" ca="1">IF(SUMPRODUCT(($A5&gt;=Début)*($A5&lt;=Fin)*(Emplacement=X$4))&gt;0,INDEX(Emplacement,MIN(IF((Emplacement=X$4)*($A5&gt;=Début)*($A5&lt;=Fin),ROW(Emplacement)))-1),"")</f>
        <v>S-04</v>
      </c>
      <c r="Y5" s="79" t="str">
        <f t="array" aca="1" ref="Y5" ca="1">IF(SUMPRODUCT(($A5&gt;=Début)*($A5&lt;=Fin)*(Emplacement=Y$4))&gt;0,INDEX(Emplacement,MIN(IF((Emplacement=Y$4)*($A5&gt;=Début)*($A5&lt;=Fin),ROW(Emplacement)))-1),"")</f>
        <v>S-05</v>
      </c>
      <c r="Z5" s="79" t="str">
        <f t="array" aca="1" ref="Z5" ca="1">IF(SUMPRODUCT(($A5&gt;=Début)*($A5&lt;=Fin)*(Emplacement=Z$4))&gt;0,INDEX(Emplacement,MIN(IF((Emplacement=Z$4)*($A5&gt;=Début)*($A5&lt;=Fin),ROW(Emplacement)))-1),"")</f>
        <v>C-01</v>
      </c>
      <c r="AA5" s="79" t="str">
        <f t="array" aca="1" ref="AA5" ca="1">IF(SUMPRODUCT(($A5&gt;=Début)*($A5&lt;=Fin)*(Emplacement=AA$4))&gt;0,INDEX(Emplacement,MIN(IF((Emplacement=AA$4)*($A5&gt;=Début)*($A5&lt;=Fin),ROW(Emplacement)))-1),"")</f>
        <v/>
      </c>
      <c r="AB5" s="79" t="str">
        <f t="array" aca="1" ref="AB5" ca="1">IF(SUMPRODUCT(($A5&gt;=Début)*($A5&lt;=Fin)*(Emplacement=AB$4))&gt;0,INDEX(Emplacement,MIN(IF((Emplacement=AB$4)*($A5&gt;=Début)*($A5&lt;=Fin),ROW(Emplacement)))-1),"")</f>
        <v>C-03</v>
      </c>
      <c r="AC5" s="79" t="str">
        <f t="array" aca="1" ref="AC5" ca="1">IF(SUMPRODUCT(($A5&gt;=Début)*($A5&lt;=Fin)*(Emplacement=AC$4))&gt;0,INDEX(Emplacement,MIN(IF((Emplacement=AC$4)*($A5&gt;=Début)*($A5&lt;=Fin),ROW(Emplacement)))-1),"")</f>
        <v>C-04</v>
      </c>
      <c r="AD5" s="80" t="str">
        <f t="array" aca="1" ref="AD5" ca="1">IF(SUMPRODUCT(($A5&gt;=Début)*($A5&lt;=Fin)*(Emplacement=AD$4))&gt;0,INDEX(Emplacement,MIN(IF((Emplacement=AD$4)*($A5&gt;=Début)*($A5&lt;=Fin),ROW(Emplacement)))-1),"")</f>
        <v>C-05</v>
      </c>
      <c r="AF5" s="90" t="s">
        <v>52</v>
      </c>
      <c r="AG5" s="91"/>
      <c r="AH5" s="91"/>
    </row>
    <row r="6" spans="1:35" ht="11.25" customHeight="1" x14ac:dyDescent="0.25">
      <c r="A6" s="53">
        <f>IF(A5="","",IF(MONTH(A5+1)=B$4,A5+1,""))</f>
        <v>42737</v>
      </c>
      <c r="B6" s="58">
        <f>IF(B5="","",IF(MONTH(B5+1)=B$4,B5+1,""))</f>
        <v>42737</v>
      </c>
      <c r="C6" s="81" t="str">
        <f t="array" aca="1" ref="C6" ca="1">IF(SUMPRODUCT(($A6&gt;=Début)*($A6&lt;=Fin)*(Emplacement=$K$1)*(Emplacement=C$4))&gt;0,INDEX(Emplacement,MIN(IF((Emplacement=C$4)*($A6&gt;=Début)*($A6&lt;=Fin),ROW(Emplacement)))-1),"")</f>
        <v>S-01</v>
      </c>
      <c r="D6" s="82" t="str">
        <f t="array" aca="1" ref="D6" ca="1">IF(SUMPRODUCT(($A6&gt;=Début)*($A6&lt;=Fin)*(Emplacement=$K$1)*(Emplacement=D$4))&gt;0,INDEX(Emplacement,MIN(IF((Emplacement=D$4)*($A6&gt;=Début)*($A6&lt;=Fin),ROW(Emplacement)))-1),"")</f>
        <v/>
      </c>
      <c r="E6" s="82" t="str">
        <f t="array" aca="1" ref="E6" ca="1">IF(SUMPRODUCT(($A6&gt;=Début)*($A6&lt;=Fin)*(Emplacement=$K$1)*(Emplacement=E$4))&gt;0,INDEX(Emplacement,MIN(IF((Emplacement=E$4)*($A6&gt;=Début)*($A6&lt;=Fin),ROW(Emplacement)))-1),"")</f>
        <v/>
      </c>
      <c r="F6" s="82" t="str">
        <f t="array" aca="1" ref="F6" ca="1">IF(SUMPRODUCT(($A6&gt;=Début)*($A6&lt;=Fin)*(Emplacement=$K$1)*(Emplacement=F$4))&gt;0,INDEX(Emplacement,MIN(IF((Emplacement=F$4)*($A6&gt;=Début)*($A6&lt;=Fin),ROW(Emplacement)))-1),"")</f>
        <v/>
      </c>
      <c r="G6" s="82" t="str">
        <f t="array" aca="1" ref="G6" ca="1">IF(SUMPRODUCT(($A6&gt;=Début)*($A6&lt;=Fin)*(Emplacement=$K$1)*(Emplacement=G$4))&gt;0,INDEX(Emplacement,MIN(IF((Emplacement=G$4)*($A6&gt;=Début)*($A6&lt;=Fin),ROW(Emplacement)))-1),"")</f>
        <v/>
      </c>
      <c r="H6" s="82" t="str">
        <f t="array" aca="1" ref="H6" ca="1">IF(SUMPRODUCT(($A6&gt;=Début)*($A6&lt;=Fin)*(Emplacement=$K$1)*(Emplacement=H$4))&gt;0,INDEX(Emplacement,MIN(IF((Emplacement=H$4)*($A6&gt;=Début)*($A6&lt;=Fin),ROW(Emplacement)))-1),"")</f>
        <v/>
      </c>
      <c r="I6" s="82" t="str">
        <f t="array" aca="1" ref="I6" ca="1">IF(SUMPRODUCT(($A6&gt;=Début)*($A6&lt;=Fin)*(Emplacement=$K$1)*(Emplacement=I$4))&gt;0,INDEX(Emplacement,MIN(IF((Emplacement=I$4)*($A6&gt;=Début)*($A6&lt;=Fin),ROW(Emplacement)))-1),"")</f>
        <v/>
      </c>
      <c r="J6" s="82" t="str">
        <f t="array" aca="1" ref="J6" ca="1">IF(SUMPRODUCT(($A6&gt;=Début)*($A6&lt;=Fin)*(Emplacement=$K$1)*(Emplacement=J$4))&gt;0,INDEX(Emplacement,MIN(IF((Emplacement=J$4)*($A6&gt;=Début)*($A6&lt;=Fin),ROW(Emplacement)))-1),"")</f>
        <v/>
      </c>
      <c r="K6" s="82" t="str">
        <f t="array" aca="1" ref="K6" ca="1">IF(SUMPRODUCT(($A6&gt;=Début)*($A6&lt;=Fin)*(Emplacement=$K$1)*(Emplacement=K$4))&gt;0,INDEX(Emplacement,MIN(IF((Emplacement=K$4)*($A6&gt;=Début)*($A6&lt;=Fin),ROW(Emplacement)))-1),"")</f>
        <v/>
      </c>
      <c r="L6" s="83" t="str">
        <f t="array" aca="1" ref="L6" ca="1">IF(SUMPRODUCT(($A6&gt;=Début)*($A6&lt;=Fin)*(Emplacement=$K$1)*(Emplacement=L$4))&gt;0,INDEX(Emplacement,MIN(IF((Emplacement=L$4)*($A6&gt;=Début)*($A6&lt;=Fin),ROW(Emplacement)))-1),"")</f>
        <v/>
      </c>
      <c r="N6" s="70">
        <f>DATE(D1,1,1)</f>
        <v>42736</v>
      </c>
      <c r="O6" s="70"/>
      <c r="P6" s="68" t="str">
        <f t="array" aca="1" ref="P6" ca="1">IF(MIN(IF(Emplacement&lt;&gt;"",IF(COUNTIF(P$3:P5,Emplacement)=0,ROW(INDIRECT("1:"&amp;ROWS(Emplacement))))))&lt;&gt;0,
INDEX(Emplacement,MIN(IF(Emplacement&lt;&gt;"",IF(COUNTIF(P$3:P5,Emplacement)=0,ROW(INDIRECT("1:"&amp;ROWS(Emplacement))))))),0)</f>
        <v>S-03</v>
      </c>
      <c r="Q6" s="68"/>
      <c r="R6" s="67"/>
      <c r="S6" s="53">
        <f>IF(S5="","",IF(MONTH(S5+1)=T$4,S5+1,""))</f>
        <v>42737</v>
      </c>
      <c r="T6" s="58">
        <f>IF(T5="","",IF(MONTH(T5+1)=T$4,T5+1,""))</f>
        <v>42737</v>
      </c>
      <c r="U6" s="81" t="str">
        <f t="array" aca="1" ref="U6" ca="1">IF(SUMPRODUCT(($A6&gt;=Début)*($A6&lt;=Fin)*(Emplacement=U$4))&gt;0,INDEX(Emplacement,MIN(IF((Emplacement=U$4)*($A6&gt;=Début)*($A6&lt;=Fin),ROW(Emplacement)))-1),"")</f>
        <v>S-01</v>
      </c>
      <c r="V6" s="82" t="str">
        <f t="array" aca="1" ref="V6" ca="1">IF(SUMPRODUCT(($A6&gt;=Début)*($A6&lt;=Fin)*(Emplacement=V$4))&gt;0,INDEX(Emplacement,MIN(IF((Emplacement=V$4)*($A6&gt;=Début)*($A6&lt;=Fin),ROW(Emplacement)))-1),"")</f>
        <v>S-02</v>
      </c>
      <c r="W6" s="82" t="str">
        <f t="array" aca="1" ref="W6" ca="1">IF(SUMPRODUCT(($A6&gt;=Début)*($A6&lt;=Fin)*(Emplacement=W$4))&gt;0,INDEX(Emplacement,MIN(IF((Emplacement=W$4)*($A6&gt;=Début)*($A6&lt;=Fin),ROW(Emplacement)))-1),"")</f>
        <v>S-03</v>
      </c>
      <c r="X6" s="82" t="str">
        <f t="array" aca="1" ref="X6" ca="1">IF(SUMPRODUCT(($A6&gt;=Début)*($A6&lt;=Fin)*(Emplacement=X$4))&gt;0,INDEX(Emplacement,MIN(IF((Emplacement=X$4)*($A6&gt;=Début)*($A6&lt;=Fin),ROW(Emplacement)))-1),"")</f>
        <v>S-04</v>
      </c>
      <c r="Y6" s="82" t="str">
        <f t="array" aca="1" ref="Y6" ca="1">IF(SUMPRODUCT(($A6&gt;=Début)*($A6&lt;=Fin)*(Emplacement=Y$4))&gt;0,INDEX(Emplacement,MIN(IF((Emplacement=Y$4)*($A6&gt;=Début)*($A6&lt;=Fin),ROW(Emplacement)))-1),"")</f>
        <v>S-05</v>
      </c>
      <c r="Z6" s="82" t="str">
        <f t="array" aca="1" ref="Z6" ca="1">IF(SUMPRODUCT(($A6&gt;=Début)*($A6&lt;=Fin)*(Emplacement=Z$4))&gt;0,INDEX(Emplacement,MIN(IF((Emplacement=Z$4)*($A6&gt;=Début)*($A6&lt;=Fin),ROW(Emplacement)))-1),"")</f>
        <v>C-01</v>
      </c>
      <c r="AA6" s="82" t="str">
        <f t="array" aca="1" ref="AA6" ca="1">IF(SUMPRODUCT(($A6&gt;=Début)*($A6&lt;=Fin)*(Emplacement=AA$4))&gt;0,INDEX(Emplacement,MIN(IF((Emplacement=AA$4)*($A6&gt;=Début)*($A6&lt;=Fin),ROW(Emplacement)))-1),"")</f>
        <v>C-02</v>
      </c>
      <c r="AB6" s="82" t="str">
        <f t="array" aca="1" ref="AB6" ca="1">IF(SUMPRODUCT(($A6&gt;=Début)*($A6&lt;=Fin)*(Emplacement=AB$4))&gt;0,INDEX(Emplacement,MIN(IF((Emplacement=AB$4)*($A6&gt;=Début)*($A6&lt;=Fin),ROW(Emplacement)))-1),"")</f>
        <v>C-03</v>
      </c>
      <c r="AC6" s="82" t="str">
        <f t="array" aca="1" ref="AC6" ca="1">IF(SUMPRODUCT(($A6&gt;=Début)*($A6&lt;=Fin)*(Emplacement=AC$4))&gt;0,INDEX(Emplacement,MIN(IF((Emplacement=AC$4)*($A6&gt;=Début)*($A6&lt;=Fin),ROW(Emplacement)))-1),"")</f>
        <v>C-04</v>
      </c>
      <c r="AD6" s="83" t="str">
        <f t="array" aca="1" ref="AD6" ca="1">IF(SUMPRODUCT(($A6&gt;=Début)*($A6&lt;=Fin)*(Emplacement=AD$4))&gt;0,INDEX(Emplacement,MIN(IF((Emplacement=AD$4)*($A6&gt;=Début)*($A6&lt;=Fin),ROW(Emplacement)))-1),"")</f>
        <v>C-05</v>
      </c>
      <c r="AF6" s="90" t="s">
        <v>53</v>
      </c>
      <c r="AG6" s="91"/>
      <c r="AH6" s="91"/>
    </row>
    <row r="7" spans="1:35" ht="11.25" customHeight="1" x14ac:dyDescent="0.25">
      <c r="A7" s="53">
        <f t="shared" ref="A7:A35" si="0">IF(A6="","",IF(MONTH(A6+1)=B$4,A6+1,""))</f>
        <v>42738</v>
      </c>
      <c r="B7" s="58">
        <f t="shared" ref="B7:B33" si="1">IF(B6="","",IF(MONTH(B6+1)=B$4,B6+1,""))</f>
        <v>42738</v>
      </c>
      <c r="C7" s="81" t="str">
        <f t="array" aca="1" ref="C7" ca="1">IF(SUMPRODUCT(($A7&gt;=Début)*($A7&lt;=Fin)*(Emplacement=$K$1)*(Emplacement=C$4))&gt;0,INDEX(Emplacement,MIN(IF((Emplacement=C$4)*($A7&gt;=Début)*($A7&lt;=Fin),ROW(Emplacement)))-1),"")</f>
        <v>S-01</v>
      </c>
      <c r="D7" s="82" t="str">
        <f t="array" aca="1" ref="D7" ca="1">IF(SUMPRODUCT(($A7&gt;=Début)*($A7&lt;=Fin)*(Emplacement=$K$1)*(Emplacement=D$4))&gt;0,INDEX(Emplacement,MIN(IF((Emplacement=D$4)*($A7&gt;=Début)*($A7&lt;=Fin),ROW(Emplacement)))-1),"")</f>
        <v/>
      </c>
      <c r="E7" s="82" t="str">
        <f t="array" aca="1" ref="E7" ca="1">IF(SUMPRODUCT(($A7&gt;=Début)*($A7&lt;=Fin)*(Emplacement=$K$1)*(Emplacement=E$4))&gt;0,INDEX(Emplacement,MIN(IF((Emplacement=E$4)*($A7&gt;=Début)*($A7&lt;=Fin),ROW(Emplacement)))-1),"")</f>
        <v/>
      </c>
      <c r="F7" s="82" t="str">
        <f t="array" aca="1" ref="F7" ca="1">IF(SUMPRODUCT(($A7&gt;=Début)*($A7&lt;=Fin)*(Emplacement=$K$1)*(Emplacement=F$4))&gt;0,INDEX(Emplacement,MIN(IF((Emplacement=F$4)*($A7&gt;=Début)*($A7&lt;=Fin),ROW(Emplacement)))-1),"")</f>
        <v/>
      </c>
      <c r="G7" s="82" t="str">
        <f t="array" aca="1" ref="G7" ca="1">IF(SUMPRODUCT(($A7&gt;=Début)*($A7&lt;=Fin)*(Emplacement=$K$1)*(Emplacement=G$4))&gt;0,INDEX(Emplacement,MIN(IF((Emplacement=G$4)*($A7&gt;=Début)*($A7&lt;=Fin),ROW(Emplacement)))-1),"")</f>
        <v/>
      </c>
      <c r="H7" s="82" t="str">
        <f t="array" aca="1" ref="H7" ca="1">IF(SUMPRODUCT(($A7&gt;=Début)*($A7&lt;=Fin)*(Emplacement=$K$1)*(Emplacement=H$4))&gt;0,INDEX(Emplacement,MIN(IF((Emplacement=H$4)*($A7&gt;=Début)*($A7&lt;=Fin),ROW(Emplacement)))-1),"")</f>
        <v/>
      </c>
      <c r="I7" s="82" t="str">
        <f t="array" aca="1" ref="I7" ca="1">IF(SUMPRODUCT(($A7&gt;=Début)*($A7&lt;=Fin)*(Emplacement=$K$1)*(Emplacement=I$4))&gt;0,INDEX(Emplacement,MIN(IF((Emplacement=I$4)*($A7&gt;=Début)*($A7&lt;=Fin),ROW(Emplacement)))-1),"")</f>
        <v/>
      </c>
      <c r="J7" s="82" t="str">
        <f t="array" aca="1" ref="J7" ca="1">IF(SUMPRODUCT(($A7&gt;=Début)*($A7&lt;=Fin)*(Emplacement=$K$1)*(Emplacement=J$4))&gt;0,INDEX(Emplacement,MIN(IF((Emplacement=J$4)*($A7&gt;=Début)*($A7&lt;=Fin),ROW(Emplacement)))-1),"")</f>
        <v/>
      </c>
      <c r="K7" s="82" t="str">
        <f t="array" aca="1" ref="K7" ca="1">IF(SUMPRODUCT(($A7&gt;=Début)*($A7&lt;=Fin)*(Emplacement=$K$1)*(Emplacement=K$4))&gt;0,INDEX(Emplacement,MIN(IF((Emplacement=K$4)*($A7&gt;=Début)*($A7&lt;=Fin),ROW(Emplacement)))-1),"")</f>
        <v/>
      </c>
      <c r="L7" s="83" t="str">
        <f t="array" aca="1" ref="L7" ca="1">IF(SUMPRODUCT(($A7&gt;=Début)*($A7&lt;=Fin)*(Emplacement=$K$1)*(Emplacement=L$4))&gt;0,INDEX(Emplacement,MIN(IF((Emplacement=L$4)*($A7&gt;=Début)*($A7&lt;=Fin),ROW(Emplacement)))-1),"")</f>
        <v/>
      </c>
      <c r="N7" s="70">
        <f>DATE(D1,5,1)</f>
        <v>42856</v>
      </c>
      <c r="O7" s="70"/>
      <c r="P7" s="68" t="str">
        <f t="array" aca="1" ref="P7" ca="1">IF(MIN(IF(Emplacement&lt;&gt;"",IF(COUNTIF(P$3:P6,Emplacement)=0,ROW(INDIRECT("1:"&amp;ROWS(Emplacement))))))&lt;&gt;0,
INDEX(Emplacement,MIN(IF(Emplacement&lt;&gt;"",IF(COUNTIF(P$3:P6,Emplacement)=0,ROW(INDIRECT("1:"&amp;ROWS(Emplacement))))))),0)</f>
        <v>S-04</v>
      </c>
      <c r="Q7" s="68"/>
      <c r="R7" s="67"/>
      <c r="S7" s="53">
        <f>IF(S6="","",IF(MONTH(S6+1)=T$4,S6+1,""))</f>
        <v>42738</v>
      </c>
      <c r="T7" s="58">
        <f>IF(T6="","",IF(MONTH(T6+1)=T$4,T6+1,""))</f>
        <v>42738</v>
      </c>
      <c r="U7" s="81" t="str">
        <f t="array" aca="1" ref="U7" ca="1">IF(SUMPRODUCT(($A7&gt;=Début)*($A7&lt;=Fin)*(Emplacement=U$4))&gt;0,INDEX(Emplacement,MIN(IF((Emplacement=U$4)*($A7&gt;=Début)*($A7&lt;=Fin),ROW(Emplacement)))-1),"")</f>
        <v>S-01</v>
      </c>
      <c r="V7" s="82" t="str">
        <f t="array" aca="1" ref="V7" ca="1">IF(SUMPRODUCT(($A7&gt;=Début)*($A7&lt;=Fin)*(Emplacement=V$4))&gt;0,INDEX(Emplacement,MIN(IF((Emplacement=V$4)*($A7&gt;=Début)*($A7&lt;=Fin),ROW(Emplacement)))-1),"")</f>
        <v>S-02</v>
      </c>
      <c r="W7" s="82" t="str">
        <f t="array" aca="1" ref="W7" ca="1">IF(SUMPRODUCT(($A7&gt;=Début)*($A7&lt;=Fin)*(Emplacement=W$4))&gt;0,INDEX(Emplacement,MIN(IF((Emplacement=W$4)*($A7&gt;=Début)*($A7&lt;=Fin),ROW(Emplacement)))-1),"")</f>
        <v>S-03</v>
      </c>
      <c r="X7" s="82" t="str">
        <f t="array" aca="1" ref="X7" ca="1">IF(SUMPRODUCT(($A7&gt;=Début)*($A7&lt;=Fin)*(Emplacement=X$4))&gt;0,INDEX(Emplacement,MIN(IF((Emplacement=X$4)*($A7&gt;=Début)*($A7&lt;=Fin),ROW(Emplacement)))-1),"")</f>
        <v>S-04</v>
      </c>
      <c r="Y7" s="82" t="str">
        <f t="array" aca="1" ref="Y7" ca="1">IF(SUMPRODUCT(($A7&gt;=Début)*($A7&lt;=Fin)*(Emplacement=Y$4))&gt;0,INDEX(Emplacement,MIN(IF((Emplacement=Y$4)*($A7&gt;=Début)*($A7&lt;=Fin),ROW(Emplacement)))-1),"")</f>
        <v>S-05</v>
      </c>
      <c r="Z7" s="82" t="str">
        <f t="array" aca="1" ref="Z7" ca="1">IF(SUMPRODUCT(($A7&gt;=Début)*($A7&lt;=Fin)*(Emplacement=Z$4))&gt;0,INDEX(Emplacement,MIN(IF((Emplacement=Z$4)*($A7&gt;=Début)*($A7&lt;=Fin),ROW(Emplacement)))-1),"")</f>
        <v>C-01</v>
      </c>
      <c r="AA7" s="82" t="str">
        <f t="array" aca="1" ref="AA7" ca="1">IF(SUMPRODUCT(($A7&gt;=Début)*($A7&lt;=Fin)*(Emplacement=AA$4))&gt;0,INDEX(Emplacement,MIN(IF((Emplacement=AA$4)*($A7&gt;=Début)*($A7&lt;=Fin),ROW(Emplacement)))-1),"")</f>
        <v>C-02</v>
      </c>
      <c r="AB7" s="82" t="str">
        <f t="array" aca="1" ref="AB7" ca="1">IF(SUMPRODUCT(($A7&gt;=Début)*($A7&lt;=Fin)*(Emplacement=AB$4))&gt;0,INDEX(Emplacement,MIN(IF((Emplacement=AB$4)*($A7&gt;=Début)*($A7&lt;=Fin),ROW(Emplacement)))-1),"")</f>
        <v>C-03</v>
      </c>
      <c r="AC7" s="82" t="str">
        <f t="array" aca="1" ref="AC7" ca="1">IF(SUMPRODUCT(($A7&gt;=Début)*($A7&lt;=Fin)*(Emplacement=AC$4))&gt;0,INDEX(Emplacement,MIN(IF((Emplacement=AC$4)*($A7&gt;=Début)*($A7&lt;=Fin),ROW(Emplacement)))-1),"")</f>
        <v>C-04</v>
      </c>
      <c r="AD7" s="83" t="str">
        <f t="array" aca="1" ref="AD7" ca="1">IF(SUMPRODUCT(($A7&gt;=Début)*($A7&lt;=Fin)*(Emplacement=AD$4))&gt;0,INDEX(Emplacement,MIN(IF((Emplacement=AD$4)*($A7&gt;=Début)*($A7&lt;=Fin),ROW(Emplacement)))-1),"")</f>
        <v>C-05</v>
      </c>
      <c r="AF7" s="90" t="s">
        <v>54</v>
      </c>
      <c r="AG7" s="91"/>
      <c r="AH7" s="91"/>
    </row>
    <row r="8" spans="1:35" ht="11.25" customHeight="1" x14ac:dyDescent="0.25">
      <c r="A8" s="53">
        <f t="shared" si="0"/>
        <v>42739</v>
      </c>
      <c r="B8" s="58">
        <f t="shared" si="1"/>
        <v>42739</v>
      </c>
      <c r="C8" s="81" t="str">
        <f t="array" aca="1" ref="C8" ca="1">IF(SUMPRODUCT(($A8&gt;=Début)*($A8&lt;=Fin)*(Emplacement=$K$1)*(Emplacement=C$4))&gt;0,INDEX(Emplacement,MIN(IF((Emplacement=C$4)*($A8&gt;=Début)*($A8&lt;=Fin),ROW(Emplacement)))-1),"")</f>
        <v>S-01</v>
      </c>
      <c r="D8" s="82" t="str">
        <f t="array" aca="1" ref="D8" ca="1">IF(SUMPRODUCT(($A8&gt;=Début)*($A8&lt;=Fin)*(Emplacement=$K$1)*(Emplacement=D$4))&gt;0,INDEX(Emplacement,MIN(IF((Emplacement=D$4)*($A8&gt;=Début)*($A8&lt;=Fin),ROW(Emplacement)))-1),"")</f>
        <v/>
      </c>
      <c r="E8" s="82" t="str">
        <f t="array" aca="1" ref="E8" ca="1">IF(SUMPRODUCT(($A8&gt;=Début)*($A8&lt;=Fin)*(Emplacement=$K$1)*(Emplacement=E$4))&gt;0,INDEX(Emplacement,MIN(IF((Emplacement=E$4)*($A8&gt;=Début)*($A8&lt;=Fin),ROW(Emplacement)))-1),"")</f>
        <v/>
      </c>
      <c r="F8" s="82" t="str">
        <f t="array" aca="1" ref="F8" ca="1">IF(SUMPRODUCT(($A8&gt;=Début)*($A8&lt;=Fin)*(Emplacement=$K$1)*(Emplacement=F$4))&gt;0,INDEX(Emplacement,MIN(IF((Emplacement=F$4)*($A8&gt;=Début)*($A8&lt;=Fin),ROW(Emplacement)))-1),"")</f>
        <v/>
      </c>
      <c r="G8" s="82" t="str">
        <f t="array" aca="1" ref="G8" ca="1">IF(SUMPRODUCT(($A8&gt;=Début)*($A8&lt;=Fin)*(Emplacement=$K$1)*(Emplacement=G$4))&gt;0,INDEX(Emplacement,MIN(IF((Emplacement=G$4)*($A8&gt;=Début)*($A8&lt;=Fin),ROW(Emplacement)))-1),"")</f>
        <v/>
      </c>
      <c r="H8" s="82" t="str">
        <f t="array" aca="1" ref="H8" ca="1">IF(SUMPRODUCT(($A8&gt;=Début)*($A8&lt;=Fin)*(Emplacement=$K$1)*(Emplacement=H$4))&gt;0,INDEX(Emplacement,MIN(IF((Emplacement=H$4)*($A8&gt;=Début)*($A8&lt;=Fin),ROW(Emplacement)))-1),"")</f>
        <v/>
      </c>
      <c r="I8" s="82" t="str">
        <f t="array" aca="1" ref="I8" ca="1">IF(SUMPRODUCT(($A8&gt;=Début)*($A8&lt;=Fin)*(Emplacement=$K$1)*(Emplacement=I$4))&gt;0,INDEX(Emplacement,MIN(IF((Emplacement=I$4)*($A8&gt;=Début)*($A8&lt;=Fin),ROW(Emplacement)))-1),"")</f>
        <v/>
      </c>
      <c r="J8" s="82" t="str">
        <f t="array" aca="1" ref="J8" ca="1">IF(SUMPRODUCT(($A8&gt;=Début)*($A8&lt;=Fin)*(Emplacement=$K$1)*(Emplacement=J$4))&gt;0,INDEX(Emplacement,MIN(IF((Emplacement=J$4)*($A8&gt;=Début)*($A8&lt;=Fin),ROW(Emplacement)))-1),"")</f>
        <v/>
      </c>
      <c r="K8" s="82" t="str">
        <f t="array" aca="1" ref="K8" ca="1">IF(SUMPRODUCT(($A8&gt;=Début)*($A8&lt;=Fin)*(Emplacement=$K$1)*(Emplacement=K$4))&gt;0,INDEX(Emplacement,MIN(IF((Emplacement=K$4)*($A8&gt;=Début)*($A8&lt;=Fin),ROW(Emplacement)))-1),"")</f>
        <v/>
      </c>
      <c r="L8" s="83" t="str">
        <f t="array" aca="1" ref="L8" ca="1">IF(SUMPRODUCT(($A8&gt;=Début)*($A8&lt;=Fin)*(Emplacement=$K$1)*(Emplacement=L$4))&gt;0,INDEX(Emplacement,MIN(IF((Emplacement=L$4)*($A8&gt;=Début)*($A8&lt;=Fin),ROW(Emplacement)))-1),"")</f>
        <v/>
      </c>
      <c r="N8" s="70">
        <f>DATE(D1,5,8)</f>
        <v>42863</v>
      </c>
      <c r="O8" s="70"/>
      <c r="P8" s="68" t="str">
        <f t="array" aca="1" ref="P8" ca="1">IF(MIN(IF(Emplacement&lt;&gt;"",IF(COUNTIF(P$3:P7,Emplacement)=0,ROW(INDIRECT("1:"&amp;ROWS(Emplacement))))))&lt;&gt;0,
INDEX(Emplacement,MIN(IF(Emplacement&lt;&gt;"",IF(COUNTIF(P$3:P7,Emplacement)=0,ROW(INDIRECT("1:"&amp;ROWS(Emplacement))))))),0)</f>
        <v>S-05</v>
      </c>
      <c r="Q8" s="68"/>
      <c r="R8" s="67"/>
      <c r="S8" s="53">
        <f>IF(S7="","",IF(MONTH(S7+1)=T$4,S7+1,""))</f>
        <v>42739</v>
      </c>
      <c r="T8" s="58">
        <f>IF(T7="","",IF(MONTH(T7+1)=T$4,T7+1,""))</f>
        <v>42739</v>
      </c>
      <c r="U8" s="81" t="str">
        <f t="array" aca="1" ref="U8" ca="1">IF(SUMPRODUCT(($A8&gt;=Début)*($A8&lt;=Fin)*(Emplacement=U$4))&gt;0,INDEX(Emplacement,MIN(IF((Emplacement=U$4)*($A8&gt;=Début)*($A8&lt;=Fin),ROW(Emplacement)))-1),"")</f>
        <v>S-01</v>
      </c>
      <c r="V8" s="82" t="str">
        <f t="array" aca="1" ref="V8" ca="1">IF(SUMPRODUCT(($A8&gt;=Début)*($A8&lt;=Fin)*(Emplacement=V$4))&gt;0,INDEX(Emplacement,MIN(IF((Emplacement=V$4)*($A8&gt;=Début)*($A8&lt;=Fin),ROW(Emplacement)))-1),"")</f>
        <v>S-02</v>
      </c>
      <c r="W8" s="82" t="str">
        <f t="array" aca="1" ref="W8" ca="1">IF(SUMPRODUCT(($A8&gt;=Début)*($A8&lt;=Fin)*(Emplacement=W$4))&gt;0,INDEX(Emplacement,MIN(IF((Emplacement=W$4)*($A8&gt;=Début)*($A8&lt;=Fin),ROW(Emplacement)))-1),"")</f>
        <v>S-03</v>
      </c>
      <c r="X8" s="82" t="str">
        <f t="array" aca="1" ref="X8" ca="1">IF(SUMPRODUCT(($A8&gt;=Début)*($A8&lt;=Fin)*(Emplacement=X$4))&gt;0,INDEX(Emplacement,MIN(IF((Emplacement=X$4)*($A8&gt;=Début)*($A8&lt;=Fin),ROW(Emplacement)))-1),"")</f>
        <v>S-04</v>
      </c>
      <c r="Y8" s="82" t="str">
        <f t="array" aca="1" ref="Y8" ca="1">IF(SUMPRODUCT(($A8&gt;=Début)*($A8&lt;=Fin)*(Emplacement=Y$4))&gt;0,INDEX(Emplacement,MIN(IF((Emplacement=Y$4)*($A8&gt;=Début)*($A8&lt;=Fin),ROW(Emplacement)))-1),"")</f>
        <v>S-05</v>
      </c>
      <c r="Z8" s="82" t="str">
        <f t="array" aca="1" ref="Z8" ca="1">IF(SUMPRODUCT(($A8&gt;=Début)*($A8&lt;=Fin)*(Emplacement=Z$4))&gt;0,INDEX(Emplacement,MIN(IF((Emplacement=Z$4)*($A8&gt;=Début)*($A8&lt;=Fin),ROW(Emplacement)))-1),"")</f>
        <v>C-01</v>
      </c>
      <c r="AA8" s="82" t="str">
        <f t="array" aca="1" ref="AA8" ca="1">IF(SUMPRODUCT(($A8&gt;=Début)*($A8&lt;=Fin)*(Emplacement=AA$4))&gt;0,INDEX(Emplacement,MIN(IF((Emplacement=AA$4)*($A8&gt;=Début)*($A8&lt;=Fin),ROW(Emplacement)))-1),"")</f>
        <v>C-02</v>
      </c>
      <c r="AB8" s="82" t="str">
        <f t="array" aca="1" ref="AB8" ca="1">IF(SUMPRODUCT(($A8&gt;=Début)*($A8&lt;=Fin)*(Emplacement=AB$4))&gt;0,INDEX(Emplacement,MIN(IF((Emplacement=AB$4)*($A8&gt;=Début)*($A8&lt;=Fin),ROW(Emplacement)))-1),"")</f>
        <v>C-03</v>
      </c>
      <c r="AC8" s="82" t="str">
        <f t="array" aca="1" ref="AC8" ca="1">IF(SUMPRODUCT(($A8&gt;=Début)*($A8&lt;=Fin)*(Emplacement=AC$4))&gt;0,INDEX(Emplacement,MIN(IF((Emplacement=AC$4)*($A8&gt;=Début)*($A8&lt;=Fin),ROW(Emplacement)))-1),"")</f>
        <v>C-04</v>
      </c>
      <c r="AD8" s="83" t="str">
        <f t="array" aca="1" ref="AD8" ca="1">IF(SUMPRODUCT(($A8&gt;=Début)*($A8&lt;=Fin)*(Emplacement=AD$4))&gt;0,INDEX(Emplacement,MIN(IF((Emplacement=AD$4)*($A8&gt;=Début)*($A8&lt;=Fin),ROW(Emplacement)))-1),"")</f>
        <v>C-05</v>
      </c>
      <c r="AF8" s="90" t="s">
        <v>55</v>
      </c>
      <c r="AG8" s="91"/>
      <c r="AH8" s="91"/>
    </row>
    <row r="9" spans="1:35" ht="11.25" customHeight="1" x14ac:dyDescent="0.25">
      <c r="A9" s="53">
        <f t="shared" si="0"/>
        <v>42740</v>
      </c>
      <c r="B9" s="58">
        <f t="shared" si="1"/>
        <v>42740</v>
      </c>
      <c r="C9" s="81" t="str">
        <f t="array" aca="1" ref="C9" ca="1">IF(SUMPRODUCT(($A9&gt;=Début)*($A9&lt;=Fin)*(Emplacement=$K$1)*(Emplacement=C$4))&gt;0,INDEX(Emplacement,MIN(IF((Emplacement=C$4)*($A9&gt;=Début)*($A9&lt;=Fin),ROW(Emplacement)))-1),"")</f>
        <v>S-01</v>
      </c>
      <c r="D9" s="82" t="str">
        <f t="array" aca="1" ref="D9" ca="1">IF(SUMPRODUCT(($A9&gt;=Début)*($A9&lt;=Fin)*(Emplacement=$K$1)*(Emplacement=D$4))&gt;0,INDEX(Emplacement,MIN(IF((Emplacement=D$4)*($A9&gt;=Début)*($A9&lt;=Fin),ROW(Emplacement)))-1),"")</f>
        <v/>
      </c>
      <c r="E9" s="82" t="str">
        <f t="array" aca="1" ref="E9" ca="1">IF(SUMPRODUCT(($A9&gt;=Début)*($A9&lt;=Fin)*(Emplacement=$K$1)*(Emplacement=E$4))&gt;0,INDEX(Emplacement,MIN(IF((Emplacement=E$4)*($A9&gt;=Début)*($A9&lt;=Fin),ROW(Emplacement)))-1),"")</f>
        <v/>
      </c>
      <c r="F9" s="82" t="str">
        <f t="array" aca="1" ref="F9" ca="1">IF(SUMPRODUCT(($A9&gt;=Début)*($A9&lt;=Fin)*(Emplacement=$K$1)*(Emplacement=F$4))&gt;0,INDEX(Emplacement,MIN(IF((Emplacement=F$4)*($A9&gt;=Début)*($A9&lt;=Fin),ROW(Emplacement)))-1),"")</f>
        <v/>
      </c>
      <c r="G9" s="82" t="str">
        <f t="array" aca="1" ref="G9" ca="1">IF(SUMPRODUCT(($A9&gt;=Début)*($A9&lt;=Fin)*(Emplacement=$K$1)*(Emplacement=G$4))&gt;0,INDEX(Emplacement,MIN(IF((Emplacement=G$4)*($A9&gt;=Début)*($A9&lt;=Fin),ROW(Emplacement)))-1),"")</f>
        <v/>
      </c>
      <c r="H9" s="82" t="str">
        <f t="array" aca="1" ref="H9" ca="1">IF(SUMPRODUCT(($A9&gt;=Début)*($A9&lt;=Fin)*(Emplacement=$K$1)*(Emplacement=H$4))&gt;0,INDEX(Emplacement,MIN(IF((Emplacement=H$4)*($A9&gt;=Début)*($A9&lt;=Fin),ROW(Emplacement)))-1),"")</f>
        <v/>
      </c>
      <c r="I9" s="82" t="str">
        <f t="array" aca="1" ref="I9" ca="1">IF(SUMPRODUCT(($A9&gt;=Début)*($A9&lt;=Fin)*(Emplacement=$K$1)*(Emplacement=I$4))&gt;0,INDEX(Emplacement,MIN(IF((Emplacement=I$4)*($A9&gt;=Début)*($A9&lt;=Fin),ROW(Emplacement)))-1),"")</f>
        <v/>
      </c>
      <c r="J9" s="82" t="str">
        <f t="array" aca="1" ref="J9" ca="1">IF(SUMPRODUCT(($A9&gt;=Début)*($A9&lt;=Fin)*(Emplacement=$K$1)*(Emplacement=J$4))&gt;0,INDEX(Emplacement,MIN(IF((Emplacement=J$4)*($A9&gt;=Début)*($A9&lt;=Fin),ROW(Emplacement)))-1),"")</f>
        <v/>
      </c>
      <c r="K9" s="82" t="str">
        <f t="array" aca="1" ref="K9" ca="1">IF(SUMPRODUCT(($A9&gt;=Début)*($A9&lt;=Fin)*(Emplacement=$K$1)*(Emplacement=K$4))&gt;0,INDEX(Emplacement,MIN(IF((Emplacement=K$4)*($A9&gt;=Début)*($A9&lt;=Fin),ROW(Emplacement)))-1),"")</f>
        <v/>
      </c>
      <c r="L9" s="83" t="str">
        <f t="array" aca="1" ref="L9" ca="1">IF(SUMPRODUCT(($A9&gt;=Début)*($A9&lt;=Fin)*(Emplacement=$K$1)*(Emplacement=L$4))&gt;0,INDEX(Emplacement,MIN(IF((Emplacement=L$4)*($A9&gt;=Début)*($A9&lt;=Fin),ROW(Emplacement)))-1),"")</f>
        <v/>
      </c>
      <c r="N9" s="70">
        <f>DATE(D1,7,14)</f>
        <v>42930</v>
      </c>
      <c r="O9" s="70"/>
      <c r="P9" s="68" t="str">
        <f t="array" aca="1" ref="P9" ca="1">IF(MIN(IF(Emplacement&lt;&gt;"",IF(COUNTIF(P$3:P8,Emplacement)=0,ROW(INDIRECT("1:"&amp;ROWS(Emplacement))))))&lt;&gt;0,
INDEX(Emplacement,MIN(IF(Emplacement&lt;&gt;"",IF(COUNTIF(P$3:P8,Emplacement)=0,ROW(INDIRECT("1:"&amp;ROWS(Emplacement))))))),0)</f>
        <v>C-01</v>
      </c>
      <c r="Q9" s="68"/>
      <c r="R9" s="67"/>
      <c r="S9" s="53">
        <f>IF(S8="","",IF(MONTH(S8+1)=T$4,S8+1,""))</f>
        <v>42740</v>
      </c>
      <c r="T9" s="58">
        <f>IF(T8="","",IF(MONTH(T8+1)=T$4,T8+1,""))</f>
        <v>42740</v>
      </c>
      <c r="U9" s="81" t="str">
        <f t="array" aca="1" ref="U9" ca="1">IF(SUMPRODUCT(($A9&gt;=Début)*($A9&lt;=Fin)*(Emplacement=U$4))&gt;0,INDEX(Emplacement,MIN(IF((Emplacement=U$4)*($A9&gt;=Début)*($A9&lt;=Fin),ROW(Emplacement)))-1),"")</f>
        <v>S-01</v>
      </c>
      <c r="V9" s="82" t="str">
        <f t="array" aca="1" ref="V9" ca="1">IF(SUMPRODUCT(($A9&gt;=Début)*($A9&lt;=Fin)*(Emplacement=V$4))&gt;0,INDEX(Emplacement,MIN(IF((Emplacement=V$4)*($A9&gt;=Début)*($A9&lt;=Fin),ROW(Emplacement)))-1),"")</f>
        <v/>
      </c>
      <c r="W9" s="82" t="str">
        <f t="array" aca="1" ref="W9" ca="1">IF(SUMPRODUCT(($A9&gt;=Début)*($A9&lt;=Fin)*(Emplacement=W$4))&gt;0,INDEX(Emplacement,MIN(IF((Emplacement=W$4)*($A9&gt;=Début)*($A9&lt;=Fin),ROW(Emplacement)))-1),"")</f>
        <v>S-03</v>
      </c>
      <c r="X9" s="82" t="str">
        <f t="array" aca="1" ref="X9" ca="1">IF(SUMPRODUCT(($A9&gt;=Début)*($A9&lt;=Fin)*(Emplacement=X$4))&gt;0,INDEX(Emplacement,MIN(IF((Emplacement=X$4)*($A9&gt;=Début)*($A9&lt;=Fin),ROW(Emplacement)))-1),"")</f>
        <v>S-04</v>
      </c>
      <c r="Y9" s="82" t="str">
        <f t="array" aca="1" ref="Y9" ca="1">IF(SUMPRODUCT(($A9&gt;=Début)*($A9&lt;=Fin)*(Emplacement=Y$4))&gt;0,INDEX(Emplacement,MIN(IF((Emplacement=Y$4)*($A9&gt;=Début)*($A9&lt;=Fin),ROW(Emplacement)))-1),"")</f>
        <v>S-05</v>
      </c>
      <c r="Z9" s="82" t="str">
        <f t="array" aca="1" ref="Z9" ca="1">IF(SUMPRODUCT(($A9&gt;=Début)*($A9&lt;=Fin)*(Emplacement=Z$4))&gt;0,INDEX(Emplacement,MIN(IF((Emplacement=Z$4)*($A9&gt;=Début)*($A9&lt;=Fin),ROW(Emplacement)))-1),"")</f>
        <v>C-01</v>
      </c>
      <c r="AA9" s="82" t="str">
        <f t="array" aca="1" ref="AA9" ca="1">IF(SUMPRODUCT(($A9&gt;=Début)*($A9&lt;=Fin)*(Emplacement=AA$4))&gt;0,INDEX(Emplacement,MIN(IF((Emplacement=AA$4)*($A9&gt;=Début)*($A9&lt;=Fin),ROW(Emplacement)))-1),"")</f>
        <v/>
      </c>
      <c r="AB9" s="82" t="str">
        <f t="array" aca="1" ref="AB9" ca="1">IF(SUMPRODUCT(($A9&gt;=Début)*($A9&lt;=Fin)*(Emplacement=AB$4))&gt;0,INDEX(Emplacement,MIN(IF((Emplacement=AB$4)*($A9&gt;=Début)*($A9&lt;=Fin),ROW(Emplacement)))-1),"")</f>
        <v>C-03</v>
      </c>
      <c r="AC9" s="82" t="str">
        <f t="array" aca="1" ref="AC9" ca="1">IF(SUMPRODUCT(($A9&gt;=Début)*($A9&lt;=Fin)*(Emplacement=AC$4))&gt;0,INDEX(Emplacement,MIN(IF((Emplacement=AC$4)*($A9&gt;=Début)*($A9&lt;=Fin),ROW(Emplacement)))-1),"")</f>
        <v>C-04</v>
      </c>
      <c r="AD9" s="83" t="str">
        <f t="array" aca="1" ref="AD9" ca="1">IF(SUMPRODUCT(($A9&gt;=Début)*($A9&lt;=Fin)*(Emplacement=AD$4))&gt;0,INDEX(Emplacement,MIN(IF((Emplacement=AD$4)*($A9&gt;=Début)*($A9&lt;=Fin),ROW(Emplacement)))-1),"")</f>
        <v>C-05</v>
      </c>
      <c r="AF9" s="90" t="s">
        <v>64</v>
      </c>
      <c r="AG9" s="91"/>
      <c r="AH9" s="91"/>
    </row>
    <row r="10" spans="1:35" ht="11.25" customHeight="1" x14ac:dyDescent="0.25">
      <c r="A10" s="53">
        <f t="shared" si="0"/>
        <v>42741</v>
      </c>
      <c r="B10" s="58">
        <f t="shared" si="1"/>
        <v>42741</v>
      </c>
      <c r="C10" s="81" t="str">
        <f t="array" aca="1" ref="C10" ca="1">IF(SUMPRODUCT(($A10&gt;=Début)*($A10&lt;=Fin)*(Emplacement=$K$1)*(Emplacement=C$4))&gt;0,INDEX(Emplacement,MIN(IF((Emplacement=C$4)*($A10&gt;=Début)*($A10&lt;=Fin),ROW(Emplacement)))-1),"")</f>
        <v>S-01</v>
      </c>
      <c r="D10" s="82" t="str">
        <f t="array" aca="1" ref="D10" ca="1">IF(SUMPRODUCT(($A10&gt;=Début)*($A10&lt;=Fin)*(Emplacement=$K$1)*(Emplacement=D$4))&gt;0,INDEX(Emplacement,MIN(IF((Emplacement=D$4)*($A10&gt;=Début)*($A10&lt;=Fin),ROW(Emplacement)))-1),"")</f>
        <v/>
      </c>
      <c r="E10" s="82" t="str">
        <f t="array" aca="1" ref="E10" ca="1">IF(SUMPRODUCT(($A10&gt;=Début)*($A10&lt;=Fin)*(Emplacement=$K$1)*(Emplacement=E$4))&gt;0,INDEX(Emplacement,MIN(IF((Emplacement=E$4)*($A10&gt;=Début)*($A10&lt;=Fin),ROW(Emplacement)))-1),"")</f>
        <v/>
      </c>
      <c r="F10" s="82" t="str">
        <f t="array" aca="1" ref="F10" ca="1">IF(SUMPRODUCT(($A10&gt;=Début)*($A10&lt;=Fin)*(Emplacement=$K$1)*(Emplacement=F$4))&gt;0,INDEX(Emplacement,MIN(IF((Emplacement=F$4)*($A10&gt;=Début)*($A10&lt;=Fin),ROW(Emplacement)))-1),"")</f>
        <v/>
      </c>
      <c r="G10" s="82" t="str">
        <f t="array" aca="1" ref="G10" ca="1">IF(SUMPRODUCT(($A10&gt;=Début)*($A10&lt;=Fin)*(Emplacement=$K$1)*(Emplacement=G$4))&gt;0,INDEX(Emplacement,MIN(IF((Emplacement=G$4)*($A10&gt;=Début)*($A10&lt;=Fin),ROW(Emplacement)))-1),"")</f>
        <v/>
      </c>
      <c r="H10" s="82" t="str">
        <f t="array" aca="1" ref="H10" ca="1">IF(SUMPRODUCT(($A10&gt;=Début)*($A10&lt;=Fin)*(Emplacement=$K$1)*(Emplacement=H$4))&gt;0,INDEX(Emplacement,MIN(IF((Emplacement=H$4)*($A10&gt;=Début)*($A10&lt;=Fin),ROW(Emplacement)))-1),"")</f>
        <v/>
      </c>
      <c r="I10" s="82" t="str">
        <f t="array" aca="1" ref="I10" ca="1">IF(SUMPRODUCT(($A10&gt;=Début)*($A10&lt;=Fin)*(Emplacement=$K$1)*(Emplacement=I$4))&gt;0,INDEX(Emplacement,MIN(IF((Emplacement=I$4)*($A10&gt;=Début)*($A10&lt;=Fin),ROW(Emplacement)))-1),"")</f>
        <v/>
      </c>
      <c r="J10" s="82" t="str">
        <f t="array" aca="1" ref="J10" ca="1">IF(SUMPRODUCT(($A10&gt;=Début)*($A10&lt;=Fin)*(Emplacement=$K$1)*(Emplacement=J$4))&gt;0,INDEX(Emplacement,MIN(IF((Emplacement=J$4)*($A10&gt;=Début)*($A10&lt;=Fin),ROW(Emplacement)))-1),"")</f>
        <v/>
      </c>
      <c r="K10" s="82" t="str">
        <f t="array" aca="1" ref="K10" ca="1">IF(SUMPRODUCT(($A10&gt;=Début)*($A10&lt;=Fin)*(Emplacement=$K$1)*(Emplacement=K$4))&gt;0,INDEX(Emplacement,MIN(IF((Emplacement=K$4)*($A10&gt;=Début)*($A10&lt;=Fin),ROW(Emplacement)))-1),"")</f>
        <v/>
      </c>
      <c r="L10" s="83" t="str">
        <f t="array" aca="1" ref="L10" ca="1">IF(SUMPRODUCT(($A10&gt;=Début)*($A10&lt;=Fin)*(Emplacement=$K$1)*(Emplacement=L$4))&gt;0,INDEX(Emplacement,MIN(IF((Emplacement=L$4)*($A10&gt;=Début)*($A10&lt;=Fin),ROW(Emplacement)))-1),"")</f>
        <v/>
      </c>
      <c r="N10" s="70">
        <f>DATE(D1,8,15)</f>
        <v>42962</v>
      </c>
      <c r="O10" s="70"/>
      <c r="P10" s="68" t="str">
        <f t="array" aca="1" ref="P10" ca="1">IF(MIN(IF(Emplacement&lt;&gt;"",IF(COUNTIF(P$3:P9,Emplacement)=0,ROW(INDIRECT("1:"&amp;ROWS(Emplacement))))))&lt;&gt;0,
INDEX(Emplacement,MIN(IF(Emplacement&lt;&gt;"",IF(COUNTIF(P$3:P9,Emplacement)=0,ROW(INDIRECT("1:"&amp;ROWS(Emplacement))))))),0)</f>
        <v>C-02</v>
      </c>
      <c r="Q10" s="68"/>
      <c r="R10" s="67"/>
      <c r="S10" s="53">
        <f>IF(S9="","",IF(MONTH(S9+1)=T$4,S9+1,""))</f>
        <v>42741</v>
      </c>
      <c r="T10" s="58">
        <f>IF(T9="","",IF(MONTH(T9+1)=T$4,T9+1,""))</f>
        <v>42741</v>
      </c>
      <c r="U10" s="81" t="str">
        <f t="array" aca="1" ref="U10" ca="1">IF(SUMPRODUCT(($A10&gt;=Début)*($A10&lt;=Fin)*(Emplacement=U$4))&gt;0,INDEX(Emplacement,MIN(IF((Emplacement=U$4)*($A10&gt;=Début)*($A10&lt;=Fin),ROW(Emplacement)))-1),"")</f>
        <v>S-01</v>
      </c>
      <c r="V10" s="82" t="str">
        <f t="array" aca="1" ref="V10" ca="1">IF(SUMPRODUCT(($A10&gt;=Début)*($A10&lt;=Fin)*(Emplacement=V$4))&gt;0,INDEX(Emplacement,MIN(IF((Emplacement=V$4)*($A10&gt;=Début)*($A10&lt;=Fin),ROW(Emplacement)))-1),"")</f>
        <v/>
      </c>
      <c r="W10" s="82" t="str">
        <f t="array" aca="1" ref="W10" ca="1">IF(SUMPRODUCT(($A10&gt;=Début)*($A10&lt;=Fin)*(Emplacement=W$4))&gt;0,INDEX(Emplacement,MIN(IF((Emplacement=W$4)*($A10&gt;=Début)*($A10&lt;=Fin),ROW(Emplacement)))-1),"")</f>
        <v>S-03</v>
      </c>
      <c r="X10" s="82" t="str">
        <f t="array" aca="1" ref="X10" ca="1">IF(SUMPRODUCT(($A10&gt;=Début)*($A10&lt;=Fin)*(Emplacement=X$4))&gt;0,INDEX(Emplacement,MIN(IF((Emplacement=X$4)*($A10&gt;=Début)*($A10&lt;=Fin),ROW(Emplacement)))-1),"")</f>
        <v>S-04</v>
      </c>
      <c r="Y10" s="82" t="str">
        <f t="array" aca="1" ref="Y10" ca="1">IF(SUMPRODUCT(($A10&gt;=Début)*($A10&lt;=Fin)*(Emplacement=Y$4))&gt;0,INDEX(Emplacement,MIN(IF((Emplacement=Y$4)*($A10&gt;=Début)*($A10&lt;=Fin),ROW(Emplacement)))-1),"")</f>
        <v>S-05</v>
      </c>
      <c r="Z10" s="82" t="str">
        <f t="array" aca="1" ref="Z10" ca="1">IF(SUMPRODUCT(($A10&gt;=Début)*($A10&lt;=Fin)*(Emplacement=Z$4))&gt;0,INDEX(Emplacement,MIN(IF((Emplacement=Z$4)*($A10&gt;=Début)*($A10&lt;=Fin),ROW(Emplacement)))-1),"")</f>
        <v>C-01</v>
      </c>
      <c r="AA10" s="82" t="str">
        <f t="array" aca="1" ref="AA10" ca="1">IF(SUMPRODUCT(($A10&gt;=Début)*($A10&lt;=Fin)*(Emplacement=AA$4))&gt;0,INDEX(Emplacement,MIN(IF((Emplacement=AA$4)*($A10&gt;=Début)*($A10&lt;=Fin),ROW(Emplacement)))-1),"")</f>
        <v/>
      </c>
      <c r="AB10" s="82" t="str">
        <f t="array" aca="1" ref="AB10" ca="1">IF(SUMPRODUCT(($A10&gt;=Début)*($A10&lt;=Fin)*(Emplacement=AB$4))&gt;0,INDEX(Emplacement,MIN(IF((Emplacement=AB$4)*($A10&gt;=Début)*($A10&lt;=Fin),ROW(Emplacement)))-1),"")</f>
        <v>C-03</v>
      </c>
      <c r="AC10" s="82" t="str">
        <f t="array" aca="1" ref="AC10" ca="1">IF(SUMPRODUCT(($A10&gt;=Début)*($A10&lt;=Fin)*(Emplacement=AC$4))&gt;0,INDEX(Emplacement,MIN(IF((Emplacement=AC$4)*($A10&gt;=Début)*($A10&lt;=Fin),ROW(Emplacement)))-1),"")</f>
        <v>C-04</v>
      </c>
      <c r="AD10" s="83" t="str">
        <f t="array" aca="1" ref="AD10" ca="1">IF(SUMPRODUCT(($A10&gt;=Début)*($A10&lt;=Fin)*(Emplacement=AD$4))&gt;0,INDEX(Emplacement,MIN(IF((Emplacement=AD$4)*($A10&gt;=Début)*($A10&lt;=Fin),ROW(Emplacement)))-1),"")</f>
        <v>C-05</v>
      </c>
      <c r="AF10" s="90" t="s">
        <v>72</v>
      </c>
      <c r="AG10" s="91"/>
      <c r="AH10" s="91"/>
    </row>
    <row r="11" spans="1:35" ht="11.25" customHeight="1" x14ac:dyDescent="0.25">
      <c r="A11" s="53">
        <f t="shared" si="0"/>
        <v>42742</v>
      </c>
      <c r="B11" s="58">
        <f t="shared" si="1"/>
        <v>42742</v>
      </c>
      <c r="C11" s="81" t="str">
        <f t="array" aca="1" ref="C11" ca="1">IF(SUMPRODUCT(($A11&gt;=Début)*($A11&lt;=Fin)*(Emplacement=$K$1)*(Emplacement=C$4))&gt;0,INDEX(Emplacement,MIN(IF((Emplacement=C$4)*($A11&gt;=Début)*($A11&lt;=Fin),ROW(Emplacement)))-1),"")</f>
        <v>S-01</v>
      </c>
      <c r="D11" s="82" t="str">
        <f t="array" aca="1" ref="D11" ca="1">IF(SUMPRODUCT(($A11&gt;=Début)*($A11&lt;=Fin)*(Emplacement=$K$1)*(Emplacement=D$4))&gt;0,INDEX(Emplacement,MIN(IF((Emplacement=D$4)*($A11&gt;=Début)*($A11&lt;=Fin),ROW(Emplacement)))-1),"")</f>
        <v/>
      </c>
      <c r="E11" s="82" t="str">
        <f t="array" aca="1" ref="E11" ca="1">IF(SUMPRODUCT(($A11&gt;=Début)*($A11&lt;=Fin)*(Emplacement=$K$1)*(Emplacement=E$4))&gt;0,INDEX(Emplacement,MIN(IF((Emplacement=E$4)*($A11&gt;=Début)*($A11&lt;=Fin),ROW(Emplacement)))-1),"")</f>
        <v/>
      </c>
      <c r="F11" s="82" t="str">
        <f t="array" aca="1" ref="F11" ca="1">IF(SUMPRODUCT(($A11&gt;=Début)*($A11&lt;=Fin)*(Emplacement=$K$1)*(Emplacement=F$4))&gt;0,INDEX(Emplacement,MIN(IF((Emplacement=F$4)*($A11&gt;=Début)*($A11&lt;=Fin),ROW(Emplacement)))-1),"")</f>
        <v/>
      </c>
      <c r="G11" s="82" t="str">
        <f t="array" aca="1" ref="G11" ca="1">IF(SUMPRODUCT(($A11&gt;=Début)*($A11&lt;=Fin)*(Emplacement=$K$1)*(Emplacement=G$4))&gt;0,INDEX(Emplacement,MIN(IF((Emplacement=G$4)*($A11&gt;=Début)*($A11&lt;=Fin),ROW(Emplacement)))-1),"")</f>
        <v/>
      </c>
      <c r="H11" s="82" t="str">
        <f t="array" aca="1" ref="H11" ca="1">IF(SUMPRODUCT(($A11&gt;=Début)*($A11&lt;=Fin)*(Emplacement=$K$1)*(Emplacement=H$4))&gt;0,INDEX(Emplacement,MIN(IF((Emplacement=H$4)*($A11&gt;=Début)*($A11&lt;=Fin),ROW(Emplacement)))-1),"")</f>
        <v/>
      </c>
      <c r="I11" s="82" t="str">
        <f t="array" aca="1" ref="I11" ca="1">IF(SUMPRODUCT(($A11&gt;=Début)*($A11&lt;=Fin)*(Emplacement=$K$1)*(Emplacement=I$4))&gt;0,INDEX(Emplacement,MIN(IF((Emplacement=I$4)*($A11&gt;=Début)*($A11&lt;=Fin),ROW(Emplacement)))-1),"")</f>
        <v/>
      </c>
      <c r="J11" s="82" t="str">
        <f t="array" aca="1" ref="J11" ca="1">IF(SUMPRODUCT(($A11&gt;=Début)*($A11&lt;=Fin)*(Emplacement=$K$1)*(Emplacement=J$4))&gt;0,INDEX(Emplacement,MIN(IF((Emplacement=J$4)*($A11&gt;=Début)*($A11&lt;=Fin),ROW(Emplacement)))-1),"")</f>
        <v/>
      </c>
      <c r="K11" s="82" t="str">
        <f t="array" aca="1" ref="K11" ca="1">IF(SUMPRODUCT(($A11&gt;=Début)*($A11&lt;=Fin)*(Emplacement=$K$1)*(Emplacement=K$4))&gt;0,INDEX(Emplacement,MIN(IF((Emplacement=K$4)*($A11&gt;=Début)*($A11&lt;=Fin),ROW(Emplacement)))-1),"")</f>
        <v/>
      </c>
      <c r="L11" s="83" t="str">
        <f t="array" aca="1" ref="L11" ca="1">IF(SUMPRODUCT(($A11&gt;=Début)*($A11&lt;=Fin)*(Emplacement=$K$1)*(Emplacement=L$4))&gt;0,INDEX(Emplacement,MIN(IF((Emplacement=L$4)*($A11&gt;=Début)*($A11&lt;=Fin),ROW(Emplacement)))-1),"")</f>
        <v/>
      </c>
      <c r="N11" s="70">
        <f>DATE(D1,11,1)</f>
        <v>43040</v>
      </c>
      <c r="O11" s="70"/>
      <c r="P11" s="68" t="str">
        <f t="array" aca="1" ref="P11" ca="1">IF(MIN(IF(Emplacement&lt;&gt;"",IF(COUNTIF(P$3:P10,Emplacement)=0,ROW(INDIRECT("1:"&amp;ROWS(Emplacement))))))&lt;&gt;0,
INDEX(Emplacement,MIN(IF(Emplacement&lt;&gt;"",IF(COUNTIF(P$3:P10,Emplacement)=0,ROW(INDIRECT("1:"&amp;ROWS(Emplacement))))))),0)</f>
        <v>C-03</v>
      </c>
      <c r="Q11" s="68"/>
      <c r="S11" s="53">
        <f>IF(S10="","",IF(MONTH(S10+1)=T$4,S10+1,""))</f>
        <v>42742</v>
      </c>
      <c r="T11" s="58">
        <f>IF(T10="","",IF(MONTH(T10+1)=T$4,T10+1,""))</f>
        <v>42742</v>
      </c>
      <c r="U11" s="81" t="str">
        <f t="array" aca="1" ref="U11" ca="1">IF(SUMPRODUCT(($A11&gt;=Début)*($A11&lt;=Fin)*(Emplacement=U$4))&gt;0,INDEX(Emplacement,MIN(IF((Emplacement=U$4)*($A11&gt;=Début)*($A11&lt;=Fin),ROW(Emplacement)))-1),"")</f>
        <v>S-01</v>
      </c>
      <c r="V11" s="82" t="str">
        <f t="array" aca="1" ref="V11" ca="1">IF(SUMPRODUCT(($A11&gt;=Début)*($A11&lt;=Fin)*(Emplacement=V$4))&gt;0,INDEX(Emplacement,MIN(IF((Emplacement=V$4)*($A11&gt;=Début)*($A11&lt;=Fin),ROW(Emplacement)))-1),"")</f>
        <v/>
      </c>
      <c r="W11" s="82" t="str">
        <f t="array" aca="1" ref="W11" ca="1">IF(SUMPRODUCT(($A11&gt;=Début)*($A11&lt;=Fin)*(Emplacement=W$4))&gt;0,INDEX(Emplacement,MIN(IF((Emplacement=W$4)*($A11&gt;=Début)*($A11&lt;=Fin),ROW(Emplacement)))-1),"")</f>
        <v>S-03</v>
      </c>
      <c r="X11" s="82" t="str">
        <f t="array" aca="1" ref="X11" ca="1">IF(SUMPRODUCT(($A11&gt;=Début)*($A11&lt;=Fin)*(Emplacement=X$4))&gt;0,INDEX(Emplacement,MIN(IF((Emplacement=X$4)*($A11&gt;=Début)*($A11&lt;=Fin),ROW(Emplacement)))-1),"")</f>
        <v>S-04</v>
      </c>
      <c r="Y11" s="82" t="str">
        <f t="array" aca="1" ref="Y11" ca="1">IF(SUMPRODUCT(($A11&gt;=Début)*($A11&lt;=Fin)*(Emplacement=Y$4))&gt;0,INDEX(Emplacement,MIN(IF((Emplacement=Y$4)*($A11&gt;=Début)*($A11&lt;=Fin),ROW(Emplacement)))-1),"")</f>
        <v>S-05</v>
      </c>
      <c r="Z11" s="82" t="str">
        <f t="array" aca="1" ref="Z11" ca="1">IF(SUMPRODUCT(($A11&gt;=Début)*($A11&lt;=Fin)*(Emplacement=Z$4))&gt;0,INDEX(Emplacement,MIN(IF((Emplacement=Z$4)*($A11&gt;=Début)*($A11&lt;=Fin),ROW(Emplacement)))-1),"")</f>
        <v>C-01</v>
      </c>
      <c r="AA11" s="82" t="str">
        <f t="array" aca="1" ref="AA11" ca="1">IF(SUMPRODUCT(($A11&gt;=Début)*($A11&lt;=Fin)*(Emplacement=AA$4))&gt;0,INDEX(Emplacement,MIN(IF((Emplacement=AA$4)*($A11&gt;=Début)*($A11&lt;=Fin),ROW(Emplacement)))-1),"")</f>
        <v/>
      </c>
      <c r="AB11" s="82" t="str">
        <f t="array" aca="1" ref="AB11" ca="1">IF(SUMPRODUCT(($A11&gt;=Début)*($A11&lt;=Fin)*(Emplacement=AB$4))&gt;0,INDEX(Emplacement,MIN(IF((Emplacement=AB$4)*($A11&gt;=Début)*($A11&lt;=Fin),ROW(Emplacement)))-1),"")</f>
        <v>C-03</v>
      </c>
      <c r="AC11" s="82" t="str">
        <f t="array" aca="1" ref="AC11" ca="1">IF(SUMPRODUCT(($A11&gt;=Début)*($A11&lt;=Fin)*(Emplacement=AC$4))&gt;0,INDEX(Emplacement,MIN(IF((Emplacement=AC$4)*($A11&gt;=Début)*($A11&lt;=Fin),ROW(Emplacement)))-1),"")</f>
        <v>C-04</v>
      </c>
      <c r="AD11" s="83" t="str">
        <f t="array" aca="1" ref="AD11" ca="1">IF(SUMPRODUCT(($A11&gt;=Début)*($A11&lt;=Fin)*(Emplacement=AD$4))&gt;0,INDEX(Emplacement,MIN(IF((Emplacement=AD$4)*($A11&gt;=Début)*($A11&lt;=Fin),ROW(Emplacement)))-1),"")</f>
        <v>C-05</v>
      </c>
      <c r="AF11" s="90" t="s">
        <v>71</v>
      </c>
      <c r="AG11" s="91"/>
      <c r="AH11" s="91"/>
    </row>
    <row r="12" spans="1:35" ht="10.5" customHeight="1" x14ac:dyDescent="0.25">
      <c r="A12" s="53">
        <f t="shared" si="0"/>
        <v>42743</v>
      </c>
      <c r="B12" s="58">
        <f t="shared" si="1"/>
        <v>42743</v>
      </c>
      <c r="C12" s="81" t="str">
        <f t="array" aca="1" ref="C12" ca="1">IF(SUMPRODUCT(($A12&gt;=Début)*($A12&lt;=Fin)*(Emplacement=$K$1)*(Emplacement=C$4))&gt;0,INDEX(Emplacement,MIN(IF((Emplacement=C$4)*($A12&gt;=Début)*($A12&lt;=Fin),ROW(Emplacement)))-1),"")</f>
        <v>S-01</v>
      </c>
      <c r="D12" s="82" t="str">
        <f t="array" aca="1" ref="D12" ca="1">IF(SUMPRODUCT(($A12&gt;=Début)*($A12&lt;=Fin)*(Emplacement=$K$1)*(Emplacement=D$4))&gt;0,INDEX(Emplacement,MIN(IF((Emplacement=D$4)*($A12&gt;=Début)*($A12&lt;=Fin),ROW(Emplacement)))-1),"")</f>
        <v/>
      </c>
      <c r="E12" s="82" t="str">
        <f t="array" aca="1" ref="E12" ca="1">IF(SUMPRODUCT(($A12&gt;=Début)*($A12&lt;=Fin)*(Emplacement=$K$1)*(Emplacement=E$4))&gt;0,INDEX(Emplacement,MIN(IF((Emplacement=E$4)*($A12&gt;=Début)*($A12&lt;=Fin),ROW(Emplacement)))-1),"")</f>
        <v/>
      </c>
      <c r="F12" s="82" t="str">
        <f t="array" aca="1" ref="F12" ca="1">IF(SUMPRODUCT(($A12&gt;=Début)*($A12&lt;=Fin)*(Emplacement=$K$1)*(Emplacement=F$4))&gt;0,INDEX(Emplacement,MIN(IF((Emplacement=F$4)*($A12&gt;=Début)*($A12&lt;=Fin),ROW(Emplacement)))-1),"")</f>
        <v/>
      </c>
      <c r="G12" s="82" t="str">
        <f t="array" aca="1" ref="G12" ca="1">IF(SUMPRODUCT(($A12&gt;=Début)*($A12&lt;=Fin)*(Emplacement=$K$1)*(Emplacement=G$4))&gt;0,INDEX(Emplacement,MIN(IF((Emplacement=G$4)*($A12&gt;=Début)*($A12&lt;=Fin),ROW(Emplacement)))-1),"")</f>
        <v/>
      </c>
      <c r="H12" s="82" t="str">
        <f t="array" aca="1" ref="H12" ca="1">IF(SUMPRODUCT(($A12&gt;=Début)*($A12&lt;=Fin)*(Emplacement=$K$1)*(Emplacement=H$4))&gt;0,INDEX(Emplacement,MIN(IF((Emplacement=H$4)*($A12&gt;=Début)*($A12&lt;=Fin),ROW(Emplacement)))-1),"")</f>
        <v/>
      </c>
      <c r="I12" s="82" t="str">
        <f t="array" aca="1" ref="I12" ca="1">IF(SUMPRODUCT(($A12&gt;=Début)*($A12&lt;=Fin)*(Emplacement=$K$1)*(Emplacement=I$4))&gt;0,INDEX(Emplacement,MIN(IF((Emplacement=I$4)*($A12&gt;=Début)*($A12&lt;=Fin),ROW(Emplacement)))-1),"")</f>
        <v/>
      </c>
      <c r="J12" s="82" t="str">
        <f t="array" aca="1" ref="J12" ca="1">IF(SUMPRODUCT(($A12&gt;=Début)*($A12&lt;=Fin)*(Emplacement=$K$1)*(Emplacement=J$4))&gt;0,INDEX(Emplacement,MIN(IF((Emplacement=J$4)*($A12&gt;=Début)*($A12&lt;=Fin),ROW(Emplacement)))-1),"")</f>
        <v/>
      </c>
      <c r="K12" s="82" t="str">
        <f t="array" aca="1" ref="K12" ca="1">IF(SUMPRODUCT(($A12&gt;=Début)*($A12&lt;=Fin)*(Emplacement=$K$1)*(Emplacement=K$4))&gt;0,INDEX(Emplacement,MIN(IF((Emplacement=K$4)*($A12&gt;=Début)*($A12&lt;=Fin),ROW(Emplacement)))-1),"")</f>
        <v/>
      </c>
      <c r="L12" s="83" t="str">
        <f t="array" aca="1" ref="L12" ca="1">IF(SUMPRODUCT(($A12&gt;=Début)*($A12&lt;=Fin)*(Emplacement=$K$1)*(Emplacement=L$4))&gt;0,INDEX(Emplacement,MIN(IF((Emplacement=L$4)*($A12&gt;=Début)*($A12&lt;=Fin),ROW(Emplacement)))-1),"")</f>
        <v/>
      </c>
      <c r="N12" s="70">
        <f>DATE(D1,11,11)</f>
        <v>43050</v>
      </c>
      <c r="O12" s="70"/>
      <c r="P12" s="68" t="str">
        <f t="array" aca="1" ref="P12" ca="1">IF(MIN(IF(Emplacement&lt;&gt;"",IF(COUNTIF(P$3:P11,Emplacement)=0,ROW(INDIRECT("1:"&amp;ROWS(Emplacement))))))&lt;&gt;0,
INDEX(Emplacement,MIN(IF(Emplacement&lt;&gt;"",IF(COUNTIF(P$3:P11,Emplacement)=0,ROW(INDIRECT("1:"&amp;ROWS(Emplacement))))))),0)</f>
        <v>C-04</v>
      </c>
      <c r="Q12" s="68"/>
      <c r="S12" s="53">
        <f>IF(S11="","",IF(MONTH(S11+1)=T$4,S11+1,""))</f>
        <v>42743</v>
      </c>
      <c r="T12" s="58">
        <f>IF(T11="","",IF(MONTH(T11+1)=T$4,T11+1,""))</f>
        <v>42743</v>
      </c>
      <c r="U12" s="81" t="str">
        <f t="array" aca="1" ref="U12" ca="1">IF(SUMPRODUCT(($A12&gt;=Début)*($A12&lt;=Fin)*(Emplacement=U$4))&gt;0,INDEX(Emplacement,MIN(IF((Emplacement=U$4)*($A12&gt;=Début)*($A12&lt;=Fin),ROW(Emplacement)))-1),"")</f>
        <v>S-01</v>
      </c>
      <c r="V12" s="82" t="str">
        <f t="array" aca="1" ref="V12" ca="1">IF(SUMPRODUCT(($A12&gt;=Début)*($A12&lt;=Fin)*(Emplacement=V$4))&gt;0,INDEX(Emplacement,MIN(IF((Emplacement=V$4)*($A12&gt;=Début)*($A12&lt;=Fin),ROW(Emplacement)))-1),"")</f>
        <v/>
      </c>
      <c r="W12" s="82" t="str">
        <f t="array" aca="1" ref="W12" ca="1">IF(SUMPRODUCT(($A12&gt;=Début)*($A12&lt;=Fin)*(Emplacement=W$4))&gt;0,INDEX(Emplacement,MIN(IF((Emplacement=W$4)*($A12&gt;=Début)*($A12&lt;=Fin),ROW(Emplacement)))-1),"")</f>
        <v>S-03</v>
      </c>
      <c r="X12" s="82" t="str">
        <f t="array" aca="1" ref="X12" ca="1">IF(SUMPRODUCT(($A12&gt;=Début)*($A12&lt;=Fin)*(Emplacement=X$4))&gt;0,INDEX(Emplacement,MIN(IF((Emplacement=X$4)*($A12&gt;=Début)*($A12&lt;=Fin),ROW(Emplacement)))-1),"")</f>
        <v>S-04</v>
      </c>
      <c r="Y12" s="82" t="str">
        <f t="array" aca="1" ref="Y12" ca="1">IF(SUMPRODUCT(($A12&gt;=Début)*($A12&lt;=Fin)*(Emplacement=Y$4))&gt;0,INDEX(Emplacement,MIN(IF((Emplacement=Y$4)*($A12&gt;=Début)*($A12&lt;=Fin),ROW(Emplacement)))-1),"")</f>
        <v>S-05</v>
      </c>
      <c r="Z12" s="82" t="str">
        <f t="array" aca="1" ref="Z12" ca="1">IF(SUMPRODUCT(($A12&gt;=Début)*($A12&lt;=Fin)*(Emplacement=Z$4))&gt;0,INDEX(Emplacement,MIN(IF((Emplacement=Z$4)*($A12&gt;=Début)*($A12&lt;=Fin),ROW(Emplacement)))-1),"")</f>
        <v>C-01</v>
      </c>
      <c r="AA12" s="82" t="str">
        <f t="array" aca="1" ref="AA12" ca="1">IF(SUMPRODUCT(($A12&gt;=Début)*($A12&lt;=Fin)*(Emplacement=AA$4))&gt;0,INDEX(Emplacement,MIN(IF((Emplacement=AA$4)*($A12&gt;=Début)*($A12&lt;=Fin),ROW(Emplacement)))-1),"")</f>
        <v/>
      </c>
      <c r="AB12" s="82" t="str">
        <f t="array" aca="1" ref="AB12" ca="1">IF(SUMPRODUCT(($A12&gt;=Début)*($A12&lt;=Fin)*(Emplacement=AB$4))&gt;0,INDEX(Emplacement,MIN(IF((Emplacement=AB$4)*($A12&gt;=Début)*($A12&lt;=Fin),ROW(Emplacement)))-1),"")</f>
        <v>C-03</v>
      </c>
      <c r="AC12" s="82" t="str">
        <f t="array" aca="1" ref="AC12" ca="1">IF(SUMPRODUCT(($A12&gt;=Début)*($A12&lt;=Fin)*(Emplacement=AC$4))&gt;0,INDEX(Emplacement,MIN(IF((Emplacement=AC$4)*($A12&gt;=Début)*($A12&lt;=Fin),ROW(Emplacement)))-1),"")</f>
        <v>C-04</v>
      </c>
      <c r="AD12" s="83" t="str">
        <f t="array" aca="1" ref="AD12" ca="1">IF(SUMPRODUCT(($A12&gt;=Début)*($A12&lt;=Fin)*(Emplacement=AD$4))&gt;0,INDEX(Emplacement,MIN(IF((Emplacement=AD$4)*($A12&gt;=Début)*($A12&lt;=Fin),ROW(Emplacement)))-1),"")</f>
        <v>C-05</v>
      </c>
      <c r="AF12" s="90" t="s">
        <v>73</v>
      </c>
      <c r="AG12" s="91"/>
      <c r="AH12" s="91"/>
    </row>
    <row r="13" spans="1:35" ht="11.25" customHeight="1" x14ac:dyDescent="0.25">
      <c r="A13" s="53">
        <f t="shared" si="0"/>
        <v>42744</v>
      </c>
      <c r="B13" s="58">
        <f t="shared" si="1"/>
        <v>42744</v>
      </c>
      <c r="C13" s="81" t="str">
        <f t="array" aca="1" ref="C13" ca="1">IF(SUMPRODUCT(($A13&gt;=Début)*($A13&lt;=Fin)*(Emplacement=$K$1)*(Emplacement=C$4))&gt;0,INDEX(Emplacement,MIN(IF((Emplacement=C$4)*($A13&gt;=Début)*($A13&lt;=Fin),ROW(Emplacement)))-1),"")</f>
        <v/>
      </c>
      <c r="D13" s="82" t="str">
        <f t="array" aca="1" ref="D13" ca="1">IF(SUMPRODUCT(($A13&gt;=Début)*($A13&lt;=Fin)*(Emplacement=$K$1)*(Emplacement=D$4))&gt;0,INDEX(Emplacement,MIN(IF((Emplacement=D$4)*($A13&gt;=Début)*($A13&lt;=Fin),ROW(Emplacement)))-1),"")</f>
        <v/>
      </c>
      <c r="E13" s="82" t="str">
        <f t="array" aca="1" ref="E13" ca="1">IF(SUMPRODUCT(($A13&gt;=Début)*($A13&lt;=Fin)*(Emplacement=$K$1)*(Emplacement=E$4))&gt;0,INDEX(Emplacement,MIN(IF((Emplacement=E$4)*($A13&gt;=Début)*($A13&lt;=Fin),ROW(Emplacement)))-1),"")</f>
        <v/>
      </c>
      <c r="F13" s="82" t="str">
        <f t="array" aca="1" ref="F13" ca="1">IF(SUMPRODUCT(($A13&gt;=Début)*($A13&lt;=Fin)*(Emplacement=$K$1)*(Emplacement=F$4))&gt;0,INDEX(Emplacement,MIN(IF((Emplacement=F$4)*($A13&gt;=Début)*($A13&lt;=Fin),ROW(Emplacement)))-1),"")</f>
        <v/>
      </c>
      <c r="G13" s="82" t="str">
        <f t="array" aca="1" ref="G13" ca="1">IF(SUMPRODUCT(($A13&gt;=Début)*($A13&lt;=Fin)*(Emplacement=$K$1)*(Emplacement=G$4))&gt;0,INDEX(Emplacement,MIN(IF((Emplacement=G$4)*($A13&gt;=Début)*($A13&lt;=Fin),ROW(Emplacement)))-1),"")</f>
        <v/>
      </c>
      <c r="H13" s="82" t="str">
        <f t="array" aca="1" ref="H13" ca="1">IF(SUMPRODUCT(($A13&gt;=Début)*($A13&lt;=Fin)*(Emplacement=$K$1)*(Emplacement=H$4))&gt;0,INDEX(Emplacement,MIN(IF((Emplacement=H$4)*($A13&gt;=Début)*($A13&lt;=Fin),ROW(Emplacement)))-1),"")</f>
        <v/>
      </c>
      <c r="I13" s="82" t="str">
        <f t="array" aca="1" ref="I13" ca="1">IF(SUMPRODUCT(($A13&gt;=Début)*($A13&lt;=Fin)*(Emplacement=$K$1)*(Emplacement=I$4))&gt;0,INDEX(Emplacement,MIN(IF((Emplacement=I$4)*($A13&gt;=Début)*($A13&lt;=Fin),ROW(Emplacement)))-1),"")</f>
        <v/>
      </c>
      <c r="J13" s="82" t="str">
        <f t="array" aca="1" ref="J13" ca="1">IF(SUMPRODUCT(($A13&gt;=Début)*($A13&lt;=Fin)*(Emplacement=$K$1)*(Emplacement=J$4))&gt;0,INDEX(Emplacement,MIN(IF((Emplacement=J$4)*($A13&gt;=Début)*($A13&lt;=Fin),ROW(Emplacement)))-1),"")</f>
        <v/>
      </c>
      <c r="K13" s="82" t="str">
        <f t="array" aca="1" ref="K13" ca="1">IF(SUMPRODUCT(($A13&gt;=Début)*($A13&lt;=Fin)*(Emplacement=$K$1)*(Emplacement=K$4))&gt;0,INDEX(Emplacement,MIN(IF((Emplacement=K$4)*($A13&gt;=Début)*($A13&lt;=Fin),ROW(Emplacement)))-1),"")</f>
        <v/>
      </c>
      <c r="L13" s="83" t="str">
        <f t="array" aca="1" ref="L13" ca="1">IF(SUMPRODUCT(($A13&gt;=Début)*($A13&lt;=Fin)*(Emplacement=$K$1)*(Emplacement=L$4))&gt;0,INDEX(Emplacement,MIN(IF((Emplacement=L$4)*($A13&gt;=Début)*($A13&lt;=Fin),ROW(Emplacement)))-1),"")</f>
        <v/>
      </c>
      <c r="N13" s="70">
        <f>DATE(D1,12,25)</f>
        <v>43094</v>
      </c>
      <c r="O13" s="70"/>
      <c r="P13" s="68" t="str">
        <f t="array" aca="1" ref="P13" ca="1">IF(MIN(IF(Emplacement&lt;&gt;"",IF(COUNTIF(P$3:P12,Emplacement)=0,ROW(INDIRECT("1:"&amp;ROWS(Emplacement))))))&lt;&gt;0,
INDEX(Emplacement,MIN(IF(Emplacement&lt;&gt;"",IF(COUNTIF(P$3:P12,Emplacement)=0,ROW(INDIRECT("1:"&amp;ROWS(Emplacement))))))),0)</f>
        <v>C-05</v>
      </c>
      <c r="Q13" s="68"/>
      <c r="S13" s="53">
        <f>IF(S12="","",IF(MONTH(S12+1)=T$4,S12+1,""))</f>
        <v>42744</v>
      </c>
      <c r="T13" s="58">
        <f>IF(T12="","",IF(MONTH(T12+1)=T$4,T12+1,""))</f>
        <v>42744</v>
      </c>
      <c r="U13" s="81" t="str">
        <f t="array" aca="1" ref="U13" ca="1">IF(SUMPRODUCT(($A13&gt;=Début)*($A13&lt;=Fin)*(Emplacement=U$4))&gt;0,INDEX(Emplacement,MIN(IF((Emplacement=U$4)*($A13&gt;=Début)*($A13&lt;=Fin),ROW(Emplacement)))-1),"")</f>
        <v/>
      </c>
      <c r="V13" s="82" t="str">
        <f t="array" aca="1" ref="V13" ca="1">IF(SUMPRODUCT(($A13&gt;=Début)*($A13&lt;=Fin)*(Emplacement=V$4))&gt;0,INDEX(Emplacement,MIN(IF((Emplacement=V$4)*($A13&gt;=Début)*($A13&lt;=Fin),ROW(Emplacement)))-1),"")</f>
        <v/>
      </c>
      <c r="W13" s="82" t="str">
        <f t="array" aca="1" ref="W13" ca="1">IF(SUMPRODUCT(($A13&gt;=Début)*($A13&lt;=Fin)*(Emplacement=W$4))&gt;0,INDEX(Emplacement,MIN(IF((Emplacement=W$4)*($A13&gt;=Début)*($A13&lt;=Fin),ROW(Emplacement)))-1),"")</f>
        <v>S-03</v>
      </c>
      <c r="X13" s="82" t="str">
        <f t="array" aca="1" ref="X13" ca="1">IF(SUMPRODUCT(($A13&gt;=Début)*($A13&lt;=Fin)*(Emplacement=X$4))&gt;0,INDEX(Emplacement,MIN(IF((Emplacement=X$4)*($A13&gt;=Début)*($A13&lt;=Fin),ROW(Emplacement)))-1),"")</f>
        <v>S-04</v>
      </c>
      <c r="Y13" s="82" t="str">
        <f t="array" aca="1" ref="Y13" ca="1">IF(SUMPRODUCT(($A13&gt;=Début)*($A13&lt;=Fin)*(Emplacement=Y$4))&gt;0,INDEX(Emplacement,MIN(IF((Emplacement=Y$4)*($A13&gt;=Début)*($A13&lt;=Fin),ROW(Emplacement)))-1),"")</f>
        <v/>
      </c>
      <c r="Z13" s="82" t="str">
        <f t="array" aca="1" ref="Z13" ca="1">IF(SUMPRODUCT(($A13&gt;=Début)*($A13&lt;=Fin)*(Emplacement=Z$4))&gt;0,INDEX(Emplacement,MIN(IF((Emplacement=Z$4)*($A13&gt;=Début)*($A13&lt;=Fin),ROW(Emplacement)))-1),"")</f>
        <v/>
      </c>
      <c r="AA13" s="82" t="str">
        <f t="array" aca="1" ref="AA13" ca="1">IF(SUMPRODUCT(($A13&gt;=Début)*($A13&lt;=Fin)*(Emplacement=AA$4))&gt;0,INDEX(Emplacement,MIN(IF((Emplacement=AA$4)*($A13&gt;=Début)*($A13&lt;=Fin),ROW(Emplacement)))-1),"")</f>
        <v/>
      </c>
      <c r="AB13" s="82" t="str">
        <f t="array" aca="1" ref="AB13" ca="1">IF(SUMPRODUCT(($A13&gt;=Début)*($A13&lt;=Fin)*(Emplacement=AB$4))&gt;0,INDEX(Emplacement,MIN(IF((Emplacement=AB$4)*($A13&gt;=Début)*($A13&lt;=Fin),ROW(Emplacement)))-1),"")</f>
        <v>C-03</v>
      </c>
      <c r="AC13" s="82" t="str">
        <f t="array" aca="1" ref="AC13" ca="1">IF(SUMPRODUCT(($A13&gt;=Début)*($A13&lt;=Fin)*(Emplacement=AC$4))&gt;0,INDEX(Emplacement,MIN(IF((Emplacement=AC$4)*($A13&gt;=Début)*($A13&lt;=Fin),ROW(Emplacement)))-1),"")</f>
        <v>C-04</v>
      </c>
      <c r="AD13" s="83" t="str">
        <f t="array" aca="1" ref="AD13" ca="1">IF(SUMPRODUCT(($A13&gt;=Début)*($A13&lt;=Fin)*(Emplacement=AD$4))&gt;0,INDEX(Emplacement,MIN(IF((Emplacement=AD$4)*($A13&gt;=Début)*($A13&lt;=Fin),ROW(Emplacement)))-1),"")</f>
        <v/>
      </c>
      <c r="AF13" s="90" t="s">
        <v>74</v>
      </c>
      <c r="AG13" s="91"/>
      <c r="AH13" s="91"/>
    </row>
    <row r="14" spans="1:35" ht="11.25" customHeight="1" x14ac:dyDescent="0.25">
      <c r="A14" s="53">
        <f t="shared" si="0"/>
        <v>42745</v>
      </c>
      <c r="B14" s="58">
        <f t="shared" si="1"/>
        <v>42745</v>
      </c>
      <c r="C14" s="81" t="str">
        <f t="array" aca="1" ref="C14" ca="1">IF(SUMPRODUCT(($A14&gt;=Début)*($A14&lt;=Fin)*(Emplacement=$K$1)*(Emplacement=C$4))&gt;0,INDEX(Emplacement,MIN(IF((Emplacement=C$4)*($A14&gt;=Début)*($A14&lt;=Fin),ROW(Emplacement)))-1),"")</f>
        <v/>
      </c>
      <c r="D14" s="82" t="str">
        <f t="array" aca="1" ref="D14" ca="1">IF(SUMPRODUCT(($A14&gt;=Début)*($A14&lt;=Fin)*(Emplacement=$K$1)*(Emplacement=D$4))&gt;0,INDEX(Emplacement,MIN(IF((Emplacement=D$4)*($A14&gt;=Début)*($A14&lt;=Fin),ROW(Emplacement)))-1),"")</f>
        <v/>
      </c>
      <c r="E14" s="82" t="str">
        <f t="array" aca="1" ref="E14" ca="1">IF(SUMPRODUCT(($A14&gt;=Début)*($A14&lt;=Fin)*(Emplacement=$K$1)*(Emplacement=E$4))&gt;0,INDEX(Emplacement,MIN(IF((Emplacement=E$4)*($A14&gt;=Début)*($A14&lt;=Fin),ROW(Emplacement)))-1),"")</f>
        <v/>
      </c>
      <c r="F14" s="82" t="str">
        <f t="array" aca="1" ref="F14" ca="1">IF(SUMPRODUCT(($A14&gt;=Début)*($A14&lt;=Fin)*(Emplacement=$K$1)*(Emplacement=F$4))&gt;0,INDEX(Emplacement,MIN(IF((Emplacement=F$4)*($A14&gt;=Début)*($A14&lt;=Fin),ROW(Emplacement)))-1),"")</f>
        <v/>
      </c>
      <c r="G14" s="82" t="str">
        <f t="array" aca="1" ref="G14" ca="1">IF(SUMPRODUCT(($A14&gt;=Début)*($A14&lt;=Fin)*(Emplacement=$K$1)*(Emplacement=G$4))&gt;0,INDEX(Emplacement,MIN(IF((Emplacement=G$4)*($A14&gt;=Début)*($A14&lt;=Fin),ROW(Emplacement)))-1),"")</f>
        <v/>
      </c>
      <c r="H14" s="82" t="str">
        <f t="array" aca="1" ref="H14" ca="1">IF(SUMPRODUCT(($A14&gt;=Début)*($A14&lt;=Fin)*(Emplacement=$K$1)*(Emplacement=H$4))&gt;0,INDEX(Emplacement,MIN(IF((Emplacement=H$4)*($A14&gt;=Début)*($A14&lt;=Fin),ROW(Emplacement)))-1),"")</f>
        <v/>
      </c>
      <c r="I14" s="82" t="str">
        <f t="array" aca="1" ref="I14" ca="1">IF(SUMPRODUCT(($A14&gt;=Début)*($A14&lt;=Fin)*(Emplacement=$K$1)*(Emplacement=I$4))&gt;0,INDEX(Emplacement,MIN(IF((Emplacement=I$4)*($A14&gt;=Début)*($A14&lt;=Fin),ROW(Emplacement)))-1),"")</f>
        <v/>
      </c>
      <c r="J14" s="82" t="str">
        <f t="array" aca="1" ref="J14" ca="1">IF(SUMPRODUCT(($A14&gt;=Début)*($A14&lt;=Fin)*(Emplacement=$K$1)*(Emplacement=J$4))&gt;0,INDEX(Emplacement,MIN(IF((Emplacement=J$4)*($A14&gt;=Début)*($A14&lt;=Fin),ROW(Emplacement)))-1),"")</f>
        <v/>
      </c>
      <c r="K14" s="82" t="str">
        <f t="array" aca="1" ref="K14" ca="1">IF(SUMPRODUCT(($A14&gt;=Début)*($A14&lt;=Fin)*(Emplacement=$K$1)*(Emplacement=K$4))&gt;0,INDEX(Emplacement,MIN(IF((Emplacement=K$4)*($A14&gt;=Début)*($A14&lt;=Fin),ROW(Emplacement)))-1),"")</f>
        <v/>
      </c>
      <c r="L14" s="83" t="str">
        <f t="array" aca="1" ref="L14" ca="1">IF(SUMPRODUCT(($A14&gt;=Début)*($A14&lt;=Fin)*(Emplacement=$K$1)*(Emplacement=L$4))&gt;0,INDEX(Emplacement,MIN(IF((Emplacement=L$4)*($A14&gt;=Début)*($A14&lt;=Fin),ROW(Emplacement)))-1),"")</f>
        <v/>
      </c>
      <c r="N14" s="70">
        <f>N4+1</f>
        <v>42842</v>
      </c>
      <c r="O14" s="70"/>
      <c r="P14" s="65"/>
      <c r="S14" s="53">
        <f>IF(S13="","",IF(MONTH(S13+1)=T$4,S13+1,""))</f>
        <v>42745</v>
      </c>
      <c r="T14" s="58">
        <f>IF(T13="","",IF(MONTH(T13+1)=T$4,T13+1,""))</f>
        <v>42745</v>
      </c>
      <c r="U14" s="81" t="str">
        <f t="array" aca="1" ref="U14" ca="1">IF(SUMPRODUCT(($A14&gt;=Début)*($A14&lt;=Fin)*(Emplacement=U$4))&gt;0,INDEX(Emplacement,MIN(IF((Emplacement=U$4)*($A14&gt;=Début)*($A14&lt;=Fin),ROW(Emplacement)))-1),"")</f>
        <v/>
      </c>
      <c r="V14" s="82" t="str">
        <f t="array" aca="1" ref="V14" ca="1">IF(SUMPRODUCT(($A14&gt;=Début)*($A14&lt;=Fin)*(Emplacement=V$4))&gt;0,INDEX(Emplacement,MIN(IF((Emplacement=V$4)*($A14&gt;=Début)*($A14&lt;=Fin),ROW(Emplacement)))-1),"")</f>
        <v/>
      </c>
      <c r="W14" s="82" t="str">
        <f t="array" aca="1" ref="W14" ca="1">IF(SUMPRODUCT(($A14&gt;=Début)*($A14&lt;=Fin)*(Emplacement=W$4))&gt;0,INDEX(Emplacement,MIN(IF((Emplacement=W$4)*($A14&gt;=Début)*($A14&lt;=Fin),ROW(Emplacement)))-1),"")</f>
        <v>S-03</v>
      </c>
      <c r="X14" s="82" t="str">
        <f t="array" aca="1" ref="X14" ca="1">IF(SUMPRODUCT(($A14&gt;=Début)*($A14&lt;=Fin)*(Emplacement=X$4))&gt;0,INDEX(Emplacement,MIN(IF((Emplacement=X$4)*($A14&gt;=Début)*($A14&lt;=Fin),ROW(Emplacement)))-1),"")</f>
        <v>S-04</v>
      </c>
      <c r="Y14" s="82" t="str">
        <f t="array" aca="1" ref="Y14" ca="1">IF(SUMPRODUCT(($A14&gt;=Début)*($A14&lt;=Fin)*(Emplacement=Y$4))&gt;0,INDEX(Emplacement,MIN(IF((Emplacement=Y$4)*($A14&gt;=Début)*($A14&lt;=Fin),ROW(Emplacement)))-1),"")</f>
        <v/>
      </c>
      <c r="Z14" s="82" t="str">
        <f t="array" aca="1" ref="Z14" ca="1">IF(SUMPRODUCT(($A14&gt;=Début)*($A14&lt;=Fin)*(Emplacement=Z$4))&gt;0,INDEX(Emplacement,MIN(IF((Emplacement=Z$4)*($A14&gt;=Début)*($A14&lt;=Fin),ROW(Emplacement)))-1),"")</f>
        <v/>
      </c>
      <c r="AA14" s="82" t="str">
        <f t="array" aca="1" ref="AA14" ca="1">IF(SUMPRODUCT(($A14&gt;=Début)*($A14&lt;=Fin)*(Emplacement=AA$4))&gt;0,INDEX(Emplacement,MIN(IF((Emplacement=AA$4)*($A14&gt;=Début)*($A14&lt;=Fin),ROW(Emplacement)))-1),"")</f>
        <v/>
      </c>
      <c r="AB14" s="82" t="str">
        <f t="array" aca="1" ref="AB14" ca="1">IF(SUMPRODUCT(($A14&gt;=Début)*($A14&lt;=Fin)*(Emplacement=AB$4))&gt;0,INDEX(Emplacement,MIN(IF((Emplacement=AB$4)*($A14&gt;=Début)*($A14&lt;=Fin),ROW(Emplacement)))-1),"")</f>
        <v>C-03</v>
      </c>
      <c r="AC14" s="82" t="str">
        <f t="array" aca="1" ref="AC14" ca="1">IF(SUMPRODUCT(($A14&gt;=Début)*($A14&lt;=Fin)*(Emplacement=AC$4))&gt;0,INDEX(Emplacement,MIN(IF((Emplacement=AC$4)*($A14&gt;=Début)*($A14&lt;=Fin),ROW(Emplacement)))-1),"")</f>
        <v>C-04</v>
      </c>
      <c r="AD14" s="83" t="str">
        <f t="array" aca="1" ref="AD14" ca="1">IF(SUMPRODUCT(($A14&gt;=Début)*($A14&lt;=Fin)*(Emplacement=AD$4))&gt;0,INDEX(Emplacement,MIN(IF((Emplacement=AD$4)*($A14&gt;=Début)*($A14&lt;=Fin),ROW(Emplacement)))-1),"")</f>
        <v/>
      </c>
      <c r="AF14" s="10"/>
      <c r="AG14" s="10"/>
      <c r="AH14" s="10"/>
    </row>
    <row r="15" spans="1:35" ht="11.25" customHeight="1" x14ac:dyDescent="0.25">
      <c r="A15" s="53">
        <f t="shared" si="0"/>
        <v>42746</v>
      </c>
      <c r="B15" s="58">
        <f t="shared" si="1"/>
        <v>42746</v>
      </c>
      <c r="C15" s="81" t="str">
        <f t="array" aca="1" ref="C15" ca="1">IF(SUMPRODUCT(($A15&gt;=Début)*($A15&lt;=Fin)*(Emplacement=$K$1)*(Emplacement=C$4))&gt;0,INDEX(Emplacement,MIN(IF((Emplacement=C$4)*($A15&gt;=Début)*($A15&lt;=Fin),ROW(Emplacement)))-1),"")</f>
        <v/>
      </c>
      <c r="D15" s="82" t="str">
        <f t="array" aca="1" ref="D15" ca="1">IF(SUMPRODUCT(($A15&gt;=Début)*($A15&lt;=Fin)*(Emplacement=$K$1)*(Emplacement=D$4))&gt;0,INDEX(Emplacement,MIN(IF((Emplacement=D$4)*($A15&gt;=Début)*($A15&lt;=Fin),ROW(Emplacement)))-1),"")</f>
        <v/>
      </c>
      <c r="E15" s="82" t="str">
        <f t="array" aca="1" ref="E15" ca="1">IF(SUMPRODUCT(($A15&gt;=Début)*($A15&lt;=Fin)*(Emplacement=$K$1)*(Emplacement=E$4))&gt;0,INDEX(Emplacement,MIN(IF((Emplacement=E$4)*($A15&gt;=Début)*($A15&lt;=Fin),ROW(Emplacement)))-1),"")</f>
        <v/>
      </c>
      <c r="F15" s="82" t="str">
        <f t="array" aca="1" ref="F15" ca="1">IF(SUMPRODUCT(($A15&gt;=Début)*($A15&lt;=Fin)*(Emplacement=$K$1)*(Emplacement=F$4))&gt;0,INDEX(Emplacement,MIN(IF((Emplacement=F$4)*($A15&gt;=Début)*($A15&lt;=Fin),ROW(Emplacement)))-1),"")</f>
        <v/>
      </c>
      <c r="G15" s="82" t="str">
        <f t="array" aca="1" ref="G15" ca="1">IF(SUMPRODUCT(($A15&gt;=Début)*($A15&lt;=Fin)*(Emplacement=$K$1)*(Emplacement=G$4))&gt;0,INDEX(Emplacement,MIN(IF((Emplacement=G$4)*($A15&gt;=Début)*($A15&lt;=Fin),ROW(Emplacement)))-1),"")</f>
        <v/>
      </c>
      <c r="H15" s="82" t="str">
        <f t="array" aca="1" ref="H15" ca="1">IF(SUMPRODUCT(($A15&gt;=Début)*($A15&lt;=Fin)*(Emplacement=$K$1)*(Emplacement=H$4))&gt;0,INDEX(Emplacement,MIN(IF((Emplacement=H$4)*($A15&gt;=Début)*($A15&lt;=Fin),ROW(Emplacement)))-1),"")</f>
        <v/>
      </c>
      <c r="I15" s="82" t="str">
        <f t="array" aca="1" ref="I15" ca="1">IF(SUMPRODUCT(($A15&gt;=Début)*($A15&lt;=Fin)*(Emplacement=$K$1)*(Emplacement=I$4))&gt;0,INDEX(Emplacement,MIN(IF((Emplacement=I$4)*($A15&gt;=Début)*($A15&lt;=Fin),ROW(Emplacement)))-1),"")</f>
        <v/>
      </c>
      <c r="J15" s="82" t="str">
        <f t="array" aca="1" ref="J15" ca="1">IF(SUMPRODUCT(($A15&gt;=Début)*($A15&lt;=Fin)*(Emplacement=$K$1)*(Emplacement=J$4))&gt;0,INDEX(Emplacement,MIN(IF((Emplacement=J$4)*($A15&gt;=Début)*($A15&lt;=Fin),ROW(Emplacement)))-1),"")</f>
        <v/>
      </c>
      <c r="K15" s="82" t="str">
        <f t="array" aca="1" ref="K15" ca="1">IF(SUMPRODUCT(($A15&gt;=Début)*($A15&lt;=Fin)*(Emplacement=$K$1)*(Emplacement=K$4))&gt;0,INDEX(Emplacement,MIN(IF((Emplacement=K$4)*($A15&gt;=Début)*($A15&lt;=Fin),ROW(Emplacement)))-1),"")</f>
        <v/>
      </c>
      <c r="L15" s="83" t="str">
        <f t="array" aca="1" ref="L15" ca="1">IF(SUMPRODUCT(($A15&gt;=Début)*($A15&lt;=Fin)*(Emplacement=$K$1)*(Emplacement=L$4))&gt;0,INDEX(Emplacement,MIN(IF((Emplacement=L$4)*($A15&gt;=Début)*($A15&lt;=Fin),ROW(Emplacement)))-1),"")</f>
        <v/>
      </c>
      <c r="N15" s="70">
        <f>N4+39</f>
        <v>42880</v>
      </c>
      <c r="O15" s="70"/>
      <c r="P15" s="65"/>
      <c r="S15" s="53">
        <f>IF(S14="","",IF(MONTH(S14+1)=T$4,S14+1,""))</f>
        <v>42746</v>
      </c>
      <c r="T15" s="58">
        <f>IF(T14="","",IF(MONTH(T14+1)=T$4,T14+1,""))</f>
        <v>42746</v>
      </c>
      <c r="U15" s="81" t="str">
        <f t="array" aca="1" ref="U15" ca="1">IF(SUMPRODUCT(($A15&gt;=Début)*($A15&lt;=Fin)*(Emplacement=U$4))&gt;0,INDEX(Emplacement,MIN(IF((Emplacement=U$4)*($A15&gt;=Début)*($A15&lt;=Fin),ROW(Emplacement)))-1),"")</f>
        <v/>
      </c>
      <c r="V15" s="82" t="str">
        <f t="array" aca="1" ref="V15" ca="1">IF(SUMPRODUCT(($A15&gt;=Début)*($A15&lt;=Fin)*(Emplacement=V$4))&gt;0,INDEX(Emplacement,MIN(IF((Emplacement=V$4)*($A15&gt;=Début)*($A15&lt;=Fin),ROW(Emplacement)))-1),"")</f>
        <v/>
      </c>
      <c r="W15" s="82" t="str">
        <f t="array" aca="1" ref="W15" ca="1">IF(SUMPRODUCT(($A15&gt;=Début)*($A15&lt;=Fin)*(Emplacement=W$4))&gt;0,INDEX(Emplacement,MIN(IF((Emplacement=W$4)*($A15&gt;=Début)*($A15&lt;=Fin),ROW(Emplacement)))-1),"")</f>
        <v>S-03</v>
      </c>
      <c r="X15" s="82" t="str">
        <f t="array" aca="1" ref="X15" ca="1">IF(SUMPRODUCT(($A15&gt;=Début)*($A15&lt;=Fin)*(Emplacement=X$4))&gt;0,INDEX(Emplacement,MIN(IF((Emplacement=X$4)*($A15&gt;=Début)*($A15&lt;=Fin),ROW(Emplacement)))-1),"")</f>
        <v>S-04</v>
      </c>
      <c r="Y15" s="82" t="str">
        <f t="array" aca="1" ref="Y15" ca="1">IF(SUMPRODUCT(($A15&gt;=Début)*($A15&lt;=Fin)*(Emplacement=Y$4))&gt;0,INDEX(Emplacement,MIN(IF((Emplacement=Y$4)*($A15&gt;=Début)*($A15&lt;=Fin),ROW(Emplacement)))-1),"")</f>
        <v/>
      </c>
      <c r="Z15" s="82" t="str">
        <f t="array" aca="1" ref="Z15" ca="1">IF(SUMPRODUCT(($A15&gt;=Début)*($A15&lt;=Fin)*(Emplacement=Z$4))&gt;0,INDEX(Emplacement,MIN(IF((Emplacement=Z$4)*($A15&gt;=Début)*($A15&lt;=Fin),ROW(Emplacement)))-1),"")</f>
        <v/>
      </c>
      <c r="AA15" s="82" t="str">
        <f t="array" aca="1" ref="AA15" ca="1">IF(SUMPRODUCT(($A15&gt;=Début)*($A15&lt;=Fin)*(Emplacement=AA$4))&gt;0,INDEX(Emplacement,MIN(IF((Emplacement=AA$4)*($A15&gt;=Début)*($A15&lt;=Fin),ROW(Emplacement)))-1),"")</f>
        <v/>
      </c>
      <c r="AB15" s="82" t="str">
        <f t="array" aca="1" ref="AB15" ca="1">IF(SUMPRODUCT(($A15&gt;=Début)*($A15&lt;=Fin)*(Emplacement=AB$4))&gt;0,INDEX(Emplacement,MIN(IF((Emplacement=AB$4)*($A15&gt;=Début)*($A15&lt;=Fin),ROW(Emplacement)))-1),"")</f>
        <v>C-03</v>
      </c>
      <c r="AC15" s="82" t="str">
        <f t="array" aca="1" ref="AC15" ca="1">IF(SUMPRODUCT(($A15&gt;=Début)*($A15&lt;=Fin)*(Emplacement=AC$4))&gt;0,INDEX(Emplacement,MIN(IF((Emplacement=AC$4)*($A15&gt;=Début)*($A15&lt;=Fin),ROW(Emplacement)))-1),"")</f>
        <v>C-04</v>
      </c>
      <c r="AD15" s="83" t="str">
        <f t="array" aca="1" ref="AD15" ca="1">IF(SUMPRODUCT(($A15&gt;=Début)*($A15&lt;=Fin)*(Emplacement=AD$4))&gt;0,INDEX(Emplacement,MIN(IF((Emplacement=AD$4)*($A15&gt;=Début)*($A15&lt;=Fin),ROW(Emplacement)))-1),"")</f>
        <v/>
      </c>
      <c r="AF15" s="15" t="s">
        <v>61</v>
      </c>
      <c r="AG15" s="15" t="s">
        <v>60</v>
      </c>
      <c r="AH15" s="15" t="s">
        <v>94</v>
      </c>
      <c r="AI15" s="96" t="s">
        <v>98</v>
      </c>
    </row>
    <row r="16" spans="1:35" ht="11.25" customHeight="1" x14ac:dyDescent="0.25">
      <c r="A16" s="53">
        <f t="shared" si="0"/>
        <v>42747</v>
      </c>
      <c r="B16" s="58">
        <f t="shared" si="1"/>
        <v>42747</v>
      </c>
      <c r="C16" s="81" t="str">
        <f t="array" aca="1" ref="C16" ca="1">IF(SUMPRODUCT(($A16&gt;=Début)*($A16&lt;=Fin)*(Emplacement=$K$1)*(Emplacement=C$4))&gt;0,INDEX(Emplacement,MIN(IF((Emplacement=C$4)*($A16&gt;=Début)*($A16&lt;=Fin),ROW(Emplacement)))-1),"")</f>
        <v/>
      </c>
      <c r="D16" s="82" t="str">
        <f t="array" aca="1" ref="D16" ca="1">IF(SUMPRODUCT(($A16&gt;=Début)*($A16&lt;=Fin)*(Emplacement=$K$1)*(Emplacement=D$4))&gt;0,INDEX(Emplacement,MIN(IF((Emplacement=D$4)*($A16&gt;=Début)*($A16&lt;=Fin),ROW(Emplacement)))-1),"")</f>
        <v/>
      </c>
      <c r="E16" s="82" t="str">
        <f t="array" aca="1" ref="E16" ca="1">IF(SUMPRODUCT(($A16&gt;=Début)*($A16&lt;=Fin)*(Emplacement=$K$1)*(Emplacement=E$4))&gt;0,INDEX(Emplacement,MIN(IF((Emplacement=E$4)*($A16&gt;=Début)*($A16&lt;=Fin),ROW(Emplacement)))-1),"")</f>
        <v/>
      </c>
      <c r="F16" s="82" t="str">
        <f t="array" aca="1" ref="F16" ca="1">IF(SUMPRODUCT(($A16&gt;=Début)*($A16&lt;=Fin)*(Emplacement=$K$1)*(Emplacement=F$4))&gt;0,INDEX(Emplacement,MIN(IF((Emplacement=F$4)*($A16&gt;=Début)*($A16&lt;=Fin),ROW(Emplacement)))-1),"")</f>
        <v/>
      </c>
      <c r="G16" s="82" t="str">
        <f t="array" aca="1" ref="G16" ca="1">IF(SUMPRODUCT(($A16&gt;=Début)*($A16&lt;=Fin)*(Emplacement=$K$1)*(Emplacement=G$4))&gt;0,INDEX(Emplacement,MIN(IF((Emplacement=G$4)*($A16&gt;=Début)*($A16&lt;=Fin),ROW(Emplacement)))-1),"")</f>
        <v/>
      </c>
      <c r="H16" s="82" t="str">
        <f t="array" aca="1" ref="H16" ca="1">IF(SUMPRODUCT(($A16&gt;=Début)*($A16&lt;=Fin)*(Emplacement=$K$1)*(Emplacement=H$4))&gt;0,INDEX(Emplacement,MIN(IF((Emplacement=H$4)*($A16&gt;=Début)*($A16&lt;=Fin),ROW(Emplacement)))-1),"")</f>
        <v/>
      </c>
      <c r="I16" s="82" t="str">
        <f t="array" aca="1" ref="I16" ca="1">IF(SUMPRODUCT(($A16&gt;=Début)*($A16&lt;=Fin)*(Emplacement=$K$1)*(Emplacement=I$4))&gt;0,INDEX(Emplacement,MIN(IF((Emplacement=I$4)*($A16&gt;=Début)*($A16&lt;=Fin),ROW(Emplacement)))-1),"")</f>
        <v/>
      </c>
      <c r="J16" s="82" t="str">
        <f t="array" aca="1" ref="J16" ca="1">IF(SUMPRODUCT(($A16&gt;=Début)*($A16&lt;=Fin)*(Emplacement=$K$1)*(Emplacement=J$4))&gt;0,INDEX(Emplacement,MIN(IF((Emplacement=J$4)*($A16&gt;=Début)*($A16&lt;=Fin),ROW(Emplacement)))-1),"")</f>
        <v/>
      </c>
      <c r="K16" s="82" t="str">
        <f t="array" aca="1" ref="K16" ca="1">IF(SUMPRODUCT(($A16&gt;=Début)*($A16&lt;=Fin)*(Emplacement=$K$1)*(Emplacement=K$4))&gt;0,INDEX(Emplacement,MIN(IF((Emplacement=K$4)*($A16&gt;=Début)*($A16&lt;=Fin),ROW(Emplacement)))-1),"")</f>
        <v/>
      </c>
      <c r="L16" s="83" t="str">
        <f t="array" aca="1" ref="L16" ca="1">IF(SUMPRODUCT(($A16&gt;=Début)*($A16&lt;=Fin)*(Emplacement=$K$1)*(Emplacement=L$4))&gt;0,INDEX(Emplacement,MIN(IF((Emplacement=L$4)*($A16&gt;=Début)*($A16&lt;=Fin),ROW(Emplacement)))-1),"")</f>
        <v/>
      </c>
      <c r="N16" s="70">
        <f>N4+50</f>
        <v>42891</v>
      </c>
      <c r="O16" s="70"/>
      <c r="P16" s="65"/>
      <c r="S16" s="53">
        <f>IF(S15="","",IF(MONTH(S15+1)=T$4,S15+1,""))</f>
        <v>42747</v>
      </c>
      <c r="T16" s="58">
        <f>IF(T15="","",IF(MONTH(T15+1)=T$4,T15+1,""))</f>
        <v>42747</v>
      </c>
      <c r="U16" s="81" t="str">
        <f t="array" aca="1" ref="U16" ca="1">IF(SUMPRODUCT(($A16&gt;=Début)*($A16&lt;=Fin)*(Emplacement=U$4))&gt;0,INDEX(Emplacement,MIN(IF((Emplacement=U$4)*($A16&gt;=Début)*($A16&lt;=Fin),ROW(Emplacement)))-1),"")</f>
        <v/>
      </c>
      <c r="V16" s="82" t="str">
        <f t="array" aca="1" ref="V16" ca="1">IF(SUMPRODUCT(($A16&gt;=Début)*($A16&lt;=Fin)*(Emplacement=V$4))&gt;0,INDEX(Emplacement,MIN(IF((Emplacement=V$4)*($A16&gt;=Début)*($A16&lt;=Fin),ROW(Emplacement)))-1),"")</f>
        <v/>
      </c>
      <c r="W16" s="82" t="str">
        <f t="array" aca="1" ref="W16" ca="1">IF(SUMPRODUCT(($A16&gt;=Début)*($A16&lt;=Fin)*(Emplacement=W$4))&gt;0,INDEX(Emplacement,MIN(IF((Emplacement=W$4)*($A16&gt;=Début)*($A16&lt;=Fin),ROW(Emplacement)))-1),"")</f>
        <v>S-03</v>
      </c>
      <c r="X16" s="82" t="str">
        <f t="array" aca="1" ref="X16" ca="1">IF(SUMPRODUCT(($A16&gt;=Début)*($A16&lt;=Fin)*(Emplacement=X$4))&gt;0,INDEX(Emplacement,MIN(IF((Emplacement=X$4)*($A16&gt;=Début)*($A16&lt;=Fin),ROW(Emplacement)))-1),"")</f>
        <v>S-04</v>
      </c>
      <c r="Y16" s="82" t="str">
        <f t="array" aca="1" ref="Y16" ca="1">IF(SUMPRODUCT(($A16&gt;=Début)*($A16&lt;=Fin)*(Emplacement=Y$4))&gt;0,INDEX(Emplacement,MIN(IF((Emplacement=Y$4)*($A16&gt;=Début)*($A16&lt;=Fin),ROW(Emplacement)))-1),"")</f>
        <v/>
      </c>
      <c r="Z16" s="82" t="str">
        <f t="array" aca="1" ref="Z16" ca="1">IF(SUMPRODUCT(($A16&gt;=Début)*($A16&lt;=Fin)*(Emplacement=Z$4))&gt;0,INDEX(Emplacement,MIN(IF((Emplacement=Z$4)*($A16&gt;=Début)*($A16&lt;=Fin),ROW(Emplacement)))-1),"")</f>
        <v/>
      </c>
      <c r="AA16" s="82" t="str">
        <f t="array" aca="1" ref="AA16" ca="1">IF(SUMPRODUCT(($A16&gt;=Début)*($A16&lt;=Fin)*(Emplacement=AA$4))&gt;0,INDEX(Emplacement,MIN(IF((Emplacement=AA$4)*($A16&gt;=Début)*($A16&lt;=Fin),ROW(Emplacement)))-1),"")</f>
        <v/>
      </c>
      <c r="AB16" s="82" t="str">
        <f t="array" aca="1" ref="AB16" ca="1">IF(SUMPRODUCT(($A16&gt;=Début)*($A16&lt;=Fin)*(Emplacement=AB$4))&gt;0,INDEX(Emplacement,MIN(IF((Emplacement=AB$4)*($A16&gt;=Début)*($A16&lt;=Fin),ROW(Emplacement)))-1),"")</f>
        <v>C-03</v>
      </c>
      <c r="AC16" s="82" t="str">
        <f t="array" aca="1" ref="AC16" ca="1">IF(SUMPRODUCT(($A16&gt;=Début)*($A16&lt;=Fin)*(Emplacement=AC$4))&gt;0,INDEX(Emplacement,MIN(IF((Emplacement=AC$4)*($A16&gt;=Début)*($A16&lt;=Fin),ROW(Emplacement)))-1),"")</f>
        <v>C-04</v>
      </c>
      <c r="AD16" s="83" t="str">
        <f t="array" aca="1" ref="AD16" ca="1">IF(SUMPRODUCT(($A16&gt;=Début)*($A16&lt;=Fin)*(Emplacement=AD$4))&gt;0,INDEX(Emplacement,MIN(IF((Emplacement=AD$4)*($A16&gt;=Début)*($A16&lt;=Fin),ROW(Emplacement)))-1),"")</f>
        <v/>
      </c>
      <c r="AF16" s="90" t="s">
        <v>51</v>
      </c>
      <c r="AG16" s="93">
        <v>2017</v>
      </c>
      <c r="AH16" s="91">
        <v>0.25</v>
      </c>
    </row>
    <row r="17" spans="1:35" ht="11.25" customHeight="1" x14ac:dyDescent="0.25">
      <c r="A17" s="53">
        <f t="shared" si="0"/>
        <v>42748</v>
      </c>
      <c r="B17" s="58">
        <f t="shared" si="1"/>
        <v>42748</v>
      </c>
      <c r="C17" s="81" t="str">
        <f t="array" aca="1" ref="C17" ca="1">IF(SUMPRODUCT(($A17&gt;=Début)*($A17&lt;=Fin)*(Emplacement=$K$1)*(Emplacement=C$4))&gt;0,INDEX(Emplacement,MIN(IF((Emplacement=C$4)*($A17&gt;=Début)*($A17&lt;=Fin),ROW(Emplacement)))-1),"")</f>
        <v/>
      </c>
      <c r="D17" s="82" t="str">
        <f t="array" aca="1" ref="D17" ca="1">IF(SUMPRODUCT(($A17&gt;=Début)*($A17&lt;=Fin)*(Emplacement=$K$1)*(Emplacement=D$4))&gt;0,INDEX(Emplacement,MIN(IF((Emplacement=D$4)*($A17&gt;=Début)*($A17&lt;=Fin),ROW(Emplacement)))-1),"")</f>
        <v/>
      </c>
      <c r="E17" s="82" t="str">
        <f t="array" aca="1" ref="E17" ca="1">IF(SUMPRODUCT(($A17&gt;=Début)*($A17&lt;=Fin)*(Emplacement=$K$1)*(Emplacement=E$4))&gt;0,INDEX(Emplacement,MIN(IF((Emplacement=E$4)*($A17&gt;=Début)*($A17&lt;=Fin),ROW(Emplacement)))-1),"")</f>
        <v/>
      </c>
      <c r="F17" s="82" t="str">
        <f t="array" aca="1" ref="F17" ca="1">IF(SUMPRODUCT(($A17&gt;=Début)*($A17&lt;=Fin)*(Emplacement=$K$1)*(Emplacement=F$4))&gt;0,INDEX(Emplacement,MIN(IF((Emplacement=F$4)*($A17&gt;=Début)*($A17&lt;=Fin),ROW(Emplacement)))-1),"")</f>
        <v/>
      </c>
      <c r="G17" s="82" t="str">
        <f t="array" aca="1" ref="G17" ca="1">IF(SUMPRODUCT(($A17&gt;=Début)*($A17&lt;=Fin)*(Emplacement=$K$1)*(Emplacement=G$4))&gt;0,INDEX(Emplacement,MIN(IF((Emplacement=G$4)*($A17&gt;=Début)*($A17&lt;=Fin),ROW(Emplacement)))-1),"")</f>
        <v/>
      </c>
      <c r="H17" s="82" t="str">
        <f t="array" aca="1" ref="H17" ca="1">IF(SUMPRODUCT(($A17&gt;=Début)*($A17&lt;=Fin)*(Emplacement=$K$1)*(Emplacement=H$4))&gt;0,INDEX(Emplacement,MIN(IF((Emplacement=H$4)*($A17&gt;=Début)*($A17&lt;=Fin),ROW(Emplacement)))-1),"")</f>
        <v/>
      </c>
      <c r="I17" s="82" t="str">
        <f t="array" aca="1" ref="I17" ca="1">IF(SUMPRODUCT(($A17&gt;=Début)*($A17&lt;=Fin)*(Emplacement=$K$1)*(Emplacement=I$4))&gt;0,INDEX(Emplacement,MIN(IF((Emplacement=I$4)*($A17&gt;=Début)*($A17&lt;=Fin),ROW(Emplacement)))-1),"")</f>
        <v/>
      </c>
      <c r="J17" s="82" t="str">
        <f t="array" aca="1" ref="J17" ca="1">IF(SUMPRODUCT(($A17&gt;=Début)*($A17&lt;=Fin)*(Emplacement=$K$1)*(Emplacement=J$4))&gt;0,INDEX(Emplacement,MIN(IF((Emplacement=J$4)*($A17&gt;=Début)*($A17&lt;=Fin),ROW(Emplacement)))-1),"")</f>
        <v/>
      </c>
      <c r="K17" s="82" t="str">
        <f t="array" aca="1" ref="K17" ca="1">IF(SUMPRODUCT(($A17&gt;=Début)*($A17&lt;=Fin)*(Emplacement=$K$1)*(Emplacement=K$4))&gt;0,INDEX(Emplacement,MIN(IF((Emplacement=K$4)*($A17&gt;=Début)*($A17&lt;=Fin),ROW(Emplacement)))-1),"")</f>
        <v/>
      </c>
      <c r="L17" s="83" t="str">
        <f t="array" aca="1" ref="L17" ca="1">IF(SUMPRODUCT(($A17&gt;=Début)*($A17&lt;=Fin)*(Emplacement=$K$1)*(Emplacement=L$4))&gt;0,INDEX(Emplacement,MIN(IF((Emplacement=L$4)*($A17&gt;=Début)*($A17&lt;=Fin),ROW(Emplacement)))-1),"")</f>
        <v/>
      </c>
      <c r="S17" s="53">
        <f>IF(S16="","",IF(MONTH(S16+1)=T$4,S16+1,""))</f>
        <v>42748</v>
      </c>
      <c r="T17" s="58">
        <f>IF(T16="","",IF(MONTH(T16+1)=T$4,T16+1,""))</f>
        <v>42748</v>
      </c>
      <c r="U17" s="81" t="str">
        <f t="array" aca="1" ref="U17" ca="1">IF(SUMPRODUCT(($A17&gt;=Début)*($A17&lt;=Fin)*(Emplacement=U$4))&gt;0,INDEX(Emplacement,MIN(IF((Emplacement=U$4)*($A17&gt;=Début)*($A17&lt;=Fin),ROW(Emplacement)))-1),"")</f>
        <v/>
      </c>
      <c r="V17" s="82" t="str">
        <f t="array" aca="1" ref="V17" ca="1">IF(SUMPRODUCT(($A17&gt;=Début)*($A17&lt;=Fin)*(Emplacement=V$4))&gt;0,INDEX(Emplacement,MIN(IF((Emplacement=V$4)*($A17&gt;=Début)*($A17&lt;=Fin),ROW(Emplacement)))-1),"")</f>
        <v/>
      </c>
      <c r="W17" s="82" t="str">
        <f t="array" aca="1" ref="W17" ca="1">IF(SUMPRODUCT(($A17&gt;=Début)*($A17&lt;=Fin)*(Emplacement=W$4))&gt;0,INDEX(Emplacement,MIN(IF((Emplacement=W$4)*($A17&gt;=Début)*($A17&lt;=Fin),ROW(Emplacement)))-1),"")</f>
        <v/>
      </c>
      <c r="X17" s="82" t="str">
        <f t="array" aca="1" ref="X17" ca="1">IF(SUMPRODUCT(($A17&gt;=Début)*($A17&lt;=Fin)*(Emplacement=X$4))&gt;0,INDEX(Emplacement,MIN(IF((Emplacement=X$4)*($A17&gt;=Début)*($A17&lt;=Fin),ROW(Emplacement)))-1),"")</f>
        <v>S-04</v>
      </c>
      <c r="Y17" s="82" t="str">
        <f t="array" aca="1" ref="Y17" ca="1">IF(SUMPRODUCT(($A17&gt;=Début)*($A17&lt;=Fin)*(Emplacement=Y$4))&gt;0,INDEX(Emplacement,MIN(IF((Emplacement=Y$4)*($A17&gt;=Début)*($A17&lt;=Fin),ROW(Emplacement)))-1),"")</f>
        <v/>
      </c>
      <c r="Z17" s="82" t="str">
        <f t="array" aca="1" ref="Z17" ca="1">IF(SUMPRODUCT(($A17&gt;=Début)*($A17&lt;=Fin)*(Emplacement=Z$4))&gt;0,INDEX(Emplacement,MIN(IF((Emplacement=Z$4)*($A17&gt;=Début)*($A17&lt;=Fin),ROW(Emplacement)))-1),"")</f>
        <v/>
      </c>
      <c r="AA17" s="82" t="str">
        <f t="array" aca="1" ref="AA17" ca="1">IF(SUMPRODUCT(($A17&gt;=Début)*($A17&lt;=Fin)*(Emplacement=AA$4))&gt;0,INDEX(Emplacement,MIN(IF((Emplacement=AA$4)*($A17&gt;=Début)*($A17&lt;=Fin),ROW(Emplacement)))-1),"")</f>
        <v/>
      </c>
      <c r="AB17" s="82" t="str">
        <f t="array" aca="1" ref="AB17" ca="1">IF(SUMPRODUCT(($A17&gt;=Début)*($A17&lt;=Fin)*(Emplacement=AB$4))&gt;0,INDEX(Emplacement,MIN(IF((Emplacement=AB$4)*($A17&gt;=Début)*($A17&lt;=Fin),ROW(Emplacement)))-1),"")</f>
        <v/>
      </c>
      <c r="AC17" s="82" t="str">
        <f t="array" aca="1" ref="AC17" ca="1">IF(SUMPRODUCT(($A17&gt;=Début)*($A17&lt;=Fin)*(Emplacement=AC$4))&gt;0,INDEX(Emplacement,MIN(IF((Emplacement=AC$4)*($A17&gt;=Début)*($A17&lt;=Fin),ROW(Emplacement)))-1),"")</f>
        <v>C-04</v>
      </c>
      <c r="AD17" s="83" t="str">
        <f t="array" aca="1" ref="AD17" ca="1">IF(SUMPRODUCT(($A17&gt;=Début)*($A17&lt;=Fin)*(Emplacement=AD$4))&gt;0,INDEX(Emplacement,MIN(IF((Emplacement=AD$4)*($A17&gt;=Début)*($A17&lt;=Fin),ROW(Emplacement)))-1),"")</f>
        <v/>
      </c>
      <c r="AF17" s="90" t="s">
        <v>52</v>
      </c>
      <c r="AG17" s="93"/>
      <c r="AH17" s="91"/>
    </row>
    <row r="18" spans="1:35" ht="11.25" customHeight="1" x14ac:dyDescent="0.25">
      <c r="A18" s="53">
        <f t="shared" si="0"/>
        <v>42749</v>
      </c>
      <c r="B18" s="58">
        <f t="shared" si="1"/>
        <v>42749</v>
      </c>
      <c r="C18" s="81" t="str">
        <f t="array" aca="1" ref="C18" ca="1">IF(SUMPRODUCT(($A18&gt;=Début)*($A18&lt;=Fin)*(Emplacement=$K$1)*(Emplacement=C$4))&gt;0,INDEX(Emplacement,MIN(IF((Emplacement=C$4)*($A18&gt;=Début)*($A18&lt;=Fin),ROW(Emplacement)))-1),"")</f>
        <v/>
      </c>
      <c r="D18" s="82" t="str">
        <f t="array" aca="1" ref="D18" ca="1">IF(SUMPRODUCT(($A18&gt;=Début)*($A18&lt;=Fin)*(Emplacement=$K$1)*(Emplacement=D$4))&gt;0,INDEX(Emplacement,MIN(IF((Emplacement=D$4)*($A18&gt;=Début)*($A18&lt;=Fin),ROW(Emplacement)))-1),"")</f>
        <v/>
      </c>
      <c r="E18" s="82" t="str">
        <f t="array" aca="1" ref="E18" ca="1">IF(SUMPRODUCT(($A18&gt;=Début)*($A18&lt;=Fin)*(Emplacement=$K$1)*(Emplacement=E$4))&gt;0,INDEX(Emplacement,MIN(IF((Emplacement=E$4)*($A18&gt;=Début)*($A18&lt;=Fin),ROW(Emplacement)))-1),"")</f>
        <v/>
      </c>
      <c r="F18" s="82" t="str">
        <f t="array" aca="1" ref="F18" ca="1">IF(SUMPRODUCT(($A18&gt;=Début)*($A18&lt;=Fin)*(Emplacement=$K$1)*(Emplacement=F$4))&gt;0,INDEX(Emplacement,MIN(IF((Emplacement=F$4)*($A18&gt;=Début)*($A18&lt;=Fin),ROW(Emplacement)))-1),"")</f>
        <v/>
      </c>
      <c r="G18" s="82" t="str">
        <f t="array" aca="1" ref="G18" ca="1">IF(SUMPRODUCT(($A18&gt;=Début)*($A18&lt;=Fin)*(Emplacement=$K$1)*(Emplacement=G$4))&gt;0,INDEX(Emplacement,MIN(IF((Emplacement=G$4)*($A18&gt;=Début)*($A18&lt;=Fin),ROW(Emplacement)))-1),"")</f>
        <v/>
      </c>
      <c r="H18" s="82" t="str">
        <f t="array" aca="1" ref="H18" ca="1">IF(SUMPRODUCT(($A18&gt;=Début)*($A18&lt;=Fin)*(Emplacement=$K$1)*(Emplacement=H$4))&gt;0,INDEX(Emplacement,MIN(IF((Emplacement=H$4)*($A18&gt;=Début)*($A18&lt;=Fin),ROW(Emplacement)))-1),"")</f>
        <v/>
      </c>
      <c r="I18" s="82" t="str">
        <f t="array" aca="1" ref="I18" ca="1">IF(SUMPRODUCT(($A18&gt;=Début)*($A18&lt;=Fin)*(Emplacement=$K$1)*(Emplacement=I$4))&gt;0,INDEX(Emplacement,MIN(IF((Emplacement=I$4)*($A18&gt;=Début)*($A18&lt;=Fin),ROW(Emplacement)))-1),"")</f>
        <v/>
      </c>
      <c r="J18" s="82" t="str">
        <f t="array" aca="1" ref="J18" ca="1">IF(SUMPRODUCT(($A18&gt;=Début)*($A18&lt;=Fin)*(Emplacement=$K$1)*(Emplacement=J$4))&gt;0,INDEX(Emplacement,MIN(IF((Emplacement=J$4)*($A18&gt;=Début)*($A18&lt;=Fin),ROW(Emplacement)))-1),"")</f>
        <v/>
      </c>
      <c r="K18" s="82" t="str">
        <f t="array" aca="1" ref="K18" ca="1">IF(SUMPRODUCT(($A18&gt;=Début)*($A18&lt;=Fin)*(Emplacement=$K$1)*(Emplacement=K$4))&gt;0,INDEX(Emplacement,MIN(IF((Emplacement=K$4)*($A18&gt;=Début)*($A18&lt;=Fin),ROW(Emplacement)))-1),"")</f>
        <v/>
      </c>
      <c r="L18" s="83" t="str">
        <f t="array" aca="1" ref="L18" ca="1">IF(SUMPRODUCT(($A18&gt;=Début)*($A18&lt;=Fin)*(Emplacement=$K$1)*(Emplacement=L$4))&gt;0,INDEX(Emplacement,MIN(IF((Emplacement=L$4)*($A18&gt;=Début)*($A18&lt;=Fin),ROW(Emplacement)))-1),"")</f>
        <v/>
      </c>
      <c r="S18" s="53">
        <f>IF(S17="","",IF(MONTH(S17+1)=T$4,S17+1,""))</f>
        <v>42749</v>
      </c>
      <c r="T18" s="58">
        <f>IF(T17="","",IF(MONTH(T17+1)=T$4,T17+1,""))</f>
        <v>42749</v>
      </c>
      <c r="U18" s="81" t="str">
        <f t="array" aca="1" ref="U18" ca="1">IF(SUMPRODUCT(($A18&gt;=Début)*($A18&lt;=Fin)*(Emplacement=U$4))&gt;0,INDEX(Emplacement,MIN(IF((Emplacement=U$4)*($A18&gt;=Début)*($A18&lt;=Fin),ROW(Emplacement)))-1),"")</f>
        <v/>
      </c>
      <c r="V18" s="82" t="str">
        <f t="array" aca="1" ref="V18" ca="1">IF(SUMPRODUCT(($A18&gt;=Début)*($A18&lt;=Fin)*(Emplacement=V$4))&gt;0,INDEX(Emplacement,MIN(IF((Emplacement=V$4)*($A18&gt;=Début)*($A18&lt;=Fin),ROW(Emplacement)))-1),"")</f>
        <v/>
      </c>
      <c r="W18" s="82" t="str">
        <f t="array" aca="1" ref="W18" ca="1">IF(SUMPRODUCT(($A18&gt;=Début)*($A18&lt;=Fin)*(Emplacement=W$4))&gt;0,INDEX(Emplacement,MIN(IF((Emplacement=W$4)*($A18&gt;=Début)*($A18&lt;=Fin),ROW(Emplacement)))-1),"")</f>
        <v/>
      </c>
      <c r="X18" s="82" t="str">
        <f t="array" aca="1" ref="X18" ca="1">IF(SUMPRODUCT(($A18&gt;=Début)*($A18&lt;=Fin)*(Emplacement=X$4))&gt;0,INDEX(Emplacement,MIN(IF((Emplacement=X$4)*($A18&gt;=Début)*($A18&lt;=Fin),ROW(Emplacement)))-1),"")</f>
        <v>S-04</v>
      </c>
      <c r="Y18" s="82" t="str">
        <f t="array" aca="1" ref="Y18" ca="1">IF(SUMPRODUCT(($A18&gt;=Début)*($A18&lt;=Fin)*(Emplacement=Y$4))&gt;0,INDEX(Emplacement,MIN(IF((Emplacement=Y$4)*($A18&gt;=Début)*($A18&lt;=Fin),ROW(Emplacement)))-1),"")</f>
        <v/>
      </c>
      <c r="Z18" s="82" t="str">
        <f t="array" aca="1" ref="Z18" ca="1">IF(SUMPRODUCT(($A18&gt;=Début)*($A18&lt;=Fin)*(Emplacement=Z$4))&gt;0,INDEX(Emplacement,MIN(IF((Emplacement=Z$4)*($A18&gt;=Début)*($A18&lt;=Fin),ROW(Emplacement)))-1),"")</f>
        <v/>
      </c>
      <c r="AA18" s="82" t="str">
        <f t="array" aca="1" ref="AA18" ca="1">IF(SUMPRODUCT(($A18&gt;=Début)*($A18&lt;=Fin)*(Emplacement=AA$4))&gt;0,INDEX(Emplacement,MIN(IF((Emplacement=AA$4)*($A18&gt;=Début)*($A18&lt;=Fin),ROW(Emplacement)))-1),"")</f>
        <v/>
      </c>
      <c r="AB18" s="82" t="str">
        <f t="array" aca="1" ref="AB18" ca="1">IF(SUMPRODUCT(($A18&gt;=Début)*($A18&lt;=Fin)*(Emplacement=AB$4))&gt;0,INDEX(Emplacement,MIN(IF((Emplacement=AB$4)*($A18&gt;=Début)*($A18&lt;=Fin),ROW(Emplacement)))-1),"")</f>
        <v/>
      </c>
      <c r="AC18" s="82" t="str">
        <f t="array" aca="1" ref="AC18" ca="1">IF(SUMPRODUCT(($A18&gt;=Début)*($A18&lt;=Fin)*(Emplacement=AC$4))&gt;0,INDEX(Emplacement,MIN(IF((Emplacement=AC$4)*($A18&gt;=Début)*($A18&lt;=Fin),ROW(Emplacement)))-1),"")</f>
        <v>C-04</v>
      </c>
      <c r="AD18" s="83" t="str">
        <f t="array" aca="1" ref="AD18" ca="1">IF(SUMPRODUCT(($A18&gt;=Début)*($A18&lt;=Fin)*(Emplacement=AD$4))&gt;0,INDEX(Emplacement,MIN(IF((Emplacement=AD$4)*($A18&gt;=Début)*($A18&lt;=Fin),ROW(Emplacement)))-1),"")</f>
        <v/>
      </c>
      <c r="AF18" s="90" t="s">
        <v>53</v>
      </c>
      <c r="AG18" s="93"/>
      <c r="AH18" s="91"/>
    </row>
    <row r="19" spans="1:35" ht="11.25" customHeight="1" x14ac:dyDescent="0.25">
      <c r="A19" s="53">
        <f t="shared" si="0"/>
        <v>42750</v>
      </c>
      <c r="B19" s="58">
        <f t="shared" si="1"/>
        <v>42750</v>
      </c>
      <c r="C19" s="81" t="str">
        <f t="array" aca="1" ref="C19" ca="1">IF(SUMPRODUCT(($A19&gt;=Début)*($A19&lt;=Fin)*(Emplacement=$K$1)*(Emplacement=C$4))&gt;0,INDEX(Emplacement,MIN(IF((Emplacement=C$4)*($A19&gt;=Début)*($A19&lt;=Fin),ROW(Emplacement)))-1),"")</f>
        <v/>
      </c>
      <c r="D19" s="82" t="str">
        <f t="array" aca="1" ref="D19" ca="1">IF(SUMPRODUCT(($A19&gt;=Début)*($A19&lt;=Fin)*(Emplacement=$K$1)*(Emplacement=D$4))&gt;0,INDEX(Emplacement,MIN(IF((Emplacement=D$4)*($A19&gt;=Début)*($A19&lt;=Fin),ROW(Emplacement)))-1),"")</f>
        <v/>
      </c>
      <c r="E19" s="82" t="str">
        <f t="array" aca="1" ref="E19" ca="1">IF(SUMPRODUCT(($A19&gt;=Début)*($A19&lt;=Fin)*(Emplacement=$K$1)*(Emplacement=E$4))&gt;0,INDEX(Emplacement,MIN(IF((Emplacement=E$4)*($A19&gt;=Début)*($A19&lt;=Fin),ROW(Emplacement)))-1),"")</f>
        <v/>
      </c>
      <c r="F19" s="82" t="str">
        <f t="array" aca="1" ref="F19" ca="1">IF(SUMPRODUCT(($A19&gt;=Début)*($A19&lt;=Fin)*(Emplacement=$K$1)*(Emplacement=F$4))&gt;0,INDEX(Emplacement,MIN(IF((Emplacement=F$4)*($A19&gt;=Début)*($A19&lt;=Fin),ROW(Emplacement)))-1),"")</f>
        <v/>
      </c>
      <c r="G19" s="82" t="str">
        <f t="array" aca="1" ref="G19" ca="1">IF(SUMPRODUCT(($A19&gt;=Début)*($A19&lt;=Fin)*(Emplacement=$K$1)*(Emplacement=G$4))&gt;0,INDEX(Emplacement,MIN(IF((Emplacement=G$4)*($A19&gt;=Début)*($A19&lt;=Fin),ROW(Emplacement)))-1),"")</f>
        <v/>
      </c>
      <c r="H19" s="82" t="str">
        <f t="array" aca="1" ref="H19" ca="1">IF(SUMPRODUCT(($A19&gt;=Début)*($A19&lt;=Fin)*(Emplacement=$K$1)*(Emplacement=H$4))&gt;0,INDEX(Emplacement,MIN(IF((Emplacement=H$4)*($A19&gt;=Début)*($A19&lt;=Fin),ROW(Emplacement)))-1),"")</f>
        <v/>
      </c>
      <c r="I19" s="82" t="str">
        <f t="array" aca="1" ref="I19" ca="1">IF(SUMPRODUCT(($A19&gt;=Début)*($A19&lt;=Fin)*(Emplacement=$K$1)*(Emplacement=I$4))&gt;0,INDEX(Emplacement,MIN(IF((Emplacement=I$4)*($A19&gt;=Début)*($A19&lt;=Fin),ROW(Emplacement)))-1),"")</f>
        <v/>
      </c>
      <c r="J19" s="82" t="str">
        <f t="array" aca="1" ref="J19" ca="1">IF(SUMPRODUCT(($A19&gt;=Début)*($A19&lt;=Fin)*(Emplacement=$K$1)*(Emplacement=J$4))&gt;0,INDEX(Emplacement,MIN(IF((Emplacement=J$4)*($A19&gt;=Début)*($A19&lt;=Fin),ROW(Emplacement)))-1),"")</f>
        <v/>
      </c>
      <c r="K19" s="82" t="str">
        <f t="array" aca="1" ref="K19" ca="1">IF(SUMPRODUCT(($A19&gt;=Début)*($A19&lt;=Fin)*(Emplacement=$K$1)*(Emplacement=K$4))&gt;0,INDEX(Emplacement,MIN(IF((Emplacement=K$4)*($A19&gt;=Début)*($A19&lt;=Fin),ROW(Emplacement)))-1),"")</f>
        <v/>
      </c>
      <c r="L19" s="83" t="str">
        <f t="array" aca="1" ref="L19" ca="1">IF(SUMPRODUCT(($A19&gt;=Début)*($A19&lt;=Fin)*(Emplacement=$K$1)*(Emplacement=L$4))&gt;0,INDEX(Emplacement,MIN(IF((Emplacement=L$4)*($A19&gt;=Début)*($A19&lt;=Fin),ROW(Emplacement)))-1),"")</f>
        <v/>
      </c>
      <c r="S19" s="53">
        <f>IF(S18="","",IF(MONTH(S18+1)=T$4,S18+1,""))</f>
        <v>42750</v>
      </c>
      <c r="T19" s="58">
        <f>IF(T18="","",IF(MONTH(T18+1)=T$4,T18+1,""))</f>
        <v>42750</v>
      </c>
      <c r="U19" s="81" t="str">
        <f t="array" aca="1" ref="U19" ca="1">IF(SUMPRODUCT(($A19&gt;=Début)*($A19&lt;=Fin)*(Emplacement=U$4))&gt;0,INDEX(Emplacement,MIN(IF((Emplacement=U$4)*($A19&gt;=Début)*($A19&lt;=Fin),ROW(Emplacement)))-1),"")</f>
        <v/>
      </c>
      <c r="V19" s="82" t="str">
        <f t="array" aca="1" ref="V19" ca="1">IF(SUMPRODUCT(($A19&gt;=Début)*($A19&lt;=Fin)*(Emplacement=V$4))&gt;0,INDEX(Emplacement,MIN(IF((Emplacement=V$4)*($A19&gt;=Début)*($A19&lt;=Fin),ROW(Emplacement)))-1),"")</f>
        <v/>
      </c>
      <c r="W19" s="82" t="str">
        <f t="array" aca="1" ref="W19" ca="1">IF(SUMPRODUCT(($A19&gt;=Début)*($A19&lt;=Fin)*(Emplacement=W$4))&gt;0,INDEX(Emplacement,MIN(IF((Emplacement=W$4)*($A19&gt;=Début)*($A19&lt;=Fin),ROW(Emplacement)))-1),"")</f>
        <v/>
      </c>
      <c r="X19" s="82" t="str">
        <f t="array" aca="1" ref="X19" ca="1">IF(SUMPRODUCT(($A19&gt;=Début)*($A19&lt;=Fin)*(Emplacement=X$4))&gt;0,INDEX(Emplacement,MIN(IF((Emplacement=X$4)*($A19&gt;=Début)*($A19&lt;=Fin),ROW(Emplacement)))-1),"")</f>
        <v>S-04</v>
      </c>
      <c r="Y19" s="82" t="str">
        <f t="array" aca="1" ref="Y19" ca="1">IF(SUMPRODUCT(($A19&gt;=Début)*($A19&lt;=Fin)*(Emplacement=Y$4))&gt;0,INDEX(Emplacement,MIN(IF((Emplacement=Y$4)*($A19&gt;=Début)*($A19&lt;=Fin),ROW(Emplacement)))-1),"")</f>
        <v/>
      </c>
      <c r="Z19" s="82" t="str">
        <f t="array" aca="1" ref="Z19" ca="1">IF(SUMPRODUCT(($A19&gt;=Début)*($A19&lt;=Fin)*(Emplacement=Z$4))&gt;0,INDEX(Emplacement,MIN(IF((Emplacement=Z$4)*($A19&gt;=Début)*($A19&lt;=Fin),ROW(Emplacement)))-1),"")</f>
        <v/>
      </c>
      <c r="AA19" s="82" t="str">
        <f t="array" aca="1" ref="AA19" ca="1">IF(SUMPRODUCT(($A19&gt;=Début)*($A19&lt;=Fin)*(Emplacement=AA$4))&gt;0,INDEX(Emplacement,MIN(IF((Emplacement=AA$4)*($A19&gt;=Début)*($A19&lt;=Fin),ROW(Emplacement)))-1),"")</f>
        <v/>
      </c>
      <c r="AB19" s="82" t="str">
        <f t="array" aca="1" ref="AB19" ca="1">IF(SUMPRODUCT(($A19&gt;=Début)*($A19&lt;=Fin)*(Emplacement=AB$4))&gt;0,INDEX(Emplacement,MIN(IF((Emplacement=AB$4)*($A19&gt;=Début)*($A19&lt;=Fin),ROW(Emplacement)))-1),"")</f>
        <v/>
      </c>
      <c r="AC19" s="82" t="str">
        <f t="array" aca="1" ref="AC19" ca="1">IF(SUMPRODUCT(($A19&gt;=Début)*($A19&lt;=Fin)*(Emplacement=AC$4))&gt;0,INDEX(Emplacement,MIN(IF((Emplacement=AC$4)*($A19&gt;=Début)*($A19&lt;=Fin),ROW(Emplacement)))-1),"")</f>
        <v>C-04</v>
      </c>
      <c r="AD19" s="83" t="str">
        <f t="array" aca="1" ref="AD19" ca="1">IF(SUMPRODUCT(($A19&gt;=Début)*($A19&lt;=Fin)*(Emplacement=AD$4))&gt;0,INDEX(Emplacement,MIN(IF((Emplacement=AD$4)*($A19&gt;=Début)*($A19&lt;=Fin),ROW(Emplacement)))-1),"")</f>
        <v/>
      </c>
      <c r="AF19" s="90" t="s">
        <v>54</v>
      </c>
      <c r="AG19" s="93"/>
      <c r="AH19" s="91"/>
    </row>
    <row r="20" spans="1:35" ht="11.25" customHeight="1" x14ac:dyDescent="0.25">
      <c r="A20" s="53">
        <f t="shared" si="0"/>
        <v>42751</v>
      </c>
      <c r="B20" s="58">
        <f t="shared" si="1"/>
        <v>42751</v>
      </c>
      <c r="C20" s="81" t="str">
        <f t="array" aca="1" ref="C20" ca="1">IF(SUMPRODUCT(($A20&gt;=Début)*($A20&lt;=Fin)*(Emplacement=$K$1)*(Emplacement=C$4))&gt;0,INDEX(Emplacement,MIN(IF((Emplacement=C$4)*($A20&gt;=Début)*($A20&lt;=Fin),ROW(Emplacement)))-1),"")</f>
        <v/>
      </c>
      <c r="D20" s="82" t="str">
        <f t="array" aca="1" ref="D20" ca="1">IF(SUMPRODUCT(($A20&gt;=Début)*($A20&lt;=Fin)*(Emplacement=$K$1)*(Emplacement=D$4))&gt;0,INDEX(Emplacement,MIN(IF((Emplacement=D$4)*($A20&gt;=Début)*($A20&lt;=Fin),ROW(Emplacement)))-1),"")</f>
        <v/>
      </c>
      <c r="E20" s="82" t="str">
        <f t="array" aca="1" ref="E20" ca="1">IF(SUMPRODUCT(($A20&gt;=Début)*($A20&lt;=Fin)*(Emplacement=$K$1)*(Emplacement=E$4))&gt;0,INDEX(Emplacement,MIN(IF((Emplacement=E$4)*($A20&gt;=Début)*($A20&lt;=Fin),ROW(Emplacement)))-1),"")</f>
        <v/>
      </c>
      <c r="F20" s="82" t="str">
        <f t="array" aca="1" ref="F20" ca="1">IF(SUMPRODUCT(($A20&gt;=Début)*($A20&lt;=Fin)*(Emplacement=$K$1)*(Emplacement=F$4))&gt;0,INDEX(Emplacement,MIN(IF((Emplacement=F$4)*($A20&gt;=Début)*($A20&lt;=Fin),ROW(Emplacement)))-1),"")</f>
        <v/>
      </c>
      <c r="G20" s="82" t="str">
        <f t="array" aca="1" ref="G20" ca="1">IF(SUMPRODUCT(($A20&gt;=Début)*($A20&lt;=Fin)*(Emplacement=$K$1)*(Emplacement=G$4))&gt;0,INDEX(Emplacement,MIN(IF((Emplacement=G$4)*($A20&gt;=Début)*($A20&lt;=Fin),ROW(Emplacement)))-1),"")</f>
        <v/>
      </c>
      <c r="H20" s="82" t="str">
        <f t="array" aca="1" ref="H20" ca="1">IF(SUMPRODUCT(($A20&gt;=Début)*($A20&lt;=Fin)*(Emplacement=$K$1)*(Emplacement=H$4))&gt;0,INDEX(Emplacement,MIN(IF((Emplacement=H$4)*($A20&gt;=Début)*($A20&lt;=Fin),ROW(Emplacement)))-1),"")</f>
        <v/>
      </c>
      <c r="I20" s="82" t="str">
        <f t="array" aca="1" ref="I20" ca="1">IF(SUMPRODUCT(($A20&gt;=Début)*($A20&lt;=Fin)*(Emplacement=$K$1)*(Emplacement=I$4))&gt;0,INDEX(Emplacement,MIN(IF((Emplacement=I$4)*($A20&gt;=Début)*($A20&lt;=Fin),ROW(Emplacement)))-1),"")</f>
        <v/>
      </c>
      <c r="J20" s="82" t="str">
        <f t="array" aca="1" ref="J20" ca="1">IF(SUMPRODUCT(($A20&gt;=Début)*($A20&lt;=Fin)*(Emplacement=$K$1)*(Emplacement=J$4))&gt;0,INDEX(Emplacement,MIN(IF((Emplacement=J$4)*($A20&gt;=Début)*($A20&lt;=Fin),ROW(Emplacement)))-1),"")</f>
        <v/>
      </c>
      <c r="K20" s="82" t="str">
        <f t="array" aca="1" ref="K20" ca="1">IF(SUMPRODUCT(($A20&gt;=Début)*($A20&lt;=Fin)*(Emplacement=$K$1)*(Emplacement=K$4))&gt;0,INDEX(Emplacement,MIN(IF((Emplacement=K$4)*($A20&gt;=Début)*($A20&lt;=Fin),ROW(Emplacement)))-1),"")</f>
        <v/>
      </c>
      <c r="L20" s="83" t="str">
        <f t="array" aca="1" ref="L20" ca="1">IF(SUMPRODUCT(($A20&gt;=Début)*($A20&lt;=Fin)*(Emplacement=$K$1)*(Emplacement=L$4))&gt;0,INDEX(Emplacement,MIN(IF((Emplacement=L$4)*($A20&gt;=Début)*($A20&lt;=Fin),ROW(Emplacement)))-1),"")</f>
        <v/>
      </c>
      <c r="S20" s="53">
        <f>IF(S19="","",IF(MONTH(S19+1)=T$4,S19+1,""))</f>
        <v>42751</v>
      </c>
      <c r="T20" s="58">
        <f>IF(T19="","",IF(MONTH(T19+1)=T$4,T19+1,""))</f>
        <v>42751</v>
      </c>
      <c r="U20" s="81" t="str">
        <f t="array" aca="1" ref="U20" ca="1">IF(SUMPRODUCT(($A20&gt;=Début)*($A20&lt;=Fin)*(Emplacement=U$4))&gt;0,INDEX(Emplacement,MIN(IF((Emplacement=U$4)*($A20&gt;=Début)*($A20&lt;=Fin),ROW(Emplacement)))-1),"")</f>
        <v/>
      </c>
      <c r="V20" s="82" t="str">
        <f t="array" aca="1" ref="V20" ca="1">IF(SUMPRODUCT(($A20&gt;=Début)*($A20&lt;=Fin)*(Emplacement=V$4))&gt;0,INDEX(Emplacement,MIN(IF((Emplacement=V$4)*($A20&gt;=Début)*($A20&lt;=Fin),ROW(Emplacement)))-1),"")</f>
        <v/>
      </c>
      <c r="W20" s="82" t="str">
        <f t="array" aca="1" ref="W20" ca="1">IF(SUMPRODUCT(($A20&gt;=Début)*($A20&lt;=Fin)*(Emplacement=W$4))&gt;0,INDEX(Emplacement,MIN(IF((Emplacement=W$4)*($A20&gt;=Début)*($A20&lt;=Fin),ROW(Emplacement)))-1),"")</f>
        <v/>
      </c>
      <c r="X20" s="82" t="str">
        <f t="array" aca="1" ref="X20" ca="1">IF(SUMPRODUCT(($A20&gt;=Début)*($A20&lt;=Fin)*(Emplacement=X$4))&gt;0,INDEX(Emplacement,MIN(IF((Emplacement=X$4)*($A20&gt;=Début)*($A20&lt;=Fin),ROW(Emplacement)))-1),"")</f>
        <v>S-04</v>
      </c>
      <c r="Y20" s="82" t="str">
        <f t="array" aca="1" ref="Y20" ca="1">IF(SUMPRODUCT(($A20&gt;=Début)*($A20&lt;=Fin)*(Emplacement=Y$4))&gt;0,INDEX(Emplacement,MIN(IF((Emplacement=Y$4)*($A20&gt;=Début)*($A20&lt;=Fin),ROW(Emplacement)))-1),"")</f>
        <v/>
      </c>
      <c r="Z20" s="82" t="str">
        <f t="array" aca="1" ref="Z20" ca="1">IF(SUMPRODUCT(($A20&gt;=Début)*($A20&lt;=Fin)*(Emplacement=Z$4))&gt;0,INDEX(Emplacement,MIN(IF((Emplacement=Z$4)*($A20&gt;=Début)*($A20&lt;=Fin),ROW(Emplacement)))-1),"")</f>
        <v/>
      </c>
      <c r="AA20" s="82" t="str">
        <f t="array" aca="1" ref="AA20" ca="1">IF(SUMPRODUCT(($A20&gt;=Début)*($A20&lt;=Fin)*(Emplacement=AA$4))&gt;0,INDEX(Emplacement,MIN(IF((Emplacement=AA$4)*($A20&gt;=Début)*($A20&lt;=Fin),ROW(Emplacement)))-1),"")</f>
        <v/>
      </c>
      <c r="AB20" s="82" t="str">
        <f t="array" aca="1" ref="AB20" ca="1">IF(SUMPRODUCT(($A20&gt;=Début)*($A20&lt;=Fin)*(Emplacement=AB$4))&gt;0,INDEX(Emplacement,MIN(IF((Emplacement=AB$4)*($A20&gt;=Début)*($A20&lt;=Fin),ROW(Emplacement)))-1),"")</f>
        <v/>
      </c>
      <c r="AC20" s="82" t="str">
        <f t="array" aca="1" ref="AC20" ca="1">IF(SUMPRODUCT(($A20&gt;=Début)*($A20&lt;=Fin)*(Emplacement=AC$4))&gt;0,INDEX(Emplacement,MIN(IF((Emplacement=AC$4)*($A20&gt;=Début)*($A20&lt;=Fin),ROW(Emplacement)))-1),"")</f>
        <v>C-04</v>
      </c>
      <c r="AD20" s="83" t="str">
        <f t="array" aca="1" ref="AD20" ca="1">IF(SUMPRODUCT(($A20&gt;=Début)*($A20&lt;=Fin)*(Emplacement=AD$4))&gt;0,INDEX(Emplacement,MIN(IF((Emplacement=AD$4)*($A20&gt;=Début)*($A20&lt;=Fin),ROW(Emplacement)))-1),"")</f>
        <v/>
      </c>
      <c r="AF20" s="90" t="s">
        <v>55</v>
      </c>
      <c r="AG20" s="93"/>
      <c r="AH20" s="91"/>
    </row>
    <row r="21" spans="1:35" ht="11.25" customHeight="1" x14ac:dyDescent="0.25">
      <c r="A21" s="53">
        <f t="shared" si="0"/>
        <v>42752</v>
      </c>
      <c r="B21" s="58">
        <f t="shared" si="1"/>
        <v>42752</v>
      </c>
      <c r="C21" s="81" t="str">
        <f t="array" aca="1" ref="C21" ca="1">IF(SUMPRODUCT(($A21&gt;=Début)*($A21&lt;=Fin)*(Emplacement=$K$1)*(Emplacement=C$4))&gt;0,INDEX(Emplacement,MIN(IF((Emplacement=C$4)*($A21&gt;=Début)*($A21&lt;=Fin),ROW(Emplacement)))-1),"")</f>
        <v/>
      </c>
      <c r="D21" s="82" t="str">
        <f t="array" aca="1" ref="D21" ca="1">IF(SUMPRODUCT(($A21&gt;=Début)*($A21&lt;=Fin)*(Emplacement=$K$1)*(Emplacement=D$4))&gt;0,INDEX(Emplacement,MIN(IF((Emplacement=D$4)*($A21&gt;=Début)*($A21&lt;=Fin),ROW(Emplacement)))-1),"")</f>
        <v/>
      </c>
      <c r="E21" s="82" t="str">
        <f t="array" aca="1" ref="E21" ca="1">IF(SUMPRODUCT(($A21&gt;=Début)*($A21&lt;=Fin)*(Emplacement=$K$1)*(Emplacement=E$4))&gt;0,INDEX(Emplacement,MIN(IF((Emplacement=E$4)*($A21&gt;=Début)*($A21&lt;=Fin),ROW(Emplacement)))-1),"")</f>
        <v/>
      </c>
      <c r="F21" s="82" t="str">
        <f t="array" aca="1" ref="F21" ca="1">IF(SUMPRODUCT(($A21&gt;=Début)*($A21&lt;=Fin)*(Emplacement=$K$1)*(Emplacement=F$4))&gt;0,INDEX(Emplacement,MIN(IF((Emplacement=F$4)*($A21&gt;=Début)*($A21&lt;=Fin),ROW(Emplacement)))-1),"")</f>
        <v/>
      </c>
      <c r="G21" s="82" t="str">
        <f t="array" aca="1" ref="G21" ca="1">IF(SUMPRODUCT(($A21&gt;=Début)*($A21&lt;=Fin)*(Emplacement=$K$1)*(Emplacement=G$4))&gt;0,INDEX(Emplacement,MIN(IF((Emplacement=G$4)*($A21&gt;=Début)*($A21&lt;=Fin),ROW(Emplacement)))-1),"")</f>
        <v/>
      </c>
      <c r="H21" s="82" t="str">
        <f t="array" aca="1" ref="H21" ca="1">IF(SUMPRODUCT(($A21&gt;=Début)*($A21&lt;=Fin)*(Emplacement=$K$1)*(Emplacement=H$4))&gt;0,INDEX(Emplacement,MIN(IF((Emplacement=H$4)*($A21&gt;=Début)*($A21&lt;=Fin),ROW(Emplacement)))-1),"")</f>
        <v/>
      </c>
      <c r="I21" s="82" t="str">
        <f t="array" aca="1" ref="I21" ca="1">IF(SUMPRODUCT(($A21&gt;=Début)*($A21&lt;=Fin)*(Emplacement=$K$1)*(Emplacement=I$4))&gt;0,INDEX(Emplacement,MIN(IF((Emplacement=I$4)*($A21&gt;=Début)*($A21&lt;=Fin),ROW(Emplacement)))-1),"")</f>
        <v/>
      </c>
      <c r="J21" s="82" t="str">
        <f t="array" aca="1" ref="J21" ca="1">IF(SUMPRODUCT(($A21&gt;=Début)*($A21&lt;=Fin)*(Emplacement=$K$1)*(Emplacement=J$4))&gt;0,INDEX(Emplacement,MIN(IF((Emplacement=J$4)*($A21&gt;=Début)*($A21&lt;=Fin),ROW(Emplacement)))-1),"")</f>
        <v/>
      </c>
      <c r="K21" s="82" t="str">
        <f t="array" aca="1" ref="K21" ca="1">IF(SUMPRODUCT(($A21&gt;=Début)*($A21&lt;=Fin)*(Emplacement=$K$1)*(Emplacement=K$4))&gt;0,INDEX(Emplacement,MIN(IF((Emplacement=K$4)*($A21&gt;=Début)*($A21&lt;=Fin),ROW(Emplacement)))-1),"")</f>
        <v/>
      </c>
      <c r="L21" s="83" t="str">
        <f t="array" aca="1" ref="L21" ca="1">IF(SUMPRODUCT(($A21&gt;=Début)*($A21&lt;=Fin)*(Emplacement=$K$1)*(Emplacement=L$4))&gt;0,INDEX(Emplacement,MIN(IF((Emplacement=L$4)*($A21&gt;=Début)*($A21&lt;=Fin),ROW(Emplacement)))-1),"")</f>
        <v/>
      </c>
      <c r="S21" s="53">
        <f>IF(S20="","",IF(MONTH(S20+1)=T$4,S20+1,""))</f>
        <v>42752</v>
      </c>
      <c r="T21" s="58">
        <f>IF(T20="","",IF(MONTH(T20+1)=T$4,T20+1,""))</f>
        <v>42752</v>
      </c>
      <c r="U21" s="81" t="str">
        <f t="array" aca="1" ref="U21" ca="1">IF(SUMPRODUCT(($A21&gt;=Début)*($A21&lt;=Fin)*(Emplacement=U$4))&gt;0,INDEX(Emplacement,MIN(IF((Emplacement=U$4)*($A21&gt;=Début)*($A21&lt;=Fin),ROW(Emplacement)))-1),"")</f>
        <v/>
      </c>
      <c r="V21" s="82" t="str">
        <f t="array" aca="1" ref="V21" ca="1">IF(SUMPRODUCT(($A21&gt;=Début)*($A21&lt;=Fin)*(Emplacement=V$4))&gt;0,INDEX(Emplacement,MIN(IF((Emplacement=V$4)*($A21&gt;=Début)*($A21&lt;=Fin),ROW(Emplacement)))-1),"")</f>
        <v/>
      </c>
      <c r="W21" s="82" t="str">
        <f t="array" aca="1" ref="W21" ca="1">IF(SUMPRODUCT(($A21&gt;=Début)*($A21&lt;=Fin)*(Emplacement=W$4))&gt;0,INDEX(Emplacement,MIN(IF((Emplacement=W$4)*($A21&gt;=Début)*($A21&lt;=Fin),ROW(Emplacement)))-1),"")</f>
        <v/>
      </c>
      <c r="X21" s="82" t="str">
        <f t="array" aca="1" ref="X21" ca="1">IF(SUMPRODUCT(($A21&gt;=Début)*($A21&lt;=Fin)*(Emplacement=X$4))&gt;0,INDEX(Emplacement,MIN(IF((Emplacement=X$4)*($A21&gt;=Début)*($A21&lt;=Fin),ROW(Emplacement)))-1),"")</f>
        <v>S-04</v>
      </c>
      <c r="Y21" s="82" t="str">
        <f t="array" aca="1" ref="Y21" ca="1">IF(SUMPRODUCT(($A21&gt;=Début)*($A21&lt;=Fin)*(Emplacement=Y$4))&gt;0,INDEX(Emplacement,MIN(IF((Emplacement=Y$4)*($A21&gt;=Début)*($A21&lt;=Fin),ROW(Emplacement)))-1),"")</f>
        <v/>
      </c>
      <c r="Z21" s="82" t="str">
        <f t="array" aca="1" ref="Z21" ca="1">IF(SUMPRODUCT(($A21&gt;=Début)*($A21&lt;=Fin)*(Emplacement=Z$4))&gt;0,INDEX(Emplacement,MIN(IF((Emplacement=Z$4)*($A21&gt;=Début)*($A21&lt;=Fin),ROW(Emplacement)))-1),"")</f>
        <v/>
      </c>
      <c r="AA21" s="82" t="str">
        <f t="array" aca="1" ref="AA21" ca="1">IF(SUMPRODUCT(($A21&gt;=Début)*($A21&lt;=Fin)*(Emplacement=AA$4))&gt;0,INDEX(Emplacement,MIN(IF((Emplacement=AA$4)*($A21&gt;=Début)*($A21&lt;=Fin),ROW(Emplacement)))-1),"")</f>
        <v/>
      </c>
      <c r="AB21" s="82" t="str">
        <f t="array" aca="1" ref="AB21" ca="1">IF(SUMPRODUCT(($A21&gt;=Début)*($A21&lt;=Fin)*(Emplacement=AB$4))&gt;0,INDEX(Emplacement,MIN(IF((Emplacement=AB$4)*($A21&gt;=Début)*($A21&lt;=Fin),ROW(Emplacement)))-1),"")</f>
        <v/>
      </c>
      <c r="AC21" s="82" t="str">
        <f t="array" aca="1" ref="AC21" ca="1">IF(SUMPRODUCT(($A21&gt;=Début)*($A21&lt;=Fin)*(Emplacement=AC$4))&gt;0,INDEX(Emplacement,MIN(IF((Emplacement=AC$4)*($A21&gt;=Début)*($A21&lt;=Fin),ROW(Emplacement)))-1),"")</f>
        <v>C-04</v>
      </c>
      <c r="AD21" s="83" t="str">
        <f t="array" aca="1" ref="AD21" ca="1">IF(SUMPRODUCT(($A21&gt;=Début)*($A21&lt;=Fin)*(Emplacement=AD$4))&gt;0,INDEX(Emplacement,MIN(IF((Emplacement=AD$4)*($A21&gt;=Début)*($A21&lt;=Fin),ROW(Emplacement)))-1),"")</f>
        <v/>
      </c>
      <c r="AF21" s="90" t="s">
        <v>64</v>
      </c>
      <c r="AG21" s="93"/>
      <c r="AH21" s="91"/>
    </row>
    <row r="22" spans="1:35" ht="11.25" customHeight="1" x14ac:dyDescent="0.25">
      <c r="A22" s="53">
        <f t="shared" si="0"/>
        <v>42753</v>
      </c>
      <c r="B22" s="58">
        <f t="shared" si="1"/>
        <v>42753</v>
      </c>
      <c r="C22" s="81" t="str">
        <f t="array" aca="1" ref="C22" ca="1">IF(SUMPRODUCT(($A22&gt;=Début)*($A22&lt;=Fin)*(Emplacement=$K$1)*(Emplacement=C$4))&gt;0,INDEX(Emplacement,MIN(IF((Emplacement=C$4)*($A22&gt;=Début)*($A22&lt;=Fin),ROW(Emplacement)))-1),"")</f>
        <v/>
      </c>
      <c r="D22" s="82" t="str">
        <f t="array" aca="1" ref="D22" ca="1">IF(SUMPRODUCT(($A22&gt;=Début)*($A22&lt;=Fin)*(Emplacement=$K$1)*(Emplacement=D$4))&gt;0,INDEX(Emplacement,MIN(IF((Emplacement=D$4)*($A22&gt;=Début)*($A22&lt;=Fin),ROW(Emplacement)))-1),"")</f>
        <v/>
      </c>
      <c r="E22" s="82" t="str">
        <f t="array" aca="1" ref="E22" ca="1">IF(SUMPRODUCT(($A22&gt;=Début)*($A22&lt;=Fin)*(Emplacement=$K$1)*(Emplacement=E$4))&gt;0,INDEX(Emplacement,MIN(IF((Emplacement=E$4)*($A22&gt;=Début)*($A22&lt;=Fin),ROW(Emplacement)))-1),"")</f>
        <v/>
      </c>
      <c r="F22" s="82" t="str">
        <f t="array" aca="1" ref="F22" ca="1">IF(SUMPRODUCT(($A22&gt;=Début)*($A22&lt;=Fin)*(Emplacement=$K$1)*(Emplacement=F$4))&gt;0,INDEX(Emplacement,MIN(IF((Emplacement=F$4)*($A22&gt;=Début)*($A22&lt;=Fin),ROW(Emplacement)))-1),"")</f>
        <v/>
      </c>
      <c r="G22" s="82" t="str">
        <f t="array" aca="1" ref="G22" ca="1">IF(SUMPRODUCT(($A22&gt;=Début)*($A22&lt;=Fin)*(Emplacement=$K$1)*(Emplacement=G$4))&gt;0,INDEX(Emplacement,MIN(IF((Emplacement=G$4)*($A22&gt;=Début)*($A22&lt;=Fin),ROW(Emplacement)))-1),"")</f>
        <v/>
      </c>
      <c r="H22" s="82" t="str">
        <f t="array" aca="1" ref="H22" ca="1">IF(SUMPRODUCT(($A22&gt;=Début)*($A22&lt;=Fin)*(Emplacement=$K$1)*(Emplacement=H$4))&gt;0,INDEX(Emplacement,MIN(IF((Emplacement=H$4)*($A22&gt;=Début)*($A22&lt;=Fin),ROW(Emplacement)))-1),"")</f>
        <v/>
      </c>
      <c r="I22" s="82" t="str">
        <f t="array" aca="1" ref="I22" ca="1">IF(SUMPRODUCT(($A22&gt;=Début)*($A22&lt;=Fin)*(Emplacement=$K$1)*(Emplacement=I$4))&gt;0,INDEX(Emplacement,MIN(IF((Emplacement=I$4)*($A22&gt;=Début)*($A22&lt;=Fin),ROW(Emplacement)))-1),"")</f>
        <v/>
      </c>
      <c r="J22" s="82" t="str">
        <f t="array" aca="1" ref="J22" ca="1">IF(SUMPRODUCT(($A22&gt;=Début)*($A22&lt;=Fin)*(Emplacement=$K$1)*(Emplacement=J$4))&gt;0,INDEX(Emplacement,MIN(IF((Emplacement=J$4)*($A22&gt;=Début)*($A22&lt;=Fin),ROW(Emplacement)))-1),"")</f>
        <v/>
      </c>
      <c r="K22" s="82" t="str">
        <f t="array" aca="1" ref="K22" ca="1">IF(SUMPRODUCT(($A22&gt;=Début)*($A22&lt;=Fin)*(Emplacement=$K$1)*(Emplacement=K$4))&gt;0,INDEX(Emplacement,MIN(IF((Emplacement=K$4)*($A22&gt;=Début)*($A22&lt;=Fin),ROW(Emplacement)))-1),"")</f>
        <v/>
      </c>
      <c r="L22" s="83" t="str">
        <f t="array" aca="1" ref="L22" ca="1">IF(SUMPRODUCT(($A22&gt;=Début)*($A22&lt;=Fin)*(Emplacement=$K$1)*(Emplacement=L$4))&gt;0,INDEX(Emplacement,MIN(IF((Emplacement=L$4)*($A22&gt;=Début)*($A22&lt;=Fin),ROW(Emplacement)))-1),"")</f>
        <v/>
      </c>
      <c r="S22" s="53">
        <f>IF(S21="","",IF(MONTH(S21+1)=T$4,S21+1,""))</f>
        <v>42753</v>
      </c>
      <c r="T22" s="58">
        <f>IF(T21="","",IF(MONTH(T21+1)=T$4,T21+1,""))</f>
        <v>42753</v>
      </c>
      <c r="U22" s="81" t="str">
        <f t="array" aca="1" ref="U22" ca="1">IF(SUMPRODUCT(($A22&gt;=Début)*($A22&lt;=Fin)*(Emplacement=U$4))&gt;0,INDEX(Emplacement,MIN(IF((Emplacement=U$4)*($A22&gt;=Début)*($A22&lt;=Fin),ROW(Emplacement)))-1),"")</f>
        <v/>
      </c>
      <c r="V22" s="82" t="str">
        <f t="array" aca="1" ref="V22" ca="1">IF(SUMPRODUCT(($A22&gt;=Début)*($A22&lt;=Fin)*(Emplacement=V$4))&gt;0,INDEX(Emplacement,MIN(IF((Emplacement=V$4)*($A22&gt;=Début)*($A22&lt;=Fin),ROW(Emplacement)))-1),"")</f>
        <v/>
      </c>
      <c r="W22" s="82" t="str">
        <f t="array" aca="1" ref="W22" ca="1">IF(SUMPRODUCT(($A22&gt;=Début)*($A22&lt;=Fin)*(Emplacement=W$4))&gt;0,INDEX(Emplacement,MIN(IF((Emplacement=W$4)*($A22&gt;=Début)*($A22&lt;=Fin),ROW(Emplacement)))-1),"")</f>
        <v/>
      </c>
      <c r="X22" s="82" t="str">
        <f t="array" aca="1" ref="X22" ca="1">IF(SUMPRODUCT(($A22&gt;=Début)*($A22&lt;=Fin)*(Emplacement=X$4))&gt;0,INDEX(Emplacement,MIN(IF((Emplacement=X$4)*($A22&gt;=Début)*($A22&lt;=Fin),ROW(Emplacement)))-1),"")</f>
        <v>S-04</v>
      </c>
      <c r="Y22" s="82" t="str">
        <f t="array" aca="1" ref="Y22" ca="1">IF(SUMPRODUCT(($A22&gt;=Début)*($A22&lt;=Fin)*(Emplacement=Y$4))&gt;0,INDEX(Emplacement,MIN(IF((Emplacement=Y$4)*($A22&gt;=Début)*($A22&lt;=Fin),ROW(Emplacement)))-1),"")</f>
        <v/>
      </c>
      <c r="Z22" s="82" t="str">
        <f t="array" aca="1" ref="Z22" ca="1">IF(SUMPRODUCT(($A22&gt;=Début)*($A22&lt;=Fin)*(Emplacement=Z$4))&gt;0,INDEX(Emplacement,MIN(IF((Emplacement=Z$4)*($A22&gt;=Début)*($A22&lt;=Fin),ROW(Emplacement)))-1),"")</f>
        <v/>
      </c>
      <c r="AA22" s="82" t="str">
        <f t="array" aca="1" ref="AA22" ca="1">IF(SUMPRODUCT(($A22&gt;=Début)*($A22&lt;=Fin)*(Emplacement=AA$4))&gt;0,INDEX(Emplacement,MIN(IF((Emplacement=AA$4)*($A22&gt;=Début)*($A22&lt;=Fin),ROW(Emplacement)))-1),"")</f>
        <v/>
      </c>
      <c r="AB22" s="82" t="str">
        <f t="array" aca="1" ref="AB22" ca="1">IF(SUMPRODUCT(($A22&gt;=Début)*($A22&lt;=Fin)*(Emplacement=AB$4))&gt;0,INDEX(Emplacement,MIN(IF((Emplacement=AB$4)*($A22&gt;=Début)*($A22&lt;=Fin),ROW(Emplacement)))-1),"")</f>
        <v/>
      </c>
      <c r="AC22" s="82" t="str">
        <f t="array" aca="1" ref="AC22" ca="1">IF(SUMPRODUCT(($A22&gt;=Début)*($A22&lt;=Fin)*(Emplacement=AC$4))&gt;0,INDEX(Emplacement,MIN(IF((Emplacement=AC$4)*($A22&gt;=Début)*($A22&lt;=Fin),ROW(Emplacement)))-1),"")</f>
        <v>C-04</v>
      </c>
      <c r="AD22" s="83" t="str">
        <f t="array" aca="1" ref="AD22" ca="1">IF(SUMPRODUCT(($A22&gt;=Début)*($A22&lt;=Fin)*(Emplacement=AD$4))&gt;0,INDEX(Emplacement,MIN(IF((Emplacement=AD$4)*($A22&gt;=Début)*($A22&lt;=Fin),ROW(Emplacement)))-1),"")</f>
        <v/>
      </c>
      <c r="AF22" s="90" t="s">
        <v>72</v>
      </c>
      <c r="AG22" s="93"/>
      <c r="AH22" s="91"/>
    </row>
    <row r="23" spans="1:35" ht="11.25" customHeight="1" x14ac:dyDescent="0.25">
      <c r="A23" s="53">
        <f t="shared" si="0"/>
        <v>42754</v>
      </c>
      <c r="B23" s="58">
        <f t="shared" si="1"/>
        <v>42754</v>
      </c>
      <c r="C23" s="81" t="str">
        <f t="array" aca="1" ref="C23" ca="1">IF(SUMPRODUCT(($A23&gt;=Début)*($A23&lt;=Fin)*(Emplacement=$K$1)*(Emplacement=C$4))&gt;0,INDEX(Emplacement,MIN(IF((Emplacement=C$4)*($A23&gt;=Début)*($A23&lt;=Fin),ROW(Emplacement)))-1),"")</f>
        <v/>
      </c>
      <c r="D23" s="82" t="str">
        <f t="array" aca="1" ref="D23" ca="1">IF(SUMPRODUCT(($A23&gt;=Début)*($A23&lt;=Fin)*(Emplacement=$K$1)*(Emplacement=D$4))&gt;0,INDEX(Emplacement,MIN(IF((Emplacement=D$4)*($A23&gt;=Début)*($A23&lt;=Fin),ROW(Emplacement)))-1),"")</f>
        <v/>
      </c>
      <c r="E23" s="82" t="str">
        <f t="array" aca="1" ref="E23" ca="1">IF(SUMPRODUCT(($A23&gt;=Début)*($A23&lt;=Fin)*(Emplacement=$K$1)*(Emplacement=E$4))&gt;0,INDEX(Emplacement,MIN(IF((Emplacement=E$4)*($A23&gt;=Début)*($A23&lt;=Fin),ROW(Emplacement)))-1),"")</f>
        <v/>
      </c>
      <c r="F23" s="82" t="str">
        <f t="array" aca="1" ref="F23" ca="1">IF(SUMPRODUCT(($A23&gt;=Début)*($A23&lt;=Fin)*(Emplacement=$K$1)*(Emplacement=F$4))&gt;0,INDEX(Emplacement,MIN(IF((Emplacement=F$4)*($A23&gt;=Début)*($A23&lt;=Fin),ROW(Emplacement)))-1),"")</f>
        <v/>
      </c>
      <c r="G23" s="82" t="str">
        <f t="array" aca="1" ref="G23" ca="1">IF(SUMPRODUCT(($A23&gt;=Début)*($A23&lt;=Fin)*(Emplacement=$K$1)*(Emplacement=G$4))&gt;0,INDEX(Emplacement,MIN(IF((Emplacement=G$4)*($A23&gt;=Début)*($A23&lt;=Fin),ROW(Emplacement)))-1),"")</f>
        <v/>
      </c>
      <c r="H23" s="82" t="str">
        <f t="array" aca="1" ref="H23" ca="1">IF(SUMPRODUCT(($A23&gt;=Début)*($A23&lt;=Fin)*(Emplacement=$K$1)*(Emplacement=H$4))&gt;0,INDEX(Emplacement,MIN(IF((Emplacement=H$4)*($A23&gt;=Début)*($A23&lt;=Fin),ROW(Emplacement)))-1),"")</f>
        <v/>
      </c>
      <c r="I23" s="82" t="str">
        <f t="array" aca="1" ref="I23" ca="1">IF(SUMPRODUCT(($A23&gt;=Début)*($A23&lt;=Fin)*(Emplacement=$K$1)*(Emplacement=I$4))&gt;0,INDEX(Emplacement,MIN(IF((Emplacement=I$4)*($A23&gt;=Début)*($A23&lt;=Fin),ROW(Emplacement)))-1),"")</f>
        <v/>
      </c>
      <c r="J23" s="82" t="str">
        <f t="array" aca="1" ref="J23" ca="1">IF(SUMPRODUCT(($A23&gt;=Début)*($A23&lt;=Fin)*(Emplacement=$K$1)*(Emplacement=J$4))&gt;0,INDEX(Emplacement,MIN(IF((Emplacement=J$4)*($A23&gt;=Début)*($A23&lt;=Fin),ROW(Emplacement)))-1),"")</f>
        <v/>
      </c>
      <c r="K23" s="82" t="str">
        <f t="array" aca="1" ref="K23" ca="1">IF(SUMPRODUCT(($A23&gt;=Début)*($A23&lt;=Fin)*(Emplacement=$K$1)*(Emplacement=K$4))&gt;0,INDEX(Emplacement,MIN(IF((Emplacement=K$4)*($A23&gt;=Début)*($A23&lt;=Fin),ROW(Emplacement)))-1),"")</f>
        <v/>
      </c>
      <c r="L23" s="83" t="str">
        <f t="array" aca="1" ref="L23" ca="1">IF(SUMPRODUCT(($A23&gt;=Début)*($A23&lt;=Fin)*(Emplacement=$K$1)*(Emplacement=L$4))&gt;0,INDEX(Emplacement,MIN(IF((Emplacement=L$4)*($A23&gt;=Début)*($A23&lt;=Fin),ROW(Emplacement)))-1),"")</f>
        <v/>
      </c>
      <c r="S23" s="53">
        <f>IF(S22="","",IF(MONTH(S22+1)=T$4,S22+1,""))</f>
        <v>42754</v>
      </c>
      <c r="T23" s="58">
        <f>IF(T22="","",IF(MONTH(T22+1)=T$4,T22+1,""))</f>
        <v>42754</v>
      </c>
      <c r="U23" s="81" t="str">
        <f t="array" aca="1" ref="U23" ca="1">IF(SUMPRODUCT(($A23&gt;=Début)*($A23&lt;=Fin)*(Emplacement=U$4))&gt;0,INDEX(Emplacement,MIN(IF((Emplacement=U$4)*($A23&gt;=Début)*($A23&lt;=Fin),ROW(Emplacement)))-1),"")</f>
        <v/>
      </c>
      <c r="V23" s="82" t="str">
        <f t="array" aca="1" ref="V23" ca="1">IF(SUMPRODUCT(($A23&gt;=Début)*($A23&lt;=Fin)*(Emplacement=V$4))&gt;0,INDEX(Emplacement,MIN(IF((Emplacement=V$4)*($A23&gt;=Début)*($A23&lt;=Fin),ROW(Emplacement)))-1),"")</f>
        <v/>
      </c>
      <c r="W23" s="82" t="str">
        <f t="array" aca="1" ref="W23" ca="1">IF(SUMPRODUCT(($A23&gt;=Début)*($A23&lt;=Fin)*(Emplacement=W$4))&gt;0,INDEX(Emplacement,MIN(IF((Emplacement=W$4)*($A23&gt;=Début)*($A23&lt;=Fin),ROW(Emplacement)))-1),"")</f>
        <v/>
      </c>
      <c r="X23" s="82" t="str">
        <f t="array" aca="1" ref="X23" ca="1">IF(SUMPRODUCT(($A23&gt;=Début)*($A23&lt;=Fin)*(Emplacement=X$4))&gt;0,INDEX(Emplacement,MIN(IF((Emplacement=X$4)*($A23&gt;=Début)*($A23&lt;=Fin),ROW(Emplacement)))-1),"")</f>
        <v>S-04</v>
      </c>
      <c r="Y23" s="82" t="str">
        <f t="array" aca="1" ref="Y23" ca="1">IF(SUMPRODUCT(($A23&gt;=Début)*($A23&lt;=Fin)*(Emplacement=Y$4))&gt;0,INDEX(Emplacement,MIN(IF((Emplacement=Y$4)*($A23&gt;=Début)*($A23&lt;=Fin),ROW(Emplacement)))-1),"")</f>
        <v/>
      </c>
      <c r="Z23" s="82" t="str">
        <f t="array" aca="1" ref="Z23" ca="1">IF(SUMPRODUCT(($A23&gt;=Début)*($A23&lt;=Fin)*(Emplacement=Z$4))&gt;0,INDEX(Emplacement,MIN(IF((Emplacement=Z$4)*($A23&gt;=Début)*($A23&lt;=Fin),ROW(Emplacement)))-1),"")</f>
        <v/>
      </c>
      <c r="AA23" s="82" t="str">
        <f t="array" aca="1" ref="AA23" ca="1">IF(SUMPRODUCT(($A23&gt;=Début)*($A23&lt;=Fin)*(Emplacement=AA$4))&gt;0,INDEX(Emplacement,MIN(IF((Emplacement=AA$4)*($A23&gt;=Début)*($A23&lt;=Fin),ROW(Emplacement)))-1),"")</f>
        <v/>
      </c>
      <c r="AB23" s="82" t="str">
        <f t="array" aca="1" ref="AB23" ca="1">IF(SUMPRODUCT(($A23&gt;=Début)*($A23&lt;=Fin)*(Emplacement=AB$4))&gt;0,INDEX(Emplacement,MIN(IF((Emplacement=AB$4)*($A23&gt;=Début)*($A23&lt;=Fin),ROW(Emplacement)))-1),"")</f>
        <v/>
      </c>
      <c r="AC23" s="82" t="str">
        <f t="array" aca="1" ref="AC23" ca="1">IF(SUMPRODUCT(($A23&gt;=Début)*($A23&lt;=Fin)*(Emplacement=AC$4))&gt;0,INDEX(Emplacement,MIN(IF((Emplacement=AC$4)*($A23&gt;=Début)*($A23&lt;=Fin),ROW(Emplacement)))-1),"")</f>
        <v>C-04</v>
      </c>
      <c r="AD23" s="83" t="str">
        <f t="array" aca="1" ref="AD23" ca="1">IF(SUMPRODUCT(($A23&gt;=Début)*($A23&lt;=Fin)*(Emplacement=AD$4))&gt;0,INDEX(Emplacement,MIN(IF((Emplacement=AD$4)*($A23&gt;=Début)*($A23&lt;=Fin),ROW(Emplacement)))-1),"")</f>
        <v/>
      </c>
      <c r="AF23" s="90" t="s">
        <v>71</v>
      </c>
      <c r="AG23" s="93"/>
      <c r="AH23" s="91"/>
    </row>
    <row r="24" spans="1:35" ht="11.25" customHeight="1" x14ac:dyDescent="0.25">
      <c r="A24" s="53">
        <f t="shared" si="0"/>
        <v>42755</v>
      </c>
      <c r="B24" s="58">
        <f t="shared" si="1"/>
        <v>42755</v>
      </c>
      <c r="C24" s="81" t="str">
        <f t="array" aca="1" ref="C24" ca="1">IF(SUMPRODUCT(($A24&gt;=Début)*($A24&lt;=Fin)*(Emplacement=$K$1)*(Emplacement=C$4))&gt;0,INDEX(Emplacement,MIN(IF((Emplacement=C$4)*($A24&gt;=Début)*($A24&lt;=Fin),ROW(Emplacement)))-1),"")</f>
        <v/>
      </c>
      <c r="D24" s="82" t="str">
        <f t="array" aca="1" ref="D24" ca="1">IF(SUMPRODUCT(($A24&gt;=Début)*($A24&lt;=Fin)*(Emplacement=$K$1)*(Emplacement=D$4))&gt;0,INDEX(Emplacement,MIN(IF((Emplacement=D$4)*($A24&gt;=Début)*($A24&lt;=Fin),ROW(Emplacement)))-1),"")</f>
        <v/>
      </c>
      <c r="E24" s="82" t="str">
        <f t="array" aca="1" ref="E24" ca="1">IF(SUMPRODUCT(($A24&gt;=Début)*($A24&lt;=Fin)*(Emplacement=$K$1)*(Emplacement=E$4))&gt;0,INDEX(Emplacement,MIN(IF((Emplacement=E$4)*($A24&gt;=Début)*($A24&lt;=Fin),ROW(Emplacement)))-1),"")</f>
        <v/>
      </c>
      <c r="F24" s="82" t="str">
        <f t="array" aca="1" ref="F24" ca="1">IF(SUMPRODUCT(($A24&gt;=Début)*($A24&lt;=Fin)*(Emplacement=$K$1)*(Emplacement=F$4))&gt;0,INDEX(Emplacement,MIN(IF((Emplacement=F$4)*($A24&gt;=Début)*($A24&lt;=Fin),ROW(Emplacement)))-1),"")</f>
        <v/>
      </c>
      <c r="G24" s="82" t="str">
        <f t="array" aca="1" ref="G24" ca="1">IF(SUMPRODUCT(($A24&gt;=Début)*($A24&lt;=Fin)*(Emplacement=$K$1)*(Emplacement=G$4))&gt;0,INDEX(Emplacement,MIN(IF((Emplacement=G$4)*($A24&gt;=Début)*($A24&lt;=Fin),ROW(Emplacement)))-1),"")</f>
        <v/>
      </c>
      <c r="H24" s="82" t="str">
        <f t="array" aca="1" ref="H24" ca="1">IF(SUMPRODUCT(($A24&gt;=Début)*($A24&lt;=Fin)*(Emplacement=$K$1)*(Emplacement=H$4))&gt;0,INDEX(Emplacement,MIN(IF((Emplacement=H$4)*($A24&gt;=Début)*($A24&lt;=Fin),ROW(Emplacement)))-1),"")</f>
        <v/>
      </c>
      <c r="I24" s="82" t="str">
        <f t="array" aca="1" ref="I24" ca="1">IF(SUMPRODUCT(($A24&gt;=Début)*($A24&lt;=Fin)*(Emplacement=$K$1)*(Emplacement=I$4))&gt;0,INDEX(Emplacement,MIN(IF((Emplacement=I$4)*($A24&gt;=Début)*($A24&lt;=Fin),ROW(Emplacement)))-1),"")</f>
        <v/>
      </c>
      <c r="J24" s="82" t="str">
        <f t="array" aca="1" ref="J24" ca="1">IF(SUMPRODUCT(($A24&gt;=Début)*($A24&lt;=Fin)*(Emplacement=$K$1)*(Emplacement=J$4))&gt;0,INDEX(Emplacement,MIN(IF((Emplacement=J$4)*($A24&gt;=Début)*($A24&lt;=Fin),ROW(Emplacement)))-1),"")</f>
        <v/>
      </c>
      <c r="K24" s="82" t="str">
        <f t="array" aca="1" ref="K24" ca="1">IF(SUMPRODUCT(($A24&gt;=Début)*($A24&lt;=Fin)*(Emplacement=$K$1)*(Emplacement=K$4))&gt;0,INDEX(Emplacement,MIN(IF((Emplacement=K$4)*($A24&gt;=Début)*($A24&lt;=Fin),ROW(Emplacement)))-1),"")</f>
        <v/>
      </c>
      <c r="L24" s="83" t="str">
        <f t="array" aca="1" ref="L24" ca="1">IF(SUMPRODUCT(($A24&gt;=Début)*($A24&lt;=Fin)*(Emplacement=$K$1)*(Emplacement=L$4))&gt;0,INDEX(Emplacement,MIN(IF((Emplacement=L$4)*($A24&gt;=Début)*($A24&lt;=Fin),ROW(Emplacement)))-1),"")</f>
        <v/>
      </c>
      <c r="S24" s="53">
        <f>IF(S23="","",IF(MONTH(S23+1)=T$4,S23+1,""))</f>
        <v>42755</v>
      </c>
      <c r="T24" s="58">
        <f>IF(T23="","",IF(MONTH(T23+1)=T$4,T23+1,""))</f>
        <v>42755</v>
      </c>
      <c r="U24" s="81" t="str">
        <f t="array" aca="1" ref="U24" ca="1">IF(SUMPRODUCT(($A24&gt;=Début)*($A24&lt;=Fin)*(Emplacement=U$4))&gt;0,INDEX(Emplacement,MIN(IF((Emplacement=U$4)*($A24&gt;=Début)*($A24&lt;=Fin),ROW(Emplacement)))-1),"")</f>
        <v/>
      </c>
      <c r="V24" s="82" t="str">
        <f t="array" aca="1" ref="V24" ca="1">IF(SUMPRODUCT(($A24&gt;=Début)*($A24&lt;=Fin)*(Emplacement=V$4))&gt;0,INDEX(Emplacement,MIN(IF((Emplacement=V$4)*($A24&gt;=Début)*($A24&lt;=Fin),ROW(Emplacement)))-1),"")</f>
        <v/>
      </c>
      <c r="W24" s="82" t="str">
        <f t="array" aca="1" ref="W24" ca="1">IF(SUMPRODUCT(($A24&gt;=Début)*($A24&lt;=Fin)*(Emplacement=W$4))&gt;0,INDEX(Emplacement,MIN(IF((Emplacement=W$4)*($A24&gt;=Début)*($A24&lt;=Fin),ROW(Emplacement)))-1),"")</f>
        <v/>
      </c>
      <c r="X24" s="82" t="str">
        <f t="array" aca="1" ref="X24" ca="1">IF(SUMPRODUCT(($A24&gt;=Début)*($A24&lt;=Fin)*(Emplacement=X$4))&gt;0,INDEX(Emplacement,MIN(IF((Emplacement=X$4)*($A24&gt;=Début)*($A24&lt;=Fin),ROW(Emplacement)))-1),"")</f>
        <v>S-04</v>
      </c>
      <c r="Y24" s="82" t="str">
        <f t="array" aca="1" ref="Y24" ca="1">IF(SUMPRODUCT(($A24&gt;=Début)*($A24&lt;=Fin)*(Emplacement=Y$4))&gt;0,INDEX(Emplacement,MIN(IF((Emplacement=Y$4)*($A24&gt;=Début)*($A24&lt;=Fin),ROW(Emplacement)))-1),"")</f>
        <v/>
      </c>
      <c r="Z24" s="82" t="str">
        <f t="array" aca="1" ref="Z24" ca="1">IF(SUMPRODUCT(($A24&gt;=Début)*($A24&lt;=Fin)*(Emplacement=Z$4))&gt;0,INDEX(Emplacement,MIN(IF((Emplacement=Z$4)*($A24&gt;=Début)*($A24&lt;=Fin),ROW(Emplacement)))-1),"")</f>
        <v/>
      </c>
      <c r="AA24" s="82" t="str">
        <f t="array" aca="1" ref="AA24" ca="1">IF(SUMPRODUCT(($A24&gt;=Début)*($A24&lt;=Fin)*(Emplacement=AA$4))&gt;0,INDEX(Emplacement,MIN(IF((Emplacement=AA$4)*($A24&gt;=Début)*($A24&lt;=Fin),ROW(Emplacement)))-1),"")</f>
        <v/>
      </c>
      <c r="AB24" s="82" t="str">
        <f t="array" aca="1" ref="AB24" ca="1">IF(SUMPRODUCT(($A24&gt;=Début)*($A24&lt;=Fin)*(Emplacement=AB$4))&gt;0,INDEX(Emplacement,MIN(IF((Emplacement=AB$4)*($A24&gt;=Début)*($A24&lt;=Fin),ROW(Emplacement)))-1),"")</f>
        <v/>
      </c>
      <c r="AC24" s="82" t="str">
        <f t="array" aca="1" ref="AC24" ca="1">IF(SUMPRODUCT(($A24&gt;=Début)*($A24&lt;=Fin)*(Emplacement=AC$4))&gt;0,INDEX(Emplacement,MIN(IF((Emplacement=AC$4)*($A24&gt;=Début)*($A24&lt;=Fin),ROW(Emplacement)))-1),"")</f>
        <v>C-04</v>
      </c>
      <c r="AD24" s="83" t="str">
        <f t="array" aca="1" ref="AD24" ca="1">IF(SUMPRODUCT(($A24&gt;=Début)*($A24&lt;=Fin)*(Emplacement=AD$4))&gt;0,INDEX(Emplacement,MIN(IF((Emplacement=AD$4)*($A24&gt;=Début)*($A24&lt;=Fin),ROW(Emplacement)))-1),"")</f>
        <v/>
      </c>
      <c r="AF24" s="90" t="s">
        <v>73</v>
      </c>
      <c r="AG24" s="93"/>
      <c r="AH24" s="91"/>
    </row>
    <row r="25" spans="1:35" ht="11.25" customHeight="1" x14ac:dyDescent="0.25">
      <c r="A25" s="53">
        <f t="shared" si="0"/>
        <v>42756</v>
      </c>
      <c r="B25" s="58">
        <f t="shared" si="1"/>
        <v>42756</v>
      </c>
      <c r="C25" s="81" t="str">
        <f t="array" aca="1" ref="C25" ca="1">IF(SUMPRODUCT(($A25&gt;=Début)*($A25&lt;=Fin)*(Emplacement=$K$1)*(Emplacement=C$4))&gt;0,INDEX(Emplacement,MIN(IF((Emplacement=C$4)*($A25&gt;=Début)*($A25&lt;=Fin),ROW(Emplacement)))-1),"")</f>
        <v/>
      </c>
      <c r="D25" s="82" t="str">
        <f t="array" aca="1" ref="D25" ca="1">IF(SUMPRODUCT(($A25&gt;=Début)*($A25&lt;=Fin)*(Emplacement=$K$1)*(Emplacement=D$4))&gt;0,INDEX(Emplacement,MIN(IF((Emplacement=D$4)*($A25&gt;=Début)*($A25&lt;=Fin),ROW(Emplacement)))-1),"")</f>
        <v/>
      </c>
      <c r="E25" s="82" t="str">
        <f t="array" aca="1" ref="E25" ca="1">IF(SUMPRODUCT(($A25&gt;=Début)*($A25&lt;=Fin)*(Emplacement=$K$1)*(Emplacement=E$4))&gt;0,INDEX(Emplacement,MIN(IF((Emplacement=E$4)*($A25&gt;=Début)*($A25&lt;=Fin),ROW(Emplacement)))-1),"")</f>
        <v/>
      </c>
      <c r="F25" s="82" t="str">
        <f t="array" aca="1" ref="F25" ca="1">IF(SUMPRODUCT(($A25&gt;=Début)*($A25&lt;=Fin)*(Emplacement=$K$1)*(Emplacement=F$4))&gt;0,INDEX(Emplacement,MIN(IF((Emplacement=F$4)*($A25&gt;=Début)*($A25&lt;=Fin),ROW(Emplacement)))-1),"")</f>
        <v/>
      </c>
      <c r="G25" s="82" t="str">
        <f t="array" aca="1" ref="G25" ca="1">IF(SUMPRODUCT(($A25&gt;=Début)*($A25&lt;=Fin)*(Emplacement=$K$1)*(Emplacement=G$4))&gt;0,INDEX(Emplacement,MIN(IF((Emplacement=G$4)*($A25&gt;=Début)*($A25&lt;=Fin),ROW(Emplacement)))-1),"")</f>
        <v/>
      </c>
      <c r="H25" s="82" t="str">
        <f t="array" aca="1" ref="H25" ca="1">IF(SUMPRODUCT(($A25&gt;=Début)*($A25&lt;=Fin)*(Emplacement=$K$1)*(Emplacement=H$4))&gt;0,INDEX(Emplacement,MIN(IF((Emplacement=H$4)*($A25&gt;=Début)*($A25&lt;=Fin),ROW(Emplacement)))-1),"")</f>
        <v/>
      </c>
      <c r="I25" s="82" t="str">
        <f t="array" aca="1" ref="I25" ca="1">IF(SUMPRODUCT(($A25&gt;=Début)*($A25&lt;=Fin)*(Emplacement=$K$1)*(Emplacement=I$4))&gt;0,INDEX(Emplacement,MIN(IF((Emplacement=I$4)*($A25&gt;=Début)*($A25&lt;=Fin),ROW(Emplacement)))-1),"")</f>
        <v/>
      </c>
      <c r="J25" s="82" t="str">
        <f t="array" aca="1" ref="J25" ca="1">IF(SUMPRODUCT(($A25&gt;=Début)*($A25&lt;=Fin)*(Emplacement=$K$1)*(Emplacement=J$4))&gt;0,INDEX(Emplacement,MIN(IF((Emplacement=J$4)*($A25&gt;=Début)*($A25&lt;=Fin),ROW(Emplacement)))-1),"")</f>
        <v/>
      </c>
      <c r="K25" s="82" t="str">
        <f t="array" aca="1" ref="K25" ca="1">IF(SUMPRODUCT(($A25&gt;=Début)*($A25&lt;=Fin)*(Emplacement=$K$1)*(Emplacement=K$4))&gt;0,INDEX(Emplacement,MIN(IF((Emplacement=K$4)*($A25&gt;=Début)*($A25&lt;=Fin),ROW(Emplacement)))-1),"")</f>
        <v/>
      </c>
      <c r="L25" s="83" t="str">
        <f t="array" aca="1" ref="L25" ca="1">IF(SUMPRODUCT(($A25&gt;=Début)*($A25&lt;=Fin)*(Emplacement=$K$1)*(Emplacement=L$4))&gt;0,INDEX(Emplacement,MIN(IF((Emplacement=L$4)*($A25&gt;=Début)*($A25&lt;=Fin),ROW(Emplacement)))-1),"")</f>
        <v/>
      </c>
      <c r="S25" s="53">
        <f>IF(S24="","",IF(MONTH(S24+1)=T$4,S24+1,""))</f>
        <v>42756</v>
      </c>
      <c r="T25" s="58">
        <f>IF(T24="","",IF(MONTH(T24+1)=T$4,T24+1,""))</f>
        <v>42756</v>
      </c>
      <c r="U25" s="81" t="str">
        <f t="array" aca="1" ref="U25" ca="1">IF(SUMPRODUCT(($A25&gt;=Début)*($A25&lt;=Fin)*(Emplacement=U$4))&gt;0,INDEX(Emplacement,MIN(IF((Emplacement=U$4)*($A25&gt;=Début)*($A25&lt;=Fin),ROW(Emplacement)))-1),"")</f>
        <v/>
      </c>
      <c r="V25" s="82" t="str">
        <f t="array" aca="1" ref="V25" ca="1">IF(SUMPRODUCT(($A25&gt;=Début)*($A25&lt;=Fin)*(Emplacement=V$4))&gt;0,INDEX(Emplacement,MIN(IF((Emplacement=V$4)*($A25&gt;=Début)*($A25&lt;=Fin),ROW(Emplacement)))-1),"")</f>
        <v/>
      </c>
      <c r="W25" s="82" t="str">
        <f t="array" aca="1" ref="W25" ca="1">IF(SUMPRODUCT(($A25&gt;=Début)*($A25&lt;=Fin)*(Emplacement=W$4))&gt;0,INDEX(Emplacement,MIN(IF((Emplacement=W$4)*($A25&gt;=Début)*($A25&lt;=Fin),ROW(Emplacement)))-1),"")</f>
        <v/>
      </c>
      <c r="X25" s="82" t="str">
        <f t="array" aca="1" ref="X25" ca="1">IF(SUMPRODUCT(($A25&gt;=Début)*($A25&lt;=Fin)*(Emplacement=X$4))&gt;0,INDEX(Emplacement,MIN(IF((Emplacement=X$4)*($A25&gt;=Début)*($A25&lt;=Fin),ROW(Emplacement)))-1),"")</f>
        <v/>
      </c>
      <c r="Y25" s="82" t="str">
        <f t="array" aca="1" ref="Y25" ca="1">IF(SUMPRODUCT(($A25&gt;=Début)*($A25&lt;=Fin)*(Emplacement=Y$4))&gt;0,INDEX(Emplacement,MIN(IF((Emplacement=Y$4)*($A25&gt;=Début)*($A25&lt;=Fin),ROW(Emplacement)))-1),"")</f>
        <v/>
      </c>
      <c r="Z25" s="82" t="str">
        <f t="array" aca="1" ref="Z25" ca="1">IF(SUMPRODUCT(($A25&gt;=Début)*($A25&lt;=Fin)*(Emplacement=Z$4))&gt;0,INDEX(Emplacement,MIN(IF((Emplacement=Z$4)*($A25&gt;=Début)*($A25&lt;=Fin),ROW(Emplacement)))-1),"")</f>
        <v/>
      </c>
      <c r="AA25" s="82" t="str">
        <f t="array" aca="1" ref="AA25" ca="1">IF(SUMPRODUCT(($A25&gt;=Début)*($A25&lt;=Fin)*(Emplacement=AA$4))&gt;0,INDEX(Emplacement,MIN(IF((Emplacement=AA$4)*($A25&gt;=Début)*($A25&lt;=Fin),ROW(Emplacement)))-1),"")</f>
        <v/>
      </c>
      <c r="AB25" s="82" t="str">
        <f t="array" aca="1" ref="AB25" ca="1">IF(SUMPRODUCT(($A25&gt;=Début)*($A25&lt;=Fin)*(Emplacement=AB$4))&gt;0,INDEX(Emplacement,MIN(IF((Emplacement=AB$4)*($A25&gt;=Début)*($A25&lt;=Fin),ROW(Emplacement)))-1),"")</f>
        <v/>
      </c>
      <c r="AC25" s="82" t="str">
        <f t="array" aca="1" ref="AC25" ca="1">IF(SUMPRODUCT(($A25&gt;=Début)*($A25&lt;=Fin)*(Emplacement=AC$4))&gt;0,INDEX(Emplacement,MIN(IF((Emplacement=AC$4)*($A25&gt;=Début)*($A25&lt;=Fin),ROW(Emplacement)))-1),"")</f>
        <v/>
      </c>
      <c r="AD25" s="83" t="str">
        <f t="array" aca="1" ref="AD25" ca="1">IF(SUMPRODUCT(($A25&gt;=Début)*($A25&lt;=Fin)*(Emplacement=AD$4))&gt;0,INDEX(Emplacement,MIN(IF((Emplacement=AD$4)*($A25&gt;=Début)*($A25&lt;=Fin),ROW(Emplacement)))-1),"")</f>
        <v/>
      </c>
      <c r="AF25" s="90" t="s">
        <v>74</v>
      </c>
      <c r="AG25" s="93"/>
      <c r="AH25" s="91"/>
    </row>
    <row r="26" spans="1:35" ht="11.25" customHeight="1" x14ac:dyDescent="0.25">
      <c r="A26" s="53">
        <f t="shared" si="0"/>
        <v>42757</v>
      </c>
      <c r="B26" s="58">
        <f t="shared" si="1"/>
        <v>42757</v>
      </c>
      <c r="C26" s="81" t="str">
        <f t="array" aca="1" ref="C26" ca="1">IF(SUMPRODUCT(($A26&gt;=Début)*($A26&lt;=Fin)*(Emplacement=$K$1)*(Emplacement=C$4))&gt;0,INDEX(Emplacement,MIN(IF((Emplacement=C$4)*($A26&gt;=Début)*($A26&lt;=Fin),ROW(Emplacement)))-1),"")</f>
        <v/>
      </c>
      <c r="D26" s="82" t="str">
        <f t="array" aca="1" ref="D26" ca="1">IF(SUMPRODUCT(($A26&gt;=Début)*($A26&lt;=Fin)*(Emplacement=$K$1)*(Emplacement=D$4))&gt;0,INDEX(Emplacement,MIN(IF((Emplacement=D$4)*($A26&gt;=Début)*($A26&lt;=Fin),ROW(Emplacement)))-1),"")</f>
        <v/>
      </c>
      <c r="E26" s="82" t="str">
        <f t="array" aca="1" ref="E26" ca="1">IF(SUMPRODUCT(($A26&gt;=Début)*($A26&lt;=Fin)*(Emplacement=$K$1)*(Emplacement=E$4))&gt;0,INDEX(Emplacement,MIN(IF((Emplacement=E$4)*($A26&gt;=Début)*($A26&lt;=Fin),ROW(Emplacement)))-1),"")</f>
        <v/>
      </c>
      <c r="F26" s="82" t="str">
        <f t="array" aca="1" ref="F26" ca="1">IF(SUMPRODUCT(($A26&gt;=Début)*($A26&lt;=Fin)*(Emplacement=$K$1)*(Emplacement=F$4))&gt;0,INDEX(Emplacement,MIN(IF((Emplacement=F$4)*($A26&gt;=Début)*($A26&lt;=Fin),ROW(Emplacement)))-1),"")</f>
        <v/>
      </c>
      <c r="G26" s="82" t="str">
        <f t="array" aca="1" ref="G26" ca="1">IF(SUMPRODUCT(($A26&gt;=Début)*($A26&lt;=Fin)*(Emplacement=$K$1)*(Emplacement=G$4))&gt;0,INDEX(Emplacement,MIN(IF((Emplacement=G$4)*($A26&gt;=Début)*($A26&lt;=Fin),ROW(Emplacement)))-1),"")</f>
        <v/>
      </c>
      <c r="H26" s="82" t="str">
        <f t="array" aca="1" ref="H26" ca="1">IF(SUMPRODUCT(($A26&gt;=Début)*($A26&lt;=Fin)*(Emplacement=$K$1)*(Emplacement=H$4))&gt;0,INDEX(Emplacement,MIN(IF((Emplacement=H$4)*($A26&gt;=Début)*($A26&lt;=Fin),ROW(Emplacement)))-1),"")</f>
        <v/>
      </c>
      <c r="I26" s="82" t="str">
        <f t="array" aca="1" ref="I26" ca="1">IF(SUMPRODUCT(($A26&gt;=Début)*($A26&lt;=Fin)*(Emplacement=$K$1)*(Emplacement=I$4))&gt;0,INDEX(Emplacement,MIN(IF((Emplacement=I$4)*($A26&gt;=Début)*($A26&lt;=Fin),ROW(Emplacement)))-1),"")</f>
        <v/>
      </c>
      <c r="J26" s="82" t="str">
        <f t="array" aca="1" ref="J26" ca="1">IF(SUMPRODUCT(($A26&gt;=Début)*($A26&lt;=Fin)*(Emplacement=$K$1)*(Emplacement=J$4))&gt;0,INDEX(Emplacement,MIN(IF((Emplacement=J$4)*($A26&gt;=Début)*($A26&lt;=Fin),ROW(Emplacement)))-1),"")</f>
        <v/>
      </c>
      <c r="K26" s="82" t="str">
        <f t="array" aca="1" ref="K26" ca="1">IF(SUMPRODUCT(($A26&gt;=Début)*($A26&lt;=Fin)*(Emplacement=$K$1)*(Emplacement=K$4))&gt;0,INDEX(Emplacement,MIN(IF((Emplacement=K$4)*($A26&gt;=Début)*($A26&lt;=Fin),ROW(Emplacement)))-1),"")</f>
        <v/>
      </c>
      <c r="L26" s="83" t="str">
        <f t="array" aca="1" ref="L26" ca="1">IF(SUMPRODUCT(($A26&gt;=Début)*($A26&lt;=Fin)*(Emplacement=$K$1)*(Emplacement=L$4))&gt;0,INDEX(Emplacement,MIN(IF((Emplacement=L$4)*($A26&gt;=Début)*($A26&lt;=Fin),ROW(Emplacement)))-1),"")</f>
        <v/>
      </c>
      <c r="S26" s="53">
        <f>IF(S25="","",IF(MONTH(S25+1)=T$4,S25+1,""))</f>
        <v>42757</v>
      </c>
      <c r="T26" s="58">
        <f>IF(T25="","",IF(MONTH(T25+1)=T$4,T25+1,""))</f>
        <v>42757</v>
      </c>
      <c r="U26" s="81" t="str">
        <f t="array" aca="1" ref="U26" ca="1">IF(SUMPRODUCT(($A26&gt;=Début)*($A26&lt;=Fin)*(Emplacement=U$4))&gt;0,INDEX(Emplacement,MIN(IF((Emplacement=U$4)*($A26&gt;=Début)*($A26&lt;=Fin),ROW(Emplacement)))-1),"")</f>
        <v/>
      </c>
      <c r="V26" s="82" t="str">
        <f t="array" aca="1" ref="V26" ca="1">IF(SUMPRODUCT(($A26&gt;=Début)*($A26&lt;=Fin)*(Emplacement=V$4))&gt;0,INDEX(Emplacement,MIN(IF((Emplacement=V$4)*($A26&gt;=Début)*($A26&lt;=Fin),ROW(Emplacement)))-1),"")</f>
        <v/>
      </c>
      <c r="W26" s="82" t="str">
        <f t="array" aca="1" ref="W26" ca="1">IF(SUMPRODUCT(($A26&gt;=Début)*($A26&lt;=Fin)*(Emplacement=W$4))&gt;0,INDEX(Emplacement,MIN(IF((Emplacement=W$4)*($A26&gt;=Début)*($A26&lt;=Fin),ROW(Emplacement)))-1),"")</f>
        <v/>
      </c>
      <c r="X26" s="82" t="str">
        <f t="array" aca="1" ref="X26" ca="1">IF(SUMPRODUCT(($A26&gt;=Début)*($A26&lt;=Fin)*(Emplacement=X$4))&gt;0,INDEX(Emplacement,MIN(IF((Emplacement=X$4)*($A26&gt;=Début)*($A26&lt;=Fin),ROW(Emplacement)))-1),"")</f>
        <v/>
      </c>
      <c r="Y26" s="82" t="str">
        <f t="array" aca="1" ref="Y26" ca="1">IF(SUMPRODUCT(($A26&gt;=Début)*($A26&lt;=Fin)*(Emplacement=Y$4))&gt;0,INDEX(Emplacement,MIN(IF((Emplacement=Y$4)*($A26&gt;=Début)*($A26&lt;=Fin),ROW(Emplacement)))-1),"")</f>
        <v/>
      </c>
      <c r="Z26" s="82" t="str">
        <f t="array" aca="1" ref="Z26" ca="1">IF(SUMPRODUCT(($A26&gt;=Début)*($A26&lt;=Fin)*(Emplacement=Z$4))&gt;0,INDEX(Emplacement,MIN(IF((Emplacement=Z$4)*($A26&gt;=Début)*($A26&lt;=Fin),ROW(Emplacement)))-1),"")</f>
        <v/>
      </c>
      <c r="AA26" s="82" t="str">
        <f t="array" aca="1" ref="AA26" ca="1">IF(SUMPRODUCT(($A26&gt;=Début)*($A26&lt;=Fin)*(Emplacement=AA$4))&gt;0,INDEX(Emplacement,MIN(IF((Emplacement=AA$4)*($A26&gt;=Début)*($A26&lt;=Fin),ROW(Emplacement)))-1),"")</f>
        <v/>
      </c>
      <c r="AB26" s="82" t="str">
        <f t="array" aca="1" ref="AB26" ca="1">IF(SUMPRODUCT(($A26&gt;=Début)*($A26&lt;=Fin)*(Emplacement=AB$4))&gt;0,INDEX(Emplacement,MIN(IF((Emplacement=AB$4)*($A26&gt;=Début)*($A26&lt;=Fin),ROW(Emplacement)))-1),"")</f>
        <v/>
      </c>
      <c r="AC26" s="82" t="str">
        <f t="array" aca="1" ref="AC26" ca="1">IF(SUMPRODUCT(($A26&gt;=Début)*($A26&lt;=Fin)*(Emplacement=AC$4))&gt;0,INDEX(Emplacement,MIN(IF((Emplacement=AC$4)*($A26&gt;=Début)*($A26&lt;=Fin),ROW(Emplacement)))-1),"")</f>
        <v/>
      </c>
      <c r="AD26" s="83" t="str">
        <f t="array" aca="1" ref="AD26" ca="1">IF(SUMPRODUCT(($A26&gt;=Début)*($A26&lt;=Fin)*(Emplacement=AD$4))&gt;0,INDEX(Emplacement,MIN(IF((Emplacement=AD$4)*($A26&gt;=Début)*($A26&lt;=Fin),ROW(Emplacement)))-1),"")</f>
        <v/>
      </c>
    </row>
    <row r="27" spans="1:35" ht="11.25" customHeight="1" x14ac:dyDescent="0.25">
      <c r="A27" s="53">
        <f t="shared" si="0"/>
        <v>42758</v>
      </c>
      <c r="B27" s="58">
        <f t="shared" si="1"/>
        <v>42758</v>
      </c>
      <c r="C27" s="81" t="str">
        <f t="array" aca="1" ref="C27" ca="1">IF(SUMPRODUCT(($A27&gt;=Début)*($A27&lt;=Fin)*(Emplacement=$K$1)*(Emplacement=C$4))&gt;0,INDEX(Emplacement,MIN(IF((Emplacement=C$4)*($A27&gt;=Début)*($A27&lt;=Fin),ROW(Emplacement)))-1),"")</f>
        <v/>
      </c>
      <c r="D27" s="82" t="str">
        <f t="array" aca="1" ref="D27" ca="1">IF(SUMPRODUCT(($A27&gt;=Début)*($A27&lt;=Fin)*(Emplacement=$K$1)*(Emplacement=D$4))&gt;0,INDEX(Emplacement,MIN(IF((Emplacement=D$4)*($A27&gt;=Début)*($A27&lt;=Fin),ROW(Emplacement)))-1),"")</f>
        <v/>
      </c>
      <c r="E27" s="82" t="str">
        <f t="array" aca="1" ref="E27" ca="1">IF(SUMPRODUCT(($A27&gt;=Début)*($A27&lt;=Fin)*(Emplacement=$K$1)*(Emplacement=E$4))&gt;0,INDEX(Emplacement,MIN(IF((Emplacement=E$4)*($A27&gt;=Début)*($A27&lt;=Fin),ROW(Emplacement)))-1),"")</f>
        <v/>
      </c>
      <c r="F27" s="82" t="str">
        <f t="array" aca="1" ref="F27" ca="1">IF(SUMPRODUCT(($A27&gt;=Début)*($A27&lt;=Fin)*(Emplacement=$K$1)*(Emplacement=F$4))&gt;0,INDEX(Emplacement,MIN(IF((Emplacement=F$4)*($A27&gt;=Début)*($A27&lt;=Fin),ROW(Emplacement)))-1),"")</f>
        <v/>
      </c>
      <c r="G27" s="82" t="str">
        <f t="array" aca="1" ref="G27" ca="1">IF(SUMPRODUCT(($A27&gt;=Début)*($A27&lt;=Fin)*(Emplacement=$K$1)*(Emplacement=G$4))&gt;0,INDEX(Emplacement,MIN(IF((Emplacement=G$4)*($A27&gt;=Début)*($A27&lt;=Fin),ROW(Emplacement)))-1),"")</f>
        <v/>
      </c>
      <c r="H27" s="82" t="str">
        <f t="array" aca="1" ref="H27" ca="1">IF(SUMPRODUCT(($A27&gt;=Début)*($A27&lt;=Fin)*(Emplacement=$K$1)*(Emplacement=H$4))&gt;0,INDEX(Emplacement,MIN(IF((Emplacement=H$4)*($A27&gt;=Début)*($A27&lt;=Fin),ROW(Emplacement)))-1),"")</f>
        <v/>
      </c>
      <c r="I27" s="82" t="str">
        <f t="array" aca="1" ref="I27" ca="1">IF(SUMPRODUCT(($A27&gt;=Début)*($A27&lt;=Fin)*(Emplacement=$K$1)*(Emplacement=I$4))&gt;0,INDEX(Emplacement,MIN(IF((Emplacement=I$4)*($A27&gt;=Début)*($A27&lt;=Fin),ROW(Emplacement)))-1),"")</f>
        <v/>
      </c>
      <c r="J27" s="82" t="str">
        <f t="array" aca="1" ref="J27" ca="1">IF(SUMPRODUCT(($A27&gt;=Début)*($A27&lt;=Fin)*(Emplacement=$K$1)*(Emplacement=J$4))&gt;0,INDEX(Emplacement,MIN(IF((Emplacement=J$4)*($A27&gt;=Début)*($A27&lt;=Fin),ROW(Emplacement)))-1),"")</f>
        <v/>
      </c>
      <c r="K27" s="82" t="str">
        <f t="array" aca="1" ref="K27" ca="1">IF(SUMPRODUCT(($A27&gt;=Début)*($A27&lt;=Fin)*(Emplacement=$K$1)*(Emplacement=K$4))&gt;0,INDEX(Emplacement,MIN(IF((Emplacement=K$4)*($A27&gt;=Début)*($A27&lt;=Fin),ROW(Emplacement)))-1),"")</f>
        <v/>
      </c>
      <c r="L27" s="83" t="str">
        <f t="array" aca="1" ref="L27" ca="1">IF(SUMPRODUCT(($A27&gt;=Début)*($A27&lt;=Fin)*(Emplacement=$K$1)*(Emplacement=L$4))&gt;0,INDEX(Emplacement,MIN(IF((Emplacement=L$4)*($A27&gt;=Début)*($A27&lt;=Fin),ROW(Emplacement)))-1),"")</f>
        <v/>
      </c>
      <c r="S27" s="53">
        <f>IF(S26="","",IF(MONTH(S26+1)=T$4,S26+1,""))</f>
        <v>42758</v>
      </c>
      <c r="T27" s="58">
        <f>IF(T26="","",IF(MONTH(T26+1)=T$4,T26+1,""))</f>
        <v>42758</v>
      </c>
      <c r="U27" s="81" t="str">
        <f t="array" aca="1" ref="U27" ca="1">IF(SUMPRODUCT(($A27&gt;=Début)*($A27&lt;=Fin)*(Emplacement=U$4))&gt;0,INDEX(Emplacement,MIN(IF((Emplacement=U$4)*($A27&gt;=Début)*($A27&lt;=Fin),ROW(Emplacement)))-1),"")</f>
        <v/>
      </c>
      <c r="V27" s="82" t="str">
        <f t="array" aca="1" ref="V27" ca="1">IF(SUMPRODUCT(($A27&gt;=Début)*($A27&lt;=Fin)*(Emplacement=V$4))&gt;0,INDEX(Emplacement,MIN(IF((Emplacement=V$4)*($A27&gt;=Début)*($A27&lt;=Fin),ROW(Emplacement)))-1),"")</f>
        <v/>
      </c>
      <c r="W27" s="82" t="str">
        <f t="array" aca="1" ref="W27" ca="1">IF(SUMPRODUCT(($A27&gt;=Début)*($A27&lt;=Fin)*(Emplacement=W$4))&gt;0,INDEX(Emplacement,MIN(IF((Emplacement=W$4)*($A27&gt;=Début)*($A27&lt;=Fin),ROW(Emplacement)))-1),"")</f>
        <v/>
      </c>
      <c r="X27" s="82" t="str">
        <f t="array" aca="1" ref="X27" ca="1">IF(SUMPRODUCT(($A27&gt;=Début)*($A27&lt;=Fin)*(Emplacement=X$4))&gt;0,INDEX(Emplacement,MIN(IF((Emplacement=X$4)*($A27&gt;=Début)*($A27&lt;=Fin),ROW(Emplacement)))-1),"")</f>
        <v/>
      </c>
      <c r="Y27" s="82" t="str">
        <f t="array" aca="1" ref="Y27" ca="1">IF(SUMPRODUCT(($A27&gt;=Début)*($A27&lt;=Fin)*(Emplacement=Y$4))&gt;0,INDEX(Emplacement,MIN(IF((Emplacement=Y$4)*($A27&gt;=Début)*($A27&lt;=Fin),ROW(Emplacement)))-1),"")</f>
        <v/>
      </c>
      <c r="Z27" s="82" t="str">
        <f t="array" aca="1" ref="Z27" ca="1">IF(SUMPRODUCT(($A27&gt;=Début)*($A27&lt;=Fin)*(Emplacement=Z$4))&gt;0,INDEX(Emplacement,MIN(IF((Emplacement=Z$4)*($A27&gt;=Début)*($A27&lt;=Fin),ROW(Emplacement)))-1),"")</f>
        <v/>
      </c>
      <c r="AA27" s="82" t="str">
        <f t="array" aca="1" ref="AA27" ca="1">IF(SUMPRODUCT(($A27&gt;=Début)*($A27&lt;=Fin)*(Emplacement=AA$4))&gt;0,INDEX(Emplacement,MIN(IF((Emplacement=AA$4)*($A27&gt;=Début)*($A27&lt;=Fin),ROW(Emplacement)))-1),"")</f>
        <v/>
      </c>
      <c r="AB27" s="82" t="str">
        <f t="array" aca="1" ref="AB27" ca="1">IF(SUMPRODUCT(($A27&gt;=Début)*($A27&lt;=Fin)*(Emplacement=AB$4))&gt;0,INDEX(Emplacement,MIN(IF((Emplacement=AB$4)*($A27&gt;=Début)*($A27&lt;=Fin),ROW(Emplacement)))-1),"")</f>
        <v/>
      </c>
      <c r="AC27" s="82" t="str">
        <f t="array" aca="1" ref="AC27" ca="1">IF(SUMPRODUCT(($A27&gt;=Début)*($A27&lt;=Fin)*(Emplacement=AC$4))&gt;0,INDEX(Emplacement,MIN(IF((Emplacement=AC$4)*($A27&gt;=Début)*($A27&lt;=Fin),ROW(Emplacement)))-1),"")</f>
        <v/>
      </c>
      <c r="AD27" s="83" t="str">
        <f t="array" aca="1" ref="AD27" ca="1">IF(SUMPRODUCT(($A27&gt;=Début)*($A27&lt;=Fin)*(Emplacement=AD$4))&gt;0,INDEX(Emplacement,MIN(IF((Emplacement=AD$4)*($A27&gt;=Début)*($A27&lt;=Fin),ROW(Emplacement)))-1),"")</f>
        <v/>
      </c>
      <c r="AF27" s="15" t="s">
        <v>92</v>
      </c>
      <c r="AG27" s="15" t="s">
        <v>77</v>
      </c>
      <c r="AH27" s="15" t="s">
        <v>94</v>
      </c>
      <c r="AI27" s="96" t="s">
        <v>96</v>
      </c>
    </row>
    <row r="28" spans="1:35" ht="11.25" customHeight="1" x14ac:dyDescent="0.25">
      <c r="A28" s="53">
        <f t="shared" si="0"/>
        <v>42759</v>
      </c>
      <c r="B28" s="58">
        <f t="shared" si="1"/>
        <v>42759</v>
      </c>
      <c r="C28" s="81" t="str">
        <f t="array" aca="1" ref="C28" ca="1">IF(SUMPRODUCT(($A28&gt;=Début)*($A28&lt;=Fin)*(Emplacement=$K$1)*(Emplacement=C$4))&gt;0,INDEX(Emplacement,MIN(IF((Emplacement=C$4)*($A28&gt;=Début)*($A28&lt;=Fin),ROW(Emplacement)))-1),"")</f>
        <v/>
      </c>
      <c r="D28" s="82" t="str">
        <f t="array" aca="1" ref="D28" ca="1">IF(SUMPRODUCT(($A28&gt;=Début)*($A28&lt;=Fin)*(Emplacement=$K$1)*(Emplacement=D$4))&gt;0,INDEX(Emplacement,MIN(IF((Emplacement=D$4)*($A28&gt;=Début)*($A28&lt;=Fin),ROW(Emplacement)))-1),"")</f>
        <v/>
      </c>
      <c r="E28" s="82" t="str">
        <f t="array" aca="1" ref="E28" ca="1">IF(SUMPRODUCT(($A28&gt;=Début)*($A28&lt;=Fin)*(Emplacement=$K$1)*(Emplacement=E$4))&gt;0,INDEX(Emplacement,MIN(IF((Emplacement=E$4)*($A28&gt;=Début)*($A28&lt;=Fin),ROW(Emplacement)))-1),"")</f>
        <v/>
      </c>
      <c r="F28" s="82" t="str">
        <f t="array" aca="1" ref="F28" ca="1">IF(SUMPRODUCT(($A28&gt;=Début)*($A28&lt;=Fin)*(Emplacement=$K$1)*(Emplacement=F$4))&gt;0,INDEX(Emplacement,MIN(IF((Emplacement=F$4)*($A28&gt;=Début)*($A28&lt;=Fin),ROW(Emplacement)))-1),"")</f>
        <v/>
      </c>
      <c r="G28" s="82" t="str">
        <f t="array" aca="1" ref="G28" ca="1">IF(SUMPRODUCT(($A28&gt;=Début)*($A28&lt;=Fin)*(Emplacement=$K$1)*(Emplacement=G$4))&gt;0,INDEX(Emplacement,MIN(IF((Emplacement=G$4)*($A28&gt;=Début)*($A28&lt;=Fin),ROW(Emplacement)))-1),"")</f>
        <v/>
      </c>
      <c r="H28" s="82" t="str">
        <f t="array" aca="1" ref="H28" ca="1">IF(SUMPRODUCT(($A28&gt;=Début)*($A28&lt;=Fin)*(Emplacement=$K$1)*(Emplacement=H$4))&gt;0,INDEX(Emplacement,MIN(IF((Emplacement=H$4)*($A28&gt;=Début)*($A28&lt;=Fin),ROW(Emplacement)))-1),"")</f>
        <v/>
      </c>
      <c r="I28" s="82" t="str">
        <f t="array" aca="1" ref="I28" ca="1">IF(SUMPRODUCT(($A28&gt;=Début)*($A28&lt;=Fin)*(Emplacement=$K$1)*(Emplacement=I$4))&gt;0,INDEX(Emplacement,MIN(IF((Emplacement=I$4)*($A28&gt;=Début)*($A28&lt;=Fin),ROW(Emplacement)))-1),"")</f>
        <v/>
      </c>
      <c r="J28" s="82" t="str">
        <f t="array" aca="1" ref="J28" ca="1">IF(SUMPRODUCT(($A28&gt;=Début)*($A28&lt;=Fin)*(Emplacement=$K$1)*(Emplacement=J$4))&gt;0,INDEX(Emplacement,MIN(IF((Emplacement=J$4)*($A28&gt;=Début)*($A28&lt;=Fin),ROW(Emplacement)))-1),"")</f>
        <v/>
      </c>
      <c r="K28" s="82" t="str">
        <f t="array" aca="1" ref="K28" ca="1">IF(SUMPRODUCT(($A28&gt;=Début)*($A28&lt;=Fin)*(Emplacement=$K$1)*(Emplacement=K$4))&gt;0,INDEX(Emplacement,MIN(IF((Emplacement=K$4)*($A28&gt;=Début)*($A28&lt;=Fin),ROW(Emplacement)))-1),"")</f>
        <v/>
      </c>
      <c r="L28" s="83" t="str">
        <f t="array" aca="1" ref="L28" ca="1">IF(SUMPRODUCT(($A28&gt;=Début)*($A28&lt;=Fin)*(Emplacement=$K$1)*(Emplacement=L$4))&gt;0,INDEX(Emplacement,MIN(IF((Emplacement=L$4)*($A28&gt;=Début)*($A28&lt;=Fin),ROW(Emplacement)))-1),"")</f>
        <v/>
      </c>
      <c r="S28" s="53">
        <f>IF(S27="","",IF(MONTH(S27+1)=T$4,S27+1,""))</f>
        <v>42759</v>
      </c>
      <c r="T28" s="58">
        <f>IF(T27="","",IF(MONTH(T27+1)=T$4,T27+1,""))</f>
        <v>42759</v>
      </c>
      <c r="U28" s="81" t="str">
        <f t="array" aca="1" ref="U28" ca="1">IF(SUMPRODUCT(($A28&gt;=Début)*($A28&lt;=Fin)*(Emplacement=U$4))&gt;0,INDEX(Emplacement,MIN(IF((Emplacement=U$4)*($A28&gt;=Début)*($A28&lt;=Fin),ROW(Emplacement)))-1),"")</f>
        <v/>
      </c>
      <c r="V28" s="82" t="str">
        <f t="array" aca="1" ref="V28" ca="1">IF(SUMPRODUCT(($A28&gt;=Début)*($A28&lt;=Fin)*(Emplacement=V$4))&gt;0,INDEX(Emplacement,MIN(IF((Emplacement=V$4)*($A28&gt;=Début)*($A28&lt;=Fin),ROW(Emplacement)))-1),"")</f>
        <v/>
      </c>
      <c r="W28" s="82" t="str">
        <f t="array" aca="1" ref="W28" ca="1">IF(SUMPRODUCT(($A28&gt;=Début)*($A28&lt;=Fin)*(Emplacement=W$4))&gt;0,INDEX(Emplacement,MIN(IF((Emplacement=W$4)*($A28&gt;=Début)*($A28&lt;=Fin),ROW(Emplacement)))-1),"")</f>
        <v/>
      </c>
      <c r="X28" s="82" t="str">
        <f t="array" aca="1" ref="X28" ca="1">IF(SUMPRODUCT(($A28&gt;=Début)*($A28&lt;=Fin)*(Emplacement=X$4))&gt;0,INDEX(Emplacement,MIN(IF((Emplacement=X$4)*($A28&gt;=Début)*($A28&lt;=Fin),ROW(Emplacement)))-1),"")</f>
        <v/>
      </c>
      <c r="Y28" s="82" t="str">
        <f t="array" aca="1" ref="Y28" ca="1">IF(SUMPRODUCT(($A28&gt;=Début)*($A28&lt;=Fin)*(Emplacement=Y$4))&gt;0,INDEX(Emplacement,MIN(IF((Emplacement=Y$4)*($A28&gt;=Début)*($A28&lt;=Fin),ROW(Emplacement)))-1),"")</f>
        <v/>
      </c>
      <c r="Z28" s="82" t="str">
        <f t="array" aca="1" ref="Z28" ca="1">IF(SUMPRODUCT(($A28&gt;=Début)*($A28&lt;=Fin)*(Emplacement=Z$4))&gt;0,INDEX(Emplacement,MIN(IF((Emplacement=Z$4)*($A28&gt;=Début)*($A28&lt;=Fin),ROW(Emplacement)))-1),"")</f>
        <v/>
      </c>
      <c r="AA28" s="82" t="str">
        <f t="array" aca="1" ref="AA28" ca="1">IF(SUMPRODUCT(($A28&gt;=Début)*($A28&lt;=Fin)*(Emplacement=AA$4))&gt;0,INDEX(Emplacement,MIN(IF((Emplacement=AA$4)*($A28&gt;=Début)*($A28&lt;=Fin),ROW(Emplacement)))-1),"")</f>
        <v/>
      </c>
      <c r="AB28" s="82" t="str">
        <f t="array" aca="1" ref="AB28" ca="1">IF(SUMPRODUCT(($A28&gt;=Début)*($A28&lt;=Fin)*(Emplacement=AB$4))&gt;0,INDEX(Emplacement,MIN(IF((Emplacement=AB$4)*($A28&gt;=Début)*($A28&lt;=Fin),ROW(Emplacement)))-1),"")</f>
        <v/>
      </c>
      <c r="AC28" s="82" t="str">
        <f t="array" aca="1" ref="AC28" ca="1">IF(SUMPRODUCT(($A28&gt;=Début)*($A28&lt;=Fin)*(Emplacement=AC$4))&gt;0,INDEX(Emplacement,MIN(IF((Emplacement=AC$4)*($A28&gt;=Début)*($A28&lt;=Fin),ROW(Emplacement)))-1),"")</f>
        <v/>
      </c>
      <c r="AD28" s="83" t="str">
        <f t="array" aca="1" ref="AD28" ca="1">IF(SUMPRODUCT(($A28&gt;=Début)*($A28&lt;=Fin)*(Emplacement=AD$4))&gt;0,INDEX(Emplacement,MIN(IF((Emplacement=AD$4)*($A28&gt;=Début)*($A28&lt;=Fin),ROW(Emplacement)))-1),"")</f>
        <v/>
      </c>
      <c r="AF28" s="10"/>
      <c r="AG28" s="92"/>
      <c r="AH28" s="91"/>
    </row>
    <row r="29" spans="1:35" ht="11.25" customHeight="1" x14ac:dyDescent="0.25">
      <c r="A29" s="53">
        <f t="shared" si="0"/>
        <v>42760</v>
      </c>
      <c r="B29" s="58">
        <f t="shared" si="1"/>
        <v>42760</v>
      </c>
      <c r="C29" s="81" t="str">
        <f t="array" aca="1" ref="C29" ca="1">IF(SUMPRODUCT(($A29&gt;=Début)*($A29&lt;=Fin)*(Emplacement=$K$1)*(Emplacement=C$4))&gt;0,INDEX(Emplacement,MIN(IF((Emplacement=C$4)*($A29&gt;=Début)*($A29&lt;=Fin),ROW(Emplacement)))-1),"")</f>
        <v/>
      </c>
      <c r="D29" s="82" t="str">
        <f t="array" aca="1" ref="D29" ca="1">IF(SUMPRODUCT(($A29&gt;=Début)*($A29&lt;=Fin)*(Emplacement=$K$1)*(Emplacement=D$4))&gt;0,INDEX(Emplacement,MIN(IF((Emplacement=D$4)*($A29&gt;=Début)*($A29&lt;=Fin),ROW(Emplacement)))-1),"")</f>
        <v/>
      </c>
      <c r="E29" s="82" t="str">
        <f t="array" aca="1" ref="E29" ca="1">IF(SUMPRODUCT(($A29&gt;=Début)*($A29&lt;=Fin)*(Emplacement=$K$1)*(Emplacement=E$4))&gt;0,INDEX(Emplacement,MIN(IF((Emplacement=E$4)*($A29&gt;=Début)*($A29&lt;=Fin),ROW(Emplacement)))-1),"")</f>
        <v/>
      </c>
      <c r="F29" s="82" t="str">
        <f t="array" aca="1" ref="F29" ca="1">IF(SUMPRODUCT(($A29&gt;=Début)*($A29&lt;=Fin)*(Emplacement=$K$1)*(Emplacement=F$4))&gt;0,INDEX(Emplacement,MIN(IF((Emplacement=F$4)*($A29&gt;=Début)*($A29&lt;=Fin),ROW(Emplacement)))-1),"")</f>
        <v/>
      </c>
      <c r="G29" s="82" t="str">
        <f t="array" aca="1" ref="G29" ca="1">IF(SUMPRODUCT(($A29&gt;=Début)*($A29&lt;=Fin)*(Emplacement=$K$1)*(Emplacement=G$4))&gt;0,INDEX(Emplacement,MIN(IF((Emplacement=G$4)*($A29&gt;=Début)*($A29&lt;=Fin),ROW(Emplacement)))-1),"")</f>
        <v/>
      </c>
      <c r="H29" s="82" t="str">
        <f t="array" aca="1" ref="H29" ca="1">IF(SUMPRODUCT(($A29&gt;=Début)*($A29&lt;=Fin)*(Emplacement=$K$1)*(Emplacement=H$4))&gt;0,INDEX(Emplacement,MIN(IF((Emplacement=H$4)*($A29&gt;=Début)*($A29&lt;=Fin),ROW(Emplacement)))-1),"")</f>
        <v/>
      </c>
      <c r="I29" s="82" t="str">
        <f t="array" aca="1" ref="I29" ca="1">IF(SUMPRODUCT(($A29&gt;=Début)*($A29&lt;=Fin)*(Emplacement=$K$1)*(Emplacement=I$4))&gt;0,INDEX(Emplacement,MIN(IF((Emplacement=I$4)*($A29&gt;=Début)*($A29&lt;=Fin),ROW(Emplacement)))-1),"")</f>
        <v/>
      </c>
      <c r="J29" s="82" t="str">
        <f t="array" aca="1" ref="J29" ca="1">IF(SUMPRODUCT(($A29&gt;=Début)*($A29&lt;=Fin)*(Emplacement=$K$1)*(Emplacement=J$4))&gt;0,INDEX(Emplacement,MIN(IF((Emplacement=J$4)*($A29&gt;=Début)*($A29&lt;=Fin),ROW(Emplacement)))-1),"")</f>
        <v/>
      </c>
      <c r="K29" s="82" t="str">
        <f t="array" aca="1" ref="K29" ca="1">IF(SUMPRODUCT(($A29&gt;=Début)*($A29&lt;=Fin)*(Emplacement=$K$1)*(Emplacement=K$4))&gt;0,INDEX(Emplacement,MIN(IF((Emplacement=K$4)*($A29&gt;=Début)*($A29&lt;=Fin),ROW(Emplacement)))-1),"")</f>
        <v/>
      </c>
      <c r="L29" s="83" t="str">
        <f t="array" aca="1" ref="L29" ca="1">IF(SUMPRODUCT(($A29&gt;=Début)*($A29&lt;=Fin)*(Emplacement=$K$1)*(Emplacement=L$4))&gt;0,INDEX(Emplacement,MIN(IF((Emplacement=L$4)*($A29&gt;=Début)*($A29&lt;=Fin),ROW(Emplacement)))-1),"")</f>
        <v/>
      </c>
      <c r="S29" s="53">
        <f>IF(S28="","",IF(MONTH(S28+1)=T$4,S28+1,""))</f>
        <v>42760</v>
      </c>
      <c r="T29" s="58">
        <f>IF(T28="","",IF(MONTH(T28+1)=T$4,T28+1,""))</f>
        <v>42760</v>
      </c>
      <c r="U29" s="81" t="str">
        <f t="array" aca="1" ref="U29" ca="1">IF(SUMPRODUCT(($A29&gt;=Début)*($A29&lt;=Fin)*(Emplacement=U$4))&gt;0,INDEX(Emplacement,MIN(IF((Emplacement=U$4)*($A29&gt;=Début)*($A29&lt;=Fin),ROW(Emplacement)))-1),"")</f>
        <v/>
      </c>
      <c r="V29" s="82" t="str">
        <f t="array" aca="1" ref="V29" ca="1">IF(SUMPRODUCT(($A29&gt;=Début)*($A29&lt;=Fin)*(Emplacement=V$4))&gt;0,INDEX(Emplacement,MIN(IF((Emplacement=V$4)*($A29&gt;=Début)*($A29&lt;=Fin),ROW(Emplacement)))-1),"")</f>
        <v/>
      </c>
      <c r="W29" s="82" t="str">
        <f t="array" aca="1" ref="W29" ca="1">IF(SUMPRODUCT(($A29&gt;=Début)*($A29&lt;=Fin)*(Emplacement=W$4))&gt;0,INDEX(Emplacement,MIN(IF((Emplacement=W$4)*($A29&gt;=Début)*($A29&lt;=Fin),ROW(Emplacement)))-1),"")</f>
        <v/>
      </c>
      <c r="X29" s="82" t="str">
        <f t="array" aca="1" ref="X29" ca="1">IF(SUMPRODUCT(($A29&gt;=Début)*($A29&lt;=Fin)*(Emplacement=X$4))&gt;0,INDEX(Emplacement,MIN(IF((Emplacement=X$4)*($A29&gt;=Début)*($A29&lt;=Fin),ROW(Emplacement)))-1),"")</f>
        <v/>
      </c>
      <c r="Y29" s="82" t="str">
        <f t="array" aca="1" ref="Y29" ca="1">IF(SUMPRODUCT(($A29&gt;=Début)*($A29&lt;=Fin)*(Emplacement=Y$4))&gt;0,INDEX(Emplacement,MIN(IF((Emplacement=Y$4)*($A29&gt;=Début)*($A29&lt;=Fin),ROW(Emplacement)))-1),"")</f>
        <v/>
      </c>
      <c r="Z29" s="82" t="str">
        <f t="array" aca="1" ref="Z29" ca="1">IF(SUMPRODUCT(($A29&gt;=Début)*($A29&lt;=Fin)*(Emplacement=Z$4))&gt;0,INDEX(Emplacement,MIN(IF((Emplacement=Z$4)*($A29&gt;=Début)*($A29&lt;=Fin),ROW(Emplacement)))-1),"")</f>
        <v/>
      </c>
      <c r="AA29" s="82" t="str">
        <f t="array" aca="1" ref="AA29" ca="1">IF(SUMPRODUCT(($A29&gt;=Début)*($A29&lt;=Fin)*(Emplacement=AA$4))&gt;0,INDEX(Emplacement,MIN(IF((Emplacement=AA$4)*($A29&gt;=Début)*($A29&lt;=Fin),ROW(Emplacement)))-1),"")</f>
        <v/>
      </c>
      <c r="AB29" s="82" t="str">
        <f t="array" aca="1" ref="AB29" ca="1">IF(SUMPRODUCT(($A29&gt;=Début)*($A29&lt;=Fin)*(Emplacement=AB$4))&gt;0,INDEX(Emplacement,MIN(IF((Emplacement=AB$4)*($A29&gt;=Début)*($A29&lt;=Fin),ROW(Emplacement)))-1),"")</f>
        <v/>
      </c>
      <c r="AC29" s="82" t="str">
        <f t="array" aca="1" ref="AC29" ca="1">IF(SUMPRODUCT(($A29&gt;=Début)*($A29&lt;=Fin)*(Emplacement=AC$4))&gt;0,INDEX(Emplacement,MIN(IF((Emplacement=AC$4)*($A29&gt;=Début)*($A29&lt;=Fin),ROW(Emplacement)))-1),"")</f>
        <v/>
      </c>
      <c r="AD29" s="83" t="str">
        <f t="array" aca="1" ref="AD29" ca="1">IF(SUMPRODUCT(($A29&gt;=Début)*($A29&lt;=Fin)*(Emplacement=AD$4))&gt;0,INDEX(Emplacement,MIN(IF((Emplacement=AD$4)*($A29&gt;=Début)*($A29&lt;=Fin),ROW(Emplacement)))-1),"")</f>
        <v/>
      </c>
      <c r="AF29" s="15" t="s">
        <v>92</v>
      </c>
      <c r="AG29" s="15" t="s">
        <v>60</v>
      </c>
      <c r="AH29" s="15" t="s">
        <v>94</v>
      </c>
      <c r="AI29" s="95" t="s">
        <v>97</v>
      </c>
    </row>
    <row r="30" spans="1:35" ht="11.25" customHeight="1" x14ac:dyDescent="0.25">
      <c r="A30" s="53">
        <f t="shared" si="0"/>
        <v>42761</v>
      </c>
      <c r="B30" s="58">
        <f t="shared" si="1"/>
        <v>42761</v>
      </c>
      <c r="C30" s="81" t="str">
        <f t="array" aca="1" ref="C30" ca="1">IF(SUMPRODUCT(($A30&gt;=Début)*($A30&lt;=Fin)*(Emplacement=$K$1)*(Emplacement=C$4))&gt;0,INDEX(Emplacement,MIN(IF((Emplacement=C$4)*($A30&gt;=Début)*($A30&lt;=Fin),ROW(Emplacement)))-1),"")</f>
        <v/>
      </c>
      <c r="D30" s="82" t="str">
        <f t="array" aca="1" ref="D30" ca="1">IF(SUMPRODUCT(($A30&gt;=Début)*($A30&lt;=Fin)*(Emplacement=$K$1)*(Emplacement=D$4))&gt;0,INDEX(Emplacement,MIN(IF((Emplacement=D$4)*($A30&gt;=Début)*($A30&lt;=Fin),ROW(Emplacement)))-1),"")</f>
        <v/>
      </c>
      <c r="E30" s="82" t="str">
        <f t="array" aca="1" ref="E30" ca="1">IF(SUMPRODUCT(($A30&gt;=Début)*($A30&lt;=Fin)*(Emplacement=$K$1)*(Emplacement=E$4))&gt;0,INDEX(Emplacement,MIN(IF((Emplacement=E$4)*($A30&gt;=Début)*($A30&lt;=Fin),ROW(Emplacement)))-1),"")</f>
        <v/>
      </c>
      <c r="F30" s="82" t="str">
        <f t="array" aca="1" ref="F30" ca="1">IF(SUMPRODUCT(($A30&gt;=Début)*($A30&lt;=Fin)*(Emplacement=$K$1)*(Emplacement=F$4))&gt;0,INDEX(Emplacement,MIN(IF((Emplacement=F$4)*($A30&gt;=Début)*($A30&lt;=Fin),ROW(Emplacement)))-1),"")</f>
        <v/>
      </c>
      <c r="G30" s="82" t="str">
        <f t="array" aca="1" ref="G30" ca="1">IF(SUMPRODUCT(($A30&gt;=Début)*($A30&lt;=Fin)*(Emplacement=$K$1)*(Emplacement=G$4))&gt;0,INDEX(Emplacement,MIN(IF((Emplacement=G$4)*($A30&gt;=Début)*($A30&lt;=Fin),ROW(Emplacement)))-1),"")</f>
        <v/>
      </c>
      <c r="H30" s="82" t="str">
        <f t="array" aca="1" ref="H30" ca="1">IF(SUMPRODUCT(($A30&gt;=Début)*($A30&lt;=Fin)*(Emplacement=$K$1)*(Emplacement=H$4))&gt;0,INDEX(Emplacement,MIN(IF((Emplacement=H$4)*($A30&gt;=Début)*($A30&lt;=Fin),ROW(Emplacement)))-1),"")</f>
        <v/>
      </c>
      <c r="I30" s="82" t="str">
        <f t="array" aca="1" ref="I30" ca="1">IF(SUMPRODUCT(($A30&gt;=Début)*($A30&lt;=Fin)*(Emplacement=$K$1)*(Emplacement=I$4))&gt;0,INDEX(Emplacement,MIN(IF((Emplacement=I$4)*($A30&gt;=Début)*($A30&lt;=Fin),ROW(Emplacement)))-1),"")</f>
        <v/>
      </c>
      <c r="J30" s="82" t="str">
        <f t="array" aca="1" ref="J30" ca="1">IF(SUMPRODUCT(($A30&gt;=Début)*($A30&lt;=Fin)*(Emplacement=$K$1)*(Emplacement=J$4))&gt;0,INDEX(Emplacement,MIN(IF((Emplacement=J$4)*($A30&gt;=Début)*($A30&lt;=Fin),ROW(Emplacement)))-1),"")</f>
        <v/>
      </c>
      <c r="K30" s="82" t="str">
        <f t="array" aca="1" ref="K30" ca="1">IF(SUMPRODUCT(($A30&gt;=Début)*($A30&lt;=Fin)*(Emplacement=$K$1)*(Emplacement=K$4))&gt;0,INDEX(Emplacement,MIN(IF((Emplacement=K$4)*($A30&gt;=Début)*($A30&lt;=Fin),ROW(Emplacement)))-1),"")</f>
        <v/>
      </c>
      <c r="L30" s="83" t="str">
        <f t="array" aca="1" ref="L30" ca="1">IF(SUMPRODUCT(($A30&gt;=Début)*($A30&lt;=Fin)*(Emplacement=$K$1)*(Emplacement=L$4))&gt;0,INDEX(Emplacement,MIN(IF((Emplacement=L$4)*($A30&gt;=Début)*($A30&lt;=Fin),ROW(Emplacement)))-1),"")</f>
        <v/>
      </c>
      <c r="S30" s="53">
        <f>IF(S29="","",IF(MONTH(S29+1)=T$4,S29+1,""))</f>
        <v>42761</v>
      </c>
      <c r="T30" s="58">
        <f>IF(T29="","",IF(MONTH(T29+1)=T$4,T29+1,""))</f>
        <v>42761</v>
      </c>
      <c r="U30" s="81" t="str">
        <f t="array" aca="1" ref="U30" ca="1">IF(SUMPRODUCT(($A30&gt;=Début)*($A30&lt;=Fin)*(Emplacement=U$4))&gt;0,INDEX(Emplacement,MIN(IF((Emplacement=U$4)*($A30&gt;=Début)*($A30&lt;=Fin),ROW(Emplacement)))-1),"")</f>
        <v/>
      </c>
      <c r="V30" s="82" t="str">
        <f t="array" aca="1" ref="V30" ca="1">IF(SUMPRODUCT(($A30&gt;=Début)*($A30&lt;=Fin)*(Emplacement=V$4))&gt;0,INDEX(Emplacement,MIN(IF((Emplacement=V$4)*($A30&gt;=Début)*($A30&lt;=Fin),ROW(Emplacement)))-1),"")</f>
        <v/>
      </c>
      <c r="W30" s="82" t="str">
        <f t="array" aca="1" ref="W30" ca="1">IF(SUMPRODUCT(($A30&gt;=Début)*($A30&lt;=Fin)*(Emplacement=W$4))&gt;0,INDEX(Emplacement,MIN(IF((Emplacement=W$4)*($A30&gt;=Début)*($A30&lt;=Fin),ROW(Emplacement)))-1),"")</f>
        <v/>
      </c>
      <c r="X30" s="82" t="str">
        <f t="array" aca="1" ref="X30" ca="1">IF(SUMPRODUCT(($A30&gt;=Début)*($A30&lt;=Fin)*(Emplacement=X$4))&gt;0,INDEX(Emplacement,MIN(IF((Emplacement=X$4)*($A30&gt;=Début)*($A30&lt;=Fin),ROW(Emplacement)))-1),"")</f>
        <v/>
      </c>
      <c r="Y30" s="82" t="str">
        <f t="array" aca="1" ref="Y30" ca="1">IF(SUMPRODUCT(($A30&gt;=Début)*($A30&lt;=Fin)*(Emplacement=Y$4))&gt;0,INDEX(Emplacement,MIN(IF((Emplacement=Y$4)*($A30&gt;=Début)*($A30&lt;=Fin),ROW(Emplacement)))-1),"")</f>
        <v/>
      </c>
      <c r="Z30" s="82" t="str">
        <f t="array" aca="1" ref="Z30" ca="1">IF(SUMPRODUCT(($A30&gt;=Début)*($A30&lt;=Fin)*(Emplacement=Z$4))&gt;0,INDEX(Emplacement,MIN(IF((Emplacement=Z$4)*($A30&gt;=Début)*($A30&lt;=Fin),ROW(Emplacement)))-1),"")</f>
        <v/>
      </c>
      <c r="AA30" s="82" t="str">
        <f t="array" aca="1" ref="AA30" ca="1">IF(SUMPRODUCT(($A30&gt;=Début)*($A30&lt;=Fin)*(Emplacement=AA$4))&gt;0,INDEX(Emplacement,MIN(IF((Emplacement=AA$4)*($A30&gt;=Début)*($A30&lt;=Fin),ROW(Emplacement)))-1),"")</f>
        <v/>
      </c>
      <c r="AB30" s="82" t="str">
        <f t="array" aca="1" ref="AB30" ca="1">IF(SUMPRODUCT(($A30&gt;=Début)*($A30&lt;=Fin)*(Emplacement=AB$4))&gt;0,INDEX(Emplacement,MIN(IF((Emplacement=AB$4)*($A30&gt;=Début)*($A30&lt;=Fin),ROW(Emplacement)))-1),"")</f>
        <v/>
      </c>
      <c r="AC30" s="82" t="str">
        <f t="array" aca="1" ref="AC30" ca="1">IF(SUMPRODUCT(($A30&gt;=Début)*($A30&lt;=Fin)*(Emplacement=AC$4))&gt;0,INDEX(Emplacement,MIN(IF((Emplacement=AC$4)*($A30&gt;=Début)*($A30&lt;=Fin),ROW(Emplacement)))-1),"")</f>
        <v/>
      </c>
      <c r="AD30" s="83" t="str">
        <f t="array" aca="1" ref="AD30" ca="1">IF(SUMPRODUCT(($A30&gt;=Début)*($A30&lt;=Fin)*(Emplacement=AD$4))&gt;0,INDEX(Emplacement,MIN(IF((Emplacement=AD$4)*($A30&gt;=Début)*($A30&lt;=Fin),ROW(Emplacement)))-1),"")</f>
        <v/>
      </c>
      <c r="AF30" s="10"/>
      <c r="AG30" s="90"/>
      <c r="AH30" s="91"/>
    </row>
    <row r="31" spans="1:35" ht="11.25" customHeight="1" x14ac:dyDescent="0.25">
      <c r="A31" s="53">
        <f t="shared" si="0"/>
        <v>42762</v>
      </c>
      <c r="B31" s="58">
        <f t="shared" si="1"/>
        <v>42762</v>
      </c>
      <c r="C31" s="81" t="str">
        <f t="array" aca="1" ref="C31" ca="1">IF(SUMPRODUCT(($A31&gt;=Début)*($A31&lt;=Fin)*(Emplacement=$K$1)*(Emplacement=C$4))&gt;0,INDEX(Emplacement,MIN(IF((Emplacement=C$4)*($A31&gt;=Début)*($A31&lt;=Fin),ROW(Emplacement)))-1),"")</f>
        <v/>
      </c>
      <c r="D31" s="82" t="str">
        <f t="array" aca="1" ref="D31" ca="1">IF(SUMPRODUCT(($A31&gt;=Début)*($A31&lt;=Fin)*(Emplacement=$K$1)*(Emplacement=D$4))&gt;0,INDEX(Emplacement,MIN(IF((Emplacement=D$4)*($A31&gt;=Début)*($A31&lt;=Fin),ROW(Emplacement)))-1),"")</f>
        <v/>
      </c>
      <c r="E31" s="82" t="str">
        <f t="array" aca="1" ref="E31" ca="1">IF(SUMPRODUCT(($A31&gt;=Début)*($A31&lt;=Fin)*(Emplacement=$K$1)*(Emplacement=E$4))&gt;0,INDEX(Emplacement,MIN(IF((Emplacement=E$4)*($A31&gt;=Début)*($A31&lt;=Fin),ROW(Emplacement)))-1),"")</f>
        <v/>
      </c>
      <c r="F31" s="82" t="str">
        <f t="array" aca="1" ref="F31" ca="1">IF(SUMPRODUCT(($A31&gt;=Début)*($A31&lt;=Fin)*(Emplacement=$K$1)*(Emplacement=F$4))&gt;0,INDEX(Emplacement,MIN(IF((Emplacement=F$4)*($A31&gt;=Début)*($A31&lt;=Fin),ROW(Emplacement)))-1),"")</f>
        <v/>
      </c>
      <c r="G31" s="82" t="str">
        <f t="array" aca="1" ref="G31" ca="1">IF(SUMPRODUCT(($A31&gt;=Début)*($A31&lt;=Fin)*(Emplacement=$K$1)*(Emplacement=G$4))&gt;0,INDEX(Emplacement,MIN(IF((Emplacement=G$4)*($A31&gt;=Début)*($A31&lt;=Fin),ROW(Emplacement)))-1),"")</f>
        <v/>
      </c>
      <c r="H31" s="82" t="str">
        <f t="array" aca="1" ref="H31" ca="1">IF(SUMPRODUCT(($A31&gt;=Début)*($A31&lt;=Fin)*(Emplacement=$K$1)*(Emplacement=H$4))&gt;0,INDEX(Emplacement,MIN(IF((Emplacement=H$4)*($A31&gt;=Début)*($A31&lt;=Fin),ROW(Emplacement)))-1),"")</f>
        <v/>
      </c>
      <c r="I31" s="82" t="str">
        <f t="array" aca="1" ref="I31" ca="1">IF(SUMPRODUCT(($A31&gt;=Début)*($A31&lt;=Fin)*(Emplacement=$K$1)*(Emplacement=I$4))&gt;0,INDEX(Emplacement,MIN(IF((Emplacement=I$4)*($A31&gt;=Début)*($A31&lt;=Fin),ROW(Emplacement)))-1),"")</f>
        <v/>
      </c>
      <c r="J31" s="82" t="str">
        <f t="array" aca="1" ref="J31" ca="1">IF(SUMPRODUCT(($A31&gt;=Début)*($A31&lt;=Fin)*(Emplacement=$K$1)*(Emplacement=J$4))&gt;0,INDEX(Emplacement,MIN(IF((Emplacement=J$4)*($A31&gt;=Début)*($A31&lt;=Fin),ROW(Emplacement)))-1),"")</f>
        <v/>
      </c>
      <c r="K31" s="82" t="str">
        <f t="array" aca="1" ref="K31" ca="1">IF(SUMPRODUCT(($A31&gt;=Début)*($A31&lt;=Fin)*(Emplacement=$K$1)*(Emplacement=K$4))&gt;0,INDEX(Emplacement,MIN(IF((Emplacement=K$4)*($A31&gt;=Début)*($A31&lt;=Fin),ROW(Emplacement)))-1),"")</f>
        <v/>
      </c>
      <c r="L31" s="83" t="str">
        <f t="array" aca="1" ref="L31" ca="1">IF(SUMPRODUCT(($A31&gt;=Début)*($A31&lt;=Fin)*(Emplacement=$K$1)*(Emplacement=L$4))&gt;0,INDEX(Emplacement,MIN(IF((Emplacement=L$4)*($A31&gt;=Début)*($A31&lt;=Fin),ROW(Emplacement)))-1),"")</f>
        <v/>
      </c>
      <c r="S31" s="53">
        <f>IF(S30="","",IF(MONTH(S30+1)=T$4,S30+1,""))</f>
        <v>42762</v>
      </c>
      <c r="T31" s="58">
        <f>IF(T30="","",IF(MONTH(T30+1)=T$4,T30+1,""))</f>
        <v>42762</v>
      </c>
      <c r="U31" s="81" t="str">
        <f t="array" aca="1" ref="U31" ca="1">IF(SUMPRODUCT(($A31&gt;=Début)*($A31&lt;=Fin)*(Emplacement=U$4))&gt;0,INDEX(Emplacement,MIN(IF((Emplacement=U$4)*($A31&gt;=Début)*($A31&lt;=Fin),ROW(Emplacement)))-1),"")</f>
        <v/>
      </c>
      <c r="V31" s="82" t="str">
        <f t="array" aca="1" ref="V31" ca="1">IF(SUMPRODUCT(($A31&gt;=Début)*($A31&lt;=Fin)*(Emplacement=V$4))&gt;0,INDEX(Emplacement,MIN(IF((Emplacement=V$4)*($A31&gt;=Début)*($A31&lt;=Fin),ROW(Emplacement)))-1),"")</f>
        <v/>
      </c>
      <c r="W31" s="82" t="str">
        <f t="array" aca="1" ref="W31" ca="1">IF(SUMPRODUCT(($A31&gt;=Début)*($A31&lt;=Fin)*(Emplacement=W$4))&gt;0,INDEX(Emplacement,MIN(IF((Emplacement=W$4)*($A31&gt;=Début)*($A31&lt;=Fin),ROW(Emplacement)))-1),"")</f>
        <v/>
      </c>
      <c r="X31" s="82" t="str">
        <f t="array" aca="1" ref="X31" ca="1">IF(SUMPRODUCT(($A31&gt;=Début)*($A31&lt;=Fin)*(Emplacement=X$4))&gt;0,INDEX(Emplacement,MIN(IF((Emplacement=X$4)*($A31&gt;=Début)*($A31&lt;=Fin),ROW(Emplacement)))-1),"")</f>
        <v/>
      </c>
      <c r="Y31" s="82" t="str">
        <f t="array" aca="1" ref="Y31" ca="1">IF(SUMPRODUCT(($A31&gt;=Début)*($A31&lt;=Fin)*(Emplacement=Y$4))&gt;0,INDEX(Emplacement,MIN(IF((Emplacement=Y$4)*($A31&gt;=Début)*($A31&lt;=Fin),ROW(Emplacement)))-1),"")</f>
        <v/>
      </c>
      <c r="Z31" s="82" t="str">
        <f t="array" aca="1" ref="Z31" ca="1">IF(SUMPRODUCT(($A31&gt;=Début)*($A31&lt;=Fin)*(Emplacement=Z$4))&gt;0,INDEX(Emplacement,MIN(IF((Emplacement=Z$4)*($A31&gt;=Début)*($A31&lt;=Fin),ROW(Emplacement)))-1),"")</f>
        <v/>
      </c>
      <c r="AA31" s="82" t="str">
        <f t="array" aca="1" ref="AA31" ca="1">IF(SUMPRODUCT(($A31&gt;=Début)*($A31&lt;=Fin)*(Emplacement=AA$4))&gt;0,INDEX(Emplacement,MIN(IF((Emplacement=AA$4)*($A31&gt;=Début)*($A31&lt;=Fin),ROW(Emplacement)))-1),"")</f>
        <v/>
      </c>
      <c r="AB31" s="82" t="str">
        <f t="array" aca="1" ref="AB31" ca="1">IF(SUMPRODUCT(($A31&gt;=Début)*($A31&lt;=Fin)*(Emplacement=AB$4))&gt;0,INDEX(Emplacement,MIN(IF((Emplacement=AB$4)*($A31&gt;=Début)*($A31&lt;=Fin),ROW(Emplacement)))-1),"")</f>
        <v/>
      </c>
      <c r="AC31" s="82" t="str">
        <f t="array" aca="1" ref="AC31" ca="1">IF(SUMPRODUCT(($A31&gt;=Début)*($A31&lt;=Fin)*(Emplacement=AC$4))&gt;0,INDEX(Emplacement,MIN(IF((Emplacement=AC$4)*($A31&gt;=Début)*($A31&lt;=Fin),ROW(Emplacement)))-1),"")</f>
        <v/>
      </c>
      <c r="AD31" s="83" t="str">
        <f t="array" aca="1" ref="AD31" ca="1">IF(SUMPRODUCT(($A31&gt;=Début)*($A31&lt;=Fin)*(Emplacement=AD$4))&gt;0,INDEX(Emplacement,MIN(IF((Emplacement=AD$4)*($A31&gt;=Début)*($A31&lt;=Fin),ROW(Emplacement)))-1),"")</f>
        <v/>
      </c>
    </row>
    <row r="32" spans="1:35" ht="11.25" customHeight="1" x14ac:dyDescent="0.25">
      <c r="A32" s="53">
        <f t="shared" si="0"/>
        <v>42763</v>
      </c>
      <c r="B32" s="58">
        <f t="shared" si="1"/>
        <v>42763</v>
      </c>
      <c r="C32" s="81" t="str">
        <f t="array" aca="1" ref="C32" ca="1">IF(SUMPRODUCT(($A32&gt;=Début)*($A32&lt;=Fin)*(Emplacement=$K$1)*(Emplacement=C$4))&gt;0,INDEX(Emplacement,MIN(IF((Emplacement=C$4)*($A32&gt;=Début)*($A32&lt;=Fin),ROW(Emplacement)))-1),"")</f>
        <v/>
      </c>
      <c r="D32" s="82" t="str">
        <f t="array" aca="1" ref="D32" ca="1">IF(SUMPRODUCT(($A32&gt;=Début)*($A32&lt;=Fin)*(Emplacement=$K$1)*(Emplacement=D$4))&gt;0,INDEX(Emplacement,MIN(IF((Emplacement=D$4)*($A32&gt;=Début)*($A32&lt;=Fin),ROW(Emplacement)))-1),"")</f>
        <v/>
      </c>
      <c r="E32" s="82" t="str">
        <f t="array" aca="1" ref="E32" ca="1">IF(SUMPRODUCT(($A32&gt;=Début)*($A32&lt;=Fin)*(Emplacement=$K$1)*(Emplacement=E$4))&gt;0,INDEX(Emplacement,MIN(IF((Emplacement=E$4)*($A32&gt;=Début)*($A32&lt;=Fin),ROW(Emplacement)))-1),"")</f>
        <v/>
      </c>
      <c r="F32" s="82" t="str">
        <f t="array" aca="1" ref="F32" ca="1">IF(SUMPRODUCT(($A32&gt;=Début)*($A32&lt;=Fin)*(Emplacement=$K$1)*(Emplacement=F$4))&gt;0,INDEX(Emplacement,MIN(IF((Emplacement=F$4)*($A32&gt;=Début)*($A32&lt;=Fin),ROW(Emplacement)))-1),"")</f>
        <v/>
      </c>
      <c r="G32" s="82" t="str">
        <f t="array" aca="1" ref="G32" ca="1">IF(SUMPRODUCT(($A32&gt;=Début)*($A32&lt;=Fin)*(Emplacement=$K$1)*(Emplacement=G$4))&gt;0,INDEX(Emplacement,MIN(IF((Emplacement=G$4)*($A32&gt;=Début)*($A32&lt;=Fin),ROW(Emplacement)))-1),"")</f>
        <v/>
      </c>
      <c r="H32" s="82" t="str">
        <f t="array" aca="1" ref="H32" ca="1">IF(SUMPRODUCT(($A32&gt;=Début)*($A32&lt;=Fin)*(Emplacement=$K$1)*(Emplacement=H$4))&gt;0,INDEX(Emplacement,MIN(IF((Emplacement=H$4)*($A32&gt;=Début)*($A32&lt;=Fin),ROW(Emplacement)))-1),"")</f>
        <v/>
      </c>
      <c r="I32" s="82" t="str">
        <f t="array" aca="1" ref="I32" ca="1">IF(SUMPRODUCT(($A32&gt;=Début)*($A32&lt;=Fin)*(Emplacement=$K$1)*(Emplacement=I$4))&gt;0,INDEX(Emplacement,MIN(IF((Emplacement=I$4)*($A32&gt;=Début)*($A32&lt;=Fin),ROW(Emplacement)))-1),"")</f>
        <v/>
      </c>
      <c r="J32" s="82" t="str">
        <f t="array" aca="1" ref="J32" ca="1">IF(SUMPRODUCT(($A32&gt;=Début)*($A32&lt;=Fin)*(Emplacement=$K$1)*(Emplacement=J$4))&gt;0,INDEX(Emplacement,MIN(IF((Emplacement=J$4)*($A32&gt;=Début)*($A32&lt;=Fin),ROW(Emplacement)))-1),"")</f>
        <v/>
      </c>
      <c r="K32" s="82" t="str">
        <f t="array" aca="1" ref="K32" ca="1">IF(SUMPRODUCT(($A32&gt;=Début)*($A32&lt;=Fin)*(Emplacement=$K$1)*(Emplacement=K$4))&gt;0,INDEX(Emplacement,MIN(IF((Emplacement=K$4)*($A32&gt;=Début)*($A32&lt;=Fin),ROW(Emplacement)))-1),"")</f>
        <v/>
      </c>
      <c r="L32" s="83" t="str">
        <f t="array" aca="1" ref="L32" ca="1">IF(SUMPRODUCT(($A32&gt;=Début)*($A32&lt;=Fin)*(Emplacement=$K$1)*(Emplacement=L$4))&gt;0,INDEX(Emplacement,MIN(IF((Emplacement=L$4)*($A32&gt;=Début)*($A32&lt;=Fin),ROW(Emplacement)))-1),"")</f>
        <v/>
      </c>
      <c r="S32" s="53">
        <f>IF(S31="","",IF(MONTH(S31+1)=T$4,S31+1,""))</f>
        <v>42763</v>
      </c>
      <c r="T32" s="58">
        <f>IF(T31="","",IF(MONTH(T31+1)=T$4,T31+1,""))</f>
        <v>42763</v>
      </c>
      <c r="U32" s="81" t="str">
        <f t="array" aca="1" ref="U32" ca="1">IF(SUMPRODUCT(($A32&gt;=Début)*($A32&lt;=Fin)*(Emplacement=U$4))&gt;0,INDEX(Emplacement,MIN(IF((Emplacement=U$4)*($A32&gt;=Début)*($A32&lt;=Fin),ROW(Emplacement)))-1),"")</f>
        <v/>
      </c>
      <c r="V32" s="82" t="str">
        <f t="array" aca="1" ref="V32" ca="1">IF(SUMPRODUCT(($A32&gt;=Début)*($A32&lt;=Fin)*(Emplacement=V$4))&gt;0,INDEX(Emplacement,MIN(IF((Emplacement=V$4)*($A32&gt;=Début)*($A32&lt;=Fin),ROW(Emplacement)))-1),"")</f>
        <v/>
      </c>
      <c r="W32" s="82" t="str">
        <f t="array" aca="1" ref="W32" ca="1">IF(SUMPRODUCT(($A32&gt;=Début)*($A32&lt;=Fin)*(Emplacement=W$4))&gt;0,INDEX(Emplacement,MIN(IF((Emplacement=W$4)*($A32&gt;=Début)*($A32&lt;=Fin),ROW(Emplacement)))-1),"")</f>
        <v/>
      </c>
      <c r="X32" s="82" t="str">
        <f t="array" aca="1" ref="X32" ca="1">IF(SUMPRODUCT(($A32&gt;=Début)*($A32&lt;=Fin)*(Emplacement=X$4))&gt;0,INDEX(Emplacement,MIN(IF((Emplacement=X$4)*($A32&gt;=Début)*($A32&lt;=Fin),ROW(Emplacement)))-1),"")</f>
        <v/>
      </c>
      <c r="Y32" s="82" t="str">
        <f t="array" aca="1" ref="Y32" ca="1">IF(SUMPRODUCT(($A32&gt;=Début)*($A32&lt;=Fin)*(Emplacement=Y$4))&gt;0,INDEX(Emplacement,MIN(IF((Emplacement=Y$4)*($A32&gt;=Début)*($A32&lt;=Fin),ROW(Emplacement)))-1),"")</f>
        <v/>
      </c>
      <c r="Z32" s="82" t="str">
        <f t="array" aca="1" ref="Z32" ca="1">IF(SUMPRODUCT(($A32&gt;=Début)*($A32&lt;=Fin)*(Emplacement=Z$4))&gt;0,INDEX(Emplacement,MIN(IF((Emplacement=Z$4)*($A32&gt;=Début)*($A32&lt;=Fin),ROW(Emplacement)))-1),"")</f>
        <v/>
      </c>
      <c r="AA32" s="82" t="str">
        <f t="array" aca="1" ref="AA32" ca="1">IF(SUMPRODUCT(($A32&gt;=Début)*($A32&lt;=Fin)*(Emplacement=AA$4))&gt;0,INDEX(Emplacement,MIN(IF((Emplacement=AA$4)*($A32&gt;=Début)*($A32&lt;=Fin),ROW(Emplacement)))-1),"")</f>
        <v/>
      </c>
      <c r="AB32" s="82" t="str">
        <f t="array" aca="1" ref="AB32" ca="1">IF(SUMPRODUCT(($A32&gt;=Début)*($A32&lt;=Fin)*(Emplacement=AB$4))&gt;0,INDEX(Emplacement,MIN(IF((Emplacement=AB$4)*($A32&gt;=Début)*($A32&lt;=Fin),ROW(Emplacement)))-1),"")</f>
        <v/>
      </c>
      <c r="AC32" s="82" t="str">
        <f t="array" aca="1" ref="AC32" ca="1">IF(SUMPRODUCT(($A32&gt;=Début)*($A32&lt;=Fin)*(Emplacement=AC$4))&gt;0,INDEX(Emplacement,MIN(IF((Emplacement=AC$4)*($A32&gt;=Début)*($A32&lt;=Fin),ROW(Emplacement)))-1),"")</f>
        <v/>
      </c>
      <c r="AD32" s="83" t="str">
        <f t="array" aca="1" ref="AD32" ca="1">IF(SUMPRODUCT(($A32&gt;=Début)*($A32&lt;=Fin)*(Emplacement=AD$4))&gt;0,INDEX(Emplacement,MIN(IF((Emplacement=AD$4)*($A32&gt;=Début)*($A32&lt;=Fin),ROW(Emplacement)))-1),"")</f>
        <v/>
      </c>
    </row>
    <row r="33" spans="1:30" ht="11.25" customHeight="1" x14ac:dyDescent="0.25">
      <c r="A33" s="53">
        <f t="shared" si="0"/>
        <v>42764</v>
      </c>
      <c r="B33" s="58">
        <f t="shared" si="1"/>
        <v>42764</v>
      </c>
      <c r="C33" s="81" t="str">
        <f t="array" aca="1" ref="C33" ca="1">IF(SUMPRODUCT(($A33&gt;=Début)*($A33&lt;=Fin)*(Emplacement=$K$1)*(Emplacement=C$4))&gt;0,INDEX(Emplacement,MIN(IF((Emplacement=C$4)*($A33&gt;=Début)*($A33&lt;=Fin),ROW(Emplacement)))-1),"")</f>
        <v/>
      </c>
      <c r="D33" s="82" t="str">
        <f t="array" aca="1" ref="D33" ca="1">IF(SUMPRODUCT(($A33&gt;=Début)*($A33&lt;=Fin)*(Emplacement=$K$1)*(Emplacement=D$4))&gt;0,INDEX(Emplacement,MIN(IF((Emplacement=D$4)*($A33&gt;=Début)*($A33&lt;=Fin),ROW(Emplacement)))-1),"")</f>
        <v/>
      </c>
      <c r="E33" s="82" t="str">
        <f t="array" aca="1" ref="E33" ca="1">IF(SUMPRODUCT(($A33&gt;=Début)*($A33&lt;=Fin)*(Emplacement=$K$1)*(Emplacement=E$4))&gt;0,INDEX(Emplacement,MIN(IF((Emplacement=E$4)*($A33&gt;=Début)*($A33&lt;=Fin),ROW(Emplacement)))-1),"")</f>
        <v/>
      </c>
      <c r="F33" s="82" t="str">
        <f t="array" aca="1" ref="F33" ca="1">IF(SUMPRODUCT(($A33&gt;=Début)*($A33&lt;=Fin)*(Emplacement=$K$1)*(Emplacement=F$4))&gt;0,INDEX(Emplacement,MIN(IF((Emplacement=F$4)*($A33&gt;=Début)*($A33&lt;=Fin),ROW(Emplacement)))-1),"")</f>
        <v/>
      </c>
      <c r="G33" s="82" t="str">
        <f t="array" aca="1" ref="G33" ca="1">IF(SUMPRODUCT(($A33&gt;=Début)*($A33&lt;=Fin)*(Emplacement=$K$1)*(Emplacement=G$4))&gt;0,INDEX(Emplacement,MIN(IF((Emplacement=G$4)*($A33&gt;=Début)*($A33&lt;=Fin),ROW(Emplacement)))-1),"")</f>
        <v/>
      </c>
      <c r="H33" s="82" t="str">
        <f t="array" aca="1" ref="H33" ca="1">IF(SUMPRODUCT(($A33&gt;=Début)*($A33&lt;=Fin)*(Emplacement=$K$1)*(Emplacement=H$4))&gt;0,INDEX(Emplacement,MIN(IF((Emplacement=H$4)*($A33&gt;=Début)*($A33&lt;=Fin),ROW(Emplacement)))-1),"")</f>
        <v/>
      </c>
      <c r="I33" s="82" t="str">
        <f t="array" aca="1" ref="I33" ca="1">IF(SUMPRODUCT(($A33&gt;=Début)*($A33&lt;=Fin)*(Emplacement=$K$1)*(Emplacement=I$4))&gt;0,INDEX(Emplacement,MIN(IF((Emplacement=I$4)*($A33&gt;=Début)*($A33&lt;=Fin),ROW(Emplacement)))-1),"")</f>
        <v/>
      </c>
      <c r="J33" s="82" t="str">
        <f t="array" aca="1" ref="J33" ca="1">IF(SUMPRODUCT(($A33&gt;=Début)*($A33&lt;=Fin)*(Emplacement=$K$1)*(Emplacement=J$4))&gt;0,INDEX(Emplacement,MIN(IF((Emplacement=J$4)*($A33&gt;=Début)*($A33&lt;=Fin),ROW(Emplacement)))-1),"")</f>
        <v/>
      </c>
      <c r="K33" s="82" t="str">
        <f t="array" aca="1" ref="K33" ca="1">IF(SUMPRODUCT(($A33&gt;=Début)*($A33&lt;=Fin)*(Emplacement=$K$1)*(Emplacement=K$4))&gt;0,INDEX(Emplacement,MIN(IF((Emplacement=K$4)*($A33&gt;=Début)*($A33&lt;=Fin),ROW(Emplacement)))-1),"")</f>
        <v/>
      </c>
      <c r="L33" s="83" t="str">
        <f t="array" aca="1" ref="L33" ca="1">IF(SUMPRODUCT(($A33&gt;=Début)*($A33&lt;=Fin)*(Emplacement=$K$1)*(Emplacement=L$4))&gt;0,INDEX(Emplacement,MIN(IF((Emplacement=L$4)*($A33&gt;=Début)*($A33&lt;=Fin),ROW(Emplacement)))-1),"")</f>
        <v/>
      </c>
      <c r="S33" s="53">
        <f>IF(S32="","",IF(MONTH(S32+1)=T$4,S32+1,""))</f>
        <v>42764</v>
      </c>
      <c r="T33" s="58">
        <f>IF(T32="","",IF(MONTH(T32+1)=T$4,T32+1,""))</f>
        <v>42764</v>
      </c>
      <c r="U33" s="81" t="str">
        <f t="array" aca="1" ref="U33" ca="1">IF(SUMPRODUCT(($A33&gt;=Début)*($A33&lt;=Fin)*(Emplacement=U$4))&gt;0,INDEX(Emplacement,MIN(IF((Emplacement=U$4)*($A33&gt;=Début)*($A33&lt;=Fin),ROW(Emplacement)))-1),"")</f>
        <v/>
      </c>
      <c r="V33" s="82" t="str">
        <f t="array" aca="1" ref="V33" ca="1">IF(SUMPRODUCT(($A33&gt;=Début)*($A33&lt;=Fin)*(Emplacement=V$4))&gt;0,INDEX(Emplacement,MIN(IF((Emplacement=V$4)*($A33&gt;=Début)*($A33&lt;=Fin),ROW(Emplacement)))-1),"")</f>
        <v/>
      </c>
      <c r="W33" s="82" t="str">
        <f t="array" aca="1" ref="W33" ca="1">IF(SUMPRODUCT(($A33&gt;=Début)*($A33&lt;=Fin)*(Emplacement=W$4))&gt;0,INDEX(Emplacement,MIN(IF((Emplacement=W$4)*($A33&gt;=Début)*($A33&lt;=Fin),ROW(Emplacement)))-1),"")</f>
        <v/>
      </c>
      <c r="X33" s="82" t="str">
        <f t="array" aca="1" ref="X33" ca="1">IF(SUMPRODUCT(($A33&gt;=Début)*($A33&lt;=Fin)*(Emplacement=X$4))&gt;0,INDEX(Emplacement,MIN(IF((Emplacement=X$4)*($A33&gt;=Début)*($A33&lt;=Fin),ROW(Emplacement)))-1),"")</f>
        <v/>
      </c>
      <c r="Y33" s="82" t="str">
        <f t="array" aca="1" ref="Y33" ca="1">IF(SUMPRODUCT(($A33&gt;=Début)*($A33&lt;=Fin)*(Emplacement=Y$4))&gt;0,INDEX(Emplacement,MIN(IF((Emplacement=Y$4)*($A33&gt;=Début)*($A33&lt;=Fin),ROW(Emplacement)))-1),"")</f>
        <v/>
      </c>
      <c r="Z33" s="82" t="str">
        <f t="array" aca="1" ref="Z33" ca="1">IF(SUMPRODUCT(($A33&gt;=Début)*($A33&lt;=Fin)*(Emplacement=Z$4))&gt;0,INDEX(Emplacement,MIN(IF((Emplacement=Z$4)*($A33&gt;=Début)*($A33&lt;=Fin),ROW(Emplacement)))-1),"")</f>
        <v/>
      </c>
      <c r="AA33" s="82" t="str">
        <f t="array" aca="1" ref="AA33" ca="1">IF(SUMPRODUCT(($A33&gt;=Début)*($A33&lt;=Fin)*(Emplacement=AA$4))&gt;0,INDEX(Emplacement,MIN(IF((Emplacement=AA$4)*($A33&gt;=Début)*($A33&lt;=Fin),ROW(Emplacement)))-1),"")</f>
        <v/>
      </c>
      <c r="AB33" s="82" t="str">
        <f t="array" aca="1" ref="AB33" ca="1">IF(SUMPRODUCT(($A33&gt;=Début)*($A33&lt;=Fin)*(Emplacement=AB$4))&gt;0,INDEX(Emplacement,MIN(IF((Emplacement=AB$4)*($A33&gt;=Début)*($A33&lt;=Fin),ROW(Emplacement)))-1),"")</f>
        <v/>
      </c>
      <c r="AC33" s="82" t="str">
        <f t="array" aca="1" ref="AC33" ca="1">IF(SUMPRODUCT(($A33&gt;=Début)*($A33&lt;=Fin)*(Emplacement=AC$4))&gt;0,INDEX(Emplacement,MIN(IF((Emplacement=AC$4)*($A33&gt;=Début)*($A33&lt;=Fin),ROW(Emplacement)))-1),"")</f>
        <v/>
      </c>
      <c r="AD33" s="83" t="str">
        <f t="array" aca="1" ref="AD33" ca="1">IF(SUMPRODUCT(($A33&gt;=Début)*($A33&lt;=Fin)*(Emplacement=AD$4))&gt;0,INDEX(Emplacement,MIN(IF((Emplacement=AD$4)*($A33&gt;=Début)*($A33&lt;=Fin),ROW(Emplacement)))-1),"")</f>
        <v/>
      </c>
    </row>
    <row r="34" spans="1:30" ht="11.25" customHeight="1" x14ac:dyDescent="0.25">
      <c r="A34" s="53">
        <f t="shared" si="0"/>
        <v>42765</v>
      </c>
      <c r="B34" s="58">
        <f>IF(B33="","",IF(MONTH(B33+1)=B$4,B33+1,""))</f>
        <v>42765</v>
      </c>
      <c r="C34" s="81" t="str">
        <f t="array" aca="1" ref="C34" ca="1">IF(SUMPRODUCT(($A34&gt;=Début)*($A34&lt;=Fin)*(Emplacement=$K$1)*(Emplacement=C$4))&gt;0,INDEX(Emplacement,MIN(IF((Emplacement=C$4)*($A34&gt;=Début)*($A34&lt;=Fin),ROW(Emplacement)))-1),"")</f>
        <v/>
      </c>
      <c r="D34" s="82" t="str">
        <f t="array" aca="1" ref="D34" ca="1">IF(SUMPRODUCT(($A34&gt;=Début)*($A34&lt;=Fin)*(Emplacement=$K$1)*(Emplacement=D$4))&gt;0,INDEX(Emplacement,MIN(IF((Emplacement=D$4)*($A34&gt;=Début)*($A34&lt;=Fin),ROW(Emplacement)))-1),"")</f>
        <v/>
      </c>
      <c r="E34" s="82" t="str">
        <f t="array" aca="1" ref="E34" ca="1">IF(SUMPRODUCT(($A34&gt;=Début)*($A34&lt;=Fin)*(Emplacement=$K$1)*(Emplacement=E$4))&gt;0,INDEX(Emplacement,MIN(IF((Emplacement=E$4)*($A34&gt;=Début)*($A34&lt;=Fin),ROW(Emplacement)))-1),"")</f>
        <v/>
      </c>
      <c r="F34" s="82" t="str">
        <f t="array" aca="1" ref="F34" ca="1">IF(SUMPRODUCT(($A34&gt;=Début)*($A34&lt;=Fin)*(Emplacement=$K$1)*(Emplacement=F$4))&gt;0,INDEX(Emplacement,MIN(IF((Emplacement=F$4)*($A34&gt;=Début)*($A34&lt;=Fin),ROW(Emplacement)))-1),"")</f>
        <v/>
      </c>
      <c r="G34" s="82" t="str">
        <f t="array" aca="1" ref="G34" ca="1">IF(SUMPRODUCT(($A34&gt;=Début)*($A34&lt;=Fin)*(Emplacement=$K$1)*(Emplacement=G$4))&gt;0,INDEX(Emplacement,MIN(IF((Emplacement=G$4)*($A34&gt;=Début)*($A34&lt;=Fin),ROW(Emplacement)))-1),"")</f>
        <v/>
      </c>
      <c r="H34" s="82" t="str">
        <f t="array" aca="1" ref="H34" ca="1">IF(SUMPRODUCT(($A34&gt;=Début)*($A34&lt;=Fin)*(Emplacement=$K$1)*(Emplacement=H$4))&gt;0,INDEX(Emplacement,MIN(IF((Emplacement=H$4)*($A34&gt;=Début)*($A34&lt;=Fin),ROW(Emplacement)))-1),"")</f>
        <v/>
      </c>
      <c r="I34" s="82" t="str">
        <f t="array" aca="1" ref="I34" ca="1">IF(SUMPRODUCT(($A34&gt;=Début)*($A34&lt;=Fin)*(Emplacement=$K$1)*(Emplacement=I$4))&gt;0,INDEX(Emplacement,MIN(IF((Emplacement=I$4)*($A34&gt;=Début)*($A34&lt;=Fin),ROW(Emplacement)))-1),"")</f>
        <v/>
      </c>
      <c r="J34" s="82" t="str">
        <f t="array" aca="1" ref="J34" ca="1">IF(SUMPRODUCT(($A34&gt;=Début)*($A34&lt;=Fin)*(Emplacement=$K$1)*(Emplacement=J$4))&gt;0,INDEX(Emplacement,MIN(IF((Emplacement=J$4)*($A34&gt;=Début)*($A34&lt;=Fin),ROW(Emplacement)))-1),"")</f>
        <v/>
      </c>
      <c r="K34" s="82" t="str">
        <f t="array" aca="1" ref="K34" ca="1">IF(SUMPRODUCT(($A34&gt;=Début)*($A34&lt;=Fin)*(Emplacement=$K$1)*(Emplacement=K$4))&gt;0,INDEX(Emplacement,MIN(IF((Emplacement=K$4)*($A34&gt;=Début)*($A34&lt;=Fin),ROW(Emplacement)))-1),"")</f>
        <v/>
      </c>
      <c r="L34" s="83" t="str">
        <f t="array" aca="1" ref="L34" ca="1">IF(SUMPRODUCT(($A34&gt;=Début)*($A34&lt;=Fin)*(Emplacement=$K$1)*(Emplacement=L$4))&gt;0,INDEX(Emplacement,MIN(IF((Emplacement=L$4)*($A34&gt;=Début)*($A34&lt;=Fin),ROW(Emplacement)))-1),"")</f>
        <v/>
      </c>
      <c r="S34" s="53">
        <f>IF(S33="","",IF(MONTH(S33+1)=T$4,S33+1,""))</f>
        <v>42765</v>
      </c>
      <c r="T34" s="58">
        <f>IF(T33="","",IF(MONTH(T33+1)=T$4,T33+1,""))</f>
        <v>42765</v>
      </c>
      <c r="U34" s="81" t="str">
        <f t="array" aca="1" ref="U34" ca="1">IF(SUMPRODUCT(($A34&gt;=Début)*($A34&lt;=Fin)*(Emplacement=U$4))&gt;0,INDEX(Emplacement,MIN(IF((Emplacement=U$4)*($A34&gt;=Début)*($A34&lt;=Fin),ROW(Emplacement)))-1),"")</f>
        <v/>
      </c>
      <c r="V34" s="82" t="str">
        <f t="array" aca="1" ref="V34" ca="1">IF(SUMPRODUCT(($A34&gt;=Début)*($A34&lt;=Fin)*(Emplacement=V$4))&gt;0,INDEX(Emplacement,MIN(IF((Emplacement=V$4)*($A34&gt;=Début)*($A34&lt;=Fin),ROW(Emplacement)))-1),"")</f>
        <v/>
      </c>
      <c r="W34" s="82" t="str">
        <f t="array" aca="1" ref="W34" ca="1">IF(SUMPRODUCT(($A34&gt;=Début)*($A34&lt;=Fin)*(Emplacement=W$4))&gt;0,INDEX(Emplacement,MIN(IF((Emplacement=W$4)*($A34&gt;=Début)*($A34&lt;=Fin),ROW(Emplacement)))-1),"")</f>
        <v/>
      </c>
      <c r="X34" s="82" t="str">
        <f t="array" aca="1" ref="X34" ca="1">IF(SUMPRODUCT(($A34&gt;=Début)*($A34&lt;=Fin)*(Emplacement=X$4))&gt;0,INDEX(Emplacement,MIN(IF((Emplacement=X$4)*($A34&gt;=Début)*($A34&lt;=Fin),ROW(Emplacement)))-1),"")</f>
        <v/>
      </c>
      <c r="Y34" s="82" t="str">
        <f t="array" aca="1" ref="Y34" ca="1">IF(SUMPRODUCT(($A34&gt;=Début)*($A34&lt;=Fin)*(Emplacement=Y$4))&gt;0,INDEX(Emplacement,MIN(IF((Emplacement=Y$4)*($A34&gt;=Début)*($A34&lt;=Fin),ROW(Emplacement)))-1),"")</f>
        <v/>
      </c>
      <c r="Z34" s="82" t="str">
        <f t="array" aca="1" ref="Z34" ca="1">IF(SUMPRODUCT(($A34&gt;=Début)*($A34&lt;=Fin)*(Emplacement=Z$4))&gt;0,INDEX(Emplacement,MIN(IF((Emplacement=Z$4)*($A34&gt;=Début)*($A34&lt;=Fin),ROW(Emplacement)))-1),"")</f>
        <v/>
      </c>
      <c r="AA34" s="82" t="str">
        <f t="array" aca="1" ref="AA34" ca="1">IF(SUMPRODUCT(($A34&gt;=Début)*($A34&lt;=Fin)*(Emplacement=AA$4))&gt;0,INDEX(Emplacement,MIN(IF((Emplacement=AA$4)*($A34&gt;=Début)*($A34&lt;=Fin),ROW(Emplacement)))-1),"")</f>
        <v/>
      </c>
      <c r="AB34" s="82" t="str">
        <f t="array" aca="1" ref="AB34" ca="1">IF(SUMPRODUCT(($A34&gt;=Début)*($A34&lt;=Fin)*(Emplacement=AB$4))&gt;0,INDEX(Emplacement,MIN(IF((Emplacement=AB$4)*($A34&gt;=Début)*($A34&lt;=Fin),ROW(Emplacement)))-1),"")</f>
        <v/>
      </c>
      <c r="AC34" s="82" t="str">
        <f t="array" aca="1" ref="AC34" ca="1">IF(SUMPRODUCT(($A34&gt;=Début)*($A34&lt;=Fin)*(Emplacement=AC$4))&gt;0,INDEX(Emplacement,MIN(IF((Emplacement=AC$4)*($A34&gt;=Début)*($A34&lt;=Fin),ROW(Emplacement)))-1),"")</f>
        <v/>
      </c>
      <c r="AD34" s="83" t="str">
        <f t="array" aca="1" ref="AD34" ca="1">IF(SUMPRODUCT(($A34&gt;=Début)*($A34&lt;=Fin)*(Emplacement=AD$4))&gt;0,INDEX(Emplacement,MIN(IF((Emplacement=AD$4)*($A34&gt;=Début)*($A34&lt;=Fin),ROW(Emplacement)))-1),"")</f>
        <v/>
      </c>
    </row>
    <row r="35" spans="1:30" ht="11.25" customHeight="1" thickBot="1" x14ac:dyDescent="0.3">
      <c r="A35" s="54">
        <f t="shared" si="0"/>
        <v>42766</v>
      </c>
      <c r="B35" s="59">
        <f t="shared" ref="B35" si="2">IF(B34="","",IF(MONTH(B34+1)=B$4,B34+1,""))</f>
        <v>42766</v>
      </c>
      <c r="C35" s="84" t="str">
        <f t="array" aca="1" ref="C35" ca="1">IF(SUMPRODUCT(($A35&gt;=Début)*($A35&lt;=Fin)*(Emplacement=$K$1)*(Emplacement=C$4))&gt;0,INDEX(Emplacement,MIN(IF((Emplacement=C$4)*($A35&gt;=Début)*($A35&lt;=Fin),ROW(Emplacement)))-1),"")</f>
        <v/>
      </c>
      <c r="D35" s="85" t="str">
        <f t="array" aca="1" ref="D35" ca="1">IF(SUMPRODUCT(($A35&gt;=Début)*($A35&lt;=Fin)*(Emplacement=$K$1)*(Emplacement=D$4))&gt;0,INDEX(Emplacement,MIN(IF((Emplacement=D$4)*($A35&gt;=Début)*($A35&lt;=Fin),ROW(Emplacement)))-1),"")</f>
        <v/>
      </c>
      <c r="E35" s="85" t="str">
        <f t="array" aca="1" ref="E35" ca="1">IF(SUMPRODUCT(($A35&gt;=Début)*($A35&lt;=Fin)*(Emplacement=$K$1)*(Emplacement=E$4))&gt;0,INDEX(Emplacement,MIN(IF((Emplacement=E$4)*($A35&gt;=Début)*($A35&lt;=Fin),ROW(Emplacement)))-1),"")</f>
        <v/>
      </c>
      <c r="F35" s="85" t="str">
        <f t="array" aca="1" ref="F35" ca="1">IF(SUMPRODUCT(($A35&gt;=Début)*($A35&lt;=Fin)*(Emplacement=$K$1)*(Emplacement=F$4))&gt;0,INDEX(Emplacement,MIN(IF((Emplacement=F$4)*($A35&gt;=Début)*($A35&lt;=Fin),ROW(Emplacement)))-1),"")</f>
        <v/>
      </c>
      <c r="G35" s="85" t="str">
        <f t="array" aca="1" ref="G35" ca="1">IF(SUMPRODUCT(($A35&gt;=Début)*($A35&lt;=Fin)*(Emplacement=$K$1)*(Emplacement=G$4))&gt;0,INDEX(Emplacement,MIN(IF((Emplacement=G$4)*($A35&gt;=Début)*($A35&lt;=Fin),ROW(Emplacement)))-1),"")</f>
        <v/>
      </c>
      <c r="H35" s="85" t="str">
        <f t="array" aca="1" ref="H35" ca="1">IF(SUMPRODUCT(($A35&gt;=Début)*($A35&lt;=Fin)*(Emplacement=$K$1)*(Emplacement=H$4))&gt;0,INDEX(Emplacement,MIN(IF((Emplacement=H$4)*($A35&gt;=Début)*($A35&lt;=Fin),ROW(Emplacement)))-1),"")</f>
        <v/>
      </c>
      <c r="I35" s="85" t="str">
        <f t="array" aca="1" ref="I35" ca="1">IF(SUMPRODUCT(($A35&gt;=Début)*($A35&lt;=Fin)*(Emplacement=$K$1)*(Emplacement=I$4))&gt;0,INDEX(Emplacement,MIN(IF((Emplacement=I$4)*($A35&gt;=Début)*($A35&lt;=Fin),ROW(Emplacement)))-1),"")</f>
        <v/>
      </c>
      <c r="J35" s="85" t="str">
        <f t="array" aca="1" ref="J35" ca="1">IF(SUMPRODUCT(($A35&gt;=Début)*($A35&lt;=Fin)*(Emplacement=$K$1)*(Emplacement=J$4))&gt;0,INDEX(Emplacement,MIN(IF((Emplacement=J$4)*($A35&gt;=Début)*($A35&lt;=Fin),ROW(Emplacement)))-1),"")</f>
        <v/>
      </c>
      <c r="K35" s="85" t="str">
        <f t="array" aca="1" ref="K35" ca="1">IF(SUMPRODUCT(($A35&gt;=Début)*($A35&lt;=Fin)*(Emplacement=$K$1)*(Emplacement=K$4))&gt;0,INDEX(Emplacement,MIN(IF((Emplacement=K$4)*($A35&gt;=Début)*($A35&lt;=Fin),ROW(Emplacement)))-1),"")</f>
        <v/>
      </c>
      <c r="L35" s="86" t="str">
        <f t="array" aca="1" ref="L35" ca="1">IF(SUMPRODUCT(($A35&gt;=Début)*($A35&lt;=Fin)*(Emplacement=$K$1)*(Emplacement=L$4))&gt;0,INDEX(Emplacement,MIN(IF((Emplacement=L$4)*($A35&gt;=Début)*($A35&lt;=Fin),ROW(Emplacement)))-1),"")</f>
        <v/>
      </c>
      <c r="S35" s="54">
        <f>IF(S34="","",IF(MONTH(S34+1)=T$4,S34+1,""))</f>
        <v>42766</v>
      </c>
      <c r="T35" s="59">
        <f>IF(T34="","",IF(MONTH(T34+1)=T$4,T34+1,""))</f>
        <v>42766</v>
      </c>
      <c r="U35" s="84" t="str">
        <f t="array" aca="1" ref="U35" ca="1">IF(SUMPRODUCT(($A35&gt;=Début)*($A35&lt;=Fin)*(Emplacement=U$4))&gt;0,INDEX(Emplacement,MIN(IF((Emplacement=U$4)*($A35&gt;=Début)*($A35&lt;=Fin),ROW(Emplacement)))-1),"")</f>
        <v/>
      </c>
      <c r="V35" s="85" t="str">
        <f t="array" aca="1" ref="V35" ca="1">IF(SUMPRODUCT(($A35&gt;=Début)*($A35&lt;=Fin)*(Emplacement=V$4))&gt;0,INDEX(Emplacement,MIN(IF((Emplacement=V$4)*($A35&gt;=Début)*($A35&lt;=Fin),ROW(Emplacement)))-1),"")</f>
        <v/>
      </c>
      <c r="W35" s="85" t="str">
        <f t="array" aca="1" ref="W35" ca="1">IF(SUMPRODUCT(($A35&gt;=Début)*($A35&lt;=Fin)*(Emplacement=W$4))&gt;0,INDEX(Emplacement,MIN(IF((Emplacement=W$4)*($A35&gt;=Début)*($A35&lt;=Fin),ROW(Emplacement)))-1),"")</f>
        <v/>
      </c>
      <c r="X35" s="85" t="str">
        <f t="array" aca="1" ref="X35" ca="1">IF(SUMPRODUCT(($A35&gt;=Début)*($A35&lt;=Fin)*(Emplacement=X$4))&gt;0,INDEX(Emplacement,MIN(IF((Emplacement=X$4)*($A35&gt;=Début)*($A35&lt;=Fin),ROW(Emplacement)))-1),"")</f>
        <v/>
      </c>
      <c r="Y35" s="85" t="str">
        <f t="array" aca="1" ref="Y35" ca="1">IF(SUMPRODUCT(($A35&gt;=Début)*($A35&lt;=Fin)*(Emplacement=Y$4))&gt;0,INDEX(Emplacement,MIN(IF((Emplacement=Y$4)*($A35&gt;=Début)*($A35&lt;=Fin),ROW(Emplacement)))-1),"")</f>
        <v/>
      </c>
      <c r="Z35" s="85" t="str">
        <f t="array" aca="1" ref="Z35" ca="1">IF(SUMPRODUCT(($A35&gt;=Début)*($A35&lt;=Fin)*(Emplacement=Z$4))&gt;0,INDEX(Emplacement,MIN(IF((Emplacement=Z$4)*($A35&gt;=Début)*($A35&lt;=Fin),ROW(Emplacement)))-1),"")</f>
        <v/>
      </c>
      <c r="AA35" s="85" t="str">
        <f t="array" aca="1" ref="AA35" ca="1">IF(SUMPRODUCT(($A35&gt;=Début)*($A35&lt;=Fin)*(Emplacement=AA$4))&gt;0,INDEX(Emplacement,MIN(IF((Emplacement=AA$4)*($A35&gt;=Début)*($A35&lt;=Fin),ROW(Emplacement)))-1),"")</f>
        <v/>
      </c>
      <c r="AB35" s="85" t="str">
        <f t="array" aca="1" ref="AB35" ca="1">IF(SUMPRODUCT(($A35&gt;=Début)*($A35&lt;=Fin)*(Emplacement=AB$4))&gt;0,INDEX(Emplacement,MIN(IF((Emplacement=AB$4)*($A35&gt;=Début)*($A35&lt;=Fin),ROW(Emplacement)))-1),"")</f>
        <v/>
      </c>
      <c r="AC35" s="85" t="str">
        <f t="array" aca="1" ref="AC35" ca="1">IF(SUMPRODUCT(($A35&gt;=Début)*($A35&lt;=Fin)*(Emplacement=AC$4))&gt;0,INDEX(Emplacement,MIN(IF((Emplacement=AC$4)*($A35&gt;=Début)*($A35&lt;=Fin),ROW(Emplacement)))-1),"")</f>
        <v/>
      </c>
      <c r="AD35" s="86" t="str">
        <f t="array" aca="1" ref="AD35" ca="1">IF(SUMPRODUCT(($A35&gt;=Début)*($A35&lt;=Fin)*(Emplacement=AD$4))&gt;0,INDEX(Emplacement,MIN(IF((Emplacement=AD$4)*($A35&gt;=Début)*($A35&lt;=Fin),ROW(Emplacement)))-1),"")</f>
        <v/>
      </c>
    </row>
    <row r="37" spans="1:30" x14ac:dyDescent="0.25">
      <c r="U37" s="89"/>
      <c r="V37" s="89"/>
    </row>
  </sheetData>
  <mergeCells count="34">
    <mergeCell ref="AF1:AH1"/>
    <mergeCell ref="S3:AD3"/>
    <mergeCell ref="P11:Q11"/>
    <mergeCell ref="P12:Q12"/>
    <mergeCell ref="P13:Q13"/>
    <mergeCell ref="U37:V37"/>
    <mergeCell ref="N13:O13"/>
    <mergeCell ref="N14:O14"/>
    <mergeCell ref="N15:O15"/>
    <mergeCell ref="N16:O16"/>
    <mergeCell ref="F1:G1"/>
    <mergeCell ref="H1:I1"/>
    <mergeCell ref="K1:L1"/>
    <mergeCell ref="A3:L3"/>
    <mergeCell ref="D1:E1"/>
    <mergeCell ref="A1:C1"/>
    <mergeCell ref="N8:O8"/>
    <mergeCell ref="N9:O9"/>
    <mergeCell ref="N10:O10"/>
    <mergeCell ref="N11:O11"/>
    <mergeCell ref="N12:O12"/>
    <mergeCell ref="N3:O3"/>
    <mergeCell ref="N4:O4"/>
    <mergeCell ref="N5:O5"/>
    <mergeCell ref="N6:O6"/>
    <mergeCell ref="N7:O7"/>
    <mergeCell ref="P8:Q8"/>
    <mergeCell ref="P9:Q9"/>
    <mergeCell ref="P10:Q10"/>
    <mergeCell ref="P4:Q4"/>
    <mergeCell ref="P3:Q3"/>
    <mergeCell ref="P5:Q5"/>
    <mergeCell ref="P6:Q6"/>
    <mergeCell ref="P7:Q7"/>
  </mergeCells>
  <conditionalFormatting sqref="C5:L35">
    <cfRule type="expression" dxfId="5" priority="6" stopIfTrue="1">
      <formula>C5&lt;&gt;""</formula>
    </cfRule>
  </conditionalFormatting>
  <conditionalFormatting sqref="A5:B35">
    <cfRule type="expression" dxfId="4" priority="5" stopIfTrue="1">
      <formula>WEEKDAY(A5,2)&gt;5</formula>
    </cfRule>
  </conditionalFormatting>
  <conditionalFormatting sqref="A5:B35">
    <cfRule type="expression" dxfId="3" priority="4" stopIfTrue="1">
      <formula>COUNTIF(Fériés,A5)</formula>
    </cfRule>
  </conditionalFormatting>
  <conditionalFormatting sqref="U5:AD35">
    <cfRule type="expression" dxfId="2" priority="3" stopIfTrue="1">
      <formula>U5&lt;&gt;""</formula>
    </cfRule>
  </conditionalFormatting>
  <conditionalFormatting sqref="S5:T35">
    <cfRule type="expression" dxfId="1" priority="2" stopIfTrue="1">
      <formula>WEEKDAY(S5,2)&gt;5</formula>
    </cfRule>
  </conditionalFormatting>
  <conditionalFormatting sqref="S5:T35">
    <cfRule type="expression" dxfId="0" priority="1" stopIfTrue="1">
      <formula>COUNTIF(Fériés,S5)</formula>
    </cfRule>
  </conditionalFormatting>
  <dataValidations count="3">
    <dataValidation type="list" allowBlank="1" showInputMessage="1" showErrorMessage="1" sqref="K1:L1">
      <formula1>ListeEnt</formula1>
    </dataValidation>
    <dataValidation type="list" allowBlank="1" showInputMessage="1" showErrorMessage="1" sqref="H1">
      <formula1>ListeMois</formula1>
    </dataValidation>
    <dataValidation type="list" allowBlank="1" showInputMessage="1" showErrorMessage="1" sqref="D1">
      <formula1>ListeAnnée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6"/>
  <sheetViews>
    <sheetView workbookViewId="0">
      <selection activeCell="I11" sqref="I11"/>
    </sheetView>
  </sheetViews>
  <sheetFormatPr baseColWidth="10" defaultRowHeight="15" x14ac:dyDescent="0.25"/>
  <cols>
    <col min="1" max="1" width="19" customWidth="1"/>
    <col min="2" max="2" width="1.42578125" customWidth="1"/>
    <col min="3" max="3" width="11.42578125" style="9"/>
    <col min="5" max="6" width="11.5703125" customWidth="1"/>
    <col min="12" max="12" width="13.140625" customWidth="1"/>
    <col min="13" max="13" width="13" customWidth="1"/>
    <col min="15" max="15" width="12.5703125" customWidth="1"/>
    <col min="16" max="16" width="12.28515625" customWidth="1"/>
  </cols>
  <sheetData>
    <row r="1" spans="1:13" x14ac:dyDescent="0.25">
      <c r="A1" s="15" t="s">
        <v>49</v>
      </c>
      <c r="B1" s="10"/>
      <c r="C1" s="15" t="s">
        <v>50</v>
      </c>
      <c r="E1" s="60" t="s">
        <v>77</v>
      </c>
      <c r="F1" s="10" t="s">
        <v>90</v>
      </c>
      <c r="J1" s="11" t="s">
        <v>61</v>
      </c>
      <c r="K1" s="12" t="s">
        <v>51</v>
      </c>
      <c r="L1" s="13" t="s">
        <v>60</v>
      </c>
      <c r="M1" s="14">
        <v>2017</v>
      </c>
    </row>
    <row r="2" spans="1:13" x14ac:dyDescent="0.25">
      <c r="A2" s="16" t="s">
        <v>51</v>
      </c>
      <c r="C2" s="16">
        <v>2016</v>
      </c>
      <c r="E2" t="s">
        <v>78</v>
      </c>
      <c r="F2">
        <v>1</v>
      </c>
    </row>
    <row r="3" spans="1:13" x14ac:dyDescent="0.25">
      <c r="A3" s="17" t="s">
        <v>52</v>
      </c>
      <c r="C3" s="17">
        <v>2017</v>
      </c>
      <c r="E3" t="s">
        <v>79</v>
      </c>
      <c r="F3">
        <v>2</v>
      </c>
    </row>
    <row r="4" spans="1:13" x14ac:dyDescent="0.25">
      <c r="A4" s="17" t="s">
        <v>53</v>
      </c>
      <c r="C4" s="17">
        <v>2018</v>
      </c>
      <c r="E4" t="s">
        <v>80</v>
      </c>
      <c r="F4">
        <v>3</v>
      </c>
    </row>
    <row r="5" spans="1:13" x14ac:dyDescent="0.25">
      <c r="A5" s="17" t="s">
        <v>54</v>
      </c>
      <c r="C5" s="17">
        <v>2019</v>
      </c>
      <c r="E5" t="s">
        <v>81</v>
      </c>
      <c r="F5">
        <v>4</v>
      </c>
    </row>
    <row r="6" spans="1:13" x14ac:dyDescent="0.25">
      <c r="A6" s="17" t="s">
        <v>55</v>
      </c>
      <c r="C6" s="17">
        <v>2020</v>
      </c>
      <c r="E6" t="s">
        <v>82</v>
      </c>
      <c r="F6">
        <v>5</v>
      </c>
    </row>
    <row r="7" spans="1:13" x14ac:dyDescent="0.25">
      <c r="A7" s="17" t="s">
        <v>21</v>
      </c>
      <c r="C7" s="17">
        <v>2021</v>
      </c>
      <c r="E7" t="s">
        <v>83</v>
      </c>
      <c r="F7">
        <v>6</v>
      </c>
    </row>
    <row r="8" spans="1:13" x14ac:dyDescent="0.25">
      <c r="A8" s="17" t="s">
        <v>56</v>
      </c>
      <c r="C8" s="17">
        <v>2022</v>
      </c>
      <c r="E8" t="s">
        <v>84</v>
      </c>
      <c r="F8">
        <v>7</v>
      </c>
    </row>
    <row r="9" spans="1:13" x14ac:dyDescent="0.25">
      <c r="A9" s="17" t="s">
        <v>57</v>
      </c>
      <c r="C9" s="17">
        <v>2023</v>
      </c>
      <c r="E9" t="s">
        <v>85</v>
      </c>
      <c r="F9">
        <v>8</v>
      </c>
    </row>
    <row r="10" spans="1:13" x14ac:dyDescent="0.25">
      <c r="A10" s="17" t="s">
        <v>58</v>
      </c>
      <c r="C10" s="17">
        <v>2024</v>
      </c>
      <c r="E10" t="s">
        <v>86</v>
      </c>
      <c r="F10">
        <v>9</v>
      </c>
    </row>
    <row r="11" spans="1:13" x14ac:dyDescent="0.25">
      <c r="A11" s="18" t="s">
        <v>59</v>
      </c>
      <c r="C11" s="17">
        <v>2025</v>
      </c>
      <c r="E11" t="s">
        <v>87</v>
      </c>
      <c r="F11">
        <v>10</v>
      </c>
    </row>
    <row r="12" spans="1:13" x14ac:dyDescent="0.25">
      <c r="C12" s="17">
        <v>2026</v>
      </c>
      <c r="E12" t="s">
        <v>88</v>
      </c>
      <c r="F12">
        <v>11</v>
      </c>
    </row>
    <row r="13" spans="1:13" x14ac:dyDescent="0.25">
      <c r="C13" s="17">
        <v>2027</v>
      </c>
      <c r="E13" t="s">
        <v>89</v>
      </c>
      <c r="F13">
        <v>12</v>
      </c>
    </row>
    <row r="14" spans="1:13" x14ac:dyDescent="0.25">
      <c r="C14" s="17">
        <v>2028</v>
      </c>
    </row>
    <row r="15" spans="1:13" x14ac:dyDescent="0.25">
      <c r="C15" s="17">
        <v>2029</v>
      </c>
    </row>
    <row r="16" spans="1:13" x14ac:dyDescent="0.25">
      <c r="C16" s="17">
        <v>2030</v>
      </c>
    </row>
    <row r="17" spans="3:3" x14ac:dyDescent="0.25">
      <c r="C17" s="17">
        <v>2031</v>
      </c>
    </row>
    <row r="18" spans="3:3" x14ac:dyDescent="0.25">
      <c r="C18" s="17">
        <v>2032</v>
      </c>
    </row>
    <row r="19" spans="3:3" x14ac:dyDescent="0.25">
      <c r="C19" s="17">
        <v>2033</v>
      </c>
    </row>
    <row r="20" spans="3:3" x14ac:dyDescent="0.25">
      <c r="C20" s="17">
        <v>2034</v>
      </c>
    </row>
    <row r="21" spans="3:3" x14ac:dyDescent="0.25">
      <c r="C21" s="17">
        <v>2035</v>
      </c>
    </row>
    <row r="22" spans="3:3" x14ac:dyDescent="0.25">
      <c r="C22" s="17">
        <v>2036</v>
      </c>
    </row>
    <row r="23" spans="3:3" x14ac:dyDescent="0.25">
      <c r="C23" s="17">
        <v>2037</v>
      </c>
    </row>
    <row r="24" spans="3:3" x14ac:dyDescent="0.25">
      <c r="C24" s="17">
        <v>2038</v>
      </c>
    </row>
    <row r="25" spans="3:3" x14ac:dyDescent="0.25">
      <c r="C25" s="17">
        <v>2039</v>
      </c>
    </row>
    <row r="26" spans="3:3" x14ac:dyDescent="0.25">
      <c r="C26" s="17">
        <v>2040</v>
      </c>
    </row>
    <row r="27" spans="3:3" x14ac:dyDescent="0.25">
      <c r="C27" s="17">
        <v>2041</v>
      </c>
    </row>
    <row r="28" spans="3:3" x14ac:dyDescent="0.25">
      <c r="C28" s="17">
        <v>2042</v>
      </c>
    </row>
    <row r="29" spans="3:3" x14ac:dyDescent="0.25">
      <c r="C29" s="17">
        <v>2043</v>
      </c>
    </row>
    <row r="30" spans="3:3" x14ac:dyDescent="0.25">
      <c r="C30" s="17">
        <v>2044</v>
      </c>
    </row>
    <row r="31" spans="3:3" x14ac:dyDescent="0.25">
      <c r="C31" s="17">
        <v>2045</v>
      </c>
    </row>
    <row r="32" spans="3:3" x14ac:dyDescent="0.25">
      <c r="C32" s="17">
        <v>2046</v>
      </c>
    </row>
    <row r="33" spans="3:3" x14ac:dyDescent="0.25">
      <c r="C33" s="17">
        <v>2047</v>
      </c>
    </row>
    <row r="34" spans="3:3" x14ac:dyDescent="0.25">
      <c r="C34" s="17">
        <v>2048</v>
      </c>
    </row>
    <row r="35" spans="3:3" x14ac:dyDescent="0.25">
      <c r="C35" s="17">
        <v>2049</v>
      </c>
    </row>
    <row r="36" spans="3:3" x14ac:dyDescent="0.25">
      <c r="C36" s="18">
        <v>2050</v>
      </c>
    </row>
  </sheetData>
  <dataValidations count="2">
    <dataValidation type="list" allowBlank="1" showInputMessage="1" showErrorMessage="1" sqref="M1">
      <formula1>ListeAnnée</formula1>
    </dataValidation>
    <dataValidation type="list" allowBlank="1" showInputMessage="1" showErrorMessage="1" sqref="K1">
      <formula1>Emplacement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0"/>
  <sheetViews>
    <sheetView workbookViewId="0">
      <selection activeCell="E3" sqref="E3"/>
    </sheetView>
  </sheetViews>
  <sheetFormatPr baseColWidth="10" defaultRowHeight="15" x14ac:dyDescent="0.25"/>
  <cols>
    <col min="1" max="1" width="16.140625" customWidth="1"/>
    <col min="2" max="2" width="17.28515625" customWidth="1"/>
    <col min="3" max="3" width="28.7109375" customWidth="1"/>
  </cols>
  <sheetData>
    <row r="1" spans="1:3" x14ac:dyDescent="0.25">
      <c r="A1" s="2" t="s">
        <v>48</v>
      </c>
      <c r="B1" s="1" t="s">
        <v>2</v>
      </c>
    </row>
    <row r="3" spans="1:3" x14ac:dyDescent="0.25">
      <c r="B3" s="3" t="s">
        <v>31</v>
      </c>
      <c r="C3" s="4" t="str">
        <f>VLOOKUP($B$1,Tableau1[[Nom]:[N° facture]],MATCH(B3,Tableau1[[#Headers],[Nom]:[N° facture]],0),FALSE)</f>
        <v>Mon</v>
      </c>
    </row>
    <row r="4" spans="1:3" x14ac:dyDescent="0.25">
      <c r="B4" s="3" t="s">
        <v>32</v>
      </c>
      <c r="C4" s="6" t="str">
        <f>VLOOKUP($B$1,Tableau1[[Nom]:[N° facture]],MATCH(B4,Tableau1[[#Headers],[Nom]:[N° facture]],0),FALSE)</f>
        <v>Cul</v>
      </c>
    </row>
    <row r="5" spans="1:3" x14ac:dyDescent="0.25">
      <c r="B5" s="3" t="s">
        <v>33</v>
      </c>
      <c r="C5" s="6" t="str">
        <f>VLOOKUP($B$1,Tableau1[[Nom]:[N° facture]],MATCH(B5,Tableau1[[#Headers],[Nom]:[N° facture]],0),FALSE)</f>
        <v>3 rue c'est du poulet</v>
      </c>
    </row>
    <row r="6" spans="1:3" x14ac:dyDescent="0.25">
      <c r="B6" s="3" t="s">
        <v>34</v>
      </c>
      <c r="C6" s="6">
        <f>VLOOKUP($B$1,Tableau1[[Nom]:[N° facture]],MATCH(B6,Tableau1[[#Headers],[Nom]:[N° facture]],0),FALSE)</f>
        <v>82000</v>
      </c>
    </row>
    <row r="7" spans="1:3" x14ac:dyDescent="0.25">
      <c r="B7" s="3" t="s">
        <v>35</v>
      </c>
      <c r="C7" s="6" t="str">
        <f>VLOOKUP($B$1,Tableau1[[Nom]:[N° facture]],MATCH(B7,Tableau1[[#Headers],[Nom]:[N° facture]],0),FALSE)</f>
        <v>Montauban</v>
      </c>
    </row>
    <row r="8" spans="1:3" x14ac:dyDescent="0.25">
      <c r="B8" s="3" t="s">
        <v>36</v>
      </c>
      <c r="C8" s="6" t="str">
        <f>VLOOKUP($B$1,Tableau1[[Nom]:[N° facture]],MATCH(B8,Tableau1[[#Headers],[Nom]:[N° facture]],0),FALSE)</f>
        <v>mon@cul.fr</v>
      </c>
    </row>
    <row r="9" spans="1:3" x14ac:dyDescent="0.25">
      <c r="B9" s="3" t="s">
        <v>37</v>
      </c>
      <c r="C9" s="6" t="str">
        <f>VLOOKUP($B$1,Tableau1[[Nom]:[N° facture]],MATCH(B9,Tableau1[[#Headers],[Nom]:[N° facture]],0),FALSE)</f>
        <v>06 02 03 04 05</v>
      </c>
    </row>
    <row r="10" spans="1:3" x14ac:dyDescent="0.25">
      <c r="B10" s="5"/>
      <c r="C10" s="7"/>
    </row>
    <row r="11" spans="1:3" x14ac:dyDescent="0.25">
      <c r="B11" s="3" t="s">
        <v>38</v>
      </c>
      <c r="C11" s="6" t="str">
        <f>VLOOKUP($B$1,Tableau1[[Nom]:[N° facture]],MATCH(B11,Tableau1[[#Headers],[Nom]:[N° facture]],0),FALSE)</f>
        <v>Standard</v>
      </c>
    </row>
    <row r="12" spans="1:3" x14ac:dyDescent="0.25">
      <c r="B12" s="3" t="s">
        <v>39</v>
      </c>
      <c r="C12" s="6" t="str">
        <f>VLOOKUP($B$1,Tableau1[[Nom]:[N° facture]],MATCH(B12,Tableau1[[#Headers],[Nom]:[N° facture]],0),FALSE)</f>
        <v>S-01</v>
      </c>
    </row>
    <row r="13" spans="1:3" x14ac:dyDescent="0.25">
      <c r="B13" s="3" t="s">
        <v>40</v>
      </c>
      <c r="C13" s="6">
        <f>VLOOKUP($B$1,Tableau1[[Nom]:[N° facture]],MATCH(B13,Tableau1[[#Headers],[Nom]:[N° facture]],0),FALSE)</f>
        <v>1</v>
      </c>
    </row>
    <row r="14" spans="1:3" x14ac:dyDescent="0.25">
      <c r="B14" s="3" t="s">
        <v>41</v>
      </c>
      <c r="C14" s="6" t="str">
        <f>VLOOKUP($B$1,Tableau1[[Nom]:[N° facture]],MATCH(B14,Tableau1[[#Headers],[Nom]:[N° facture]],0),FALSE)</f>
        <v>2</v>
      </c>
    </row>
    <row r="15" spans="1:3" x14ac:dyDescent="0.25">
      <c r="B15" s="3" t="s">
        <v>42</v>
      </c>
      <c r="C15" s="6" t="str">
        <f>VLOOKUP($B$1,Tableau1[[Nom]:[N° facture]],MATCH(B15,Tableau1[[#Headers],[Nom]:[N° facture]],0),FALSE)</f>
        <v>1</v>
      </c>
    </row>
    <row r="16" spans="1:3" x14ac:dyDescent="0.25">
      <c r="B16" s="3" t="s">
        <v>43</v>
      </c>
      <c r="C16" s="6" t="str">
        <f>VLOOKUP($B$1,Tableau1[[Nom]:[N° facture]],MATCH(B16,Tableau1[[#Headers],[Nom]:[N° facture]],0),FALSE)</f>
        <v>1</v>
      </c>
    </row>
    <row r="17" spans="2:3" x14ac:dyDescent="0.25">
      <c r="B17" s="3" t="s">
        <v>44</v>
      </c>
      <c r="C17" s="8">
        <f>VLOOKUP($B$1,Tableau1[[Nom]:[N° facture]],MATCH(B17,Tableau1[[#Headers],[Nom]:[N° facture]],0),FALSE)</f>
        <v>42736</v>
      </c>
    </row>
    <row r="18" spans="2:3" x14ac:dyDescent="0.25">
      <c r="B18" s="3" t="s">
        <v>45</v>
      </c>
      <c r="C18" s="8">
        <f>VLOOKUP($B$1,Tableau1[[Nom]:[N° facture]],MATCH(B18,Tableau1[[#Headers],[Nom]:[N° facture]],0),FALSE)</f>
        <v>42743</v>
      </c>
    </row>
    <row r="19" spans="2:3" x14ac:dyDescent="0.25">
      <c r="B19" s="3" t="s">
        <v>46</v>
      </c>
      <c r="C19" s="6" t="str">
        <f>VLOOKUP($B$1,Tableau1[[Nom]:[N° facture]],MATCH(B19,Tableau1[[#Headers],[Nom]:[N° facture]],0),FALSE)</f>
        <v>Oui</v>
      </c>
    </row>
    <row r="20" spans="2:3" x14ac:dyDescent="0.25">
      <c r="B20" s="3" t="s">
        <v>47</v>
      </c>
      <c r="C20" s="6" t="str">
        <f>VLOOKUP($B$1,Tableau1[[Nom]:[N° facture]],MATCH(B20,Tableau1[[#Headers],[Nom]:[N° facture]],0),FALSE)</f>
        <v>Fact170101</v>
      </c>
    </row>
  </sheetData>
  <dataValidations count="1">
    <dataValidation type="list" allowBlank="1" showInputMessage="1" showErrorMessage="1" sqref="B1">
      <formula1>ListeClients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BddClients</vt:lpstr>
      <vt:lpstr>Calendrier</vt:lpstr>
      <vt:lpstr>Liste</vt:lpstr>
      <vt:lpstr>Facture</vt:lpstr>
      <vt:lpstr>Calendrier!Fériés</vt:lpstr>
      <vt:lpstr>ListeMois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Don Pépé</dc:creator>
  <cp:lastModifiedBy>Don Pépé</cp:lastModifiedBy>
  <dcterms:created xsi:type="dcterms:W3CDTF">2017-02-12T11:19:54Z</dcterms:created>
  <dcterms:modified xsi:type="dcterms:W3CDTF">2017-02-14T13:57:31Z</dcterms:modified>
</cp:coreProperties>
</file>