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lbeaulant\Desktop\"/>
    </mc:Choice>
  </mc:AlternateContent>
  <bookViews>
    <workbookView xWindow="0" yWindow="0" windowWidth="25200" windowHeight="10452"/>
  </bookViews>
  <sheets>
    <sheet name="Comptes" sheetId="1" r:id="rId1"/>
  </sheets>
  <externalReferences>
    <externalReference r:id="rId2"/>
  </externalReferences>
  <definedNames>
    <definedName name="_xlnm._FilterDatabase" localSheetId="0" hidden="1">Comptes!$A$5:$AF$1915</definedName>
    <definedName name="ALEAS">Comptes!#REF!</definedName>
    <definedName name="CITCD">'[1]Détail Analyse'!$E$1</definedName>
    <definedName name="NCAFF">Comptes!$B$8:$B$915</definedName>
    <definedName name="NCDEVIS">Comptes!$A$8:$A$915</definedName>
    <definedName name="NCTRI">Comptes!#REF!</definedName>
    <definedName name="NCTRITER">Comptes!#REF!</definedName>
    <definedName name="PLAGERAZFORMC">Comptes!$AC$8:$AF$1915</definedName>
    <definedName name="SELECTNC">Comptes!$A$8:$AF$915</definedName>
    <definedName name="SELECTNCTER">Comptes!$A$8:$AF$1915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14" i="1" l="1"/>
  <c r="AC12" i="1"/>
  <c r="AC8" i="1"/>
  <c r="AC9" i="1"/>
  <c r="AC10" i="1"/>
  <c r="AC11" i="1"/>
  <c r="AC13" i="1"/>
  <c r="AC14" i="1"/>
  <c r="AC15" i="1"/>
  <c r="AC16" i="1"/>
  <c r="AC17" i="1"/>
  <c r="AC18" i="1"/>
  <c r="AC19" i="1"/>
  <c r="AC20" i="1"/>
  <c r="AC21" i="1"/>
  <c r="AC22" i="1"/>
  <c r="AC23" i="1"/>
  <c r="AC24" i="1"/>
  <c r="AC25" i="1"/>
  <c r="AC26" i="1"/>
  <c r="AC27" i="1"/>
  <c r="AC28" i="1"/>
  <c r="AC29" i="1"/>
  <c r="AC30" i="1"/>
  <c r="AC31" i="1"/>
  <c r="AC32" i="1"/>
  <c r="AC33" i="1"/>
  <c r="AC34" i="1"/>
  <c r="AC35" i="1"/>
  <c r="AC36" i="1"/>
  <c r="AC37" i="1"/>
  <c r="AC38" i="1"/>
  <c r="AC39" i="1"/>
  <c r="AC40" i="1"/>
  <c r="AC41" i="1"/>
  <c r="AC42" i="1"/>
  <c r="AC43" i="1"/>
  <c r="AC44" i="1"/>
  <c r="AC45" i="1"/>
  <c r="AC46" i="1"/>
  <c r="AC47" i="1"/>
  <c r="AC48" i="1"/>
  <c r="AC49" i="1"/>
  <c r="AC50" i="1"/>
  <c r="AC51" i="1"/>
  <c r="AC52" i="1"/>
  <c r="AC53" i="1"/>
  <c r="AC54" i="1"/>
  <c r="AC55" i="1"/>
  <c r="AC56" i="1"/>
  <c r="AC57" i="1"/>
  <c r="AC58" i="1"/>
  <c r="AC59" i="1"/>
  <c r="AC60" i="1"/>
  <c r="AC61" i="1"/>
  <c r="AC62" i="1"/>
  <c r="AC63" i="1"/>
  <c r="AC64" i="1"/>
  <c r="AC65" i="1"/>
  <c r="AC66" i="1"/>
  <c r="AC67" i="1"/>
  <c r="AC68" i="1"/>
  <c r="AC69" i="1"/>
  <c r="AC70" i="1"/>
  <c r="AC71" i="1"/>
  <c r="AC72" i="1"/>
  <c r="AC73" i="1"/>
  <c r="AC74" i="1"/>
  <c r="AC75" i="1"/>
  <c r="AC76" i="1"/>
  <c r="AC77" i="1"/>
  <c r="AC78" i="1"/>
  <c r="AC79" i="1"/>
  <c r="AC80" i="1"/>
  <c r="AC81" i="1"/>
  <c r="AC82" i="1"/>
  <c r="AC83" i="1"/>
  <c r="AC84" i="1"/>
  <c r="AC85" i="1"/>
  <c r="AC86" i="1"/>
  <c r="AC87" i="1"/>
  <c r="AC88" i="1"/>
  <c r="AC89" i="1"/>
  <c r="AC90" i="1"/>
  <c r="AC91" i="1"/>
  <c r="AC92" i="1"/>
  <c r="AC93" i="1"/>
  <c r="AC94" i="1"/>
  <c r="AC95" i="1"/>
  <c r="AC96" i="1"/>
  <c r="AC97" i="1"/>
  <c r="AC98" i="1"/>
  <c r="AC99" i="1"/>
  <c r="AC100" i="1"/>
  <c r="AC101" i="1"/>
  <c r="AC102" i="1"/>
  <c r="AC103" i="1"/>
  <c r="AC104" i="1"/>
  <c r="AC105" i="1"/>
  <c r="AC106" i="1"/>
  <c r="AC107" i="1"/>
  <c r="AC108" i="1"/>
  <c r="AC109" i="1"/>
  <c r="AC110" i="1"/>
  <c r="AC111" i="1"/>
  <c r="AC112" i="1"/>
  <c r="AC113" i="1"/>
  <c r="AC114" i="1"/>
  <c r="AC115" i="1"/>
  <c r="AC116" i="1"/>
  <c r="AC117" i="1"/>
  <c r="AC118" i="1"/>
  <c r="AC119" i="1"/>
  <c r="AC120" i="1"/>
  <c r="AC121" i="1"/>
  <c r="AC122" i="1"/>
  <c r="AC123" i="1"/>
  <c r="AC124" i="1"/>
  <c r="AC125" i="1"/>
  <c r="AC126" i="1"/>
  <c r="AC127" i="1"/>
  <c r="AC128" i="1"/>
  <c r="AC129" i="1"/>
  <c r="AC130" i="1"/>
  <c r="AC131" i="1"/>
  <c r="AC132" i="1"/>
  <c r="AC133" i="1"/>
  <c r="AC134" i="1"/>
  <c r="AC135" i="1"/>
  <c r="AC136" i="1"/>
  <c r="AC137" i="1"/>
  <c r="AC138" i="1"/>
  <c r="AC139" i="1"/>
  <c r="AC140" i="1"/>
  <c r="AC141" i="1"/>
  <c r="AC142" i="1"/>
  <c r="AC143" i="1"/>
  <c r="AC144" i="1"/>
  <c r="AC145" i="1"/>
  <c r="AC146" i="1"/>
  <c r="AC147" i="1"/>
  <c r="AC148" i="1"/>
  <c r="AC149" i="1"/>
  <c r="AC150" i="1"/>
  <c r="AC151" i="1"/>
  <c r="AC152" i="1"/>
  <c r="AC153" i="1"/>
  <c r="AC154" i="1"/>
  <c r="AC155" i="1"/>
  <c r="AC156" i="1"/>
  <c r="AC157" i="1"/>
  <c r="AC158" i="1"/>
  <c r="AC159" i="1"/>
  <c r="AC160" i="1"/>
  <c r="AC161" i="1"/>
  <c r="AC162" i="1"/>
  <c r="AC163" i="1"/>
  <c r="AC164" i="1"/>
  <c r="AC165" i="1"/>
  <c r="AC166" i="1"/>
  <c r="AC167" i="1"/>
  <c r="AC168" i="1"/>
  <c r="AC169" i="1"/>
  <c r="AC170" i="1"/>
  <c r="AC171" i="1"/>
  <c r="AC172" i="1"/>
  <c r="AC173" i="1"/>
  <c r="AC174" i="1"/>
  <c r="AC175" i="1"/>
  <c r="AC176" i="1"/>
  <c r="AC177" i="1"/>
  <c r="AC178" i="1"/>
  <c r="AC179" i="1"/>
  <c r="AC180" i="1"/>
  <c r="AC181" i="1"/>
  <c r="AC182" i="1"/>
  <c r="AC183" i="1"/>
  <c r="AC184" i="1"/>
  <c r="AC185" i="1"/>
  <c r="AC186" i="1"/>
  <c r="AC187" i="1"/>
  <c r="AC188" i="1"/>
  <c r="AC189" i="1"/>
  <c r="AC190" i="1"/>
  <c r="AC191" i="1"/>
  <c r="AC192" i="1"/>
  <c r="AC193" i="1"/>
  <c r="AC194" i="1"/>
  <c r="AC195" i="1"/>
  <c r="AC196" i="1"/>
  <c r="AC197" i="1"/>
  <c r="AC198" i="1"/>
  <c r="AC199" i="1"/>
  <c r="AC200" i="1"/>
  <c r="AC201" i="1"/>
  <c r="AC202" i="1"/>
  <c r="AC203" i="1"/>
  <c r="AC204" i="1"/>
  <c r="AC205" i="1"/>
  <c r="AC206" i="1"/>
  <c r="AC207" i="1"/>
  <c r="AC208" i="1"/>
  <c r="AC209" i="1"/>
  <c r="AC210" i="1"/>
  <c r="AC211" i="1"/>
  <c r="AC212" i="1"/>
  <c r="AC213" i="1"/>
  <c r="AC214" i="1"/>
  <c r="AC215" i="1"/>
  <c r="AC216" i="1"/>
  <c r="AC217" i="1"/>
  <c r="AC218" i="1"/>
  <c r="AC219" i="1"/>
  <c r="AC220" i="1"/>
  <c r="AC221" i="1"/>
  <c r="AC222" i="1"/>
  <c r="AC223" i="1"/>
  <c r="AC224" i="1"/>
  <c r="AC225" i="1"/>
  <c r="AC226" i="1"/>
  <c r="AC227" i="1"/>
  <c r="AC228" i="1"/>
  <c r="AC229" i="1"/>
  <c r="AC230" i="1"/>
  <c r="AC231" i="1"/>
  <c r="AC232" i="1"/>
  <c r="AC233" i="1"/>
  <c r="AC234" i="1"/>
  <c r="AC235" i="1"/>
  <c r="AC236" i="1"/>
  <c r="AC237" i="1"/>
  <c r="AC238" i="1"/>
  <c r="AC239" i="1"/>
  <c r="AC240" i="1"/>
  <c r="AC241" i="1"/>
  <c r="AC242" i="1"/>
  <c r="AC243" i="1"/>
  <c r="AC244" i="1"/>
  <c r="AC245" i="1"/>
  <c r="AC246" i="1"/>
  <c r="AC247" i="1"/>
  <c r="AC248" i="1"/>
  <c r="AC249" i="1"/>
  <c r="AC250" i="1"/>
  <c r="AC251" i="1"/>
  <c r="AC252" i="1"/>
  <c r="AC253" i="1"/>
  <c r="AC254" i="1"/>
  <c r="AC255" i="1"/>
  <c r="AC256" i="1"/>
  <c r="AC257" i="1"/>
  <c r="AC258" i="1"/>
  <c r="AC259" i="1"/>
  <c r="AC260" i="1"/>
  <c r="AC261" i="1"/>
  <c r="AC262" i="1"/>
  <c r="AC263" i="1"/>
  <c r="AC264" i="1"/>
  <c r="AC265" i="1"/>
  <c r="AC266" i="1"/>
  <c r="AC267" i="1"/>
  <c r="AC268" i="1"/>
  <c r="AC269" i="1"/>
  <c r="AC270" i="1"/>
  <c r="AC271" i="1"/>
  <c r="AC272" i="1"/>
  <c r="AC273" i="1"/>
  <c r="AC274" i="1"/>
  <c r="AC275" i="1"/>
  <c r="AC276" i="1"/>
  <c r="AC277" i="1"/>
  <c r="AC278" i="1"/>
  <c r="AC279" i="1"/>
  <c r="AC280" i="1"/>
  <c r="AC281" i="1"/>
  <c r="AC282" i="1"/>
  <c r="AC283" i="1"/>
  <c r="AC284" i="1"/>
  <c r="AC285" i="1"/>
  <c r="AC286" i="1"/>
  <c r="AC287" i="1"/>
  <c r="AC288" i="1"/>
  <c r="AC289" i="1"/>
  <c r="AC290" i="1"/>
  <c r="AC291" i="1"/>
  <c r="AC292" i="1"/>
  <c r="AC293" i="1"/>
  <c r="AC294" i="1"/>
  <c r="AC295" i="1"/>
  <c r="AC296" i="1"/>
  <c r="AC297" i="1"/>
  <c r="AC298" i="1"/>
  <c r="AC299" i="1"/>
  <c r="AC300" i="1"/>
  <c r="AC301" i="1"/>
  <c r="AC302" i="1"/>
  <c r="AC303" i="1"/>
  <c r="AC304" i="1"/>
  <c r="AC305" i="1"/>
  <c r="AC306" i="1"/>
  <c r="AC307" i="1"/>
  <c r="AC308" i="1"/>
  <c r="AC309" i="1"/>
  <c r="AC310" i="1"/>
  <c r="AC311" i="1"/>
  <c r="AC312" i="1"/>
  <c r="AC313" i="1"/>
  <c r="AC314" i="1"/>
  <c r="AC315" i="1"/>
  <c r="AC316" i="1"/>
  <c r="AC317" i="1"/>
  <c r="AC318" i="1"/>
  <c r="AC319" i="1"/>
  <c r="AC320" i="1"/>
  <c r="AC321" i="1"/>
  <c r="AC322" i="1"/>
  <c r="AC323" i="1"/>
  <c r="AC324" i="1"/>
  <c r="AC325" i="1"/>
  <c r="AC326" i="1"/>
  <c r="AC327" i="1"/>
  <c r="AC328" i="1"/>
  <c r="AC329" i="1"/>
  <c r="AC330" i="1"/>
  <c r="AC331" i="1"/>
  <c r="AC332" i="1"/>
  <c r="AC333" i="1"/>
  <c r="AC334" i="1"/>
  <c r="AC335" i="1"/>
  <c r="AC336" i="1"/>
  <c r="AC337" i="1"/>
  <c r="AC338" i="1"/>
  <c r="AC339" i="1"/>
  <c r="AC340" i="1"/>
  <c r="AC341" i="1"/>
  <c r="AC342" i="1"/>
  <c r="AC343" i="1"/>
  <c r="AC344" i="1"/>
  <c r="AC345" i="1"/>
  <c r="AC346" i="1"/>
  <c r="AC347" i="1"/>
  <c r="AC348" i="1"/>
  <c r="AC349" i="1"/>
  <c r="AC350" i="1"/>
  <c r="AC351" i="1"/>
  <c r="AC352" i="1"/>
  <c r="AC353" i="1"/>
  <c r="AC354" i="1"/>
  <c r="AC355" i="1"/>
  <c r="AC356" i="1"/>
  <c r="AC357" i="1"/>
  <c r="AC358" i="1"/>
  <c r="AC359" i="1"/>
  <c r="AC360" i="1"/>
  <c r="AC361" i="1"/>
  <c r="AC362" i="1"/>
  <c r="AC363" i="1"/>
  <c r="AC364" i="1"/>
  <c r="AC365" i="1"/>
  <c r="AC366" i="1"/>
  <c r="AC367" i="1"/>
  <c r="AC368" i="1"/>
  <c r="AC369" i="1"/>
  <c r="AC370" i="1"/>
  <c r="AC371" i="1"/>
  <c r="AC372" i="1"/>
  <c r="AC373" i="1"/>
  <c r="AC374" i="1"/>
  <c r="AC375" i="1"/>
  <c r="AC376" i="1"/>
  <c r="AC377" i="1"/>
  <c r="AC378" i="1"/>
  <c r="AC379" i="1"/>
  <c r="AC380" i="1"/>
  <c r="AC381" i="1"/>
  <c r="AC382" i="1"/>
  <c r="AC383" i="1"/>
  <c r="AC384" i="1"/>
  <c r="AC385" i="1"/>
  <c r="AC386" i="1"/>
  <c r="AC387" i="1"/>
  <c r="AC388" i="1"/>
  <c r="AC389" i="1"/>
  <c r="AC390" i="1"/>
  <c r="AC391" i="1"/>
  <c r="AC392" i="1"/>
  <c r="AC393" i="1"/>
  <c r="AC394" i="1"/>
  <c r="AC395" i="1"/>
  <c r="AC396" i="1"/>
  <c r="AC397" i="1"/>
  <c r="AC398" i="1"/>
  <c r="AC399" i="1"/>
  <c r="AC400" i="1"/>
  <c r="AC401" i="1"/>
  <c r="AC402" i="1"/>
  <c r="AC403" i="1"/>
  <c r="AC404" i="1"/>
  <c r="AC405" i="1"/>
  <c r="AC406" i="1"/>
  <c r="AC407" i="1"/>
  <c r="AC408" i="1"/>
  <c r="AC409" i="1"/>
  <c r="AC410" i="1"/>
  <c r="AC411" i="1"/>
  <c r="AC412" i="1"/>
  <c r="AC413" i="1"/>
  <c r="AC414" i="1"/>
  <c r="AC415" i="1"/>
  <c r="AC416" i="1"/>
  <c r="AC417" i="1"/>
  <c r="AC418" i="1"/>
  <c r="AC419" i="1"/>
  <c r="AC420" i="1"/>
  <c r="AC421" i="1"/>
  <c r="AC422" i="1"/>
  <c r="AC423" i="1"/>
  <c r="AC424" i="1"/>
  <c r="AC425" i="1"/>
  <c r="AC426" i="1"/>
  <c r="AC427" i="1"/>
  <c r="AC428" i="1"/>
  <c r="AC429" i="1"/>
  <c r="AC430" i="1"/>
  <c r="AC431" i="1"/>
  <c r="AC432" i="1"/>
  <c r="AC433" i="1"/>
  <c r="AC434" i="1"/>
  <c r="AC435" i="1"/>
  <c r="AC436" i="1"/>
  <c r="AC437" i="1"/>
  <c r="AC438" i="1"/>
  <c r="AC439" i="1"/>
  <c r="AC440" i="1"/>
  <c r="AC441" i="1"/>
  <c r="AC442" i="1"/>
  <c r="AC443" i="1"/>
  <c r="AC444" i="1"/>
  <c r="AC445" i="1"/>
  <c r="AC446" i="1"/>
  <c r="AC447" i="1"/>
  <c r="AC448" i="1"/>
  <c r="AC449" i="1"/>
  <c r="AC450" i="1"/>
  <c r="AC451" i="1"/>
  <c r="AC452" i="1"/>
  <c r="AC453" i="1"/>
  <c r="AC454" i="1"/>
  <c r="AC455" i="1"/>
  <c r="AC456" i="1"/>
  <c r="AC457" i="1"/>
  <c r="AC458" i="1"/>
  <c r="AC459" i="1"/>
  <c r="AC460" i="1"/>
  <c r="AC461" i="1"/>
  <c r="AC462" i="1"/>
  <c r="AC463" i="1"/>
  <c r="AC464" i="1"/>
  <c r="AC465" i="1"/>
  <c r="AC466" i="1"/>
  <c r="AC467" i="1"/>
  <c r="AC468" i="1"/>
  <c r="AC469" i="1"/>
  <c r="AC470" i="1"/>
  <c r="AC471" i="1"/>
  <c r="AC472" i="1"/>
  <c r="AC473" i="1"/>
  <c r="AC474" i="1"/>
  <c r="AC475" i="1"/>
  <c r="AC476" i="1"/>
  <c r="AC477" i="1"/>
  <c r="AC478" i="1"/>
  <c r="AC479" i="1"/>
  <c r="AC480" i="1"/>
  <c r="AC481" i="1"/>
  <c r="AC482" i="1"/>
  <c r="AC483" i="1"/>
  <c r="AC484" i="1"/>
  <c r="AC485" i="1"/>
  <c r="AC486" i="1"/>
  <c r="AC487" i="1"/>
  <c r="AC488" i="1"/>
  <c r="AC489" i="1"/>
  <c r="AC490" i="1"/>
  <c r="AC491" i="1"/>
  <c r="AC492" i="1"/>
  <c r="AC493" i="1"/>
  <c r="AC494" i="1"/>
  <c r="AC495" i="1"/>
  <c r="AC496" i="1"/>
  <c r="AC497" i="1"/>
  <c r="AC498" i="1"/>
  <c r="AC499" i="1"/>
  <c r="AC500" i="1"/>
  <c r="AC501" i="1"/>
  <c r="AC502" i="1"/>
  <c r="AC503" i="1"/>
  <c r="AC504" i="1"/>
  <c r="AC505" i="1"/>
  <c r="AC506" i="1"/>
  <c r="AC507" i="1"/>
  <c r="AC508" i="1"/>
  <c r="AC509" i="1"/>
  <c r="AC510" i="1"/>
  <c r="AC511" i="1"/>
  <c r="AC512" i="1"/>
  <c r="AC513" i="1"/>
  <c r="AC514" i="1"/>
  <c r="AC515" i="1"/>
  <c r="AC516" i="1"/>
  <c r="AC517" i="1"/>
  <c r="AC518" i="1"/>
  <c r="AC519" i="1"/>
  <c r="AC520" i="1"/>
  <c r="AC521" i="1"/>
  <c r="AC522" i="1"/>
  <c r="AC523" i="1"/>
  <c r="AC524" i="1"/>
  <c r="AC525" i="1"/>
  <c r="AC526" i="1"/>
  <c r="AC527" i="1"/>
  <c r="AC528" i="1"/>
  <c r="AC529" i="1"/>
  <c r="AC530" i="1"/>
  <c r="AC531" i="1"/>
  <c r="AC532" i="1"/>
  <c r="AC533" i="1"/>
  <c r="AC534" i="1"/>
  <c r="AC535" i="1"/>
  <c r="AC536" i="1"/>
  <c r="AC537" i="1"/>
  <c r="AC538" i="1"/>
  <c r="AC539" i="1"/>
  <c r="AC540" i="1"/>
  <c r="AC541" i="1"/>
  <c r="AC542" i="1"/>
  <c r="AC543" i="1"/>
  <c r="AC544" i="1"/>
  <c r="AC545" i="1"/>
  <c r="AC546" i="1"/>
  <c r="AC547" i="1"/>
  <c r="AC548" i="1"/>
  <c r="AC549" i="1"/>
  <c r="AC550" i="1"/>
  <c r="AC551" i="1"/>
  <c r="AC552" i="1"/>
  <c r="AC553" i="1"/>
  <c r="AC554" i="1"/>
  <c r="AC555" i="1"/>
  <c r="AC556" i="1"/>
  <c r="AC557" i="1"/>
  <c r="AC558" i="1"/>
  <c r="AC559" i="1"/>
  <c r="AC560" i="1"/>
  <c r="AC561" i="1"/>
  <c r="AC562" i="1"/>
  <c r="AC563" i="1"/>
  <c r="AC564" i="1"/>
  <c r="AC565" i="1"/>
  <c r="AC566" i="1"/>
  <c r="AC567" i="1"/>
  <c r="AC568" i="1"/>
  <c r="AC569" i="1"/>
  <c r="AC570" i="1"/>
  <c r="AC571" i="1"/>
  <c r="AC572" i="1"/>
  <c r="AC573" i="1"/>
  <c r="AC574" i="1"/>
  <c r="AC575" i="1"/>
  <c r="AC576" i="1"/>
  <c r="AC577" i="1"/>
  <c r="AC578" i="1"/>
  <c r="AC579" i="1"/>
  <c r="AC580" i="1"/>
  <c r="AC581" i="1"/>
  <c r="AC582" i="1"/>
  <c r="AC583" i="1"/>
  <c r="AC584" i="1"/>
  <c r="AC585" i="1"/>
  <c r="AC586" i="1"/>
  <c r="AC587" i="1"/>
  <c r="AC588" i="1"/>
  <c r="AC589" i="1"/>
  <c r="AC590" i="1"/>
  <c r="AC591" i="1"/>
  <c r="AC592" i="1"/>
  <c r="AC593" i="1"/>
  <c r="AC594" i="1"/>
  <c r="AC595" i="1"/>
  <c r="AC596" i="1"/>
  <c r="AC597" i="1"/>
  <c r="AC598" i="1"/>
  <c r="AC599" i="1"/>
  <c r="AC600" i="1"/>
  <c r="AC601" i="1"/>
  <c r="AC602" i="1"/>
  <c r="AC603" i="1"/>
  <c r="AC604" i="1"/>
  <c r="AC605" i="1"/>
  <c r="AC606" i="1"/>
  <c r="AC607" i="1"/>
  <c r="AC608" i="1"/>
  <c r="AC609" i="1"/>
  <c r="AC610" i="1"/>
  <c r="AC611" i="1"/>
  <c r="AC612" i="1"/>
  <c r="AC613" i="1"/>
  <c r="AC614" i="1"/>
  <c r="AC615" i="1"/>
  <c r="AC616" i="1"/>
  <c r="AC617" i="1"/>
  <c r="AC618" i="1"/>
  <c r="AC619" i="1"/>
  <c r="AC620" i="1"/>
  <c r="AC621" i="1"/>
  <c r="AC622" i="1"/>
  <c r="AC623" i="1"/>
  <c r="AC624" i="1"/>
  <c r="AC625" i="1"/>
  <c r="AC626" i="1"/>
  <c r="AC627" i="1"/>
  <c r="AC628" i="1"/>
  <c r="AC629" i="1"/>
  <c r="AC630" i="1"/>
  <c r="AC631" i="1"/>
  <c r="AC632" i="1"/>
  <c r="AC633" i="1"/>
  <c r="AC634" i="1"/>
  <c r="AC635" i="1"/>
  <c r="AC636" i="1"/>
  <c r="AC637" i="1"/>
  <c r="AC638" i="1"/>
  <c r="AC639" i="1"/>
  <c r="AC640" i="1"/>
  <c r="AC641" i="1"/>
  <c r="AC642" i="1"/>
  <c r="AC643" i="1"/>
  <c r="AC644" i="1"/>
  <c r="AC645" i="1"/>
  <c r="AC646" i="1"/>
  <c r="AC647" i="1"/>
  <c r="AC648" i="1"/>
  <c r="AC649" i="1"/>
  <c r="AC650" i="1"/>
  <c r="AC651" i="1"/>
  <c r="AC652" i="1"/>
  <c r="AC653" i="1"/>
  <c r="AC654" i="1"/>
  <c r="AC655" i="1"/>
  <c r="AC656" i="1"/>
  <c r="AC657" i="1"/>
  <c r="AC658" i="1"/>
  <c r="AC659" i="1"/>
  <c r="AC660" i="1"/>
  <c r="AC661" i="1"/>
  <c r="AC662" i="1"/>
  <c r="AC663" i="1"/>
  <c r="AC664" i="1"/>
  <c r="AC665" i="1"/>
  <c r="AC666" i="1"/>
  <c r="AC667" i="1"/>
  <c r="AC668" i="1"/>
  <c r="AC669" i="1"/>
  <c r="AC670" i="1"/>
  <c r="AC671" i="1"/>
  <c r="AC672" i="1"/>
  <c r="AC673" i="1"/>
  <c r="AC674" i="1"/>
  <c r="AC675" i="1"/>
  <c r="AC676" i="1"/>
  <c r="AC677" i="1"/>
  <c r="AC678" i="1"/>
  <c r="AC679" i="1"/>
  <c r="AC680" i="1"/>
  <c r="AC681" i="1"/>
  <c r="AC682" i="1"/>
  <c r="AC683" i="1"/>
  <c r="AC684" i="1"/>
  <c r="AC685" i="1"/>
  <c r="AC686" i="1"/>
  <c r="AC687" i="1"/>
  <c r="AC688" i="1"/>
  <c r="AC689" i="1"/>
  <c r="AC690" i="1"/>
  <c r="AC691" i="1"/>
  <c r="AC692" i="1"/>
  <c r="AC693" i="1"/>
  <c r="AC694" i="1"/>
  <c r="AC695" i="1"/>
  <c r="AC696" i="1"/>
  <c r="AC697" i="1"/>
  <c r="AC698" i="1"/>
  <c r="AC699" i="1"/>
  <c r="AC700" i="1"/>
  <c r="AC701" i="1"/>
  <c r="AC702" i="1"/>
  <c r="AC703" i="1"/>
  <c r="AC704" i="1"/>
  <c r="AC705" i="1"/>
  <c r="AC706" i="1"/>
  <c r="AC707" i="1"/>
  <c r="AC708" i="1"/>
  <c r="AC709" i="1"/>
  <c r="AC710" i="1"/>
  <c r="AC711" i="1"/>
  <c r="AC712" i="1"/>
  <c r="AC713" i="1"/>
  <c r="AC714" i="1"/>
  <c r="AC715" i="1"/>
  <c r="AC716" i="1"/>
  <c r="AC717" i="1"/>
  <c r="AC718" i="1"/>
  <c r="AC719" i="1"/>
  <c r="AC720" i="1"/>
  <c r="AC721" i="1"/>
  <c r="AC722" i="1"/>
  <c r="AC723" i="1"/>
  <c r="AC724" i="1"/>
  <c r="AC725" i="1"/>
  <c r="AC726" i="1"/>
  <c r="AC727" i="1"/>
  <c r="AC728" i="1"/>
  <c r="AC729" i="1"/>
  <c r="AC730" i="1"/>
  <c r="AC731" i="1"/>
  <c r="AC732" i="1"/>
  <c r="AC733" i="1"/>
  <c r="AC734" i="1"/>
  <c r="AC735" i="1"/>
  <c r="AC736" i="1"/>
  <c r="AC737" i="1"/>
  <c r="AC738" i="1"/>
  <c r="AC739" i="1"/>
  <c r="AC740" i="1"/>
  <c r="AC741" i="1"/>
  <c r="AC742" i="1"/>
  <c r="AC743" i="1"/>
  <c r="AC744" i="1"/>
  <c r="AC745" i="1"/>
  <c r="AC746" i="1"/>
  <c r="AC747" i="1"/>
  <c r="AC748" i="1"/>
  <c r="AC749" i="1"/>
  <c r="AC750" i="1"/>
  <c r="AC751" i="1"/>
  <c r="AC752" i="1"/>
  <c r="AC753" i="1"/>
  <c r="AC754" i="1"/>
  <c r="AC755" i="1"/>
  <c r="AC756" i="1"/>
  <c r="AC757" i="1"/>
  <c r="AC758" i="1"/>
  <c r="AC759" i="1"/>
  <c r="AC760" i="1"/>
  <c r="AC761" i="1"/>
  <c r="AC762" i="1"/>
  <c r="AC763" i="1"/>
  <c r="AC764" i="1"/>
  <c r="AC765" i="1"/>
  <c r="AC766" i="1"/>
  <c r="AC767" i="1"/>
  <c r="AC768" i="1"/>
  <c r="AC769" i="1"/>
  <c r="AC770" i="1"/>
  <c r="AC771" i="1"/>
  <c r="AC772" i="1"/>
  <c r="AC773" i="1"/>
  <c r="AC774" i="1"/>
  <c r="AC775" i="1"/>
  <c r="AC776" i="1"/>
  <c r="AC777" i="1"/>
  <c r="AC778" i="1"/>
  <c r="AC779" i="1"/>
  <c r="AC780" i="1"/>
  <c r="AC781" i="1"/>
  <c r="AC782" i="1"/>
  <c r="AC783" i="1"/>
  <c r="AC784" i="1"/>
  <c r="AC785" i="1"/>
  <c r="AC786" i="1"/>
  <c r="AC787" i="1"/>
  <c r="AC788" i="1"/>
  <c r="AC789" i="1"/>
  <c r="AC790" i="1"/>
  <c r="AC791" i="1"/>
  <c r="AC792" i="1"/>
  <c r="AC793" i="1"/>
  <c r="AC794" i="1"/>
  <c r="AC795" i="1"/>
  <c r="AC796" i="1"/>
  <c r="AC797" i="1"/>
  <c r="AC798" i="1"/>
  <c r="AC799" i="1"/>
  <c r="AC800" i="1"/>
  <c r="AC801" i="1"/>
  <c r="AC802" i="1"/>
  <c r="AC803" i="1"/>
  <c r="AC804" i="1"/>
  <c r="AC805" i="1"/>
  <c r="AC806" i="1"/>
  <c r="AC807" i="1"/>
  <c r="AC808" i="1"/>
  <c r="AC809" i="1"/>
  <c r="AC810" i="1"/>
  <c r="AC811" i="1"/>
  <c r="AC812" i="1"/>
  <c r="AC813" i="1"/>
  <c r="AC814" i="1"/>
  <c r="AC815" i="1"/>
  <c r="AC816" i="1"/>
  <c r="AC817" i="1"/>
  <c r="AC818" i="1"/>
  <c r="AC819" i="1"/>
  <c r="AC820" i="1"/>
  <c r="AC821" i="1"/>
  <c r="AC822" i="1"/>
  <c r="AC823" i="1"/>
  <c r="AC824" i="1"/>
  <c r="AC825" i="1"/>
  <c r="AC826" i="1"/>
  <c r="AC827" i="1"/>
  <c r="AC828" i="1"/>
  <c r="AC829" i="1"/>
  <c r="AC830" i="1"/>
  <c r="AC831" i="1"/>
  <c r="AC832" i="1"/>
  <c r="AC833" i="1"/>
  <c r="AC834" i="1"/>
  <c r="AC835" i="1"/>
  <c r="AC836" i="1"/>
  <c r="AC837" i="1"/>
  <c r="AC838" i="1"/>
  <c r="AC839" i="1"/>
  <c r="AC840" i="1"/>
  <c r="AC841" i="1"/>
  <c r="AC842" i="1"/>
  <c r="AC843" i="1"/>
  <c r="AC844" i="1"/>
  <c r="AC845" i="1"/>
  <c r="AC846" i="1"/>
  <c r="AC847" i="1"/>
  <c r="AC848" i="1"/>
  <c r="AC849" i="1"/>
  <c r="AC850" i="1"/>
  <c r="AC851" i="1"/>
  <c r="AC852" i="1"/>
  <c r="AC853" i="1"/>
  <c r="AC854" i="1"/>
  <c r="AC855" i="1"/>
  <c r="AC856" i="1"/>
  <c r="AC857" i="1"/>
  <c r="AC858" i="1"/>
  <c r="AC859" i="1"/>
  <c r="AC860" i="1"/>
  <c r="AC861" i="1"/>
  <c r="AC862" i="1"/>
  <c r="AC863" i="1"/>
  <c r="AC864" i="1"/>
  <c r="AC865" i="1"/>
  <c r="AC866" i="1"/>
  <c r="AC867" i="1"/>
  <c r="AC868" i="1"/>
  <c r="AC869" i="1"/>
  <c r="AC870" i="1"/>
  <c r="AC871" i="1"/>
  <c r="AC872" i="1"/>
  <c r="AC873" i="1"/>
  <c r="AC874" i="1"/>
  <c r="AC875" i="1"/>
  <c r="AC876" i="1"/>
  <c r="AC877" i="1"/>
  <c r="AC878" i="1"/>
  <c r="AC879" i="1"/>
  <c r="AC880" i="1"/>
  <c r="AC881" i="1"/>
  <c r="AC882" i="1"/>
  <c r="AC883" i="1"/>
  <c r="AC884" i="1"/>
  <c r="AC885" i="1"/>
  <c r="AC886" i="1"/>
  <c r="AC887" i="1"/>
  <c r="AC888" i="1"/>
  <c r="AC889" i="1"/>
  <c r="AC890" i="1"/>
  <c r="AC891" i="1"/>
  <c r="AC892" i="1"/>
  <c r="AC893" i="1"/>
  <c r="AC894" i="1"/>
  <c r="AC895" i="1"/>
  <c r="AC896" i="1"/>
  <c r="AC897" i="1"/>
  <c r="AC898" i="1"/>
  <c r="AC899" i="1"/>
  <c r="AC900" i="1"/>
  <c r="AC901" i="1"/>
  <c r="AC902" i="1"/>
  <c r="AC903" i="1"/>
  <c r="AC904" i="1"/>
  <c r="AC905" i="1"/>
  <c r="AC906" i="1"/>
  <c r="AC907" i="1"/>
  <c r="AC908" i="1"/>
  <c r="AC909" i="1"/>
  <c r="AC910" i="1"/>
  <c r="AC911" i="1"/>
  <c r="AC912" i="1"/>
  <c r="AC913" i="1"/>
  <c r="AC914" i="1"/>
  <c r="AC915" i="1"/>
  <c r="AC916" i="1"/>
  <c r="AC917" i="1"/>
  <c r="AC918" i="1"/>
  <c r="AC919" i="1"/>
  <c r="AC920" i="1"/>
  <c r="AC921" i="1"/>
  <c r="AC922" i="1"/>
  <c r="AC923" i="1"/>
  <c r="AC924" i="1"/>
  <c r="AC925" i="1"/>
  <c r="AC926" i="1"/>
  <c r="AC927" i="1"/>
  <c r="AC928" i="1"/>
  <c r="AC929" i="1"/>
  <c r="AC930" i="1"/>
  <c r="AC931" i="1"/>
  <c r="AC932" i="1"/>
  <c r="AC933" i="1"/>
  <c r="AC934" i="1"/>
  <c r="AC935" i="1"/>
  <c r="AC936" i="1"/>
  <c r="AC937" i="1"/>
  <c r="AC938" i="1"/>
  <c r="AC939" i="1"/>
  <c r="AC940" i="1"/>
  <c r="AC941" i="1"/>
  <c r="AC942" i="1"/>
  <c r="AC943" i="1"/>
  <c r="AC944" i="1"/>
  <c r="AC945" i="1"/>
  <c r="AC946" i="1"/>
  <c r="AC947" i="1"/>
  <c r="AC948" i="1"/>
  <c r="AC949" i="1"/>
  <c r="AC950" i="1"/>
  <c r="AC951" i="1"/>
  <c r="AC952" i="1"/>
  <c r="AC953" i="1"/>
  <c r="AC954" i="1"/>
  <c r="AC955" i="1"/>
  <c r="AC956" i="1"/>
  <c r="AC957" i="1"/>
  <c r="AC958" i="1"/>
  <c r="AC959" i="1"/>
  <c r="AC960" i="1"/>
  <c r="AC961" i="1"/>
  <c r="AC962" i="1"/>
  <c r="AC963" i="1"/>
  <c r="AC964" i="1"/>
  <c r="AC965" i="1"/>
  <c r="AC966" i="1"/>
  <c r="AC967" i="1"/>
  <c r="AC968" i="1"/>
  <c r="AC969" i="1"/>
  <c r="AC970" i="1"/>
  <c r="AC971" i="1"/>
  <c r="AC972" i="1"/>
  <c r="AC973" i="1"/>
  <c r="AC974" i="1"/>
  <c r="AC975" i="1"/>
  <c r="AC976" i="1"/>
  <c r="AC977" i="1"/>
  <c r="AC978" i="1"/>
  <c r="AC979" i="1"/>
  <c r="AC980" i="1"/>
  <c r="AC981" i="1"/>
  <c r="AC982" i="1"/>
  <c r="AC983" i="1"/>
  <c r="AC984" i="1"/>
  <c r="AC985" i="1"/>
  <c r="AC986" i="1"/>
  <c r="AC987" i="1"/>
  <c r="AC988" i="1"/>
  <c r="AC989" i="1"/>
  <c r="AC990" i="1"/>
  <c r="AC991" i="1"/>
  <c r="AC992" i="1"/>
  <c r="AC993" i="1"/>
  <c r="AC994" i="1"/>
  <c r="AC995" i="1"/>
  <c r="AC996" i="1"/>
  <c r="AC997" i="1"/>
  <c r="AC998" i="1"/>
  <c r="AC999" i="1"/>
  <c r="AC1000" i="1"/>
  <c r="AC1001" i="1"/>
  <c r="AC1002" i="1"/>
  <c r="AC1003" i="1"/>
  <c r="AC1004" i="1"/>
  <c r="AC1005" i="1"/>
  <c r="AC1006" i="1"/>
  <c r="AC1007" i="1"/>
  <c r="AC1008" i="1"/>
  <c r="AC1009" i="1"/>
  <c r="AC1010" i="1"/>
  <c r="AC1011" i="1"/>
  <c r="AC1012" i="1"/>
  <c r="AC1013" i="1"/>
  <c r="AC1014" i="1"/>
  <c r="AC1015" i="1"/>
  <c r="AC1016" i="1"/>
  <c r="AC1017" i="1"/>
  <c r="AC1018" i="1"/>
  <c r="AC1019" i="1"/>
  <c r="AC1020" i="1"/>
  <c r="AC1021" i="1"/>
  <c r="AC1022" i="1"/>
  <c r="AC1023" i="1"/>
  <c r="AC1024" i="1"/>
  <c r="AC1025" i="1"/>
  <c r="AC1026" i="1"/>
  <c r="AC1027" i="1"/>
  <c r="AC1028" i="1"/>
  <c r="AC1029" i="1"/>
  <c r="AC1030" i="1"/>
  <c r="AC1031" i="1"/>
  <c r="AC1032" i="1"/>
  <c r="AC1033" i="1"/>
  <c r="AC1034" i="1"/>
  <c r="AC1035" i="1"/>
  <c r="AC1036" i="1"/>
  <c r="AC1037" i="1"/>
  <c r="AC1038" i="1"/>
  <c r="AC1039" i="1"/>
  <c r="AC1040" i="1"/>
  <c r="AC1041" i="1"/>
  <c r="AC1042" i="1"/>
  <c r="AC1043" i="1"/>
  <c r="AC1044" i="1"/>
  <c r="AC1045" i="1"/>
  <c r="AC1046" i="1"/>
  <c r="AC1047" i="1"/>
  <c r="AC1048" i="1"/>
  <c r="AC1049" i="1"/>
  <c r="AC1050" i="1"/>
  <c r="AC1051" i="1"/>
  <c r="AC1052" i="1"/>
  <c r="AC1053" i="1"/>
  <c r="AC1054" i="1"/>
  <c r="AC1055" i="1"/>
  <c r="AC1056" i="1"/>
  <c r="AC1057" i="1"/>
  <c r="AC1058" i="1"/>
  <c r="AC1059" i="1"/>
  <c r="AC1060" i="1"/>
  <c r="AC1061" i="1"/>
  <c r="AC1062" i="1"/>
  <c r="AC1063" i="1"/>
  <c r="AC1064" i="1"/>
  <c r="AC1065" i="1"/>
  <c r="AC1066" i="1"/>
  <c r="AC1067" i="1"/>
  <c r="AC1068" i="1"/>
  <c r="AC1069" i="1"/>
  <c r="AC1070" i="1"/>
  <c r="AC1071" i="1"/>
  <c r="AC1072" i="1"/>
  <c r="AC1073" i="1"/>
  <c r="AC1074" i="1"/>
  <c r="AC1075" i="1"/>
  <c r="AC1076" i="1"/>
  <c r="AC1077" i="1"/>
  <c r="AC1078" i="1"/>
  <c r="AC1079" i="1"/>
  <c r="AC1080" i="1"/>
  <c r="AC1081" i="1"/>
  <c r="AC1082" i="1"/>
  <c r="AC1083" i="1"/>
  <c r="AC1084" i="1"/>
  <c r="AC1085" i="1"/>
  <c r="AC1086" i="1"/>
  <c r="AC1087" i="1"/>
  <c r="AC1088" i="1"/>
  <c r="AC1089" i="1"/>
  <c r="AC1090" i="1"/>
  <c r="AC1091" i="1"/>
  <c r="AC1092" i="1"/>
  <c r="AC1093" i="1"/>
  <c r="AC1094" i="1"/>
  <c r="AC1095" i="1"/>
  <c r="AC1096" i="1"/>
  <c r="AC1097" i="1"/>
  <c r="AC1098" i="1"/>
  <c r="AC1099" i="1"/>
  <c r="AC1100" i="1"/>
  <c r="AC1101" i="1"/>
  <c r="AC1102" i="1"/>
  <c r="AC1103" i="1"/>
  <c r="AC1104" i="1"/>
  <c r="AC1105" i="1"/>
  <c r="AC1106" i="1"/>
  <c r="AC1107" i="1"/>
  <c r="AC1108" i="1"/>
  <c r="AC1109" i="1"/>
  <c r="AC1110" i="1"/>
  <c r="AC1111" i="1"/>
  <c r="AC1112" i="1"/>
  <c r="AC1113" i="1"/>
  <c r="AC1114" i="1"/>
  <c r="AC1115" i="1"/>
  <c r="AC1116" i="1"/>
  <c r="AC1117" i="1"/>
  <c r="AC1118" i="1"/>
  <c r="AC1119" i="1"/>
  <c r="AC1120" i="1"/>
  <c r="AC1121" i="1"/>
  <c r="AC1122" i="1"/>
  <c r="AC1123" i="1"/>
  <c r="AC1124" i="1"/>
  <c r="AC1125" i="1"/>
  <c r="AC1126" i="1"/>
  <c r="AC1127" i="1"/>
  <c r="AC1128" i="1"/>
  <c r="AC1129" i="1"/>
  <c r="AC1130" i="1"/>
  <c r="AC1131" i="1"/>
  <c r="AC1132" i="1"/>
  <c r="AC1133" i="1"/>
  <c r="AC1134" i="1"/>
  <c r="AC1135" i="1"/>
  <c r="AC1136" i="1"/>
  <c r="AC1137" i="1"/>
  <c r="AC1138" i="1"/>
  <c r="AC1139" i="1"/>
  <c r="AC1140" i="1"/>
  <c r="AC1141" i="1"/>
  <c r="AC1142" i="1"/>
  <c r="AC1143" i="1"/>
  <c r="AC1144" i="1"/>
  <c r="AC1145" i="1"/>
  <c r="AC1146" i="1"/>
  <c r="AC1147" i="1"/>
  <c r="AC1148" i="1"/>
  <c r="AC1149" i="1"/>
  <c r="AC1150" i="1"/>
  <c r="AC1151" i="1"/>
  <c r="AC1152" i="1"/>
  <c r="AC1153" i="1"/>
  <c r="AC1154" i="1"/>
  <c r="AC1155" i="1"/>
  <c r="AC1156" i="1"/>
  <c r="AC1157" i="1"/>
  <c r="AC1158" i="1"/>
  <c r="AC1159" i="1"/>
  <c r="AC1160" i="1"/>
  <c r="AC1161" i="1"/>
  <c r="AC1162" i="1"/>
  <c r="AC1163" i="1"/>
  <c r="AC1164" i="1"/>
  <c r="AC1165" i="1"/>
  <c r="AC1166" i="1"/>
  <c r="AC1167" i="1"/>
  <c r="AC1168" i="1"/>
  <c r="AC1169" i="1"/>
  <c r="AC1170" i="1"/>
  <c r="AC1171" i="1"/>
  <c r="AC1172" i="1"/>
  <c r="AC1173" i="1"/>
  <c r="AC1174" i="1"/>
  <c r="AC1175" i="1"/>
  <c r="AC1176" i="1"/>
  <c r="AC1177" i="1"/>
  <c r="AC1178" i="1"/>
  <c r="AC1179" i="1"/>
  <c r="AC1180" i="1"/>
  <c r="AC1181" i="1"/>
  <c r="AC1182" i="1"/>
  <c r="AC1183" i="1"/>
  <c r="AC1184" i="1"/>
  <c r="AC1185" i="1"/>
  <c r="AC1186" i="1"/>
  <c r="AC1187" i="1"/>
  <c r="AC1188" i="1"/>
  <c r="AC1189" i="1"/>
  <c r="AC1190" i="1"/>
  <c r="AC1191" i="1"/>
  <c r="AC1192" i="1"/>
  <c r="AC1193" i="1"/>
  <c r="AC1194" i="1"/>
  <c r="AC1195" i="1"/>
  <c r="AC1196" i="1"/>
  <c r="AC1197" i="1"/>
  <c r="AC1198" i="1"/>
  <c r="AC1199" i="1"/>
  <c r="AC1200" i="1"/>
  <c r="AC1201" i="1"/>
  <c r="AC1202" i="1"/>
  <c r="AC1203" i="1"/>
  <c r="AC1204" i="1"/>
  <c r="AC1205" i="1"/>
  <c r="AC1206" i="1"/>
  <c r="AC1207" i="1"/>
  <c r="AC1208" i="1"/>
  <c r="AC1209" i="1"/>
  <c r="AC1210" i="1"/>
  <c r="AC1211" i="1"/>
  <c r="AC1212" i="1"/>
  <c r="AC1213" i="1"/>
  <c r="AC1214" i="1"/>
  <c r="AC1215" i="1"/>
  <c r="AC1216" i="1"/>
  <c r="AC1217" i="1"/>
  <c r="AC1218" i="1"/>
  <c r="AC1219" i="1"/>
  <c r="AC1220" i="1"/>
  <c r="AC1221" i="1"/>
  <c r="AC1222" i="1"/>
  <c r="AC1223" i="1"/>
  <c r="AC1224" i="1"/>
  <c r="AC1225" i="1"/>
  <c r="AC1226" i="1"/>
  <c r="AC1227" i="1"/>
  <c r="AC1228" i="1"/>
  <c r="AC1229" i="1"/>
  <c r="AC1230" i="1"/>
  <c r="AC1231" i="1"/>
  <c r="AC1232" i="1"/>
  <c r="AC1233" i="1"/>
  <c r="AC1234" i="1"/>
  <c r="AC1235" i="1"/>
  <c r="AC1236" i="1"/>
  <c r="AC1237" i="1"/>
  <c r="AC1238" i="1"/>
  <c r="AC1239" i="1"/>
  <c r="AC1240" i="1"/>
  <c r="AC1241" i="1"/>
  <c r="AC1242" i="1"/>
  <c r="AC1243" i="1"/>
  <c r="AC1244" i="1"/>
  <c r="AC1245" i="1"/>
  <c r="AC1246" i="1"/>
  <c r="AC1247" i="1"/>
  <c r="AC1248" i="1"/>
  <c r="AC1249" i="1"/>
  <c r="AC1250" i="1"/>
  <c r="AC1251" i="1"/>
  <c r="AC1252" i="1"/>
  <c r="AC1253" i="1"/>
  <c r="AC1254" i="1"/>
  <c r="AC1255" i="1"/>
  <c r="AC1256" i="1"/>
  <c r="AC1257" i="1"/>
  <c r="AC1258" i="1"/>
  <c r="AC1259" i="1"/>
  <c r="AC1260" i="1"/>
  <c r="AC1261" i="1"/>
  <c r="AC1262" i="1"/>
  <c r="AC1263" i="1"/>
  <c r="AC1264" i="1"/>
  <c r="AC1265" i="1"/>
  <c r="AC1266" i="1"/>
  <c r="AC1267" i="1"/>
  <c r="AC1268" i="1"/>
  <c r="AC1269" i="1"/>
  <c r="AC1270" i="1"/>
  <c r="AC1271" i="1"/>
  <c r="AC1272" i="1"/>
  <c r="AC1273" i="1"/>
  <c r="AC1274" i="1"/>
  <c r="AC1275" i="1"/>
  <c r="AC1276" i="1"/>
  <c r="AC1277" i="1"/>
  <c r="AC1278" i="1"/>
  <c r="AC1279" i="1"/>
  <c r="AC1280" i="1"/>
  <c r="AC1281" i="1"/>
  <c r="AC1282" i="1"/>
  <c r="AC1283" i="1"/>
  <c r="AC1284" i="1"/>
  <c r="AC1285" i="1"/>
  <c r="AC1286" i="1"/>
  <c r="AC1287" i="1"/>
  <c r="AC1288" i="1"/>
  <c r="AC1289" i="1"/>
  <c r="AC1290" i="1"/>
  <c r="AC1291" i="1"/>
  <c r="AC1292" i="1"/>
  <c r="AC1293" i="1"/>
  <c r="AC1294" i="1"/>
  <c r="AC1295" i="1"/>
  <c r="AC1296" i="1"/>
  <c r="AC1297" i="1"/>
  <c r="AC1298" i="1"/>
  <c r="AC1299" i="1"/>
  <c r="AC1300" i="1"/>
  <c r="AC1301" i="1"/>
  <c r="AC1302" i="1"/>
  <c r="AC1303" i="1"/>
  <c r="AC1304" i="1"/>
  <c r="AC1305" i="1"/>
  <c r="AC1306" i="1"/>
  <c r="AC1307" i="1"/>
  <c r="AC1308" i="1"/>
  <c r="AC1309" i="1"/>
  <c r="AC1310" i="1"/>
  <c r="AC1311" i="1"/>
  <c r="AC1312" i="1"/>
  <c r="AC1313" i="1"/>
  <c r="AC1314" i="1"/>
  <c r="AC1315" i="1"/>
  <c r="AC1316" i="1"/>
  <c r="AC1317" i="1"/>
  <c r="AC1318" i="1"/>
  <c r="AC1319" i="1"/>
  <c r="AC1320" i="1"/>
  <c r="AC1321" i="1"/>
  <c r="AC1322" i="1"/>
  <c r="AC1323" i="1"/>
  <c r="AC1324" i="1"/>
  <c r="AC1325" i="1"/>
  <c r="AC1326" i="1"/>
  <c r="AC1327" i="1"/>
  <c r="AC1328" i="1"/>
  <c r="AC1329" i="1"/>
  <c r="AC1330" i="1"/>
  <c r="AC1331" i="1"/>
  <c r="AC1332" i="1"/>
  <c r="AC1333" i="1"/>
  <c r="AC1334" i="1"/>
  <c r="AC1335" i="1"/>
  <c r="AC1336" i="1"/>
  <c r="AC1337" i="1"/>
  <c r="AC1338" i="1"/>
  <c r="AC1339" i="1"/>
  <c r="AC1340" i="1"/>
  <c r="AC1341" i="1"/>
  <c r="AC1342" i="1"/>
  <c r="AC1343" i="1"/>
  <c r="AC1344" i="1"/>
  <c r="AC1345" i="1"/>
  <c r="AC1346" i="1"/>
  <c r="AC1347" i="1"/>
  <c r="AC1348" i="1"/>
  <c r="AC1349" i="1"/>
  <c r="AC1350" i="1"/>
  <c r="AC1351" i="1"/>
  <c r="AC1352" i="1"/>
  <c r="AC1353" i="1"/>
  <c r="AC1354" i="1"/>
  <c r="AC1355" i="1"/>
  <c r="AC1356" i="1"/>
  <c r="AC1357" i="1"/>
  <c r="AC1358" i="1"/>
  <c r="AC1359" i="1"/>
  <c r="AC1360" i="1"/>
  <c r="AC1361" i="1"/>
  <c r="AC1362" i="1"/>
  <c r="AC1363" i="1"/>
  <c r="AC1364" i="1"/>
  <c r="AC1365" i="1"/>
  <c r="AC1366" i="1"/>
  <c r="AC1367" i="1"/>
  <c r="AC1368" i="1"/>
  <c r="AC1369" i="1"/>
  <c r="AC1370" i="1"/>
  <c r="AC1371" i="1"/>
  <c r="AC1372" i="1"/>
  <c r="AC1373" i="1"/>
  <c r="AC1374" i="1"/>
  <c r="AC1375" i="1"/>
  <c r="AC1376" i="1"/>
  <c r="AC1377" i="1"/>
  <c r="AC1378" i="1"/>
  <c r="AC1379" i="1"/>
  <c r="AC1380" i="1"/>
  <c r="AC1381" i="1"/>
  <c r="AC1382" i="1"/>
  <c r="AC1383" i="1"/>
  <c r="AC1384" i="1"/>
  <c r="AC1385" i="1"/>
  <c r="AC1386" i="1"/>
  <c r="AC1387" i="1"/>
  <c r="AC1388" i="1"/>
  <c r="AC1389" i="1"/>
  <c r="AC1390" i="1"/>
  <c r="AC1391" i="1"/>
  <c r="AC1392" i="1"/>
  <c r="AC1393" i="1"/>
  <c r="AC1394" i="1"/>
  <c r="AC1395" i="1"/>
  <c r="AC1396" i="1"/>
  <c r="AC1397" i="1"/>
  <c r="AC1398" i="1"/>
  <c r="AC1399" i="1"/>
  <c r="AC1400" i="1"/>
  <c r="AC1401" i="1"/>
  <c r="AC1402" i="1"/>
  <c r="AC1403" i="1"/>
  <c r="AC1404" i="1"/>
  <c r="AC1405" i="1"/>
  <c r="AC1406" i="1"/>
  <c r="AC1407" i="1"/>
  <c r="AC1408" i="1"/>
  <c r="AC1409" i="1"/>
  <c r="AC1410" i="1"/>
  <c r="AC1411" i="1"/>
  <c r="AC1412" i="1"/>
  <c r="AC1413" i="1"/>
  <c r="AC1414" i="1"/>
  <c r="AC1415" i="1"/>
  <c r="AC1416" i="1"/>
  <c r="AC1417" i="1"/>
  <c r="AC1418" i="1"/>
  <c r="AC1419" i="1"/>
  <c r="AC1420" i="1"/>
  <c r="AC1421" i="1"/>
  <c r="AC1422" i="1"/>
  <c r="AC1423" i="1"/>
  <c r="AC1424" i="1"/>
  <c r="AC1425" i="1"/>
  <c r="AC1426" i="1"/>
  <c r="AC1427" i="1"/>
  <c r="AC1428" i="1"/>
  <c r="AC1429" i="1"/>
  <c r="AC1430" i="1"/>
  <c r="AC1431" i="1"/>
  <c r="AC1432" i="1"/>
  <c r="AC1433" i="1"/>
  <c r="AC1434" i="1"/>
  <c r="AC1435" i="1"/>
  <c r="AC1436" i="1"/>
  <c r="AC1437" i="1"/>
  <c r="AC1438" i="1"/>
  <c r="AC1439" i="1"/>
  <c r="AC1440" i="1"/>
  <c r="AC1441" i="1"/>
  <c r="AC1442" i="1"/>
  <c r="AC1443" i="1"/>
  <c r="AC1444" i="1"/>
  <c r="AC1445" i="1"/>
  <c r="AC1446" i="1"/>
  <c r="AC1447" i="1"/>
  <c r="AC1448" i="1"/>
  <c r="AC1449" i="1"/>
  <c r="AC1450" i="1"/>
  <c r="AC1451" i="1"/>
  <c r="AC1452" i="1"/>
  <c r="AC1453" i="1"/>
  <c r="AC1454" i="1"/>
  <c r="AC1455" i="1"/>
  <c r="AC1456" i="1"/>
  <c r="AC1457" i="1"/>
  <c r="AC1458" i="1"/>
  <c r="AC1459" i="1"/>
  <c r="AC1460" i="1"/>
  <c r="AC1461" i="1"/>
  <c r="AC1462" i="1"/>
  <c r="AC1463" i="1"/>
  <c r="AC1464" i="1"/>
  <c r="AC1465" i="1"/>
  <c r="AC1466" i="1"/>
  <c r="AC1467" i="1"/>
  <c r="AC1468" i="1"/>
  <c r="AC1469" i="1"/>
  <c r="AC1470" i="1"/>
  <c r="AC1471" i="1"/>
  <c r="AC1472" i="1"/>
  <c r="AC1473" i="1"/>
  <c r="AC1474" i="1"/>
  <c r="AC1475" i="1"/>
  <c r="AC1476" i="1"/>
  <c r="AC1477" i="1"/>
  <c r="AC1478" i="1"/>
  <c r="AC1479" i="1"/>
  <c r="AC1480" i="1"/>
  <c r="AC1481" i="1"/>
  <c r="AC1482" i="1"/>
  <c r="AC1483" i="1"/>
  <c r="AC1484" i="1"/>
  <c r="AC1485" i="1"/>
  <c r="AC1486" i="1"/>
  <c r="AC1487" i="1"/>
  <c r="AC1488" i="1"/>
  <c r="AC1489" i="1"/>
  <c r="AC1490" i="1"/>
  <c r="AC1491" i="1"/>
  <c r="AC1492" i="1"/>
  <c r="AC1493" i="1"/>
  <c r="AC1494" i="1"/>
  <c r="AC1495" i="1"/>
  <c r="AC1496" i="1"/>
  <c r="AC1497" i="1"/>
  <c r="AC1498" i="1"/>
  <c r="AC1499" i="1"/>
  <c r="AC1500" i="1"/>
  <c r="AC1501" i="1"/>
  <c r="AC1502" i="1"/>
  <c r="AC1503" i="1"/>
  <c r="AC1504" i="1"/>
  <c r="AC1505" i="1"/>
  <c r="AC1506" i="1"/>
  <c r="AC1507" i="1"/>
  <c r="AC1508" i="1"/>
  <c r="AC1509" i="1"/>
  <c r="AC1510" i="1"/>
  <c r="AC1511" i="1"/>
  <c r="AC1512" i="1"/>
  <c r="AC1513" i="1"/>
  <c r="AC1514" i="1"/>
  <c r="AC1515" i="1"/>
  <c r="AC1516" i="1"/>
  <c r="AC1517" i="1"/>
  <c r="AC1518" i="1"/>
  <c r="AC1519" i="1"/>
  <c r="AC1520" i="1"/>
  <c r="AC1521" i="1"/>
  <c r="AC1522" i="1"/>
  <c r="AC1523" i="1"/>
  <c r="AC1524" i="1"/>
  <c r="AC1525" i="1"/>
  <c r="AC1526" i="1"/>
  <c r="AC1527" i="1"/>
  <c r="AC1528" i="1"/>
  <c r="AC1529" i="1"/>
  <c r="AC1530" i="1"/>
  <c r="AC1531" i="1"/>
  <c r="AC1532" i="1"/>
  <c r="AC1533" i="1"/>
  <c r="AC1534" i="1"/>
  <c r="AC1535" i="1"/>
  <c r="AC1536" i="1"/>
  <c r="AC1537" i="1"/>
  <c r="AC1538" i="1"/>
  <c r="AC1539" i="1"/>
  <c r="AC1540" i="1"/>
  <c r="AC1541" i="1"/>
  <c r="AC1542" i="1"/>
  <c r="AC1543" i="1"/>
  <c r="AC1544" i="1"/>
  <c r="AC1545" i="1"/>
  <c r="AC1546" i="1"/>
  <c r="AC1547" i="1"/>
  <c r="AC1548" i="1"/>
  <c r="AC1549" i="1"/>
  <c r="AC1550" i="1"/>
  <c r="AC1551" i="1"/>
  <c r="AC1552" i="1"/>
  <c r="AC1553" i="1"/>
  <c r="AC1554" i="1"/>
  <c r="AC1555" i="1"/>
  <c r="AC1556" i="1"/>
  <c r="AC1557" i="1"/>
  <c r="AC1558" i="1"/>
  <c r="AC1559" i="1"/>
  <c r="AC1560" i="1"/>
  <c r="AC1561" i="1"/>
  <c r="AC1562" i="1"/>
  <c r="AC1563" i="1"/>
  <c r="AC1564" i="1"/>
  <c r="AC1565" i="1"/>
  <c r="AC1566" i="1"/>
  <c r="AC1567" i="1"/>
  <c r="AC1568" i="1"/>
  <c r="AC1569" i="1"/>
  <c r="AC1570" i="1"/>
  <c r="AC1571" i="1"/>
  <c r="AC1572" i="1"/>
  <c r="AC1573" i="1"/>
  <c r="AC1574" i="1"/>
  <c r="AC1575" i="1"/>
  <c r="AC1576" i="1"/>
  <c r="AC1577" i="1"/>
  <c r="AC1578" i="1"/>
  <c r="AC1579" i="1"/>
  <c r="AC1580" i="1"/>
  <c r="AC1581" i="1"/>
  <c r="AC1582" i="1"/>
  <c r="AC1583" i="1"/>
  <c r="AC1584" i="1"/>
  <c r="AC1585" i="1"/>
  <c r="AC1586" i="1"/>
  <c r="AC1587" i="1"/>
  <c r="AC1588" i="1"/>
  <c r="AC1589" i="1"/>
  <c r="AC1590" i="1"/>
  <c r="AC1591" i="1"/>
  <c r="AC1592" i="1"/>
  <c r="AC1593" i="1"/>
  <c r="AC1594" i="1"/>
  <c r="AC1595" i="1"/>
  <c r="AC1596" i="1"/>
  <c r="AC1597" i="1"/>
  <c r="AC1598" i="1"/>
  <c r="AC1599" i="1"/>
  <c r="AC1600" i="1"/>
  <c r="AC1601" i="1"/>
  <c r="AC1602" i="1"/>
  <c r="AC1603" i="1"/>
  <c r="AC1604" i="1"/>
  <c r="AC1605" i="1"/>
  <c r="AC1606" i="1"/>
  <c r="AC1607" i="1"/>
  <c r="AC1608" i="1"/>
  <c r="AC1609" i="1"/>
  <c r="AC1610" i="1"/>
  <c r="AC1611" i="1"/>
  <c r="AC1612" i="1"/>
  <c r="AC1613" i="1"/>
  <c r="AC1614" i="1"/>
  <c r="AC1615" i="1"/>
  <c r="AC1616" i="1"/>
  <c r="AC1617" i="1"/>
  <c r="AC1618" i="1"/>
  <c r="AC1619" i="1"/>
  <c r="AC1620" i="1"/>
  <c r="AC1621" i="1"/>
  <c r="AC1622" i="1"/>
  <c r="AC1623" i="1"/>
  <c r="AC1624" i="1"/>
  <c r="AC1625" i="1"/>
  <c r="AC1626" i="1"/>
  <c r="AC1627" i="1"/>
  <c r="AC1628" i="1"/>
  <c r="AC1629" i="1"/>
  <c r="AC1630" i="1"/>
  <c r="AC1631" i="1"/>
  <c r="AC1632" i="1"/>
  <c r="AC1633" i="1"/>
  <c r="AC1634" i="1"/>
  <c r="AC1635" i="1"/>
  <c r="AC1636" i="1"/>
  <c r="AC1637" i="1"/>
  <c r="AC1638" i="1"/>
  <c r="AC1639" i="1"/>
  <c r="AC1640" i="1"/>
  <c r="AC1641" i="1"/>
  <c r="AC1642" i="1"/>
  <c r="AC1643" i="1"/>
  <c r="AC1644" i="1"/>
  <c r="AC1645" i="1"/>
  <c r="AC1646" i="1"/>
  <c r="AC1647" i="1"/>
  <c r="AC1648" i="1"/>
  <c r="AC1649" i="1"/>
  <c r="AC1650" i="1"/>
  <c r="AC1651" i="1"/>
  <c r="AC1652" i="1"/>
  <c r="AC1653" i="1"/>
  <c r="AC1654" i="1"/>
  <c r="AC1655" i="1"/>
  <c r="AC1656" i="1"/>
  <c r="AC1657" i="1"/>
  <c r="AC1658" i="1"/>
  <c r="AC1659" i="1"/>
  <c r="AC1660" i="1"/>
  <c r="AC1661" i="1"/>
  <c r="AC1662" i="1"/>
  <c r="AC1663" i="1"/>
  <c r="AC1664" i="1"/>
  <c r="AC1665" i="1"/>
  <c r="AC1666" i="1"/>
  <c r="AC1667" i="1"/>
  <c r="AC1668" i="1"/>
  <c r="AC1669" i="1"/>
  <c r="AC1670" i="1"/>
  <c r="AC1671" i="1"/>
  <c r="AC1672" i="1"/>
  <c r="AC1673" i="1"/>
  <c r="AC1674" i="1"/>
  <c r="AC1675" i="1"/>
  <c r="AC1676" i="1"/>
  <c r="AC1677" i="1"/>
  <c r="AC1678" i="1"/>
  <c r="AC1679" i="1"/>
  <c r="AC1680" i="1"/>
  <c r="AC1681" i="1"/>
  <c r="AC1682" i="1"/>
  <c r="AC1683" i="1"/>
  <c r="AC1684" i="1"/>
  <c r="AC1685" i="1"/>
  <c r="AC1686" i="1"/>
  <c r="AC1687" i="1"/>
  <c r="AC1688" i="1"/>
  <c r="AC1689" i="1"/>
  <c r="AC1690" i="1"/>
  <c r="AC1691" i="1"/>
  <c r="AC1692" i="1"/>
  <c r="AC1693" i="1"/>
  <c r="AC1694" i="1"/>
  <c r="AC1695" i="1"/>
  <c r="AC1696" i="1"/>
  <c r="AC1697" i="1"/>
  <c r="AC1698" i="1"/>
  <c r="AC1699" i="1"/>
  <c r="AC1700" i="1"/>
  <c r="AC1701" i="1"/>
  <c r="AC1702" i="1"/>
  <c r="AC1703" i="1"/>
  <c r="AC1704" i="1"/>
  <c r="AC1705" i="1"/>
  <c r="AC1706" i="1"/>
  <c r="AC1707" i="1"/>
  <c r="AC1708" i="1"/>
  <c r="AC1709" i="1"/>
  <c r="AC1710" i="1"/>
  <c r="AC1711" i="1"/>
  <c r="AC1712" i="1"/>
  <c r="AC1713" i="1"/>
  <c r="AC1714" i="1"/>
  <c r="AC1715" i="1"/>
  <c r="AC1716" i="1"/>
  <c r="AC1717" i="1"/>
  <c r="AC1718" i="1"/>
  <c r="AC1719" i="1"/>
  <c r="AC1720" i="1"/>
  <c r="AC1721" i="1"/>
  <c r="AC1722" i="1"/>
  <c r="AC1723" i="1"/>
  <c r="AC1724" i="1"/>
  <c r="AC1725" i="1"/>
  <c r="AC1726" i="1"/>
  <c r="AC1727" i="1"/>
  <c r="AC1728" i="1"/>
  <c r="AC1729" i="1"/>
  <c r="AC1730" i="1"/>
  <c r="AC1731" i="1"/>
  <c r="AC1732" i="1"/>
  <c r="AC1733" i="1"/>
  <c r="AC1734" i="1"/>
  <c r="AC1735" i="1"/>
  <c r="AC1736" i="1"/>
  <c r="AC1737" i="1"/>
  <c r="AC1738" i="1"/>
  <c r="AC1739" i="1"/>
  <c r="AC1740" i="1"/>
  <c r="AC1741" i="1"/>
  <c r="AC1742" i="1"/>
  <c r="AC1743" i="1"/>
  <c r="AC1744" i="1"/>
  <c r="AC1745" i="1"/>
  <c r="AC1746" i="1"/>
  <c r="AC1747" i="1"/>
  <c r="AC1748" i="1"/>
  <c r="AC1749" i="1"/>
  <c r="AC1750" i="1"/>
  <c r="AC1751" i="1"/>
  <c r="AC1752" i="1"/>
  <c r="AC1753" i="1"/>
  <c r="AC1754" i="1"/>
  <c r="AC1755" i="1"/>
  <c r="AC1756" i="1"/>
  <c r="AC1757" i="1"/>
  <c r="AC1758" i="1"/>
  <c r="AC1759" i="1"/>
  <c r="AC1760" i="1"/>
  <c r="AC1761" i="1"/>
  <c r="AC1762" i="1"/>
  <c r="AC1763" i="1"/>
  <c r="AC1764" i="1"/>
  <c r="AC1765" i="1"/>
  <c r="AC1766" i="1"/>
  <c r="AC1767" i="1"/>
  <c r="AC1768" i="1"/>
  <c r="AC1769" i="1"/>
  <c r="AC1770" i="1"/>
  <c r="AC1771" i="1"/>
  <c r="AC1772" i="1"/>
  <c r="AC1773" i="1"/>
  <c r="AC1774" i="1"/>
  <c r="AC1775" i="1"/>
  <c r="AC1776" i="1"/>
  <c r="AC1777" i="1"/>
  <c r="AC1778" i="1"/>
  <c r="AC1779" i="1"/>
  <c r="AC1780" i="1"/>
  <c r="AC1781" i="1"/>
  <c r="AC1782" i="1"/>
  <c r="AC1783" i="1"/>
  <c r="AC1784" i="1"/>
  <c r="AC1785" i="1"/>
  <c r="AC1786" i="1"/>
  <c r="AC1787" i="1"/>
  <c r="AC1788" i="1"/>
  <c r="AC1789" i="1"/>
  <c r="AC1790" i="1"/>
  <c r="AC1791" i="1"/>
  <c r="AC1792" i="1"/>
  <c r="AC1793" i="1"/>
  <c r="AC1794" i="1"/>
  <c r="AC1795" i="1"/>
  <c r="AC1796" i="1"/>
  <c r="AC1797" i="1"/>
  <c r="AC1798" i="1"/>
  <c r="AC1799" i="1"/>
  <c r="AC1800" i="1"/>
  <c r="AC1801" i="1"/>
  <c r="AC1802" i="1"/>
  <c r="AC1803" i="1"/>
  <c r="AC1804" i="1"/>
  <c r="AC1805" i="1"/>
  <c r="AC1806" i="1"/>
  <c r="AC1807" i="1"/>
  <c r="AC1808" i="1"/>
  <c r="AC1809" i="1"/>
  <c r="AC1810" i="1"/>
  <c r="AC1811" i="1"/>
  <c r="AC1812" i="1"/>
  <c r="AC1813" i="1"/>
  <c r="AC1814" i="1"/>
  <c r="AC1815" i="1"/>
  <c r="AC1816" i="1"/>
  <c r="AC1817" i="1"/>
  <c r="AC1818" i="1"/>
  <c r="AC1819" i="1"/>
  <c r="AC1820" i="1"/>
  <c r="AC1821" i="1"/>
  <c r="AC1822" i="1"/>
  <c r="AC1823" i="1"/>
  <c r="AC1824" i="1"/>
  <c r="AC1825" i="1"/>
  <c r="AC1826" i="1"/>
  <c r="AC1827" i="1"/>
  <c r="AC1828" i="1"/>
  <c r="AC1829" i="1"/>
  <c r="AC1830" i="1"/>
  <c r="AC1831" i="1"/>
  <c r="AC1832" i="1"/>
  <c r="AC1833" i="1"/>
  <c r="AC1834" i="1"/>
  <c r="AC1835" i="1"/>
  <c r="AC1836" i="1"/>
  <c r="AC1837" i="1"/>
  <c r="AC1838" i="1"/>
  <c r="AC1839" i="1"/>
  <c r="AC1840" i="1"/>
  <c r="AC1841" i="1"/>
  <c r="AC1842" i="1"/>
  <c r="AC1843" i="1"/>
  <c r="AC1844" i="1"/>
  <c r="AC1845" i="1"/>
  <c r="AC1846" i="1"/>
  <c r="AC1847" i="1"/>
  <c r="AC1848" i="1"/>
  <c r="AC1849" i="1"/>
  <c r="AC1850" i="1"/>
  <c r="AC1851" i="1"/>
  <c r="AC1852" i="1"/>
  <c r="AC1853" i="1"/>
  <c r="AC1854" i="1"/>
  <c r="AC1855" i="1"/>
  <c r="AC1856" i="1"/>
  <c r="AC1857" i="1"/>
  <c r="AC1858" i="1"/>
  <c r="AC1859" i="1"/>
  <c r="AC1860" i="1"/>
  <c r="AC1861" i="1"/>
  <c r="AC1862" i="1"/>
  <c r="AC1863" i="1"/>
  <c r="AC1864" i="1"/>
  <c r="AC1865" i="1"/>
  <c r="AC1866" i="1"/>
  <c r="AC1867" i="1"/>
  <c r="AC1868" i="1"/>
  <c r="AC1869" i="1"/>
  <c r="AC1870" i="1"/>
  <c r="AC1871" i="1"/>
  <c r="AC1872" i="1"/>
  <c r="AC1873" i="1"/>
  <c r="AC1874" i="1"/>
  <c r="AC1875" i="1"/>
  <c r="AC1876" i="1"/>
  <c r="AC1877" i="1"/>
  <c r="AC1878" i="1"/>
  <c r="AC1879" i="1"/>
  <c r="AC1880" i="1"/>
  <c r="AC1881" i="1"/>
  <c r="AC1882" i="1"/>
  <c r="AC1883" i="1"/>
  <c r="AC1884" i="1"/>
  <c r="AC1885" i="1"/>
  <c r="AC1886" i="1"/>
  <c r="AC1887" i="1"/>
  <c r="AC1888" i="1"/>
  <c r="AC1889" i="1"/>
  <c r="AC1890" i="1"/>
  <c r="AC1891" i="1"/>
  <c r="AC1892" i="1"/>
  <c r="AC1893" i="1"/>
  <c r="AC1894" i="1"/>
  <c r="AC1895" i="1"/>
  <c r="AC1896" i="1"/>
  <c r="AC1897" i="1"/>
  <c r="AC1898" i="1"/>
  <c r="AC1899" i="1"/>
  <c r="AC1900" i="1"/>
  <c r="AC1901" i="1"/>
  <c r="AC1902" i="1"/>
  <c r="AC1903" i="1"/>
  <c r="AC1904" i="1"/>
  <c r="AC1905" i="1"/>
  <c r="AC1906" i="1"/>
  <c r="AC1907" i="1"/>
  <c r="AC1908" i="1"/>
  <c r="AC1909" i="1"/>
  <c r="AC1910" i="1"/>
  <c r="AC1911" i="1"/>
  <c r="AC1912" i="1"/>
  <c r="AC1913" i="1"/>
  <c r="AC1914" i="1"/>
  <c r="AC1915" i="1"/>
  <c r="AA15" i="1"/>
  <c r="AA16" i="1"/>
  <c r="AA17" i="1"/>
  <c r="H18" i="1"/>
  <c r="AA18" i="1"/>
  <c r="L19" i="1"/>
  <c r="AA19" i="1"/>
  <c r="H19" i="1" s="1"/>
  <c r="AA20" i="1"/>
  <c r="AA21" i="1"/>
  <c r="H22" i="1"/>
  <c r="AA22" i="1"/>
  <c r="AA23" i="1"/>
  <c r="AA24" i="1"/>
  <c r="AA25" i="1"/>
  <c r="L26" i="1"/>
  <c r="AA26" i="1"/>
  <c r="AA27" i="1"/>
  <c r="AA28" i="1"/>
  <c r="AA29" i="1"/>
  <c r="AA30" i="1"/>
  <c r="AA52" i="1"/>
  <c r="AA48" i="1"/>
  <c r="AA44" i="1"/>
  <c r="AA40" i="1"/>
  <c r="AA36" i="1"/>
  <c r="AA32" i="1"/>
  <c r="Z7" i="1"/>
  <c r="Z6" i="1" s="1"/>
  <c r="Y7" i="1"/>
  <c r="Y6" i="1" s="1"/>
  <c r="X7" i="1"/>
  <c r="X6" i="1" s="1"/>
  <c r="W7" i="1"/>
  <c r="V7" i="1"/>
  <c r="V6" i="1" s="1"/>
  <c r="U7" i="1"/>
  <c r="U6" i="1" s="1"/>
  <c r="T7" i="1"/>
  <c r="T6" i="1" s="1"/>
  <c r="S7" i="1"/>
  <c r="S6" i="1" s="1"/>
  <c r="R7" i="1"/>
  <c r="R6" i="1" s="1"/>
  <c r="Q7" i="1"/>
  <c r="Q6" i="1" s="1"/>
  <c r="P7" i="1"/>
  <c r="P6" i="1" s="1"/>
  <c r="O7" i="1"/>
  <c r="AA1915" i="1"/>
  <c r="AA1914" i="1"/>
  <c r="AA1913" i="1"/>
  <c r="AA1912" i="1"/>
  <c r="AA1911" i="1"/>
  <c r="AA1910" i="1"/>
  <c r="AA1909" i="1"/>
  <c r="AA1908" i="1"/>
  <c r="AA1907" i="1"/>
  <c r="AA1906" i="1"/>
  <c r="AA1905" i="1"/>
  <c r="AA1904" i="1"/>
  <c r="AA1903" i="1"/>
  <c r="AA1902" i="1"/>
  <c r="AA1901" i="1"/>
  <c r="AA1900" i="1"/>
  <c r="AA1899" i="1"/>
  <c r="AA1898" i="1"/>
  <c r="AA1897" i="1"/>
  <c r="AA1896" i="1"/>
  <c r="AA1895" i="1"/>
  <c r="AA1894" i="1"/>
  <c r="AA1893" i="1"/>
  <c r="AA1892" i="1"/>
  <c r="AA1891" i="1"/>
  <c r="AA1890" i="1"/>
  <c r="AA1889" i="1"/>
  <c r="AA1888" i="1"/>
  <c r="AA1887" i="1"/>
  <c r="AA1886" i="1"/>
  <c r="AA1885" i="1"/>
  <c r="AA1884" i="1"/>
  <c r="AA1883" i="1"/>
  <c r="AA1882" i="1"/>
  <c r="AA1881" i="1"/>
  <c r="AA1880" i="1"/>
  <c r="AA1879" i="1"/>
  <c r="AA1878" i="1"/>
  <c r="AA1877" i="1"/>
  <c r="AA1876" i="1"/>
  <c r="AA1875" i="1"/>
  <c r="AA1874" i="1"/>
  <c r="AA1873" i="1"/>
  <c r="AA1872" i="1"/>
  <c r="AA1871" i="1"/>
  <c r="AA1870" i="1"/>
  <c r="AA1869" i="1"/>
  <c r="AA1868" i="1"/>
  <c r="AA1867" i="1"/>
  <c r="AA1866" i="1"/>
  <c r="AA1865" i="1"/>
  <c r="AA1864" i="1"/>
  <c r="AA1863" i="1"/>
  <c r="AA1862" i="1"/>
  <c r="AA1861" i="1"/>
  <c r="AA1860" i="1"/>
  <c r="AA1859" i="1"/>
  <c r="AA1858" i="1"/>
  <c r="AA1857" i="1"/>
  <c r="AA1856" i="1"/>
  <c r="AA1855" i="1"/>
  <c r="AA1854" i="1"/>
  <c r="AA1853" i="1"/>
  <c r="AA1852" i="1"/>
  <c r="AA1851" i="1"/>
  <c r="AA1850" i="1"/>
  <c r="AA1849" i="1"/>
  <c r="AA1848" i="1"/>
  <c r="AA1847" i="1"/>
  <c r="AA1846" i="1"/>
  <c r="AA1845" i="1"/>
  <c r="AA1844" i="1"/>
  <c r="AA1843" i="1"/>
  <c r="AA1842" i="1"/>
  <c r="AA1841" i="1"/>
  <c r="AA1840" i="1"/>
  <c r="AA1839" i="1"/>
  <c r="AA1838" i="1"/>
  <c r="AA1837" i="1"/>
  <c r="AA1836" i="1"/>
  <c r="AA1835" i="1"/>
  <c r="AA1834" i="1"/>
  <c r="AA1833" i="1"/>
  <c r="AA1832" i="1"/>
  <c r="AA1831" i="1"/>
  <c r="AA1830" i="1"/>
  <c r="AA1829" i="1"/>
  <c r="AA1828" i="1"/>
  <c r="AA1827" i="1"/>
  <c r="AA1826" i="1"/>
  <c r="AA1825" i="1"/>
  <c r="AA1824" i="1"/>
  <c r="AA1823" i="1"/>
  <c r="AA1822" i="1"/>
  <c r="AA1821" i="1"/>
  <c r="AA1820" i="1"/>
  <c r="AA1819" i="1"/>
  <c r="AA1818" i="1"/>
  <c r="AA1817" i="1"/>
  <c r="AA1816" i="1"/>
  <c r="AA1815" i="1"/>
  <c r="AA1814" i="1"/>
  <c r="AA1813" i="1"/>
  <c r="AA1812" i="1"/>
  <c r="AA1811" i="1"/>
  <c r="AA1810" i="1"/>
  <c r="AA1809" i="1"/>
  <c r="AA1808" i="1"/>
  <c r="AA1807" i="1"/>
  <c r="AA1806" i="1"/>
  <c r="AA1805" i="1"/>
  <c r="AA1804" i="1"/>
  <c r="AA1803" i="1"/>
  <c r="AA1802" i="1"/>
  <c r="AA1801" i="1"/>
  <c r="AA1800" i="1"/>
  <c r="AA1799" i="1"/>
  <c r="AA1798" i="1"/>
  <c r="AA1797" i="1"/>
  <c r="AA1796" i="1"/>
  <c r="AA1795" i="1"/>
  <c r="AA1794" i="1"/>
  <c r="AA1793" i="1"/>
  <c r="AA1792" i="1"/>
  <c r="AA1791" i="1"/>
  <c r="AA1790" i="1"/>
  <c r="AA1789" i="1"/>
  <c r="AA1788" i="1"/>
  <c r="AA1787" i="1"/>
  <c r="AA1786" i="1"/>
  <c r="AA1785" i="1"/>
  <c r="AA1784" i="1"/>
  <c r="AA1783" i="1"/>
  <c r="AA1782" i="1"/>
  <c r="AA1781" i="1"/>
  <c r="AA1780" i="1"/>
  <c r="AA1779" i="1"/>
  <c r="AA1778" i="1"/>
  <c r="AA1777" i="1"/>
  <c r="AA1776" i="1"/>
  <c r="AA1775" i="1"/>
  <c r="AA1774" i="1"/>
  <c r="AA1773" i="1"/>
  <c r="AA1772" i="1"/>
  <c r="AA1771" i="1"/>
  <c r="AA1770" i="1"/>
  <c r="AA1769" i="1"/>
  <c r="AA1768" i="1"/>
  <c r="AA1767" i="1"/>
  <c r="AA1766" i="1"/>
  <c r="AA1765" i="1"/>
  <c r="AA1764" i="1"/>
  <c r="AA1763" i="1"/>
  <c r="AA1762" i="1"/>
  <c r="AA1761" i="1"/>
  <c r="AA1760" i="1"/>
  <c r="AA1759" i="1"/>
  <c r="AA1758" i="1"/>
  <c r="AA1757" i="1"/>
  <c r="AA1756" i="1"/>
  <c r="AA1755" i="1"/>
  <c r="AA1754" i="1"/>
  <c r="AA1753" i="1"/>
  <c r="AA1752" i="1"/>
  <c r="AA1751" i="1"/>
  <c r="AA1750" i="1"/>
  <c r="AA1749" i="1"/>
  <c r="AA1748" i="1"/>
  <c r="AA1747" i="1"/>
  <c r="AA1746" i="1"/>
  <c r="AA1745" i="1"/>
  <c r="AA1744" i="1"/>
  <c r="AA1743" i="1"/>
  <c r="AA1742" i="1"/>
  <c r="AA1741" i="1"/>
  <c r="AA1740" i="1"/>
  <c r="AA1739" i="1"/>
  <c r="AA1738" i="1"/>
  <c r="AA1737" i="1"/>
  <c r="AA1736" i="1"/>
  <c r="AA1735" i="1"/>
  <c r="AA1734" i="1"/>
  <c r="AA1733" i="1"/>
  <c r="AA1732" i="1"/>
  <c r="AA1731" i="1"/>
  <c r="AA1730" i="1"/>
  <c r="AA1729" i="1"/>
  <c r="AA1728" i="1"/>
  <c r="AA1727" i="1"/>
  <c r="AA1726" i="1"/>
  <c r="AA1725" i="1"/>
  <c r="AA1724" i="1"/>
  <c r="AA1723" i="1"/>
  <c r="AA1722" i="1"/>
  <c r="AA1721" i="1"/>
  <c r="AA1720" i="1"/>
  <c r="AA1719" i="1"/>
  <c r="AA1718" i="1"/>
  <c r="AA1717" i="1"/>
  <c r="AA1716" i="1"/>
  <c r="AA1715" i="1"/>
  <c r="AA1714" i="1"/>
  <c r="AA1713" i="1"/>
  <c r="AA1712" i="1"/>
  <c r="AA1711" i="1"/>
  <c r="AA1710" i="1"/>
  <c r="AA1709" i="1"/>
  <c r="AA1708" i="1"/>
  <c r="AA1707" i="1"/>
  <c r="AA1706" i="1"/>
  <c r="AA1705" i="1"/>
  <c r="AA1704" i="1"/>
  <c r="AA1703" i="1"/>
  <c r="AA1702" i="1"/>
  <c r="AA1701" i="1"/>
  <c r="AA1700" i="1"/>
  <c r="AA1699" i="1"/>
  <c r="AA1698" i="1"/>
  <c r="AA1697" i="1"/>
  <c r="AA1696" i="1"/>
  <c r="AA1695" i="1"/>
  <c r="AA1694" i="1"/>
  <c r="AA1693" i="1"/>
  <c r="AA1692" i="1"/>
  <c r="AA1691" i="1"/>
  <c r="AA1690" i="1"/>
  <c r="AA1689" i="1"/>
  <c r="AA1688" i="1"/>
  <c r="AA1687" i="1"/>
  <c r="AA1686" i="1"/>
  <c r="AA1685" i="1"/>
  <c r="AA1684" i="1"/>
  <c r="AA1683" i="1"/>
  <c r="AA1682" i="1"/>
  <c r="AA1681" i="1"/>
  <c r="AA1680" i="1"/>
  <c r="AA1679" i="1"/>
  <c r="AA1678" i="1"/>
  <c r="AA1677" i="1"/>
  <c r="AA1676" i="1"/>
  <c r="AA1675" i="1"/>
  <c r="AA1674" i="1"/>
  <c r="AA1673" i="1"/>
  <c r="AA1672" i="1"/>
  <c r="AA1671" i="1"/>
  <c r="AA1670" i="1"/>
  <c r="AA1669" i="1"/>
  <c r="AA1668" i="1"/>
  <c r="AA1667" i="1"/>
  <c r="AA1666" i="1"/>
  <c r="AA1665" i="1"/>
  <c r="AA1664" i="1"/>
  <c r="AA1663" i="1"/>
  <c r="AA1662" i="1"/>
  <c r="AA1661" i="1"/>
  <c r="AA1660" i="1"/>
  <c r="AA1659" i="1"/>
  <c r="AA1658" i="1"/>
  <c r="AA1657" i="1"/>
  <c r="AA1656" i="1"/>
  <c r="AA1655" i="1"/>
  <c r="AA1654" i="1"/>
  <c r="AA1653" i="1"/>
  <c r="AA1652" i="1"/>
  <c r="AA1651" i="1"/>
  <c r="AA1650" i="1"/>
  <c r="AA1649" i="1"/>
  <c r="AA1648" i="1"/>
  <c r="AA1647" i="1"/>
  <c r="AA1646" i="1"/>
  <c r="AA1645" i="1"/>
  <c r="AA1644" i="1"/>
  <c r="AA1643" i="1"/>
  <c r="AA1642" i="1"/>
  <c r="AA1641" i="1"/>
  <c r="AA1640" i="1"/>
  <c r="AA1639" i="1"/>
  <c r="AA1638" i="1"/>
  <c r="AA1637" i="1"/>
  <c r="AA1636" i="1"/>
  <c r="AA1635" i="1"/>
  <c r="AA1634" i="1"/>
  <c r="AA1633" i="1"/>
  <c r="AA1632" i="1"/>
  <c r="AA1631" i="1"/>
  <c r="AA1630" i="1"/>
  <c r="AA1629" i="1"/>
  <c r="AA1628" i="1"/>
  <c r="AA1627" i="1"/>
  <c r="AA1626" i="1"/>
  <c r="AA1625" i="1"/>
  <c r="AA1624" i="1"/>
  <c r="AA1623" i="1"/>
  <c r="AA1622" i="1"/>
  <c r="AA1621" i="1"/>
  <c r="AA1620" i="1"/>
  <c r="AA1619" i="1"/>
  <c r="AA1618" i="1"/>
  <c r="AA1617" i="1"/>
  <c r="AA1616" i="1"/>
  <c r="AA1615" i="1"/>
  <c r="AA1614" i="1"/>
  <c r="AA1613" i="1"/>
  <c r="AA1612" i="1"/>
  <c r="AA1611" i="1"/>
  <c r="AA1610" i="1"/>
  <c r="AA1609" i="1"/>
  <c r="AA1608" i="1"/>
  <c r="AA1607" i="1"/>
  <c r="AA1606" i="1"/>
  <c r="AA1605" i="1"/>
  <c r="AA1604" i="1"/>
  <c r="AA1603" i="1"/>
  <c r="AA1602" i="1"/>
  <c r="AA1601" i="1"/>
  <c r="AA1600" i="1"/>
  <c r="AA1599" i="1"/>
  <c r="AA1598" i="1"/>
  <c r="AA1597" i="1"/>
  <c r="AA1596" i="1"/>
  <c r="AA1595" i="1"/>
  <c r="AA1594" i="1"/>
  <c r="AA1593" i="1"/>
  <c r="AA1592" i="1"/>
  <c r="AA1591" i="1"/>
  <c r="AA1590" i="1"/>
  <c r="AA1589" i="1"/>
  <c r="AA1588" i="1"/>
  <c r="AA1587" i="1"/>
  <c r="AA1586" i="1"/>
  <c r="AA1585" i="1"/>
  <c r="AA1584" i="1"/>
  <c r="AA1583" i="1"/>
  <c r="AA1582" i="1"/>
  <c r="AA1581" i="1"/>
  <c r="AA1580" i="1"/>
  <c r="AA1579" i="1"/>
  <c r="AA1578" i="1"/>
  <c r="AA1577" i="1"/>
  <c r="AA1576" i="1"/>
  <c r="AA1575" i="1"/>
  <c r="AA1574" i="1"/>
  <c r="AA1573" i="1"/>
  <c r="AA1572" i="1"/>
  <c r="AA1571" i="1"/>
  <c r="AA1570" i="1"/>
  <c r="AA1569" i="1"/>
  <c r="AA1568" i="1"/>
  <c r="AA1567" i="1"/>
  <c r="AA1566" i="1"/>
  <c r="AA1565" i="1"/>
  <c r="AA1564" i="1"/>
  <c r="AA1563" i="1"/>
  <c r="AA1562" i="1"/>
  <c r="AA1561" i="1"/>
  <c r="AA1560" i="1"/>
  <c r="AA1559" i="1"/>
  <c r="AA1558" i="1"/>
  <c r="AA1557" i="1"/>
  <c r="AA1556" i="1"/>
  <c r="AA1555" i="1"/>
  <c r="AA1554" i="1"/>
  <c r="AA1553" i="1"/>
  <c r="AA1552" i="1"/>
  <c r="AA1551" i="1"/>
  <c r="AA1550" i="1"/>
  <c r="AA1549" i="1"/>
  <c r="AA1548" i="1"/>
  <c r="AA1547" i="1"/>
  <c r="AA1546" i="1"/>
  <c r="AA1545" i="1"/>
  <c r="AA1544" i="1"/>
  <c r="AA1543" i="1"/>
  <c r="AA1542" i="1"/>
  <c r="AA1541" i="1"/>
  <c r="AA1540" i="1"/>
  <c r="AA1539" i="1"/>
  <c r="AA1538" i="1"/>
  <c r="AA1537" i="1"/>
  <c r="AA1536" i="1"/>
  <c r="AA1535" i="1"/>
  <c r="AA1534" i="1"/>
  <c r="AA1533" i="1"/>
  <c r="AA1532" i="1"/>
  <c r="AA1531" i="1"/>
  <c r="AA1530" i="1"/>
  <c r="AA1529" i="1"/>
  <c r="AA1528" i="1"/>
  <c r="AA1527" i="1"/>
  <c r="AA1526" i="1"/>
  <c r="AA1525" i="1"/>
  <c r="AA1524" i="1"/>
  <c r="AA1523" i="1"/>
  <c r="AA1522" i="1"/>
  <c r="AA1521" i="1"/>
  <c r="AA1520" i="1"/>
  <c r="AA1519" i="1"/>
  <c r="AA1518" i="1"/>
  <c r="AA1517" i="1"/>
  <c r="AA1516" i="1"/>
  <c r="AA1515" i="1"/>
  <c r="AA1514" i="1"/>
  <c r="AA1513" i="1"/>
  <c r="AA1512" i="1"/>
  <c r="AA1511" i="1"/>
  <c r="AA1510" i="1"/>
  <c r="AA1509" i="1"/>
  <c r="AA1508" i="1"/>
  <c r="AA1507" i="1"/>
  <c r="AA1506" i="1"/>
  <c r="AA1505" i="1"/>
  <c r="AA1504" i="1"/>
  <c r="AA1503" i="1"/>
  <c r="AA1502" i="1"/>
  <c r="AA1501" i="1"/>
  <c r="AA1500" i="1"/>
  <c r="AA1499" i="1"/>
  <c r="AA1498" i="1"/>
  <c r="AA1497" i="1"/>
  <c r="AA1496" i="1"/>
  <c r="AA1495" i="1"/>
  <c r="AA1494" i="1"/>
  <c r="AA1493" i="1"/>
  <c r="AA1492" i="1"/>
  <c r="AA1491" i="1"/>
  <c r="AA1490" i="1"/>
  <c r="AA1489" i="1"/>
  <c r="AA1488" i="1"/>
  <c r="AA1487" i="1"/>
  <c r="AA1486" i="1"/>
  <c r="AA1485" i="1"/>
  <c r="AA1484" i="1"/>
  <c r="AA1483" i="1"/>
  <c r="AA1482" i="1"/>
  <c r="AA1481" i="1"/>
  <c r="AA1480" i="1"/>
  <c r="AA1479" i="1"/>
  <c r="AA1478" i="1"/>
  <c r="AA1477" i="1"/>
  <c r="AA1476" i="1"/>
  <c r="AA1475" i="1"/>
  <c r="AA1474" i="1"/>
  <c r="AA1473" i="1"/>
  <c r="AA1472" i="1"/>
  <c r="AA1471" i="1"/>
  <c r="AA1470" i="1"/>
  <c r="AA1469" i="1"/>
  <c r="AA1468" i="1"/>
  <c r="AA1467" i="1"/>
  <c r="AA1466" i="1"/>
  <c r="AA1465" i="1"/>
  <c r="AA1464" i="1"/>
  <c r="AA1463" i="1"/>
  <c r="AA1462" i="1"/>
  <c r="AA1461" i="1"/>
  <c r="AA1460" i="1"/>
  <c r="AA1459" i="1"/>
  <c r="AA1458" i="1"/>
  <c r="AA1457" i="1"/>
  <c r="AA1456" i="1"/>
  <c r="AA1455" i="1"/>
  <c r="AA1454" i="1"/>
  <c r="AA1453" i="1"/>
  <c r="AA1452" i="1"/>
  <c r="AA1451" i="1"/>
  <c r="AA1450" i="1"/>
  <c r="AA1449" i="1"/>
  <c r="AA1448" i="1"/>
  <c r="AA1447" i="1"/>
  <c r="AA1446" i="1"/>
  <c r="AA1445" i="1"/>
  <c r="AA1444" i="1"/>
  <c r="AA1443" i="1"/>
  <c r="AA1442" i="1"/>
  <c r="AA1441" i="1"/>
  <c r="AA1440" i="1"/>
  <c r="AA1439" i="1"/>
  <c r="AA1438" i="1"/>
  <c r="AA1437" i="1"/>
  <c r="AA1436" i="1"/>
  <c r="AA1435" i="1"/>
  <c r="AA1434" i="1"/>
  <c r="AA1433" i="1"/>
  <c r="AA1432" i="1"/>
  <c r="AA1431" i="1"/>
  <c r="AA1430" i="1"/>
  <c r="AA1429" i="1"/>
  <c r="AA1428" i="1"/>
  <c r="AA1427" i="1"/>
  <c r="AA1426" i="1"/>
  <c r="AA1425" i="1"/>
  <c r="AA1424" i="1"/>
  <c r="AA1423" i="1"/>
  <c r="AA1422" i="1"/>
  <c r="AA1421" i="1"/>
  <c r="AA1420" i="1"/>
  <c r="AA1419" i="1"/>
  <c r="AA1418" i="1"/>
  <c r="AA1417" i="1"/>
  <c r="AA1416" i="1"/>
  <c r="AA1415" i="1"/>
  <c r="AA1414" i="1"/>
  <c r="AA1413" i="1"/>
  <c r="AA1412" i="1"/>
  <c r="AA1411" i="1"/>
  <c r="AA1410" i="1"/>
  <c r="AA1409" i="1"/>
  <c r="AA1408" i="1"/>
  <c r="AA1407" i="1"/>
  <c r="AA1406" i="1"/>
  <c r="AA1405" i="1"/>
  <c r="AA1404" i="1"/>
  <c r="AA1403" i="1"/>
  <c r="AA1402" i="1"/>
  <c r="AA1401" i="1"/>
  <c r="AA1400" i="1"/>
  <c r="AA1399" i="1"/>
  <c r="AA1398" i="1"/>
  <c r="AA1397" i="1"/>
  <c r="AA1396" i="1"/>
  <c r="AA1395" i="1"/>
  <c r="AA1394" i="1"/>
  <c r="AA1393" i="1"/>
  <c r="AA1392" i="1"/>
  <c r="AA1391" i="1"/>
  <c r="AA1390" i="1"/>
  <c r="AA1389" i="1"/>
  <c r="AA1388" i="1"/>
  <c r="AA1387" i="1"/>
  <c r="AA1386" i="1"/>
  <c r="AA1385" i="1"/>
  <c r="AA1384" i="1"/>
  <c r="AA1383" i="1"/>
  <c r="AA1382" i="1"/>
  <c r="AA1381" i="1"/>
  <c r="AA1380" i="1"/>
  <c r="AA1379" i="1"/>
  <c r="AA1378" i="1"/>
  <c r="AA1377" i="1"/>
  <c r="AA1376" i="1"/>
  <c r="AA1375" i="1"/>
  <c r="AA1374" i="1"/>
  <c r="AA1373" i="1"/>
  <c r="AA1372" i="1"/>
  <c r="AA1371" i="1"/>
  <c r="AA1370" i="1"/>
  <c r="AA1369" i="1"/>
  <c r="AA1368" i="1"/>
  <c r="AA1367" i="1"/>
  <c r="AA1366" i="1"/>
  <c r="AA1365" i="1"/>
  <c r="AA1364" i="1"/>
  <c r="AA1363" i="1"/>
  <c r="AA1362" i="1"/>
  <c r="AA1361" i="1"/>
  <c r="AA1360" i="1"/>
  <c r="AA1359" i="1"/>
  <c r="AA1358" i="1"/>
  <c r="AA1357" i="1"/>
  <c r="AA1356" i="1"/>
  <c r="AA1355" i="1"/>
  <c r="AA1354" i="1"/>
  <c r="AA1353" i="1"/>
  <c r="AA1352" i="1"/>
  <c r="AA1351" i="1"/>
  <c r="AA1350" i="1"/>
  <c r="AA1349" i="1"/>
  <c r="AA1348" i="1"/>
  <c r="AA1347" i="1"/>
  <c r="AA1346" i="1"/>
  <c r="AA1345" i="1"/>
  <c r="AA1344" i="1"/>
  <c r="AA1343" i="1"/>
  <c r="AA1342" i="1"/>
  <c r="AA1341" i="1"/>
  <c r="AA1340" i="1"/>
  <c r="AA1339" i="1"/>
  <c r="AA1338" i="1"/>
  <c r="AA1337" i="1"/>
  <c r="AA1336" i="1"/>
  <c r="AA1335" i="1"/>
  <c r="AA1334" i="1"/>
  <c r="AA1333" i="1"/>
  <c r="AA1332" i="1"/>
  <c r="AA1331" i="1"/>
  <c r="AA1330" i="1"/>
  <c r="AA1329" i="1"/>
  <c r="AA1328" i="1"/>
  <c r="AA1327" i="1"/>
  <c r="AA1326" i="1"/>
  <c r="AA1325" i="1"/>
  <c r="AA1324" i="1"/>
  <c r="AA1323" i="1"/>
  <c r="AA1322" i="1"/>
  <c r="AA1321" i="1"/>
  <c r="AA1320" i="1"/>
  <c r="AA1319" i="1"/>
  <c r="AA1318" i="1"/>
  <c r="AA1317" i="1"/>
  <c r="AA1316" i="1"/>
  <c r="AA1315" i="1"/>
  <c r="AA1314" i="1"/>
  <c r="AA1313" i="1"/>
  <c r="AA1312" i="1"/>
  <c r="AA1311" i="1"/>
  <c r="AA1310" i="1"/>
  <c r="AA1309" i="1"/>
  <c r="AA1308" i="1"/>
  <c r="AA1307" i="1"/>
  <c r="AA1306" i="1"/>
  <c r="AA1305" i="1"/>
  <c r="AA1304" i="1"/>
  <c r="AA1303" i="1"/>
  <c r="AA1302" i="1"/>
  <c r="AA1301" i="1"/>
  <c r="AA1300" i="1"/>
  <c r="AA1299" i="1"/>
  <c r="AA1298" i="1"/>
  <c r="AA1297" i="1"/>
  <c r="AA1296" i="1"/>
  <c r="AA1295" i="1"/>
  <c r="AA1294" i="1"/>
  <c r="AA1293" i="1"/>
  <c r="AA1292" i="1"/>
  <c r="AA1291" i="1"/>
  <c r="AA1290" i="1"/>
  <c r="AA1289" i="1"/>
  <c r="AA1288" i="1"/>
  <c r="AA1287" i="1"/>
  <c r="AA1286" i="1"/>
  <c r="AA1285" i="1"/>
  <c r="AA1284" i="1"/>
  <c r="AA1283" i="1"/>
  <c r="AA1282" i="1"/>
  <c r="AA1281" i="1"/>
  <c r="AA1280" i="1"/>
  <c r="AA1279" i="1"/>
  <c r="AA1278" i="1"/>
  <c r="AA1277" i="1"/>
  <c r="AA1276" i="1"/>
  <c r="AA1275" i="1"/>
  <c r="AA1274" i="1"/>
  <c r="AA1273" i="1"/>
  <c r="AA1272" i="1"/>
  <c r="AA1271" i="1"/>
  <c r="AA1270" i="1"/>
  <c r="AA1269" i="1"/>
  <c r="AA1268" i="1"/>
  <c r="AA1267" i="1"/>
  <c r="AA1266" i="1"/>
  <c r="AA1265" i="1"/>
  <c r="AA1264" i="1"/>
  <c r="AA1263" i="1"/>
  <c r="AA1262" i="1"/>
  <c r="AA1261" i="1"/>
  <c r="AA1260" i="1"/>
  <c r="AA1259" i="1"/>
  <c r="AA1258" i="1"/>
  <c r="AA1257" i="1"/>
  <c r="AA1256" i="1"/>
  <c r="AA1255" i="1"/>
  <c r="AA1254" i="1"/>
  <c r="AA1253" i="1"/>
  <c r="AA1252" i="1"/>
  <c r="AA1251" i="1"/>
  <c r="AA1250" i="1"/>
  <c r="AA1249" i="1"/>
  <c r="AA1248" i="1"/>
  <c r="AA1247" i="1"/>
  <c r="AA1246" i="1"/>
  <c r="AA1245" i="1"/>
  <c r="AA1244" i="1"/>
  <c r="AA1243" i="1"/>
  <c r="AA1242" i="1"/>
  <c r="AA1241" i="1"/>
  <c r="AA1240" i="1"/>
  <c r="AA1239" i="1"/>
  <c r="AA1238" i="1"/>
  <c r="AA1237" i="1"/>
  <c r="AA1236" i="1"/>
  <c r="AA1235" i="1"/>
  <c r="AA1234" i="1"/>
  <c r="AA1233" i="1"/>
  <c r="AA1232" i="1"/>
  <c r="AA1231" i="1"/>
  <c r="AA1230" i="1"/>
  <c r="AA1229" i="1"/>
  <c r="AA1228" i="1"/>
  <c r="AA1227" i="1"/>
  <c r="AA1226" i="1"/>
  <c r="AA1225" i="1"/>
  <c r="AA1224" i="1"/>
  <c r="AA1223" i="1"/>
  <c r="AA1222" i="1"/>
  <c r="AA1221" i="1"/>
  <c r="AA1220" i="1"/>
  <c r="AA1219" i="1"/>
  <c r="AA1218" i="1"/>
  <c r="AA1217" i="1"/>
  <c r="AA1216" i="1"/>
  <c r="AA1215" i="1"/>
  <c r="AA1214" i="1"/>
  <c r="AA1213" i="1"/>
  <c r="AA1212" i="1"/>
  <c r="AA1211" i="1"/>
  <c r="AA1210" i="1"/>
  <c r="AA1209" i="1"/>
  <c r="AA1208" i="1"/>
  <c r="AA1207" i="1"/>
  <c r="AA1206" i="1"/>
  <c r="AA1205" i="1"/>
  <c r="AA1204" i="1"/>
  <c r="AA1203" i="1"/>
  <c r="AA1202" i="1"/>
  <c r="AA1201" i="1"/>
  <c r="AA1200" i="1"/>
  <c r="AA1199" i="1"/>
  <c r="AA1198" i="1"/>
  <c r="AA1197" i="1"/>
  <c r="AA1196" i="1"/>
  <c r="AA1195" i="1"/>
  <c r="AA1194" i="1"/>
  <c r="AA1193" i="1"/>
  <c r="AA1192" i="1"/>
  <c r="AA1191" i="1"/>
  <c r="AA1190" i="1"/>
  <c r="AA1189" i="1"/>
  <c r="AA1188" i="1"/>
  <c r="AA1187" i="1"/>
  <c r="AA1186" i="1"/>
  <c r="AA1185" i="1"/>
  <c r="AA1184" i="1"/>
  <c r="AA1183" i="1"/>
  <c r="AA1182" i="1"/>
  <c r="AA1181" i="1"/>
  <c r="AA1180" i="1"/>
  <c r="AA1179" i="1"/>
  <c r="AA1178" i="1"/>
  <c r="AA1177" i="1"/>
  <c r="L1177" i="1"/>
  <c r="AA1176" i="1"/>
  <c r="AA1175" i="1"/>
  <c r="AA1174" i="1"/>
  <c r="AA1173" i="1"/>
  <c r="AA1172" i="1"/>
  <c r="AA1171" i="1"/>
  <c r="AA1170" i="1"/>
  <c r="AA1169" i="1"/>
  <c r="AA1168" i="1"/>
  <c r="AA1167" i="1"/>
  <c r="AA1166" i="1"/>
  <c r="AA1165" i="1"/>
  <c r="AA1164" i="1"/>
  <c r="AA1163" i="1"/>
  <c r="AA1162" i="1"/>
  <c r="AA1161" i="1"/>
  <c r="AA1160" i="1"/>
  <c r="AA1159" i="1"/>
  <c r="AA1158" i="1"/>
  <c r="AA1157" i="1"/>
  <c r="AA1156" i="1"/>
  <c r="AA1155" i="1"/>
  <c r="AA1154" i="1"/>
  <c r="AA1153" i="1"/>
  <c r="AA1152" i="1"/>
  <c r="AA1151" i="1"/>
  <c r="AA1150" i="1"/>
  <c r="AA1149" i="1"/>
  <c r="AA1148" i="1"/>
  <c r="AA1147" i="1"/>
  <c r="AA1146" i="1"/>
  <c r="AA1145" i="1"/>
  <c r="AA1144" i="1"/>
  <c r="AA1143" i="1"/>
  <c r="AA1142" i="1"/>
  <c r="AA1141" i="1"/>
  <c r="AA1140" i="1"/>
  <c r="AA1139" i="1"/>
  <c r="AA1138" i="1"/>
  <c r="AA1137" i="1"/>
  <c r="AA1136" i="1"/>
  <c r="AA1135" i="1"/>
  <c r="AA1134" i="1"/>
  <c r="AA1133" i="1"/>
  <c r="AA1132" i="1"/>
  <c r="AA1131" i="1"/>
  <c r="AA1130" i="1"/>
  <c r="AA1129" i="1"/>
  <c r="AA1128" i="1"/>
  <c r="AA1127" i="1"/>
  <c r="AA1126" i="1"/>
  <c r="AA1125" i="1"/>
  <c r="AA1124" i="1"/>
  <c r="AA1123" i="1"/>
  <c r="AA1122" i="1"/>
  <c r="AA1121" i="1"/>
  <c r="AA1120" i="1"/>
  <c r="AA1119" i="1"/>
  <c r="AA1118" i="1"/>
  <c r="AA1117" i="1"/>
  <c r="AA1116" i="1"/>
  <c r="AA1115" i="1"/>
  <c r="AA1114" i="1"/>
  <c r="AA1113" i="1"/>
  <c r="AA1112" i="1"/>
  <c r="AA1111" i="1"/>
  <c r="AA1110" i="1"/>
  <c r="AA1109" i="1"/>
  <c r="AA1108" i="1"/>
  <c r="AA1107" i="1"/>
  <c r="AA1106" i="1"/>
  <c r="AA1105" i="1"/>
  <c r="AA1104" i="1"/>
  <c r="AA1103" i="1"/>
  <c r="AA1102" i="1"/>
  <c r="AA1101" i="1"/>
  <c r="AA1100" i="1"/>
  <c r="AA1099" i="1"/>
  <c r="AA1098" i="1"/>
  <c r="AA1097" i="1"/>
  <c r="AA1096" i="1"/>
  <c r="AA1095" i="1"/>
  <c r="AA1094" i="1"/>
  <c r="AA1093" i="1"/>
  <c r="AA1092" i="1"/>
  <c r="AA1091" i="1"/>
  <c r="AA1090" i="1"/>
  <c r="AA1089" i="1"/>
  <c r="AA1088" i="1"/>
  <c r="AA1087" i="1"/>
  <c r="AA1086" i="1"/>
  <c r="AA1085" i="1"/>
  <c r="AA1084" i="1"/>
  <c r="AA1083" i="1"/>
  <c r="AA1082" i="1"/>
  <c r="AA1081" i="1"/>
  <c r="AA1080" i="1"/>
  <c r="AA1079" i="1"/>
  <c r="AA1078" i="1"/>
  <c r="AA1077" i="1"/>
  <c r="AA1076" i="1"/>
  <c r="AA1075" i="1"/>
  <c r="AA1074" i="1"/>
  <c r="AA1073" i="1"/>
  <c r="AA1072" i="1"/>
  <c r="AA1071" i="1"/>
  <c r="AA1070" i="1"/>
  <c r="AA1069" i="1"/>
  <c r="AA1068" i="1"/>
  <c r="AA1067" i="1"/>
  <c r="AA1066" i="1"/>
  <c r="AA1065" i="1"/>
  <c r="AA1064" i="1"/>
  <c r="AA1063" i="1"/>
  <c r="AA1062" i="1"/>
  <c r="AA1061" i="1"/>
  <c r="AA1060" i="1"/>
  <c r="AA1059" i="1"/>
  <c r="AA1058" i="1"/>
  <c r="AA1057" i="1"/>
  <c r="AA1056" i="1"/>
  <c r="AA1055" i="1"/>
  <c r="AA1054" i="1"/>
  <c r="AA1053" i="1"/>
  <c r="AA1052" i="1"/>
  <c r="AA1051" i="1"/>
  <c r="AA1050" i="1"/>
  <c r="AA1049" i="1"/>
  <c r="AA1048" i="1"/>
  <c r="AA1047" i="1"/>
  <c r="AA1046" i="1"/>
  <c r="AA1045" i="1"/>
  <c r="AA1044" i="1"/>
  <c r="AA1043" i="1"/>
  <c r="AA1042" i="1"/>
  <c r="AA1041" i="1"/>
  <c r="AA1040" i="1"/>
  <c r="AA1039" i="1"/>
  <c r="AA1038" i="1"/>
  <c r="AA1037" i="1"/>
  <c r="AA1036" i="1"/>
  <c r="AA1035" i="1"/>
  <c r="AA1034" i="1"/>
  <c r="AA1033" i="1"/>
  <c r="AA1032" i="1"/>
  <c r="AA1031" i="1"/>
  <c r="AA1030" i="1"/>
  <c r="AA1029" i="1"/>
  <c r="AA1028" i="1"/>
  <c r="AA1027" i="1"/>
  <c r="AA1026" i="1"/>
  <c r="AA1025" i="1"/>
  <c r="AA1024" i="1"/>
  <c r="AA1023" i="1"/>
  <c r="AA1022" i="1"/>
  <c r="AA1021" i="1"/>
  <c r="AA1020" i="1"/>
  <c r="AA1019" i="1"/>
  <c r="AA1018" i="1"/>
  <c r="AA1017" i="1"/>
  <c r="AA1016" i="1"/>
  <c r="AA1015" i="1"/>
  <c r="AA1014" i="1"/>
  <c r="AA1013" i="1"/>
  <c r="AA1012" i="1"/>
  <c r="AA1011" i="1"/>
  <c r="AA1010" i="1"/>
  <c r="AA1009" i="1"/>
  <c r="AA1008" i="1"/>
  <c r="AA1007" i="1"/>
  <c r="AA1006" i="1"/>
  <c r="AA1005" i="1"/>
  <c r="AA1004" i="1"/>
  <c r="AA1003" i="1"/>
  <c r="AA1002" i="1"/>
  <c r="AA1001" i="1"/>
  <c r="AA1000" i="1"/>
  <c r="AA999" i="1"/>
  <c r="AA998" i="1"/>
  <c r="AA997" i="1"/>
  <c r="AA996" i="1"/>
  <c r="AA995" i="1"/>
  <c r="AA994" i="1"/>
  <c r="AA993" i="1"/>
  <c r="AA992" i="1"/>
  <c r="AA991" i="1"/>
  <c r="AA990" i="1"/>
  <c r="AA989" i="1"/>
  <c r="AA988" i="1"/>
  <c r="AA987" i="1"/>
  <c r="AA986" i="1"/>
  <c r="AA985" i="1"/>
  <c r="AA984" i="1"/>
  <c r="AA983" i="1"/>
  <c r="AA982" i="1"/>
  <c r="AA981" i="1"/>
  <c r="AA980" i="1"/>
  <c r="AA979" i="1"/>
  <c r="AA978" i="1"/>
  <c r="AA977" i="1"/>
  <c r="AA976" i="1"/>
  <c r="AA975" i="1"/>
  <c r="AA974" i="1"/>
  <c r="AA973" i="1"/>
  <c r="AA972" i="1"/>
  <c r="AA971" i="1"/>
  <c r="AA970" i="1"/>
  <c r="AA969" i="1"/>
  <c r="AA968" i="1"/>
  <c r="AA967" i="1"/>
  <c r="AA966" i="1"/>
  <c r="AA965" i="1"/>
  <c r="AA964" i="1"/>
  <c r="AA963" i="1"/>
  <c r="AA962" i="1"/>
  <c r="AA961" i="1"/>
  <c r="AA960" i="1"/>
  <c r="AA959" i="1"/>
  <c r="AA958" i="1"/>
  <c r="AA957" i="1"/>
  <c r="AA956" i="1"/>
  <c r="AA955" i="1"/>
  <c r="AA954" i="1"/>
  <c r="AA953" i="1"/>
  <c r="AA952" i="1"/>
  <c r="AA951" i="1"/>
  <c r="AA950" i="1"/>
  <c r="AA949" i="1"/>
  <c r="AA948" i="1"/>
  <c r="AA947" i="1"/>
  <c r="AA946" i="1"/>
  <c r="AA945" i="1"/>
  <c r="AA944" i="1"/>
  <c r="AA943" i="1"/>
  <c r="AA942" i="1"/>
  <c r="AA941" i="1"/>
  <c r="AA940" i="1"/>
  <c r="AA939" i="1"/>
  <c r="AA938" i="1"/>
  <c r="AA937" i="1"/>
  <c r="AA936" i="1"/>
  <c r="AA935" i="1"/>
  <c r="AA934" i="1"/>
  <c r="AA933" i="1"/>
  <c r="AA932" i="1"/>
  <c r="AA931" i="1"/>
  <c r="AA930" i="1"/>
  <c r="AA929" i="1"/>
  <c r="AA928" i="1"/>
  <c r="AA927" i="1"/>
  <c r="AA926" i="1"/>
  <c r="AA925" i="1"/>
  <c r="AA924" i="1"/>
  <c r="AA923" i="1"/>
  <c r="AA922" i="1"/>
  <c r="AA921" i="1"/>
  <c r="AA920" i="1"/>
  <c r="AA919" i="1"/>
  <c r="AA918" i="1"/>
  <c r="AA917" i="1"/>
  <c r="AA916" i="1"/>
  <c r="AA915" i="1"/>
  <c r="AA914" i="1"/>
  <c r="AA913" i="1"/>
  <c r="AA912" i="1"/>
  <c r="AA911" i="1"/>
  <c r="AA910" i="1"/>
  <c r="AA909" i="1"/>
  <c r="AA908" i="1"/>
  <c r="AA907" i="1"/>
  <c r="AA906" i="1"/>
  <c r="AA905" i="1"/>
  <c r="AA904" i="1"/>
  <c r="AA903" i="1"/>
  <c r="AA902" i="1"/>
  <c r="AA901" i="1"/>
  <c r="AA900" i="1"/>
  <c r="AA899" i="1"/>
  <c r="AA898" i="1"/>
  <c r="AA897" i="1"/>
  <c r="AA896" i="1"/>
  <c r="AA895" i="1"/>
  <c r="AA894" i="1"/>
  <c r="AA893" i="1"/>
  <c r="AA892" i="1"/>
  <c r="AA891" i="1"/>
  <c r="AA890" i="1"/>
  <c r="AA889" i="1"/>
  <c r="AA888" i="1"/>
  <c r="AA887" i="1"/>
  <c r="AA886" i="1"/>
  <c r="AA885" i="1"/>
  <c r="AA884" i="1"/>
  <c r="AA883" i="1"/>
  <c r="AA882" i="1"/>
  <c r="AA881" i="1"/>
  <c r="AA880" i="1"/>
  <c r="AA879" i="1"/>
  <c r="AA878" i="1"/>
  <c r="AA877" i="1"/>
  <c r="AA876" i="1"/>
  <c r="AA875" i="1"/>
  <c r="AA874" i="1"/>
  <c r="AA873" i="1"/>
  <c r="AA872" i="1"/>
  <c r="AA871" i="1"/>
  <c r="AA870" i="1"/>
  <c r="AA869" i="1"/>
  <c r="AA868" i="1"/>
  <c r="AA867" i="1"/>
  <c r="AA866" i="1"/>
  <c r="AA865" i="1"/>
  <c r="AA864" i="1"/>
  <c r="AA863" i="1"/>
  <c r="AA862" i="1"/>
  <c r="AA861" i="1"/>
  <c r="AA860" i="1"/>
  <c r="AA859" i="1"/>
  <c r="AA858" i="1"/>
  <c r="AA857" i="1"/>
  <c r="AA856" i="1"/>
  <c r="AA855" i="1"/>
  <c r="AA854" i="1"/>
  <c r="AA853" i="1"/>
  <c r="AA852" i="1"/>
  <c r="AA851" i="1"/>
  <c r="AA850" i="1"/>
  <c r="AA849" i="1"/>
  <c r="AA848" i="1"/>
  <c r="AA847" i="1"/>
  <c r="AA846" i="1"/>
  <c r="AA845" i="1"/>
  <c r="AA844" i="1"/>
  <c r="AA843" i="1"/>
  <c r="AA842" i="1"/>
  <c r="AA841" i="1"/>
  <c r="AA840" i="1"/>
  <c r="AA839" i="1"/>
  <c r="AA838" i="1"/>
  <c r="AA837" i="1"/>
  <c r="AA836" i="1"/>
  <c r="AA835" i="1"/>
  <c r="AA834" i="1"/>
  <c r="AA833" i="1"/>
  <c r="AA832" i="1"/>
  <c r="AA831" i="1"/>
  <c r="AA830" i="1"/>
  <c r="AA829" i="1"/>
  <c r="AA828" i="1"/>
  <c r="AA827" i="1"/>
  <c r="AA826" i="1"/>
  <c r="AA825" i="1"/>
  <c r="AA824" i="1"/>
  <c r="AA823" i="1"/>
  <c r="AA822" i="1"/>
  <c r="AA821" i="1"/>
  <c r="AA820" i="1"/>
  <c r="AA819" i="1"/>
  <c r="AA818" i="1"/>
  <c r="AA817" i="1"/>
  <c r="AA816" i="1"/>
  <c r="AA815" i="1"/>
  <c r="AA814" i="1"/>
  <c r="AA813" i="1"/>
  <c r="AA812" i="1"/>
  <c r="AA811" i="1"/>
  <c r="AA810" i="1"/>
  <c r="AA809" i="1"/>
  <c r="AA808" i="1"/>
  <c r="AA807" i="1"/>
  <c r="AA806" i="1"/>
  <c r="AA805" i="1"/>
  <c r="AA804" i="1"/>
  <c r="AA803" i="1"/>
  <c r="AA802" i="1"/>
  <c r="AA801" i="1"/>
  <c r="AA800" i="1"/>
  <c r="AA799" i="1"/>
  <c r="AA798" i="1"/>
  <c r="AA797" i="1"/>
  <c r="AA796" i="1"/>
  <c r="AA795" i="1"/>
  <c r="AA794" i="1"/>
  <c r="AA793" i="1"/>
  <c r="AA792" i="1"/>
  <c r="AA791" i="1"/>
  <c r="AA790" i="1"/>
  <c r="AA789" i="1"/>
  <c r="AA788" i="1"/>
  <c r="AA787" i="1"/>
  <c r="AA786" i="1"/>
  <c r="AA785" i="1"/>
  <c r="AA784" i="1"/>
  <c r="AA783" i="1"/>
  <c r="AA782" i="1"/>
  <c r="AA781" i="1"/>
  <c r="AA780" i="1"/>
  <c r="AA779" i="1"/>
  <c r="AA778" i="1"/>
  <c r="AA777" i="1"/>
  <c r="AA776" i="1"/>
  <c r="AA775" i="1"/>
  <c r="AA774" i="1"/>
  <c r="AA773" i="1"/>
  <c r="AA772" i="1"/>
  <c r="AA771" i="1"/>
  <c r="AA770" i="1"/>
  <c r="AA769" i="1"/>
  <c r="AA768" i="1"/>
  <c r="AA767" i="1"/>
  <c r="AA766" i="1"/>
  <c r="AA765" i="1"/>
  <c r="AA764" i="1"/>
  <c r="AA763" i="1"/>
  <c r="AA762" i="1"/>
  <c r="AA761" i="1"/>
  <c r="AA760" i="1"/>
  <c r="AA759" i="1"/>
  <c r="AA758" i="1"/>
  <c r="AA757" i="1"/>
  <c r="AA756" i="1"/>
  <c r="AA755" i="1"/>
  <c r="AA754" i="1"/>
  <c r="AA753" i="1"/>
  <c r="AA752" i="1"/>
  <c r="AA751" i="1"/>
  <c r="AA750" i="1"/>
  <c r="AA749" i="1"/>
  <c r="AA748" i="1"/>
  <c r="AA747" i="1"/>
  <c r="AA746" i="1"/>
  <c r="AA745" i="1"/>
  <c r="AA744" i="1"/>
  <c r="AA743" i="1"/>
  <c r="AA742" i="1"/>
  <c r="AA741" i="1"/>
  <c r="AA740" i="1"/>
  <c r="AA739" i="1"/>
  <c r="AA738" i="1"/>
  <c r="AA737" i="1"/>
  <c r="AA736" i="1"/>
  <c r="AA735" i="1"/>
  <c r="AA734" i="1"/>
  <c r="AA733" i="1"/>
  <c r="AA732" i="1"/>
  <c r="AA731" i="1"/>
  <c r="AA730" i="1"/>
  <c r="AA729" i="1"/>
  <c r="AA728" i="1"/>
  <c r="AA727" i="1"/>
  <c r="AA726" i="1"/>
  <c r="AA725" i="1"/>
  <c r="AA724" i="1"/>
  <c r="AA723" i="1"/>
  <c r="AA722" i="1"/>
  <c r="AA721" i="1"/>
  <c r="AA720" i="1"/>
  <c r="AA719" i="1"/>
  <c r="AA718" i="1"/>
  <c r="AA717" i="1"/>
  <c r="AA716" i="1"/>
  <c r="AA715" i="1"/>
  <c r="AA714" i="1"/>
  <c r="AA713" i="1"/>
  <c r="AA712" i="1"/>
  <c r="AA711" i="1"/>
  <c r="AA710" i="1"/>
  <c r="AA709" i="1"/>
  <c r="AA708" i="1"/>
  <c r="AA707" i="1"/>
  <c r="AA706" i="1"/>
  <c r="AA705" i="1"/>
  <c r="AA704" i="1"/>
  <c r="AA703" i="1"/>
  <c r="AA702" i="1"/>
  <c r="AA701" i="1"/>
  <c r="AA700" i="1"/>
  <c r="AA699" i="1"/>
  <c r="AA698" i="1"/>
  <c r="AA697" i="1"/>
  <c r="AA696" i="1"/>
  <c r="AA695" i="1"/>
  <c r="AA694" i="1"/>
  <c r="AA693" i="1"/>
  <c r="AA692" i="1"/>
  <c r="AA691" i="1"/>
  <c r="AA690" i="1"/>
  <c r="AA689" i="1"/>
  <c r="AA688" i="1"/>
  <c r="AA687" i="1"/>
  <c r="AA686" i="1"/>
  <c r="AA685" i="1"/>
  <c r="AA684" i="1"/>
  <c r="AA683" i="1"/>
  <c r="AA682" i="1"/>
  <c r="AA681" i="1"/>
  <c r="AA680" i="1"/>
  <c r="AA679" i="1"/>
  <c r="AA678" i="1"/>
  <c r="AA677" i="1"/>
  <c r="AA676" i="1"/>
  <c r="AA675" i="1"/>
  <c r="AA674" i="1"/>
  <c r="AA673" i="1"/>
  <c r="AA672" i="1"/>
  <c r="AA671" i="1"/>
  <c r="AA670" i="1"/>
  <c r="AA669" i="1"/>
  <c r="AA668" i="1"/>
  <c r="AA667" i="1"/>
  <c r="AA666" i="1"/>
  <c r="AA665" i="1"/>
  <c r="AA664" i="1"/>
  <c r="AA663" i="1"/>
  <c r="AA662" i="1"/>
  <c r="AA661" i="1"/>
  <c r="AA660" i="1"/>
  <c r="AA659" i="1"/>
  <c r="AA658" i="1"/>
  <c r="AA657" i="1"/>
  <c r="AA656" i="1"/>
  <c r="AA655" i="1"/>
  <c r="AA654" i="1"/>
  <c r="AA653" i="1"/>
  <c r="AA652" i="1"/>
  <c r="AA651" i="1"/>
  <c r="AA650" i="1"/>
  <c r="AA649" i="1"/>
  <c r="AA648" i="1"/>
  <c r="AA647" i="1"/>
  <c r="AA646" i="1"/>
  <c r="AA645" i="1"/>
  <c r="AA644" i="1"/>
  <c r="AA643" i="1"/>
  <c r="AA642" i="1"/>
  <c r="AA641" i="1"/>
  <c r="AA640" i="1"/>
  <c r="AA639" i="1"/>
  <c r="AA638" i="1"/>
  <c r="AA637" i="1"/>
  <c r="AA636" i="1"/>
  <c r="AA635" i="1"/>
  <c r="AA634" i="1"/>
  <c r="AA633" i="1"/>
  <c r="AA632" i="1"/>
  <c r="AA631" i="1"/>
  <c r="AA630" i="1"/>
  <c r="AA629" i="1"/>
  <c r="AA628" i="1"/>
  <c r="AA627" i="1"/>
  <c r="AA626" i="1"/>
  <c r="AA625" i="1"/>
  <c r="AA624" i="1"/>
  <c r="AA623" i="1"/>
  <c r="AA622" i="1"/>
  <c r="AA621" i="1"/>
  <c r="AA620" i="1"/>
  <c r="AA619" i="1"/>
  <c r="AA618" i="1"/>
  <c r="AA617" i="1"/>
  <c r="AA616" i="1"/>
  <c r="AA615" i="1"/>
  <c r="AA614" i="1"/>
  <c r="AA613" i="1"/>
  <c r="AA612" i="1"/>
  <c r="AA611" i="1"/>
  <c r="AA610" i="1"/>
  <c r="AA609" i="1"/>
  <c r="AA608" i="1"/>
  <c r="AA607" i="1"/>
  <c r="AA606" i="1"/>
  <c r="AA605" i="1"/>
  <c r="AA604" i="1"/>
  <c r="AA603" i="1"/>
  <c r="AA602" i="1"/>
  <c r="AA601" i="1"/>
  <c r="AA600" i="1"/>
  <c r="AA599" i="1"/>
  <c r="AA598" i="1"/>
  <c r="AA597" i="1"/>
  <c r="AA596" i="1"/>
  <c r="AA595" i="1"/>
  <c r="AA594" i="1"/>
  <c r="AA593" i="1"/>
  <c r="AA592" i="1"/>
  <c r="AA591" i="1"/>
  <c r="AA590" i="1"/>
  <c r="AA589" i="1"/>
  <c r="AA588" i="1"/>
  <c r="AA587" i="1"/>
  <c r="AA586" i="1"/>
  <c r="AA585" i="1"/>
  <c r="AA584" i="1"/>
  <c r="AA583" i="1"/>
  <c r="AA582" i="1"/>
  <c r="AA581" i="1"/>
  <c r="AA580" i="1"/>
  <c r="AA579" i="1"/>
  <c r="AA578" i="1"/>
  <c r="AA577" i="1"/>
  <c r="AA576" i="1"/>
  <c r="AA575" i="1"/>
  <c r="AA574" i="1"/>
  <c r="AA573" i="1"/>
  <c r="AA572" i="1"/>
  <c r="AA571" i="1"/>
  <c r="AA570" i="1"/>
  <c r="AA569" i="1"/>
  <c r="AA568" i="1"/>
  <c r="AA567" i="1"/>
  <c r="AA566" i="1"/>
  <c r="AA565" i="1"/>
  <c r="AA564" i="1"/>
  <c r="AA563" i="1"/>
  <c r="AA562" i="1"/>
  <c r="AA561" i="1"/>
  <c r="AA560" i="1"/>
  <c r="AA559" i="1"/>
  <c r="AA558" i="1"/>
  <c r="AA557" i="1"/>
  <c r="AA556" i="1"/>
  <c r="AA555" i="1"/>
  <c r="AA554" i="1"/>
  <c r="AA553" i="1"/>
  <c r="AA552" i="1"/>
  <c r="AA551" i="1"/>
  <c r="AA550" i="1"/>
  <c r="AA549" i="1"/>
  <c r="AA548" i="1"/>
  <c r="AA547" i="1"/>
  <c r="AA546" i="1"/>
  <c r="AA545" i="1"/>
  <c r="AA544" i="1"/>
  <c r="AA543" i="1"/>
  <c r="AA542" i="1"/>
  <c r="AA541" i="1"/>
  <c r="AA540" i="1"/>
  <c r="AA539" i="1"/>
  <c r="AA538" i="1"/>
  <c r="AA537" i="1"/>
  <c r="AA536" i="1"/>
  <c r="AA535" i="1"/>
  <c r="AA534" i="1"/>
  <c r="AA533" i="1"/>
  <c r="AA532" i="1"/>
  <c r="AA531" i="1"/>
  <c r="AA530" i="1"/>
  <c r="AA529" i="1"/>
  <c r="AA528" i="1"/>
  <c r="AA527" i="1"/>
  <c r="AA526" i="1"/>
  <c r="AA525" i="1"/>
  <c r="AA524" i="1"/>
  <c r="AA523" i="1"/>
  <c r="AA522" i="1"/>
  <c r="AA521" i="1"/>
  <c r="AA520" i="1"/>
  <c r="AA519" i="1"/>
  <c r="AA518" i="1"/>
  <c r="AA517" i="1"/>
  <c r="AA516" i="1"/>
  <c r="AA515" i="1"/>
  <c r="AA514" i="1"/>
  <c r="AA513" i="1"/>
  <c r="AA512" i="1"/>
  <c r="AA511" i="1"/>
  <c r="AA510" i="1"/>
  <c r="AA509" i="1"/>
  <c r="AA508" i="1"/>
  <c r="AA507" i="1"/>
  <c r="AA506" i="1"/>
  <c r="AA505" i="1"/>
  <c r="AA504" i="1"/>
  <c r="AA503" i="1"/>
  <c r="AA502" i="1"/>
  <c r="AA501" i="1"/>
  <c r="AA500" i="1"/>
  <c r="AA499" i="1"/>
  <c r="AA498" i="1"/>
  <c r="AA497" i="1"/>
  <c r="AA496" i="1"/>
  <c r="AA495" i="1"/>
  <c r="AA494" i="1"/>
  <c r="AA493" i="1"/>
  <c r="AA492" i="1"/>
  <c r="AA491" i="1"/>
  <c r="AA490" i="1"/>
  <c r="AA489" i="1"/>
  <c r="AA488" i="1"/>
  <c r="AA487" i="1"/>
  <c r="AA486" i="1"/>
  <c r="AA485" i="1"/>
  <c r="AA484" i="1"/>
  <c r="AA483" i="1"/>
  <c r="AA482" i="1"/>
  <c r="AA481" i="1"/>
  <c r="AA480" i="1"/>
  <c r="AA479" i="1"/>
  <c r="AA478" i="1"/>
  <c r="AA477" i="1"/>
  <c r="AA476" i="1"/>
  <c r="AA475" i="1"/>
  <c r="AA474" i="1"/>
  <c r="AA473" i="1"/>
  <c r="AA472" i="1"/>
  <c r="AA471" i="1"/>
  <c r="AA470" i="1"/>
  <c r="AA469" i="1"/>
  <c r="AA468" i="1"/>
  <c r="AA467" i="1"/>
  <c r="AA466" i="1"/>
  <c r="AA465" i="1"/>
  <c r="AA464" i="1"/>
  <c r="AA463" i="1"/>
  <c r="AA462" i="1"/>
  <c r="AA461" i="1"/>
  <c r="AA460" i="1"/>
  <c r="AA459" i="1"/>
  <c r="AA458" i="1"/>
  <c r="AA457" i="1"/>
  <c r="AA456" i="1"/>
  <c r="AA455" i="1"/>
  <c r="AA454" i="1"/>
  <c r="AA453" i="1"/>
  <c r="AA452" i="1"/>
  <c r="AA451" i="1"/>
  <c r="AA450" i="1"/>
  <c r="AA449" i="1"/>
  <c r="AA448" i="1"/>
  <c r="AA447" i="1"/>
  <c r="AA446" i="1"/>
  <c r="AA445" i="1"/>
  <c r="AA444" i="1"/>
  <c r="AA443" i="1"/>
  <c r="AA442" i="1"/>
  <c r="AA441" i="1"/>
  <c r="AA440" i="1"/>
  <c r="AA439" i="1"/>
  <c r="AA438" i="1"/>
  <c r="AA437" i="1"/>
  <c r="AA436" i="1"/>
  <c r="AA435" i="1"/>
  <c r="AA434" i="1"/>
  <c r="AA433" i="1"/>
  <c r="AA432" i="1"/>
  <c r="AA431" i="1"/>
  <c r="AA430" i="1"/>
  <c r="AA429" i="1"/>
  <c r="AA428" i="1"/>
  <c r="AA427" i="1"/>
  <c r="AA426" i="1"/>
  <c r="AA425" i="1"/>
  <c r="AA424" i="1"/>
  <c r="AA423" i="1"/>
  <c r="AA422" i="1"/>
  <c r="AA421" i="1"/>
  <c r="AA420" i="1"/>
  <c r="AA419" i="1"/>
  <c r="AA418" i="1"/>
  <c r="AA417" i="1"/>
  <c r="AA416" i="1"/>
  <c r="AA415" i="1"/>
  <c r="AA414" i="1"/>
  <c r="AA413" i="1"/>
  <c r="AA412" i="1"/>
  <c r="AA411" i="1"/>
  <c r="AA410" i="1"/>
  <c r="AA409" i="1"/>
  <c r="AA408" i="1"/>
  <c r="AA407" i="1"/>
  <c r="AA406" i="1"/>
  <c r="AA405" i="1"/>
  <c r="AA404" i="1"/>
  <c r="AA403" i="1"/>
  <c r="AA402" i="1"/>
  <c r="AA401" i="1"/>
  <c r="AA400" i="1"/>
  <c r="AA399" i="1"/>
  <c r="AA398" i="1"/>
  <c r="AA397" i="1"/>
  <c r="AA396" i="1"/>
  <c r="AA395" i="1"/>
  <c r="AA394" i="1"/>
  <c r="AA393" i="1"/>
  <c r="AA392" i="1"/>
  <c r="AA391" i="1"/>
  <c r="AA390" i="1"/>
  <c r="AA389" i="1"/>
  <c r="AA388" i="1"/>
  <c r="AA387" i="1"/>
  <c r="AA386" i="1"/>
  <c r="AA385" i="1"/>
  <c r="AA384" i="1"/>
  <c r="AA383" i="1"/>
  <c r="AA382" i="1"/>
  <c r="AA381" i="1"/>
  <c r="AA380" i="1"/>
  <c r="AA379" i="1"/>
  <c r="AA378" i="1"/>
  <c r="AA377" i="1"/>
  <c r="AA376" i="1"/>
  <c r="AA375" i="1"/>
  <c r="AA374" i="1"/>
  <c r="AA373" i="1"/>
  <c r="AA372" i="1"/>
  <c r="AA371" i="1"/>
  <c r="AA370" i="1"/>
  <c r="AA369" i="1"/>
  <c r="AA368" i="1"/>
  <c r="AA367" i="1"/>
  <c r="AA366" i="1"/>
  <c r="AA365" i="1"/>
  <c r="AA364" i="1"/>
  <c r="AA363" i="1"/>
  <c r="AA362" i="1"/>
  <c r="AA361" i="1"/>
  <c r="AA360" i="1"/>
  <c r="AA359" i="1"/>
  <c r="AA358" i="1"/>
  <c r="AA357" i="1"/>
  <c r="AA356" i="1"/>
  <c r="AA355" i="1"/>
  <c r="AA354" i="1"/>
  <c r="AA353" i="1"/>
  <c r="AA352" i="1"/>
  <c r="AA351" i="1"/>
  <c r="AA350" i="1"/>
  <c r="AA349" i="1"/>
  <c r="AA348" i="1"/>
  <c r="AA347" i="1"/>
  <c r="AA346" i="1"/>
  <c r="AA345" i="1"/>
  <c r="AA344" i="1"/>
  <c r="AA343" i="1"/>
  <c r="AA342" i="1"/>
  <c r="AA341" i="1"/>
  <c r="AA340" i="1"/>
  <c r="AA339" i="1"/>
  <c r="AA338" i="1"/>
  <c r="AA337" i="1"/>
  <c r="AA336" i="1"/>
  <c r="AA335" i="1"/>
  <c r="AA334" i="1"/>
  <c r="AA333" i="1"/>
  <c r="AA332" i="1"/>
  <c r="AA331" i="1"/>
  <c r="AA330" i="1"/>
  <c r="AA329" i="1"/>
  <c r="AA328" i="1"/>
  <c r="AA327" i="1"/>
  <c r="AA326" i="1"/>
  <c r="AA325" i="1"/>
  <c r="AA324" i="1"/>
  <c r="AA323" i="1"/>
  <c r="AA322" i="1"/>
  <c r="AA321" i="1"/>
  <c r="AA320" i="1"/>
  <c r="AA319" i="1"/>
  <c r="AA318" i="1"/>
  <c r="AA317" i="1"/>
  <c r="AA316" i="1"/>
  <c r="AA315" i="1"/>
  <c r="AA314" i="1"/>
  <c r="AA313" i="1"/>
  <c r="AA312" i="1"/>
  <c r="AA311" i="1"/>
  <c r="AA310" i="1"/>
  <c r="AA309" i="1"/>
  <c r="AA308" i="1"/>
  <c r="AA307" i="1"/>
  <c r="AA306" i="1"/>
  <c r="AA305" i="1"/>
  <c r="AA304" i="1"/>
  <c r="AA303" i="1"/>
  <c r="AA302" i="1"/>
  <c r="AA301" i="1"/>
  <c r="AA300" i="1"/>
  <c r="AA299" i="1"/>
  <c r="AA298" i="1"/>
  <c r="AA297" i="1"/>
  <c r="AA296" i="1"/>
  <c r="AA295" i="1"/>
  <c r="AA294" i="1"/>
  <c r="AA293" i="1"/>
  <c r="AA292" i="1"/>
  <c r="AA291" i="1"/>
  <c r="AA290" i="1"/>
  <c r="AA289" i="1"/>
  <c r="AA288" i="1"/>
  <c r="AA287" i="1"/>
  <c r="AA286" i="1"/>
  <c r="AA285" i="1"/>
  <c r="AA284" i="1"/>
  <c r="AA283" i="1"/>
  <c r="AA282" i="1"/>
  <c r="AA281" i="1"/>
  <c r="AA280" i="1"/>
  <c r="AA279" i="1"/>
  <c r="AA278" i="1"/>
  <c r="AA277" i="1"/>
  <c r="AA276" i="1"/>
  <c r="AA275" i="1"/>
  <c r="AA274" i="1"/>
  <c r="AA273" i="1"/>
  <c r="AA272" i="1"/>
  <c r="AA271" i="1"/>
  <c r="AA270" i="1"/>
  <c r="AA269" i="1"/>
  <c r="AA268" i="1"/>
  <c r="AA267" i="1"/>
  <c r="AA266" i="1"/>
  <c r="AA265" i="1"/>
  <c r="AA264" i="1"/>
  <c r="AA263" i="1"/>
  <c r="AA262" i="1"/>
  <c r="AA261" i="1"/>
  <c r="AA260" i="1"/>
  <c r="AA259" i="1"/>
  <c r="AA258" i="1"/>
  <c r="AA257" i="1"/>
  <c r="AA256" i="1"/>
  <c r="AA255" i="1"/>
  <c r="AA254" i="1"/>
  <c r="AA253" i="1"/>
  <c r="AA252" i="1"/>
  <c r="AA251" i="1"/>
  <c r="AA250" i="1"/>
  <c r="AA249" i="1"/>
  <c r="AA248" i="1"/>
  <c r="AA247" i="1"/>
  <c r="AA246" i="1"/>
  <c r="AA245" i="1"/>
  <c r="AA244" i="1"/>
  <c r="AA243" i="1"/>
  <c r="AA242" i="1"/>
  <c r="AA241" i="1"/>
  <c r="AA240" i="1"/>
  <c r="AA239" i="1"/>
  <c r="AA238" i="1"/>
  <c r="AA237" i="1"/>
  <c r="AA236" i="1"/>
  <c r="AA235" i="1"/>
  <c r="AA234" i="1"/>
  <c r="AA233" i="1"/>
  <c r="AA232" i="1"/>
  <c r="AA231" i="1"/>
  <c r="AA230" i="1"/>
  <c r="AA229" i="1"/>
  <c r="AA228" i="1"/>
  <c r="AA227" i="1"/>
  <c r="AA226" i="1"/>
  <c r="AA225" i="1"/>
  <c r="AA224" i="1"/>
  <c r="AA223" i="1"/>
  <c r="AA222" i="1"/>
  <c r="AA221" i="1"/>
  <c r="AA220" i="1"/>
  <c r="AA219" i="1"/>
  <c r="AA218" i="1"/>
  <c r="AA217" i="1"/>
  <c r="AA216" i="1"/>
  <c r="AA215" i="1"/>
  <c r="AA214" i="1"/>
  <c r="AA213" i="1"/>
  <c r="AA212" i="1"/>
  <c r="AA211" i="1"/>
  <c r="AA210" i="1"/>
  <c r="AA209" i="1"/>
  <c r="AA208" i="1"/>
  <c r="AA207" i="1"/>
  <c r="AA206" i="1"/>
  <c r="AA205" i="1"/>
  <c r="AA204" i="1"/>
  <c r="AA203" i="1"/>
  <c r="AA202" i="1"/>
  <c r="AA201" i="1"/>
  <c r="AA200" i="1"/>
  <c r="AA199" i="1"/>
  <c r="AA198" i="1"/>
  <c r="AA197" i="1"/>
  <c r="AA196" i="1"/>
  <c r="AA195" i="1"/>
  <c r="AA194" i="1"/>
  <c r="AA193" i="1"/>
  <c r="AA192" i="1"/>
  <c r="AA191" i="1"/>
  <c r="AA190" i="1"/>
  <c r="AA189" i="1"/>
  <c r="AA188" i="1"/>
  <c r="AA187" i="1"/>
  <c r="AA186" i="1"/>
  <c r="AA185" i="1"/>
  <c r="AA184" i="1"/>
  <c r="AA183" i="1"/>
  <c r="AA182" i="1"/>
  <c r="AA181" i="1"/>
  <c r="AA180" i="1"/>
  <c r="AA179" i="1"/>
  <c r="AA178" i="1"/>
  <c r="AA177" i="1"/>
  <c r="AA176" i="1"/>
  <c r="AA175" i="1"/>
  <c r="AA174" i="1"/>
  <c r="AA173" i="1"/>
  <c r="AA172" i="1"/>
  <c r="AA171" i="1"/>
  <c r="AA170" i="1"/>
  <c r="AA169" i="1"/>
  <c r="AA168" i="1"/>
  <c r="AA167" i="1"/>
  <c r="AA166" i="1"/>
  <c r="AA165" i="1"/>
  <c r="AA164" i="1"/>
  <c r="AA163" i="1"/>
  <c r="AA162" i="1"/>
  <c r="AA161" i="1"/>
  <c r="AA160" i="1"/>
  <c r="AA159" i="1"/>
  <c r="AA158" i="1"/>
  <c r="AA157" i="1"/>
  <c r="AA156" i="1"/>
  <c r="AA155" i="1"/>
  <c r="AA154" i="1"/>
  <c r="AA153" i="1"/>
  <c r="AA152" i="1"/>
  <c r="AA151" i="1"/>
  <c r="AA150" i="1"/>
  <c r="AA149" i="1"/>
  <c r="AA148" i="1"/>
  <c r="AA147" i="1"/>
  <c r="AA146" i="1"/>
  <c r="AA145" i="1"/>
  <c r="AA144" i="1"/>
  <c r="AA143" i="1"/>
  <c r="AA142" i="1"/>
  <c r="AA141" i="1"/>
  <c r="AA140" i="1"/>
  <c r="AA139" i="1"/>
  <c r="AA138" i="1"/>
  <c r="AA137" i="1"/>
  <c r="AA136" i="1"/>
  <c r="AA135" i="1"/>
  <c r="AA134" i="1"/>
  <c r="AA133" i="1"/>
  <c r="AA132" i="1"/>
  <c r="AA131" i="1"/>
  <c r="AA130" i="1"/>
  <c r="AA129" i="1"/>
  <c r="AA128" i="1"/>
  <c r="AA127" i="1"/>
  <c r="AA126" i="1"/>
  <c r="AA125" i="1"/>
  <c r="AA124" i="1"/>
  <c r="AA123" i="1"/>
  <c r="AA122" i="1"/>
  <c r="AA121" i="1"/>
  <c r="AA120" i="1"/>
  <c r="AA119" i="1"/>
  <c r="AA118" i="1"/>
  <c r="AA117" i="1"/>
  <c r="AA116" i="1"/>
  <c r="AA115" i="1"/>
  <c r="AA114" i="1"/>
  <c r="AA113" i="1"/>
  <c r="AA112" i="1"/>
  <c r="AA111" i="1"/>
  <c r="AA110" i="1"/>
  <c r="AA109" i="1"/>
  <c r="AA108" i="1"/>
  <c r="AA107" i="1"/>
  <c r="AA106" i="1"/>
  <c r="AA105" i="1"/>
  <c r="AA104" i="1"/>
  <c r="AA103" i="1"/>
  <c r="AA102" i="1"/>
  <c r="AA101" i="1"/>
  <c r="AA100" i="1"/>
  <c r="AA99" i="1"/>
  <c r="AA98" i="1"/>
  <c r="AA97" i="1"/>
  <c r="AA96" i="1"/>
  <c r="AA95" i="1"/>
  <c r="AA94" i="1"/>
  <c r="AA93" i="1"/>
  <c r="AA92" i="1"/>
  <c r="AA91" i="1"/>
  <c r="AA90" i="1"/>
  <c r="AA89" i="1"/>
  <c r="AA88" i="1"/>
  <c r="AA87" i="1"/>
  <c r="AA86" i="1"/>
  <c r="AA85" i="1"/>
  <c r="AA84" i="1"/>
  <c r="AA83" i="1"/>
  <c r="AA82" i="1"/>
  <c r="AA81" i="1"/>
  <c r="AA80" i="1"/>
  <c r="AA79" i="1"/>
  <c r="AA78" i="1"/>
  <c r="AA77" i="1"/>
  <c r="AA76" i="1"/>
  <c r="AA75" i="1"/>
  <c r="AA74" i="1"/>
  <c r="AA73" i="1"/>
  <c r="AA72" i="1"/>
  <c r="AA71" i="1"/>
  <c r="AA70" i="1"/>
  <c r="AA69" i="1"/>
  <c r="AA68" i="1"/>
  <c r="AA67" i="1"/>
  <c r="AA66" i="1"/>
  <c r="AA65" i="1"/>
  <c r="AA64" i="1"/>
  <c r="AA63" i="1"/>
  <c r="AA62" i="1"/>
  <c r="AA61" i="1"/>
  <c r="AA60" i="1"/>
  <c r="AA59" i="1"/>
  <c r="AA58" i="1"/>
  <c r="AA57" i="1"/>
  <c r="AA56" i="1"/>
  <c r="AA55" i="1"/>
  <c r="AA54" i="1"/>
  <c r="AA53" i="1"/>
  <c r="AA51" i="1"/>
  <c r="AA50" i="1"/>
  <c r="AA49" i="1"/>
  <c r="AA47" i="1"/>
  <c r="AA46" i="1"/>
  <c r="AA45" i="1"/>
  <c r="AA43" i="1"/>
  <c r="AA42" i="1"/>
  <c r="AA41" i="1"/>
  <c r="AA39" i="1"/>
  <c r="AA38" i="1"/>
  <c r="AA37" i="1"/>
  <c r="AA35" i="1"/>
  <c r="AA34" i="1"/>
  <c r="AA33" i="1"/>
  <c r="AA31" i="1"/>
  <c r="AA14" i="1"/>
  <c r="AA13" i="1"/>
  <c r="AA12" i="1"/>
  <c r="AA11" i="1"/>
  <c r="AA10" i="1"/>
  <c r="AA9" i="1"/>
  <c r="AA8" i="1"/>
  <c r="K6" i="1"/>
  <c r="L29" i="1" l="1"/>
  <c r="L18" i="1"/>
  <c r="L22" i="1"/>
  <c r="H21" i="1"/>
  <c r="L15" i="1"/>
  <c r="H30" i="1"/>
  <c r="L27" i="1"/>
  <c r="H26" i="1"/>
  <c r="L21" i="1"/>
  <c r="H29" i="1"/>
  <c r="L17" i="1"/>
  <c r="L30" i="1"/>
  <c r="L25" i="1"/>
  <c r="H20" i="1"/>
  <c r="L28" i="1"/>
  <c r="H27" i="1"/>
  <c r="H24" i="1"/>
  <c r="H17" i="1"/>
  <c r="L16" i="1"/>
  <c r="H15" i="1"/>
  <c r="L23" i="1"/>
  <c r="L20" i="1"/>
  <c r="H28" i="1"/>
  <c r="H25" i="1"/>
  <c r="L24" i="1"/>
  <c r="H23" i="1"/>
  <c r="H16" i="1"/>
  <c r="W6" i="1"/>
  <c r="G6" i="1"/>
  <c r="H1719" i="1"/>
  <c r="H1663" i="1"/>
  <c r="H1580" i="1"/>
  <c r="L1394" i="1"/>
  <c r="H1534" i="1"/>
  <c r="L1711" i="1"/>
  <c r="H1866" i="1"/>
  <c r="H1904" i="1"/>
  <c r="H1862" i="1"/>
  <c r="H1882" i="1"/>
  <c r="H1596" i="1"/>
  <c r="H1502" i="1"/>
  <c r="H1874" i="1"/>
  <c r="H958" i="1"/>
  <c r="H962" i="1"/>
  <c r="H1400" i="1"/>
  <c r="H1518" i="1"/>
  <c r="H1526" i="1"/>
  <c r="H1494" i="1"/>
  <c r="H1510" i="1"/>
  <c r="L1485" i="1"/>
  <c r="H1486" i="1"/>
  <c r="H1542" i="1"/>
  <c r="H1550" i="1"/>
  <c r="H1588" i="1"/>
  <c r="H1671" i="1"/>
  <c r="H1756" i="1"/>
  <c r="L1861" i="1"/>
  <c r="L306" i="1"/>
  <c r="H306" i="1"/>
  <c r="H310" i="1"/>
  <c r="L310" i="1"/>
  <c r="L32" i="1"/>
  <c r="L36" i="1"/>
  <c r="L40" i="1"/>
  <c r="L44" i="1"/>
  <c r="L48" i="1"/>
  <c r="L52" i="1"/>
  <c r="L56" i="1"/>
  <c r="H60" i="1"/>
  <c r="L64" i="1"/>
  <c r="L72" i="1"/>
  <c r="H76" i="1"/>
  <c r="L88" i="1"/>
  <c r="H92" i="1"/>
  <c r="H108" i="1"/>
  <c r="L120" i="1"/>
  <c r="H124" i="1"/>
  <c r="H140" i="1"/>
  <c r="L152" i="1"/>
  <c r="H156" i="1"/>
  <c r="L160" i="1"/>
  <c r="L168" i="1"/>
  <c r="H172" i="1"/>
  <c r="L176" i="1"/>
  <c r="L184" i="1"/>
  <c r="H188" i="1"/>
  <c r="L196" i="1"/>
  <c r="H204" i="1"/>
  <c r="L212" i="1"/>
  <c r="H220" i="1"/>
  <c r="L228" i="1"/>
  <c r="H236" i="1"/>
  <c r="L244" i="1"/>
  <c r="H252" i="1"/>
  <c r="L260" i="1"/>
  <c r="H268" i="1"/>
  <c r="H276" i="1"/>
  <c r="H288" i="1"/>
  <c r="H315" i="1"/>
  <c r="L11" i="1"/>
  <c r="L191" i="1"/>
  <c r="L199" i="1"/>
  <c r="L207" i="1"/>
  <c r="L215" i="1"/>
  <c r="L223" i="1"/>
  <c r="L231" i="1"/>
  <c r="L239" i="1"/>
  <c r="L247" i="1"/>
  <c r="L255" i="1"/>
  <c r="L263" i="1"/>
  <c r="L271" i="1"/>
  <c r="L275" i="1"/>
  <c r="L279" i="1"/>
  <c r="L283" i="1"/>
  <c r="L287" i="1"/>
  <c r="L315" i="1"/>
  <c r="L546" i="1"/>
  <c r="H546" i="1"/>
  <c r="H40" i="1"/>
  <c r="H44" i="1"/>
  <c r="H56" i="1"/>
  <c r="H64" i="1"/>
  <c r="H68" i="1"/>
  <c r="H72" i="1"/>
  <c r="H80" i="1"/>
  <c r="H84" i="1"/>
  <c r="H88" i="1"/>
  <c r="H96" i="1"/>
  <c r="H100" i="1"/>
  <c r="H104" i="1"/>
  <c r="H112" i="1"/>
  <c r="H116" i="1"/>
  <c r="H120" i="1"/>
  <c r="H128" i="1"/>
  <c r="H132" i="1"/>
  <c r="H136" i="1"/>
  <c r="H144" i="1"/>
  <c r="H148" i="1"/>
  <c r="H152" i="1"/>
  <c r="H160" i="1"/>
  <c r="H164" i="1"/>
  <c r="H168" i="1"/>
  <c r="H176" i="1"/>
  <c r="H180" i="1"/>
  <c r="H184" i="1"/>
  <c r="H192" i="1"/>
  <c r="H200" i="1"/>
  <c r="H208" i="1"/>
  <c r="H216" i="1"/>
  <c r="H224" i="1"/>
  <c r="H232" i="1"/>
  <c r="H240" i="1"/>
  <c r="H248" i="1"/>
  <c r="H256" i="1"/>
  <c r="H264" i="1"/>
  <c r="H272" i="1"/>
  <c r="H280" i="1"/>
  <c r="H284" i="1"/>
  <c r="L307" i="1"/>
  <c r="H308" i="1"/>
  <c r="H319" i="1"/>
  <c r="F6" i="1"/>
  <c r="H10" i="1"/>
  <c r="L8" i="1"/>
  <c r="L12" i="1"/>
  <c r="H193" i="1"/>
  <c r="H197" i="1"/>
  <c r="H201" i="1"/>
  <c r="H205" i="1"/>
  <c r="H209" i="1"/>
  <c r="H213" i="1"/>
  <c r="H217" i="1"/>
  <c r="H221" i="1"/>
  <c r="H225" i="1"/>
  <c r="H229" i="1"/>
  <c r="H233" i="1"/>
  <c r="H237" i="1"/>
  <c r="H241" i="1"/>
  <c r="H245" i="1"/>
  <c r="H249" i="1"/>
  <c r="H253" i="1"/>
  <c r="H257" i="1"/>
  <c r="H261" i="1"/>
  <c r="H265" i="1"/>
  <c r="H269" i="1"/>
  <c r="H273" i="1"/>
  <c r="H277" i="1"/>
  <c r="H281" i="1"/>
  <c r="H285" i="1"/>
  <c r="L289" i="1"/>
  <c r="L297" i="1"/>
  <c r="L301" i="1"/>
  <c r="H305" i="1"/>
  <c r="L311" i="1"/>
  <c r="H312" i="1"/>
  <c r="L319" i="1"/>
  <c r="L387" i="1"/>
  <c r="L391" i="1"/>
  <c r="L395" i="1"/>
  <c r="L399" i="1"/>
  <c r="L407" i="1"/>
  <c r="L411" i="1"/>
  <c r="L427" i="1"/>
  <c r="L439" i="1"/>
  <c r="L443" i="1"/>
  <c r="L455" i="1"/>
  <c r="L459" i="1"/>
  <c r="L467" i="1"/>
  <c r="L471" i="1"/>
  <c r="L475" i="1"/>
  <c r="L487" i="1"/>
  <c r="L499" i="1"/>
  <c r="L503" i="1"/>
  <c r="L515" i="1"/>
  <c r="L519" i="1"/>
  <c r="L531" i="1"/>
  <c r="L535" i="1"/>
  <c r="H543" i="1"/>
  <c r="H466" i="1"/>
  <c r="H474" i="1"/>
  <c r="H498" i="1"/>
  <c r="H510" i="1"/>
  <c r="H514" i="1"/>
  <c r="H542" i="1"/>
  <c r="L550" i="1"/>
  <c r="H385" i="1"/>
  <c r="H389" i="1"/>
  <c r="H393" i="1"/>
  <c r="H397" i="1"/>
  <c r="L401" i="1"/>
  <c r="L405" i="1"/>
  <c r="L409" i="1"/>
  <c r="L417" i="1"/>
  <c r="L421" i="1"/>
  <c r="L425" i="1"/>
  <c r="L433" i="1"/>
  <c r="L437" i="1"/>
  <c r="L441" i="1"/>
  <c r="L449" i="1"/>
  <c r="L453" i="1"/>
  <c r="L457" i="1"/>
  <c r="L465" i="1"/>
  <c r="L469" i="1"/>
  <c r="L473" i="1"/>
  <c r="L481" i="1"/>
  <c r="L485" i="1"/>
  <c r="L489" i="1"/>
  <c r="L533" i="1"/>
  <c r="H551" i="1"/>
  <c r="H316" i="1"/>
  <c r="L320" i="1"/>
  <c r="H332" i="1"/>
  <c r="H336" i="1"/>
  <c r="L344" i="1"/>
  <c r="H348" i="1"/>
  <c r="L352" i="1"/>
  <c r="H364" i="1"/>
  <c r="H368" i="1"/>
  <c r="L376" i="1"/>
  <c r="H380" i="1"/>
  <c r="L384" i="1"/>
  <c r="L388" i="1"/>
  <c r="L396" i="1"/>
  <c r="L400" i="1"/>
  <c r="L408" i="1"/>
  <c r="L412" i="1"/>
  <c r="L416" i="1"/>
  <c r="L424" i="1"/>
  <c r="L428" i="1"/>
  <c r="L432" i="1"/>
  <c r="H440" i="1"/>
  <c r="L444" i="1"/>
  <c r="L448" i="1"/>
  <c r="H456" i="1"/>
  <c r="L460" i="1"/>
  <c r="L464" i="1"/>
  <c r="L468" i="1"/>
  <c r="L472" i="1"/>
  <c r="L476" i="1"/>
  <c r="L480" i="1"/>
  <c r="L488" i="1"/>
  <c r="L496" i="1"/>
  <c r="L500" i="1"/>
  <c r="L504" i="1"/>
  <c r="L508" i="1"/>
  <c r="L512" i="1"/>
  <c r="L516" i="1"/>
  <c r="H520" i="1"/>
  <c r="H524" i="1"/>
  <c r="H528" i="1"/>
  <c r="L532" i="1"/>
  <c r="L536" i="1"/>
  <c r="L540" i="1"/>
  <c r="L544" i="1"/>
  <c r="L547" i="1"/>
  <c r="H548" i="1"/>
  <c r="L555" i="1"/>
  <c r="L563" i="1"/>
  <c r="H750" i="1"/>
  <c r="L750" i="1"/>
  <c r="H567" i="1"/>
  <c r="H575" i="1"/>
  <c r="L579" i="1"/>
  <c r="H754" i="1"/>
  <c r="H762" i="1"/>
  <c r="H769" i="1"/>
  <c r="H555" i="1"/>
  <c r="H579" i="1"/>
  <c r="L769" i="1"/>
  <c r="H949" i="1"/>
  <c r="L949" i="1"/>
  <c r="H952" i="1"/>
  <c r="L952" i="1"/>
  <c r="H956" i="1"/>
  <c r="L956" i="1"/>
  <c r="L560" i="1"/>
  <c r="H568" i="1"/>
  <c r="L572" i="1"/>
  <c r="H576" i="1"/>
  <c r="L584" i="1"/>
  <c r="L588" i="1"/>
  <c r="H592" i="1"/>
  <c r="H596" i="1"/>
  <c r="L600" i="1"/>
  <c r="H604" i="1"/>
  <c r="L608" i="1"/>
  <c r="H612" i="1"/>
  <c r="L616" i="1"/>
  <c r="L620" i="1"/>
  <c r="H624" i="1"/>
  <c r="H628" i="1"/>
  <c r="L632" i="1"/>
  <c r="L636" i="1"/>
  <c r="L640" i="1"/>
  <c r="H644" i="1"/>
  <c r="L648" i="1"/>
  <c r="L652" i="1"/>
  <c r="H656" i="1"/>
  <c r="H660" i="1"/>
  <c r="H664" i="1"/>
  <c r="L668" i="1"/>
  <c r="L672" i="1"/>
  <c r="H676" i="1"/>
  <c r="L680" i="1"/>
  <c r="L684" i="1"/>
  <c r="H688" i="1"/>
  <c r="H692" i="1"/>
  <c r="L696" i="1"/>
  <c r="H700" i="1"/>
  <c r="H704" i="1"/>
  <c r="L708" i="1"/>
  <c r="L712" i="1"/>
  <c r="H716" i="1"/>
  <c r="H720" i="1"/>
  <c r="L724" i="1"/>
  <c r="L728" i="1"/>
  <c r="H732" i="1"/>
  <c r="H736" i="1"/>
  <c r="L740" i="1"/>
  <c r="L744" i="1"/>
  <c r="H748" i="1"/>
  <c r="L754" i="1"/>
  <c r="H765" i="1"/>
  <c r="H950" i="1"/>
  <c r="L958" i="1"/>
  <c r="L960" i="1"/>
  <c r="H1179" i="1"/>
  <c r="L1179" i="1"/>
  <c r="L751" i="1"/>
  <c r="L755" i="1"/>
  <c r="L759" i="1"/>
  <c r="H787" i="1"/>
  <c r="H791" i="1"/>
  <c r="H795" i="1"/>
  <c r="H799" i="1"/>
  <c r="H803" i="1"/>
  <c r="H807" i="1"/>
  <c r="H811" i="1"/>
  <c r="H815" i="1"/>
  <c r="H819" i="1"/>
  <c r="H823" i="1"/>
  <c r="H827" i="1"/>
  <c r="H831" i="1"/>
  <c r="H835" i="1"/>
  <c r="H839" i="1"/>
  <c r="H843" i="1"/>
  <c r="H847" i="1"/>
  <c r="H851" i="1"/>
  <c r="H855" i="1"/>
  <c r="H859" i="1"/>
  <c r="H863" i="1"/>
  <c r="H867" i="1"/>
  <c r="H871" i="1"/>
  <c r="H875" i="1"/>
  <c r="H879" i="1"/>
  <c r="H883" i="1"/>
  <c r="H887" i="1"/>
  <c r="H891" i="1"/>
  <c r="H895" i="1"/>
  <c r="H899" i="1"/>
  <c r="H903" i="1"/>
  <c r="H907" i="1"/>
  <c r="H911" i="1"/>
  <c r="H915" i="1"/>
  <c r="H919" i="1"/>
  <c r="H923" i="1"/>
  <c r="H927" i="1"/>
  <c r="H931" i="1"/>
  <c r="H935" i="1"/>
  <c r="H939" i="1"/>
  <c r="H943" i="1"/>
  <c r="H947" i="1"/>
  <c r="L950" i="1"/>
  <c r="L953" i="1"/>
  <c r="H954" i="1"/>
  <c r="H774" i="1"/>
  <c r="L778" i="1"/>
  <c r="L782" i="1"/>
  <c r="L786" i="1"/>
  <c r="L794" i="1"/>
  <c r="L798" i="1"/>
  <c r="L802" i="1"/>
  <c r="L810" i="1"/>
  <c r="L814" i="1"/>
  <c r="L818" i="1"/>
  <c r="L826" i="1"/>
  <c r="L830" i="1"/>
  <c r="L834" i="1"/>
  <c r="L842" i="1"/>
  <c r="L846" i="1"/>
  <c r="L850" i="1"/>
  <c r="L858" i="1"/>
  <c r="L862" i="1"/>
  <c r="L866" i="1"/>
  <c r="L874" i="1"/>
  <c r="L878" i="1"/>
  <c r="L882" i="1"/>
  <c r="L890" i="1"/>
  <c r="L894" i="1"/>
  <c r="L898" i="1"/>
  <c r="L906" i="1"/>
  <c r="L910" i="1"/>
  <c r="L914" i="1"/>
  <c r="L922" i="1"/>
  <c r="L926" i="1"/>
  <c r="L930" i="1"/>
  <c r="L938" i="1"/>
  <c r="L942" i="1"/>
  <c r="L946" i="1"/>
  <c r="L785" i="1"/>
  <c r="L793" i="1"/>
  <c r="L801" i="1"/>
  <c r="L809" i="1"/>
  <c r="L817" i="1"/>
  <c r="L825" i="1"/>
  <c r="L833" i="1"/>
  <c r="L841" i="1"/>
  <c r="L849" i="1"/>
  <c r="L857" i="1"/>
  <c r="L865" i="1"/>
  <c r="L873" i="1"/>
  <c r="L881" i="1"/>
  <c r="L889" i="1"/>
  <c r="L897" i="1"/>
  <c r="L905" i="1"/>
  <c r="L913" i="1"/>
  <c r="L921" i="1"/>
  <c r="L929" i="1"/>
  <c r="L937" i="1"/>
  <c r="L945" i="1"/>
  <c r="H957" i="1"/>
  <c r="L962" i="1"/>
  <c r="H966" i="1"/>
  <c r="L968" i="1"/>
  <c r="L976" i="1"/>
  <c r="L980" i="1"/>
  <c r="L984" i="1"/>
  <c r="L992" i="1"/>
  <c r="L996" i="1"/>
  <c r="L1000" i="1"/>
  <c r="L1008" i="1"/>
  <c r="L1012" i="1"/>
  <c r="L1016" i="1"/>
  <c r="L1024" i="1"/>
  <c r="L1028" i="1"/>
  <c r="L1032" i="1"/>
  <c r="L1040" i="1"/>
  <c r="L1044" i="1"/>
  <c r="L1048" i="1"/>
  <c r="L1056" i="1"/>
  <c r="L1060" i="1"/>
  <c r="L1064" i="1"/>
  <c r="L1072" i="1"/>
  <c r="L1076" i="1"/>
  <c r="L1080" i="1"/>
  <c r="L1088" i="1"/>
  <c r="L1092" i="1"/>
  <c r="L1096" i="1"/>
  <c r="L1104" i="1"/>
  <c r="L1108" i="1"/>
  <c r="L1112" i="1"/>
  <c r="L1120" i="1"/>
  <c r="L1124" i="1"/>
  <c r="L1128" i="1"/>
  <c r="L1136" i="1"/>
  <c r="L1140" i="1"/>
  <c r="L1144" i="1"/>
  <c r="L1152" i="1"/>
  <c r="L1156" i="1"/>
  <c r="L1160" i="1"/>
  <c r="L1168" i="1"/>
  <c r="L1172" i="1"/>
  <c r="L1176" i="1"/>
  <c r="H1184" i="1"/>
  <c r="H1192" i="1"/>
  <c r="L1204" i="1"/>
  <c r="L959" i="1"/>
  <c r="L963" i="1"/>
  <c r="L967" i="1"/>
  <c r="L971" i="1"/>
  <c r="L975" i="1"/>
  <c r="L979" i="1"/>
  <c r="L983" i="1"/>
  <c r="L987" i="1"/>
  <c r="L991" i="1"/>
  <c r="L995" i="1"/>
  <c r="L999" i="1"/>
  <c r="L1003" i="1"/>
  <c r="L1007" i="1"/>
  <c r="L1011" i="1"/>
  <c r="L1015" i="1"/>
  <c r="L1019" i="1"/>
  <c r="L1023" i="1"/>
  <c r="L1027" i="1"/>
  <c r="L1031" i="1"/>
  <c r="L1035" i="1"/>
  <c r="L1039" i="1"/>
  <c r="L1043" i="1"/>
  <c r="L1047" i="1"/>
  <c r="L1051" i="1"/>
  <c r="L1055" i="1"/>
  <c r="L1059" i="1"/>
  <c r="L1063" i="1"/>
  <c r="L1067" i="1"/>
  <c r="L1071" i="1"/>
  <c r="L1075" i="1"/>
  <c r="L1079" i="1"/>
  <c r="L1083" i="1"/>
  <c r="L1087" i="1"/>
  <c r="L1091" i="1"/>
  <c r="L1095" i="1"/>
  <c r="L1099" i="1"/>
  <c r="L1103" i="1"/>
  <c r="L1107" i="1"/>
  <c r="L1111" i="1"/>
  <c r="L1115" i="1"/>
  <c r="L1119" i="1"/>
  <c r="L1123" i="1"/>
  <c r="L1127" i="1"/>
  <c r="L1131" i="1"/>
  <c r="L1135" i="1"/>
  <c r="L1139" i="1"/>
  <c r="L1143" i="1"/>
  <c r="L1147" i="1"/>
  <c r="L1151" i="1"/>
  <c r="L1155" i="1"/>
  <c r="L1159" i="1"/>
  <c r="L1163" i="1"/>
  <c r="L1167" i="1"/>
  <c r="L1171" i="1"/>
  <c r="L1175" i="1"/>
  <c r="H1177" i="1"/>
  <c r="L1180" i="1"/>
  <c r="H1181" i="1"/>
  <c r="H970" i="1"/>
  <c r="H974" i="1"/>
  <c r="H978" i="1"/>
  <c r="H982" i="1"/>
  <c r="H986" i="1"/>
  <c r="H990" i="1"/>
  <c r="H994" i="1"/>
  <c r="H998" i="1"/>
  <c r="H1002" i="1"/>
  <c r="H1006" i="1"/>
  <c r="H1010" i="1"/>
  <c r="H1014" i="1"/>
  <c r="H1018" i="1"/>
  <c r="H1022" i="1"/>
  <c r="H1026" i="1"/>
  <c r="H1030" i="1"/>
  <c r="H1034" i="1"/>
  <c r="H1038" i="1"/>
  <c r="H1042" i="1"/>
  <c r="H1046" i="1"/>
  <c r="H1050" i="1"/>
  <c r="H1054" i="1"/>
  <c r="H1058" i="1"/>
  <c r="H1062" i="1"/>
  <c r="H1066" i="1"/>
  <c r="H1070" i="1"/>
  <c r="H1074" i="1"/>
  <c r="H1078" i="1"/>
  <c r="H1082" i="1"/>
  <c r="H1086" i="1"/>
  <c r="H1090" i="1"/>
  <c r="H1094" i="1"/>
  <c r="H1098" i="1"/>
  <c r="H1102" i="1"/>
  <c r="H1106" i="1"/>
  <c r="H1110" i="1"/>
  <c r="H1114" i="1"/>
  <c r="H1118" i="1"/>
  <c r="H1122" i="1"/>
  <c r="H1126" i="1"/>
  <c r="H1130" i="1"/>
  <c r="H1134" i="1"/>
  <c r="H1138" i="1"/>
  <c r="H1142" i="1"/>
  <c r="H1146" i="1"/>
  <c r="H1150" i="1"/>
  <c r="H1154" i="1"/>
  <c r="H1158" i="1"/>
  <c r="H1162" i="1"/>
  <c r="H1166" i="1"/>
  <c r="H1170" i="1"/>
  <c r="H1174" i="1"/>
  <c r="L1188" i="1"/>
  <c r="L1192" i="1"/>
  <c r="L1196" i="1"/>
  <c r="L1200" i="1"/>
  <c r="H1258" i="1"/>
  <c r="L1258" i="1"/>
  <c r="H961" i="1"/>
  <c r="H965" i="1"/>
  <c r="H977" i="1"/>
  <c r="H981" i="1"/>
  <c r="H993" i="1"/>
  <c r="H1009" i="1"/>
  <c r="H1013" i="1"/>
  <c r="H1025" i="1"/>
  <c r="H1041" i="1"/>
  <c r="H1045" i="1"/>
  <c r="H1057" i="1"/>
  <c r="H1073" i="1"/>
  <c r="H1077" i="1"/>
  <c r="H1089" i="1"/>
  <c r="H1105" i="1"/>
  <c r="H1109" i="1"/>
  <c r="H1121" i="1"/>
  <c r="H1125" i="1"/>
  <c r="H1129" i="1"/>
  <c r="H1133" i="1"/>
  <c r="H1137" i="1"/>
  <c r="H1141" i="1"/>
  <c r="H1145" i="1"/>
  <c r="H1149" i="1"/>
  <c r="H1153" i="1"/>
  <c r="H1157" i="1"/>
  <c r="H1161" i="1"/>
  <c r="H1165" i="1"/>
  <c r="H1169" i="1"/>
  <c r="H1173" i="1"/>
  <c r="H1200" i="1"/>
  <c r="H1204" i="1"/>
  <c r="H1264" i="1"/>
  <c r="H1268" i="1"/>
  <c r="H1272" i="1"/>
  <c r="H1276" i="1"/>
  <c r="H1185" i="1"/>
  <c r="H1193" i="1"/>
  <c r="H1209" i="1"/>
  <c r="H1217" i="1"/>
  <c r="L1229" i="1"/>
  <c r="H1233" i="1"/>
  <c r="L1241" i="1"/>
  <c r="H1249" i="1"/>
  <c r="L1259" i="1"/>
  <c r="L1260" i="1"/>
  <c r="L1264" i="1"/>
  <c r="H1267" i="1"/>
  <c r="L1268" i="1"/>
  <c r="L1272" i="1"/>
  <c r="L1276" i="1"/>
  <c r="H1212" i="1"/>
  <c r="L1216" i="1"/>
  <c r="H1220" i="1"/>
  <c r="L1228" i="1"/>
  <c r="L1236" i="1"/>
  <c r="H1244" i="1"/>
  <c r="L1248" i="1"/>
  <c r="H1252" i="1"/>
  <c r="H1279" i="1"/>
  <c r="L1280" i="1"/>
  <c r="L1284" i="1"/>
  <c r="L1288" i="1"/>
  <c r="H1283" i="1"/>
  <c r="H1287" i="1"/>
  <c r="H1295" i="1"/>
  <c r="H1299" i="1"/>
  <c r="H1303" i="1"/>
  <c r="H1311" i="1"/>
  <c r="H1315" i="1"/>
  <c r="H1319" i="1"/>
  <c r="H1327" i="1"/>
  <c r="H1331" i="1"/>
  <c r="H1335" i="1"/>
  <c r="H1343" i="1"/>
  <c r="H1347" i="1"/>
  <c r="H1351" i="1"/>
  <c r="H1359" i="1"/>
  <c r="H1363" i="1"/>
  <c r="H1367" i="1"/>
  <c r="H1375" i="1"/>
  <c r="H1379" i="1"/>
  <c r="H1383" i="1"/>
  <c r="H1280" i="1"/>
  <c r="H1284" i="1"/>
  <c r="L1402" i="1"/>
  <c r="H1484" i="1"/>
  <c r="L1484" i="1"/>
  <c r="L1261" i="1"/>
  <c r="L1265" i="1"/>
  <c r="L1269" i="1"/>
  <c r="L1281" i="1"/>
  <c r="L1285" i="1"/>
  <c r="L1289" i="1"/>
  <c r="L1293" i="1"/>
  <c r="L1297" i="1"/>
  <c r="L1301" i="1"/>
  <c r="L1305" i="1"/>
  <c r="L1309" i="1"/>
  <c r="L1313" i="1"/>
  <c r="L1317" i="1"/>
  <c r="L1321" i="1"/>
  <c r="L1325" i="1"/>
  <c r="L1329" i="1"/>
  <c r="L1333" i="1"/>
  <c r="L1337" i="1"/>
  <c r="L1341" i="1"/>
  <c r="L1345" i="1"/>
  <c r="L1349" i="1"/>
  <c r="L1353" i="1"/>
  <c r="L1357" i="1"/>
  <c r="L1361" i="1"/>
  <c r="L1365" i="1"/>
  <c r="L1369" i="1"/>
  <c r="L1373" i="1"/>
  <c r="L1377" i="1"/>
  <c r="L1381" i="1"/>
  <c r="L1385" i="1"/>
  <c r="L1400" i="1"/>
  <c r="L1408" i="1"/>
  <c r="L1480" i="1"/>
  <c r="H1480" i="1"/>
  <c r="L1300" i="1"/>
  <c r="L1304" i="1"/>
  <c r="L1316" i="1"/>
  <c r="L1320" i="1"/>
  <c r="L1332" i="1"/>
  <c r="L1336" i="1"/>
  <c r="L1348" i="1"/>
  <c r="L1352" i="1"/>
  <c r="L1364" i="1"/>
  <c r="L1368" i="1"/>
  <c r="L1380" i="1"/>
  <c r="L1384" i="1"/>
  <c r="L1392" i="1"/>
  <c r="L1396" i="1"/>
  <c r="H1402" i="1"/>
  <c r="L1404" i="1"/>
  <c r="L1488" i="1"/>
  <c r="H1488" i="1"/>
  <c r="L1401" i="1"/>
  <c r="L1405" i="1"/>
  <c r="L1409" i="1"/>
  <c r="L1413" i="1"/>
  <c r="L1417" i="1"/>
  <c r="L1421" i="1"/>
  <c r="L1425" i="1"/>
  <c r="L1429" i="1"/>
  <c r="L1433" i="1"/>
  <c r="L1437" i="1"/>
  <c r="L1441" i="1"/>
  <c r="L1445" i="1"/>
  <c r="L1449" i="1"/>
  <c r="L1453" i="1"/>
  <c r="L1457" i="1"/>
  <c r="L1461" i="1"/>
  <c r="L1465" i="1"/>
  <c r="L1469" i="1"/>
  <c r="L1473" i="1"/>
  <c r="L1477" i="1"/>
  <c r="H1485" i="1"/>
  <c r="L1486" i="1"/>
  <c r="H1489" i="1"/>
  <c r="L1490" i="1"/>
  <c r="H1496" i="1"/>
  <c r="H1498" i="1"/>
  <c r="L1500" i="1"/>
  <c r="L1502" i="1"/>
  <c r="L1504" i="1"/>
  <c r="L1416" i="1"/>
  <c r="L1420" i="1"/>
  <c r="L1424" i="1"/>
  <c r="L1432" i="1"/>
  <c r="L1436" i="1"/>
  <c r="L1440" i="1"/>
  <c r="L1448" i="1"/>
  <c r="L1452" i="1"/>
  <c r="L1456" i="1"/>
  <c r="L1464" i="1"/>
  <c r="L1468" i="1"/>
  <c r="L1472" i="1"/>
  <c r="L1395" i="1"/>
  <c r="L1399" i="1"/>
  <c r="L1403" i="1"/>
  <c r="H1407" i="1"/>
  <c r="H1411" i="1"/>
  <c r="H1415" i="1"/>
  <c r="H1419" i="1"/>
  <c r="H1423" i="1"/>
  <c r="H1427" i="1"/>
  <c r="H1431" i="1"/>
  <c r="H1435" i="1"/>
  <c r="H1439" i="1"/>
  <c r="H1443" i="1"/>
  <c r="H1447" i="1"/>
  <c r="H1451" i="1"/>
  <c r="H1455" i="1"/>
  <c r="H1459" i="1"/>
  <c r="H1463" i="1"/>
  <c r="H1467" i="1"/>
  <c r="H1471" i="1"/>
  <c r="H1475" i="1"/>
  <c r="H1477" i="1"/>
  <c r="H1479" i="1"/>
  <c r="L1481" i="1"/>
  <c r="H1482" i="1"/>
  <c r="L1492" i="1"/>
  <c r="L1494" i="1"/>
  <c r="L1496" i="1"/>
  <c r="H1504" i="1"/>
  <c r="H1506" i="1"/>
  <c r="L1410" i="1"/>
  <c r="L1414" i="1"/>
  <c r="L1426" i="1"/>
  <c r="L1438" i="1"/>
  <c r="L1442" i="1"/>
  <c r="L1446" i="1"/>
  <c r="L1458" i="1"/>
  <c r="L1466" i="1"/>
  <c r="L1470" i="1"/>
  <c r="L1474" i="1"/>
  <c r="L1478" i="1"/>
  <c r="H1514" i="1"/>
  <c r="L1518" i="1"/>
  <c r="H1522" i="1"/>
  <c r="L1526" i="1"/>
  <c r="H1530" i="1"/>
  <c r="L1534" i="1"/>
  <c r="H1538" i="1"/>
  <c r="L1542" i="1"/>
  <c r="H1546" i="1"/>
  <c r="L1550" i="1"/>
  <c r="H1554" i="1"/>
  <c r="H1558" i="1"/>
  <c r="H1562" i="1"/>
  <c r="H1566" i="1"/>
  <c r="H1570" i="1"/>
  <c r="H1598" i="1"/>
  <c r="H1606" i="1"/>
  <c r="H1614" i="1"/>
  <c r="H1622" i="1"/>
  <c r="H1630" i="1"/>
  <c r="H1638" i="1"/>
  <c r="H1649" i="1"/>
  <c r="L1649" i="1"/>
  <c r="H1653" i="1"/>
  <c r="L1497" i="1"/>
  <c r="H1501" i="1"/>
  <c r="L1505" i="1"/>
  <c r="H1509" i="1"/>
  <c r="H1513" i="1"/>
  <c r="H1517" i="1"/>
  <c r="H1521" i="1"/>
  <c r="H1525" i="1"/>
  <c r="H1529" i="1"/>
  <c r="H1541" i="1"/>
  <c r="H1545" i="1"/>
  <c r="H1549" i="1"/>
  <c r="H1553" i="1"/>
  <c r="H1557" i="1"/>
  <c r="H1569" i="1"/>
  <c r="H1573" i="1"/>
  <c r="H1576" i="1"/>
  <c r="L1578" i="1"/>
  <c r="L1580" i="1"/>
  <c r="L1582" i="1"/>
  <c r="H1590" i="1"/>
  <c r="H1592" i="1"/>
  <c r="L1594" i="1"/>
  <c r="L1596" i="1"/>
  <c r="L1524" i="1"/>
  <c r="L1528" i="1"/>
  <c r="L1532" i="1"/>
  <c r="L1540" i="1"/>
  <c r="L1544" i="1"/>
  <c r="L1552" i="1"/>
  <c r="L1556" i="1"/>
  <c r="L1560" i="1"/>
  <c r="L1564" i="1"/>
  <c r="L1568" i="1"/>
  <c r="L1572" i="1"/>
  <c r="L1598" i="1"/>
  <c r="L1606" i="1"/>
  <c r="L1614" i="1"/>
  <c r="L1618" i="1"/>
  <c r="L1622" i="1"/>
  <c r="L1626" i="1"/>
  <c r="L1630" i="1"/>
  <c r="L1638" i="1"/>
  <c r="L1491" i="1"/>
  <c r="L1495" i="1"/>
  <c r="L1499" i="1"/>
  <c r="L1503" i="1"/>
  <c r="L1507" i="1"/>
  <c r="L1511" i="1"/>
  <c r="L1515" i="1"/>
  <c r="L1519" i="1"/>
  <c r="L1523" i="1"/>
  <c r="L1527" i="1"/>
  <c r="L1531" i="1"/>
  <c r="L1535" i="1"/>
  <c r="L1539" i="1"/>
  <c r="L1543" i="1"/>
  <c r="L1547" i="1"/>
  <c r="L1551" i="1"/>
  <c r="L1555" i="1"/>
  <c r="L1559" i="1"/>
  <c r="L1563" i="1"/>
  <c r="L1567" i="1"/>
  <c r="L1571" i="1"/>
  <c r="L1576" i="1"/>
  <c r="H1582" i="1"/>
  <c r="H1584" i="1"/>
  <c r="L1586" i="1"/>
  <c r="L1588" i="1"/>
  <c r="L1590" i="1"/>
  <c r="L1646" i="1"/>
  <c r="H1710" i="1"/>
  <c r="L1577" i="1"/>
  <c r="L1581" i="1"/>
  <c r="L1585" i="1"/>
  <c r="L1589" i="1"/>
  <c r="L1593" i="1"/>
  <c r="H1605" i="1"/>
  <c r="H1613" i="1"/>
  <c r="H1637" i="1"/>
  <c r="H1645" i="1"/>
  <c r="L1650" i="1"/>
  <c r="H1651" i="1"/>
  <c r="L1653" i="1"/>
  <c r="L1654" i="1"/>
  <c r="H1655" i="1"/>
  <c r="H1600" i="1"/>
  <c r="H1604" i="1"/>
  <c r="H1612" i="1"/>
  <c r="H1616" i="1"/>
  <c r="H1620" i="1"/>
  <c r="H1628" i="1"/>
  <c r="H1632" i="1"/>
  <c r="H1636" i="1"/>
  <c r="H1644" i="1"/>
  <c r="L1655" i="1"/>
  <c r="H1659" i="1"/>
  <c r="L1663" i="1"/>
  <c r="H1667" i="1"/>
  <c r="L1671" i="1"/>
  <c r="H1675" i="1"/>
  <c r="L1683" i="1"/>
  <c r="H1575" i="1"/>
  <c r="H1587" i="1"/>
  <c r="H1595" i="1"/>
  <c r="L1603" i="1"/>
  <c r="L1611" i="1"/>
  <c r="L1619" i="1"/>
  <c r="L1627" i="1"/>
  <c r="L1635" i="1"/>
  <c r="L1643" i="1"/>
  <c r="H1654" i="1"/>
  <c r="L1691" i="1"/>
  <c r="L1695" i="1"/>
  <c r="L1699" i="1"/>
  <c r="L1703" i="1"/>
  <c r="L1755" i="1"/>
  <c r="H1662" i="1"/>
  <c r="H1670" i="1"/>
  <c r="H1674" i="1"/>
  <c r="H1678" i="1"/>
  <c r="H1686" i="1"/>
  <c r="H1694" i="1"/>
  <c r="H1706" i="1"/>
  <c r="L1710" i="1"/>
  <c r="L1661" i="1"/>
  <c r="L1665" i="1"/>
  <c r="L1677" i="1"/>
  <c r="L1697" i="1"/>
  <c r="L1701" i="1"/>
  <c r="H1709" i="1"/>
  <c r="L1758" i="1"/>
  <c r="H1758" i="1"/>
  <c r="L1660" i="1"/>
  <c r="L1664" i="1"/>
  <c r="L1668" i="1"/>
  <c r="L1672" i="1"/>
  <c r="L1676" i="1"/>
  <c r="L1680" i="1"/>
  <c r="L1684" i="1"/>
  <c r="L1688" i="1"/>
  <c r="L1692" i="1"/>
  <c r="L1696" i="1"/>
  <c r="L1700" i="1"/>
  <c r="L1708" i="1"/>
  <c r="H1711" i="1"/>
  <c r="L1712" i="1"/>
  <c r="L1718" i="1"/>
  <c r="L1723" i="1"/>
  <c r="L1727" i="1"/>
  <c r="H1731" i="1"/>
  <c r="H1727" i="1"/>
  <c r="H1755" i="1"/>
  <c r="L1756" i="1"/>
  <c r="H1759" i="1"/>
  <c r="H1760" i="1"/>
  <c r="L1763" i="1"/>
  <c r="H1767" i="1"/>
  <c r="H1771" i="1"/>
  <c r="L1716" i="1"/>
  <c r="H1720" i="1"/>
  <c r="H1724" i="1"/>
  <c r="H1728" i="1"/>
  <c r="L1748" i="1"/>
  <c r="L1762" i="1"/>
  <c r="L1771" i="1"/>
  <c r="L1739" i="1"/>
  <c r="L1747" i="1"/>
  <c r="H1775" i="1"/>
  <c r="L1746" i="1"/>
  <c r="H1763" i="1"/>
  <c r="L1775" i="1"/>
  <c r="H1764" i="1"/>
  <c r="H1768" i="1"/>
  <c r="L1772" i="1"/>
  <c r="H1780" i="1"/>
  <c r="L1788" i="1"/>
  <c r="L1792" i="1"/>
  <c r="L1796" i="1"/>
  <c r="H1800" i="1"/>
  <c r="L1808" i="1"/>
  <c r="H1809" i="1"/>
  <c r="L1810" i="1"/>
  <c r="L1787" i="1"/>
  <c r="H1776" i="1"/>
  <c r="L1782" i="1"/>
  <c r="H1814" i="1"/>
  <c r="L1814" i="1"/>
  <c r="H1818" i="1"/>
  <c r="L1811" i="1"/>
  <c r="L1815" i="1"/>
  <c r="L1841" i="1"/>
  <c r="H1842" i="1"/>
  <c r="H1853" i="1"/>
  <c r="H1822" i="1"/>
  <c r="L1830" i="1"/>
  <c r="H1838" i="1"/>
  <c r="H1845" i="1"/>
  <c r="L1845" i="1"/>
  <c r="L1864" i="1"/>
  <c r="H1861" i="1"/>
  <c r="L1862" i="1"/>
  <c r="H1854" i="1"/>
  <c r="L1858" i="1"/>
  <c r="H1864" i="1"/>
  <c r="L1866" i="1"/>
  <c r="H1870" i="1"/>
  <c r="L1874" i="1"/>
  <c r="H1878" i="1"/>
  <c r="L1882" i="1"/>
  <c r="H1908" i="1"/>
  <c r="H1869" i="1"/>
  <c r="H1873" i="1"/>
  <c r="H1881" i="1"/>
  <c r="H1885" i="1"/>
  <c r="H1887" i="1"/>
  <c r="L1868" i="1"/>
  <c r="L1876" i="1"/>
  <c r="L1884" i="1"/>
  <c r="L1904" i="1"/>
  <c r="L1912" i="1"/>
  <c r="L1867" i="1"/>
  <c r="L1871" i="1"/>
  <c r="L1875" i="1"/>
  <c r="L1879" i="1"/>
  <c r="L1883" i="1"/>
  <c r="H1888" i="1"/>
  <c r="L1892" i="1"/>
  <c r="H1896" i="1"/>
  <c r="L1900" i="1"/>
  <c r="H1891" i="1"/>
  <c r="H1895" i="1"/>
  <c r="H1903" i="1"/>
  <c r="H1907" i="1"/>
  <c r="H1911" i="1"/>
  <c r="H1892" i="1"/>
  <c r="L1894" i="1"/>
  <c r="H1900" i="1"/>
  <c r="L1902" i="1"/>
  <c r="H1912" i="1"/>
  <c r="L1889" i="1"/>
  <c r="L1893" i="1"/>
  <c r="L1897" i="1"/>
  <c r="L1901" i="1"/>
  <c r="L1905" i="1"/>
  <c r="L1909" i="1"/>
  <c r="L1913" i="1"/>
  <c r="H11" i="1" l="1"/>
  <c r="L1510" i="1"/>
  <c r="H1394" i="1"/>
  <c r="L1719" i="1"/>
  <c r="H52" i="1"/>
  <c r="H36" i="1"/>
  <c r="H48" i="1"/>
  <c r="H32" i="1"/>
  <c r="L1809" i="1"/>
  <c r="H1288" i="1"/>
  <c r="L1181" i="1"/>
  <c r="H953" i="1"/>
  <c r="H563" i="1"/>
  <c r="H1413" i="1"/>
  <c r="H1792" i="1"/>
  <c r="H1810" i="1"/>
  <c r="L1767" i="1"/>
  <c r="L1482" i="1"/>
  <c r="H1684" i="1"/>
  <c r="H1461" i="1"/>
  <c r="L762" i="1"/>
  <c r="H260" i="1"/>
  <c r="H244" i="1"/>
  <c r="H228" i="1"/>
  <c r="H212" i="1"/>
  <c r="H196" i="1"/>
  <c r="H1788" i="1"/>
  <c r="H1581" i="1"/>
  <c r="H1465" i="1"/>
  <c r="H1453" i="1"/>
  <c r="H1441" i="1"/>
  <c r="H1429" i="1"/>
  <c r="H307" i="1"/>
  <c r="L1760" i="1"/>
  <c r="H1469" i="1"/>
  <c r="H1445" i="1"/>
  <c r="H1433" i="1"/>
  <c r="H1473" i="1"/>
  <c r="L1908" i="1"/>
  <c r="H1796" i="1"/>
  <c r="H1692" i="1"/>
  <c r="H1421" i="1"/>
  <c r="H1196" i="1"/>
  <c r="H1589" i="1"/>
  <c r="H1437" i="1"/>
  <c r="L1184" i="1"/>
  <c r="L1185" i="1"/>
  <c r="L1888" i="1"/>
  <c r="L1857" i="1"/>
  <c r="H1846" i="1"/>
  <c r="H1829" i="1"/>
  <c r="L1821" i="1"/>
  <c r="H1779" i="1"/>
  <c r="L1735" i="1"/>
  <c r="H1735" i="1"/>
  <c r="H1744" i="1"/>
  <c r="L1744" i="1"/>
  <c r="H1736" i="1"/>
  <c r="L1736" i="1"/>
  <c r="H1747" i="1"/>
  <c r="L1647" i="1"/>
  <c r="L1631" i="1"/>
  <c r="H1631" i="1"/>
  <c r="L1615" i="1"/>
  <c r="H1615" i="1"/>
  <c r="L1599" i="1"/>
  <c r="H1599" i="1"/>
  <c r="L1583" i="1"/>
  <c r="H1583" i="1"/>
  <c r="H1640" i="1"/>
  <c r="L1640" i="1"/>
  <c r="H1624" i="1"/>
  <c r="L1624" i="1"/>
  <c r="H1608" i="1"/>
  <c r="L1608" i="1"/>
  <c r="H1883" i="1"/>
  <c r="L1826" i="1"/>
  <c r="L1800" i="1"/>
  <c r="H1803" i="1"/>
  <c r="L1784" i="1"/>
  <c r="L1752" i="1"/>
  <c r="H1752" i="1"/>
  <c r="H1787" i="1"/>
  <c r="H1715" i="1"/>
  <c r="L1715" i="1"/>
  <c r="H1688" i="1"/>
  <c r="H1648" i="1"/>
  <c r="L1648" i="1"/>
  <c r="H1867" i="1"/>
  <c r="L1838" i="1"/>
  <c r="L1779" i="1"/>
  <c r="L1776" i="1"/>
  <c r="L1743" i="1"/>
  <c r="H1743" i="1"/>
  <c r="L1704" i="1"/>
  <c r="H1704" i="1"/>
  <c r="L1656" i="1"/>
  <c r="L1724" i="1"/>
  <c r="L1639" i="1"/>
  <c r="H1639" i="1"/>
  <c r="L1623" i="1"/>
  <c r="H1623" i="1"/>
  <c r="L1607" i="1"/>
  <c r="H1607" i="1"/>
  <c r="L1591" i="1"/>
  <c r="H1591" i="1"/>
  <c r="H1875" i="1"/>
  <c r="L1846" i="1"/>
  <c r="H1834" i="1"/>
  <c r="H1830" i="1"/>
  <c r="H1826" i="1"/>
  <c r="L1834" i="1"/>
  <c r="H1804" i="1"/>
  <c r="L1822" i="1"/>
  <c r="H1825" i="1"/>
  <c r="H1772" i="1"/>
  <c r="L1709" i="1"/>
  <c r="H1712" i="1"/>
  <c r="H1495" i="1"/>
  <c r="H1547" i="1"/>
  <c r="H1449" i="1"/>
  <c r="H1417" i="1"/>
  <c r="L1498" i="1"/>
  <c r="H1401" i="1"/>
  <c r="H1409" i="1"/>
  <c r="H1388" i="1"/>
  <c r="H1372" i="1"/>
  <c r="H1356" i="1"/>
  <c r="H1340" i="1"/>
  <c r="H1324" i="1"/>
  <c r="H1308" i="1"/>
  <c r="H1292" i="1"/>
  <c r="H1275" i="1"/>
  <c r="H1260" i="1"/>
  <c r="L1249" i="1"/>
  <c r="H1237" i="1"/>
  <c r="L1217" i="1"/>
  <c r="H1205" i="1"/>
  <c r="L1240" i="1"/>
  <c r="L1224" i="1"/>
  <c r="L1253" i="1"/>
  <c r="H1225" i="1"/>
  <c r="L1205" i="1"/>
  <c r="H1167" i="1"/>
  <c r="L766" i="1"/>
  <c r="L758" i="1"/>
  <c r="H571" i="1"/>
  <c r="H559" i="1"/>
  <c r="L747" i="1"/>
  <c r="H635" i="1"/>
  <c r="L571" i="1"/>
  <c r="L308" i="1"/>
  <c r="L1566" i="1"/>
  <c r="H1515" i="1"/>
  <c r="H1405" i="1"/>
  <c r="H1285" i="1"/>
  <c r="H1216" i="1"/>
  <c r="H1245" i="1"/>
  <c r="L1225" i="1"/>
  <c r="H1213" i="1"/>
  <c r="H1189" i="1"/>
  <c r="H1241" i="1"/>
  <c r="L1221" i="1"/>
  <c r="H1201" i="1"/>
  <c r="H1135" i="1"/>
  <c r="H766" i="1"/>
  <c r="H758" i="1"/>
  <c r="L731" i="1"/>
  <c r="L595" i="1"/>
  <c r="H1708" i="1"/>
  <c r="H1700" i="1"/>
  <c r="L1651" i="1"/>
  <c r="H1668" i="1"/>
  <c r="H1511" i="1"/>
  <c r="H1531" i="1"/>
  <c r="H1457" i="1"/>
  <c r="H1425" i="1"/>
  <c r="L1538" i="1"/>
  <c r="H1505" i="1"/>
  <c r="H1491" i="1"/>
  <c r="H1380" i="1"/>
  <c r="H1364" i="1"/>
  <c r="H1348" i="1"/>
  <c r="H1332" i="1"/>
  <c r="H1316" i="1"/>
  <c r="H1300" i="1"/>
  <c r="H1232" i="1"/>
  <c r="H1253" i="1"/>
  <c r="L1233" i="1"/>
  <c r="H1221" i="1"/>
  <c r="H1188" i="1"/>
  <c r="L1256" i="1"/>
  <c r="L1232" i="1"/>
  <c r="L1208" i="1"/>
  <c r="H1197" i="1"/>
  <c r="L1237" i="1"/>
  <c r="L1213" i="1"/>
  <c r="L1189" i="1"/>
  <c r="L715" i="1"/>
  <c r="H603" i="1"/>
  <c r="H683" i="1"/>
  <c r="H1497" i="1"/>
  <c r="L1522" i="1"/>
  <c r="H1248" i="1"/>
  <c r="H1229" i="1"/>
  <c r="L1209" i="1"/>
  <c r="L699" i="1"/>
  <c r="L627" i="1"/>
  <c r="H651" i="1"/>
  <c r="H1766" i="1"/>
  <c r="L1766" i="1"/>
  <c r="H1856" i="1"/>
  <c r="L1856" i="1"/>
  <c r="H1835" i="1"/>
  <c r="L1835" i="1"/>
  <c r="L1789" i="1"/>
  <c r="H1789" i="1"/>
  <c r="L1806" i="1"/>
  <c r="H1806" i="1"/>
  <c r="L1734" i="1"/>
  <c r="H1734" i="1"/>
  <c r="L1725" i="1"/>
  <c r="H1725" i="1"/>
  <c r="H1669" i="1"/>
  <c r="H1751" i="1"/>
  <c r="H1714" i="1"/>
  <c r="L1714" i="1"/>
  <c r="H1664" i="1"/>
  <c r="L1579" i="1"/>
  <c r="H1680" i="1"/>
  <c r="H1910" i="1"/>
  <c r="H1898" i="1"/>
  <c r="L1911" i="1"/>
  <c r="L1895" i="1"/>
  <c r="H1889" i="1"/>
  <c r="H1880" i="1"/>
  <c r="H1901" i="1"/>
  <c r="H1871" i="1"/>
  <c r="L1859" i="1"/>
  <c r="H1859" i="1"/>
  <c r="L1898" i="1"/>
  <c r="L1870" i="1"/>
  <c r="H1852" i="1"/>
  <c r="L1852" i="1"/>
  <c r="H1848" i="1"/>
  <c r="L1848" i="1"/>
  <c r="H1844" i="1"/>
  <c r="L1844" i="1"/>
  <c r="L1880" i="1"/>
  <c r="H1849" i="1"/>
  <c r="L1854" i="1"/>
  <c r="H1841" i="1"/>
  <c r="H1831" i="1"/>
  <c r="L1831" i="1"/>
  <c r="H1857" i="1"/>
  <c r="L1849" i="1"/>
  <c r="L1832" i="1"/>
  <c r="H1832" i="1"/>
  <c r="L1801" i="1"/>
  <c r="H1801" i="1"/>
  <c r="L1785" i="1"/>
  <c r="H1785" i="1"/>
  <c r="L1769" i="1"/>
  <c r="H1769" i="1"/>
  <c r="H1837" i="1"/>
  <c r="L1802" i="1"/>
  <c r="H1802" i="1"/>
  <c r="L1778" i="1"/>
  <c r="H1778" i="1"/>
  <c r="L1837" i="1"/>
  <c r="H1821" i="1"/>
  <c r="L1807" i="1"/>
  <c r="L1795" i="1"/>
  <c r="L1783" i="1"/>
  <c r="H1746" i="1"/>
  <c r="H1730" i="1"/>
  <c r="L1730" i="1"/>
  <c r="H1811" i="1"/>
  <c r="H1795" i="1"/>
  <c r="L1780" i="1"/>
  <c r="L1749" i="1"/>
  <c r="H1749" i="1"/>
  <c r="L1741" i="1"/>
  <c r="H1741" i="1"/>
  <c r="L1733" i="1"/>
  <c r="H1733" i="1"/>
  <c r="L1729" i="1"/>
  <c r="H1729" i="1"/>
  <c r="L1717" i="1"/>
  <c r="H1717" i="1"/>
  <c r="L1720" i="1"/>
  <c r="H1740" i="1"/>
  <c r="H1732" i="1"/>
  <c r="H1681" i="1"/>
  <c r="H1665" i="1"/>
  <c r="L1731" i="1"/>
  <c r="L1706" i="1"/>
  <c r="L1698" i="1"/>
  <c r="L1690" i="1"/>
  <c r="L1682" i="1"/>
  <c r="H1748" i="1"/>
  <c r="L1740" i="1"/>
  <c r="L1732" i="1"/>
  <c r="H1707" i="1"/>
  <c r="H1699" i="1"/>
  <c r="H1691" i="1"/>
  <c r="L1681" i="1"/>
  <c r="H1672" i="1"/>
  <c r="L1669" i="1"/>
  <c r="L1575" i="1"/>
  <c r="H1698" i="1"/>
  <c r="H1682" i="1"/>
  <c r="H1660" i="1"/>
  <c r="L1645" i="1"/>
  <c r="H1690" i="1"/>
  <c r="L1667" i="1"/>
  <c r="H1646" i="1"/>
  <c r="H1586" i="1"/>
  <c r="L1483" i="1"/>
  <c r="H1483" i="1"/>
  <c r="L1636" i="1"/>
  <c r="L1628" i="1"/>
  <c r="L1620" i="1"/>
  <c r="L1612" i="1"/>
  <c r="L1604" i="1"/>
  <c r="L1592" i="1"/>
  <c r="H1536" i="1"/>
  <c r="H1520" i="1"/>
  <c r="H1627" i="1"/>
  <c r="H1611" i="1"/>
  <c r="H1578" i="1"/>
  <c r="L1573" i="1"/>
  <c r="H1563" i="1"/>
  <c r="L1557" i="1"/>
  <c r="L1509" i="1"/>
  <c r="L1501" i="1"/>
  <c r="L1493" i="1"/>
  <c r="L1616" i="1"/>
  <c r="L1584" i="1"/>
  <c r="H1577" i="1"/>
  <c r="H1490" i="1"/>
  <c r="H1481" i="1"/>
  <c r="H1470" i="1"/>
  <c r="H1454" i="1"/>
  <c r="H1438" i="1"/>
  <c r="H1422" i="1"/>
  <c r="H1406" i="1"/>
  <c r="H1539" i="1"/>
  <c r="L1536" i="1"/>
  <c r="H1512" i="1"/>
  <c r="L1471" i="1"/>
  <c r="L1455" i="1"/>
  <c r="L1439" i="1"/>
  <c r="L1423" i="1"/>
  <c r="H1472" i="1"/>
  <c r="H1464" i="1"/>
  <c r="H1456" i="1"/>
  <c r="H1448" i="1"/>
  <c r="H1440" i="1"/>
  <c r="H1432" i="1"/>
  <c r="H1424" i="1"/>
  <c r="H1416" i="1"/>
  <c r="H1543" i="1"/>
  <c r="H1507" i="1"/>
  <c r="H1500" i="1"/>
  <c r="L1397" i="1"/>
  <c r="H1396" i="1"/>
  <c r="L1422" i="1"/>
  <c r="H1403" i="1"/>
  <c r="L1277" i="1"/>
  <c r="H1277" i="1"/>
  <c r="H1397" i="1"/>
  <c r="H1386" i="1"/>
  <c r="L1386" i="1"/>
  <c r="H1384" i="1"/>
  <c r="H1370" i="1"/>
  <c r="L1370" i="1"/>
  <c r="H1368" i="1"/>
  <c r="H1354" i="1"/>
  <c r="L1354" i="1"/>
  <c r="H1352" i="1"/>
  <c r="H1338" i="1"/>
  <c r="L1338" i="1"/>
  <c r="H1336" i="1"/>
  <c r="H1322" i="1"/>
  <c r="L1322" i="1"/>
  <c r="H1320" i="1"/>
  <c r="H1306" i="1"/>
  <c r="L1306" i="1"/>
  <c r="H1304" i="1"/>
  <c r="H1290" i="1"/>
  <c r="L1290" i="1"/>
  <c r="L1286" i="1"/>
  <c r="H1286" i="1"/>
  <c r="L1278" i="1"/>
  <c r="H1278" i="1"/>
  <c r="L1262" i="1"/>
  <c r="H1262" i="1"/>
  <c r="L1383" i="1"/>
  <c r="H1377" i="1"/>
  <c r="L1367" i="1"/>
  <c r="H1361" i="1"/>
  <c r="L1351" i="1"/>
  <c r="H1345" i="1"/>
  <c r="L1335" i="1"/>
  <c r="H1329" i="1"/>
  <c r="L1319" i="1"/>
  <c r="H1313" i="1"/>
  <c r="L1303" i="1"/>
  <c r="H1297" i="1"/>
  <c r="L1287" i="1"/>
  <c r="L1391" i="1"/>
  <c r="L1255" i="1"/>
  <c r="H1255" i="1"/>
  <c r="L1239" i="1"/>
  <c r="H1239" i="1"/>
  <c r="L1223" i="1"/>
  <c r="H1223" i="1"/>
  <c r="L1207" i="1"/>
  <c r="H1207" i="1"/>
  <c r="L1388" i="1"/>
  <c r="L1372" i="1"/>
  <c r="L1356" i="1"/>
  <c r="L1340" i="1"/>
  <c r="L1324" i="1"/>
  <c r="L1308" i="1"/>
  <c r="L1292" i="1"/>
  <c r="H1263" i="1"/>
  <c r="H1281" i="1"/>
  <c r="H1256" i="1"/>
  <c r="H1240" i="1"/>
  <c r="H1224" i="1"/>
  <c r="H1208" i="1"/>
  <c r="L1194" i="1"/>
  <c r="H1194" i="1"/>
  <c r="L1186" i="1"/>
  <c r="H1186" i="1"/>
  <c r="L1271" i="1"/>
  <c r="H1183" i="1"/>
  <c r="L1183" i="1"/>
  <c r="L1165" i="1"/>
  <c r="L1149" i="1"/>
  <c r="L1133" i="1"/>
  <c r="L1117" i="1"/>
  <c r="L1101" i="1"/>
  <c r="L1085" i="1"/>
  <c r="L1069" i="1"/>
  <c r="L1053" i="1"/>
  <c r="L1037" i="1"/>
  <c r="L1021" i="1"/>
  <c r="L1005" i="1"/>
  <c r="L989" i="1"/>
  <c r="L973" i="1"/>
  <c r="L1267" i="1"/>
  <c r="L1201" i="1"/>
  <c r="L1245" i="1"/>
  <c r="H1187" i="1"/>
  <c r="L1275" i="1"/>
  <c r="L1244" i="1"/>
  <c r="L1212" i="1"/>
  <c r="L1197" i="1"/>
  <c r="H1164" i="1"/>
  <c r="H1148" i="1"/>
  <c r="H1132" i="1"/>
  <c r="H1116" i="1"/>
  <c r="H1100" i="1"/>
  <c r="H1084" i="1"/>
  <c r="H1068" i="1"/>
  <c r="H1052" i="1"/>
  <c r="H1036" i="1"/>
  <c r="H1020" i="1"/>
  <c r="H1004" i="1"/>
  <c r="H988" i="1"/>
  <c r="H972" i="1"/>
  <c r="H964" i="1"/>
  <c r="L957" i="1"/>
  <c r="H941" i="1"/>
  <c r="H925" i="1"/>
  <c r="H909" i="1"/>
  <c r="H893" i="1"/>
  <c r="H877" i="1"/>
  <c r="H861" i="1"/>
  <c r="H845" i="1"/>
  <c r="H829" i="1"/>
  <c r="H813" i="1"/>
  <c r="H797" i="1"/>
  <c r="H1159" i="1"/>
  <c r="L1146" i="1"/>
  <c r="H1127" i="1"/>
  <c r="L1114" i="1"/>
  <c r="H1095" i="1"/>
  <c r="L1082" i="1"/>
  <c r="H1063" i="1"/>
  <c r="L1050" i="1"/>
  <c r="H1031" i="1"/>
  <c r="L1018" i="1"/>
  <c r="H999" i="1"/>
  <c r="L986" i="1"/>
  <c r="H967" i="1"/>
  <c r="H779" i="1"/>
  <c r="L779" i="1"/>
  <c r="L767" i="1"/>
  <c r="H767" i="1"/>
  <c r="H1171" i="1"/>
  <c r="H1163" i="1"/>
  <c r="H1155" i="1"/>
  <c r="H1147" i="1"/>
  <c r="H1139" i="1"/>
  <c r="H1131" i="1"/>
  <c r="H1123" i="1"/>
  <c r="H1117" i="1"/>
  <c r="L1110" i="1"/>
  <c r="H1091" i="1"/>
  <c r="H1085" i="1"/>
  <c r="L1078" i="1"/>
  <c r="H1059" i="1"/>
  <c r="H1053" i="1"/>
  <c r="L1046" i="1"/>
  <c r="H1027" i="1"/>
  <c r="H1021" i="1"/>
  <c r="L1014" i="1"/>
  <c r="H995" i="1"/>
  <c r="H989" i="1"/>
  <c r="L982" i="1"/>
  <c r="H942" i="1"/>
  <c r="H934" i="1"/>
  <c r="H926" i="1"/>
  <c r="H918" i="1"/>
  <c r="H910" i="1"/>
  <c r="H902" i="1"/>
  <c r="H894" i="1"/>
  <c r="H886" i="1"/>
  <c r="H878" i="1"/>
  <c r="H870" i="1"/>
  <c r="H862" i="1"/>
  <c r="H854" i="1"/>
  <c r="H846" i="1"/>
  <c r="H838" i="1"/>
  <c r="H830" i="1"/>
  <c r="H822" i="1"/>
  <c r="H814" i="1"/>
  <c r="H806" i="1"/>
  <c r="H798" i="1"/>
  <c r="H790" i="1"/>
  <c r="H782" i="1"/>
  <c r="L764" i="1"/>
  <c r="H764" i="1"/>
  <c r="L947" i="1"/>
  <c r="L931" i="1"/>
  <c r="L915" i="1"/>
  <c r="L899" i="1"/>
  <c r="L883" i="1"/>
  <c r="L867" i="1"/>
  <c r="L851" i="1"/>
  <c r="L835" i="1"/>
  <c r="L819" i="1"/>
  <c r="L803" i="1"/>
  <c r="L787" i="1"/>
  <c r="L773" i="1"/>
  <c r="L753" i="1"/>
  <c r="L741" i="1"/>
  <c r="H741" i="1"/>
  <c r="L725" i="1"/>
  <c r="H725" i="1"/>
  <c r="L709" i="1"/>
  <c r="H709" i="1"/>
  <c r="L693" i="1"/>
  <c r="H693" i="1"/>
  <c r="L677" i="1"/>
  <c r="H677" i="1"/>
  <c r="L661" i="1"/>
  <c r="H661" i="1"/>
  <c r="L645" i="1"/>
  <c r="H645" i="1"/>
  <c r="L629" i="1"/>
  <c r="H629" i="1"/>
  <c r="L613" i="1"/>
  <c r="H613" i="1"/>
  <c r="L597" i="1"/>
  <c r="H597" i="1"/>
  <c r="L581" i="1"/>
  <c r="H581" i="1"/>
  <c r="L573" i="1"/>
  <c r="H573" i="1"/>
  <c r="L565" i="1"/>
  <c r="H565" i="1"/>
  <c r="L557" i="1"/>
  <c r="H557" i="1"/>
  <c r="H746" i="1"/>
  <c r="L746" i="1"/>
  <c r="H744" i="1"/>
  <c r="H730" i="1"/>
  <c r="L730" i="1"/>
  <c r="H728" i="1"/>
  <c r="H714" i="1"/>
  <c r="L714" i="1"/>
  <c r="H712" i="1"/>
  <c r="H698" i="1"/>
  <c r="L698" i="1"/>
  <c r="H696" i="1"/>
  <c r="H686" i="1"/>
  <c r="L686" i="1"/>
  <c r="H684" i="1"/>
  <c r="H670" i="1"/>
  <c r="L670" i="1"/>
  <c r="H668" i="1"/>
  <c r="H654" i="1"/>
  <c r="L654" i="1"/>
  <c r="H652" i="1"/>
  <c r="H622" i="1"/>
  <c r="L622" i="1"/>
  <c r="H616" i="1"/>
  <c r="H606" i="1"/>
  <c r="L606" i="1"/>
  <c r="H600" i="1"/>
  <c r="H590" i="1"/>
  <c r="L590" i="1"/>
  <c r="H584" i="1"/>
  <c r="H580" i="1"/>
  <c r="H570" i="1"/>
  <c r="L570" i="1"/>
  <c r="H564" i="1"/>
  <c r="H558" i="1"/>
  <c r="L558" i="1"/>
  <c r="H773" i="1"/>
  <c r="H761" i="1"/>
  <c r="H759" i="1"/>
  <c r="H743" i="1"/>
  <c r="H727" i="1"/>
  <c r="H711" i="1"/>
  <c r="H695" i="1"/>
  <c r="L664" i="1"/>
  <c r="L624" i="1"/>
  <c r="L592" i="1"/>
  <c r="H560" i="1"/>
  <c r="L556" i="1"/>
  <c r="H691" i="1"/>
  <c r="L671" i="1"/>
  <c r="H659" i="1"/>
  <c r="L639" i="1"/>
  <c r="H615" i="1"/>
  <c r="L607" i="1"/>
  <c r="H583" i="1"/>
  <c r="L576" i="1"/>
  <c r="L568" i="1"/>
  <c r="H545" i="1"/>
  <c r="H541" i="1"/>
  <c r="H525" i="1"/>
  <c r="H509" i="1"/>
  <c r="H493" i="1"/>
  <c r="H477" i="1"/>
  <c r="H461" i="1"/>
  <c r="H445" i="1"/>
  <c r="H429" i="1"/>
  <c r="H413" i="1"/>
  <c r="L381" i="1"/>
  <c r="H381" i="1"/>
  <c r="L365" i="1"/>
  <c r="H365" i="1"/>
  <c r="L349" i="1"/>
  <c r="H349" i="1"/>
  <c r="L333" i="1"/>
  <c r="H333" i="1"/>
  <c r="L313" i="1"/>
  <c r="H313" i="1"/>
  <c r="L735" i="1"/>
  <c r="H723" i="1"/>
  <c r="L703" i="1"/>
  <c r="L692" i="1"/>
  <c r="L676" i="1"/>
  <c r="L660" i="1"/>
  <c r="L644" i="1"/>
  <c r="H627" i="1"/>
  <c r="L603" i="1"/>
  <c r="L567" i="1"/>
  <c r="L552" i="1"/>
  <c r="L538" i="1"/>
  <c r="H516" i="1"/>
  <c r="L506" i="1"/>
  <c r="H500" i="1"/>
  <c r="H494" i="1"/>
  <c r="L494" i="1"/>
  <c r="H492" i="1"/>
  <c r="H486" i="1"/>
  <c r="L486" i="1"/>
  <c r="H484" i="1"/>
  <c r="H478" i="1"/>
  <c r="L478" i="1"/>
  <c r="H472" i="1"/>
  <c r="L462" i="1"/>
  <c r="H460" i="1"/>
  <c r="H454" i="1"/>
  <c r="L454" i="1"/>
  <c r="H452" i="1"/>
  <c r="H446" i="1"/>
  <c r="L446" i="1"/>
  <c r="H444" i="1"/>
  <c r="H438" i="1"/>
  <c r="L438" i="1"/>
  <c r="H436" i="1"/>
  <c r="H430" i="1"/>
  <c r="L430" i="1"/>
  <c r="H428" i="1"/>
  <c r="H422" i="1"/>
  <c r="L422" i="1"/>
  <c r="H420" i="1"/>
  <c r="H414" i="1"/>
  <c r="L414" i="1"/>
  <c r="H412" i="1"/>
  <c r="H406" i="1"/>
  <c r="L406" i="1"/>
  <c r="H404" i="1"/>
  <c r="H394" i="1"/>
  <c r="L394" i="1"/>
  <c r="H386" i="1"/>
  <c r="L386" i="1"/>
  <c r="H378" i="1"/>
  <c r="L378" i="1"/>
  <c r="H376" i="1"/>
  <c r="H362" i="1"/>
  <c r="L362" i="1"/>
  <c r="H360" i="1"/>
  <c r="H346" i="1"/>
  <c r="L346" i="1"/>
  <c r="H344" i="1"/>
  <c r="H330" i="1"/>
  <c r="L330" i="1"/>
  <c r="H328" i="1"/>
  <c r="H755" i="1"/>
  <c r="L732" i="1"/>
  <c r="L700" i="1"/>
  <c r="H679" i="1"/>
  <c r="H663" i="1"/>
  <c r="H647" i="1"/>
  <c r="L628" i="1"/>
  <c r="L612" i="1"/>
  <c r="L596" i="1"/>
  <c r="L580" i="1"/>
  <c r="L564" i="1"/>
  <c r="L551" i="1"/>
  <c r="H547" i="1"/>
  <c r="L509" i="1"/>
  <c r="L492" i="1"/>
  <c r="H462" i="1"/>
  <c r="L389" i="1"/>
  <c r="L368" i="1"/>
  <c r="L336" i="1"/>
  <c r="L189" i="1"/>
  <c r="H189" i="1"/>
  <c r="L173" i="1"/>
  <c r="H173" i="1"/>
  <c r="L157" i="1"/>
  <c r="H157" i="1"/>
  <c r="L141" i="1"/>
  <c r="H141" i="1"/>
  <c r="L125" i="1"/>
  <c r="H125" i="1"/>
  <c r="L109" i="1"/>
  <c r="H109" i="1"/>
  <c r="L93" i="1"/>
  <c r="H93" i="1"/>
  <c r="L77" i="1"/>
  <c r="H77" i="1"/>
  <c r="L61" i="1"/>
  <c r="H61" i="1"/>
  <c r="H371" i="1"/>
  <c r="H355" i="1"/>
  <c r="H339" i="1"/>
  <c r="H323" i="1"/>
  <c r="L302" i="1"/>
  <c r="H302" i="1"/>
  <c r="L182" i="1"/>
  <c r="H182" i="1"/>
  <c r="L166" i="1"/>
  <c r="H166" i="1"/>
  <c r="L150" i="1"/>
  <c r="H150" i="1"/>
  <c r="L134" i="1"/>
  <c r="H134" i="1"/>
  <c r="L118" i="1"/>
  <c r="H118" i="1"/>
  <c r="L102" i="1"/>
  <c r="H102" i="1"/>
  <c r="L86" i="1"/>
  <c r="H86" i="1"/>
  <c r="L70" i="1"/>
  <c r="H70" i="1"/>
  <c r="L54" i="1"/>
  <c r="H54" i="1"/>
  <c r="L46" i="1"/>
  <c r="H46" i="1"/>
  <c r="L38" i="1"/>
  <c r="H38" i="1"/>
  <c r="L543" i="1"/>
  <c r="H538" i="1"/>
  <c r="L525" i="1"/>
  <c r="L380" i="1"/>
  <c r="L364" i="1"/>
  <c r="L348" i="1"/>
  <c r="L332" i="1"/>
  <c r="L316" i="1"/>
  <c r="H301" i="1"/>
  <c r="H291" i="1"/>
  <c r="L291" i="1"/>
  <c r="H12" i="1"/>
  <c r="L524" i="1"/>
  <c r="L456" i="1"/>
  <c r="L445" i="1"/>
  <c r="L379" i="1"/>
  <c r="H367" i="1"/>
  <c r="L347" i="1"/>
  <c r="H335" i="1"/>
  <c r="L312" i="1"/>
  <c r="L175" i="1"/>
  <c r="L159" i="1"/>
  <c r="L67" i="1"/>
  <c r="L51" i="1"/>
  <c r="L35" i="1"/>
  <c r="L304" i="1"/>
  <c r="L288" i="1"/>
  <c r="L280" i="1"/>
  <c r="L272" i="1"/>
  <c r="L264" i="1"/>
  <c r="L256" i="1"/>
  <c r="L248" i="1"/>
  <c r="L240" i="1"/>
  <c r="L232" i="1"/>
  <c r="L224" i="1"/>
  <c r="L216" i="1"/>
  <c r="L208" i="1"/>
  <c r="L200" i="1"/>
  <c r="L192" i="1"/>
  <c r="L180" i="1"/>
  <c r="L164" i="1"/>
  <c r="L140" i="1"/>
  <c r="L108" i="1"/>
  <c r="L76" i="1"/>
  <c r="L60" i="1"/>
  <c r="H159" i="1"/>
  <c r="H127" i="1"/>
  <c r="H95" i="1"/>
  <c r="H63" i="1"/>
  <c r="L128" i="1"/>
  <c r="L96" i="1"/>
  <c r="L277" i="1"/>
  <c r="L261" i="1"/>
  <c r="L245" i="1"/>
  <c r="L229" i="1"/>
  <c r="L213" i="1"/>
  <c r="L197" i="1"/>
  <c r="H179" i="1"/>
  <c r="H163" i="1"/>
  <c r="H147" i="1"/>
  <c r="H131" i="1"/>
  <c r="H115" i="1"/>
  <c r="H99" i="1"/>
  <c r="H83" i="1"/>
  <c r="H67" i="1"/>
  <c r="H51" i="1"/>
  <c r="H35" i="1"/>
  <c r="L1907" i="1"/>
  <c r="H1868" i="1"/>
  <c r="L1847" i="1"/>
  <c r="H1847" i="1"/>
  <c r="H1820" i="1"/>
  <c r="L1820" i="1"/>
  <c r="H1807" i="1"/>
  <c r="H1762" i="1"/>
  <c r="H1906" i="1"/>
  <c r="L1899" i="1"/>
  <c r="H1899" i="1"/>
  <c r="H1879" i="1"/>
  <c r="L1851" i="1"/>
  <c r="H1851" i="1"/>
  <c r="H1827" i="1"/>
  <c r="L1827" i="1"/>
  <c r="L1819" i="1"/>
  <c r="H1819" i="1"/>
  <c r="L1781" i="1"/>
  <c r="H1781" i="1"/>
  <c r="L1765" i="1"/>
  <c r="H1765" i="1"/>
  <c r="L1825" i="1"/>
  <c r="L1798" i="1"/>
  <c r="H1798" i="1"/>
  <c r="L1790" i="1"/>
  <c r="H1790" i="1"/>
  <c r="H1833" i="1"/>
  <c r="L1803" i="1"/>
  <c r="L1768" i="1"/>
  <c r="L1759" i="1"/>
  <c r="L1742" i="1"/>
  <c r="H1742" i="1"/>
  <c r="H1726" i="1"/>
  <c r="L1726" i="1"/>
  <c r="H1783" i="1"/>
  <c r="H1770" i="1"/>
  <c r="L1770" i="1"/>
  <c r="L1804" i="1"/>
  <c r="H1739" i="1"/>
  <c r="H1723" i="1"/>
  <c r="L1751" i="1"/>
  <c r="H1718" i="1"/>
  <c r="H1705" i="1"/>
  <c r="H1701" i="1"/>
  <c r="H1697" i="1"/>
  <c r="H1693" i="1"/>
  <c r="H1689" i="1"/>
  <c r="H1685" i="1"/>
  <c r="H1677" i="1"/>
  <c r="H1661" i="1"/>
  <c r="L1678" i="1"/>
  <c r="L1658" i="1"/>
  <c r="H1679" i="1"/>
  <c r="H1658" i="1"/>
  <c r="L1587" i="1"/>
  <c r="L1693" i="1"/>
  <c r="L1705" i="1"/>
  <c r="L1641" i="1"/>
  <c r="L1637" i="1"/>
  <c r="L1633" i="1"/>
  <c r="L1629" i="1"/>
  <c r="L1625" i="1"/>
  <c r="L1621" i="1"/>
  <c r="L1617" i="1"/>
  <c r="L1613" i="1"/>
  <c r="L1609" i="1"/>
  <c r="L1605" i="1"/>
  <c r="L1601" i="1"/>
  <c r="L1597" i="1"/>
  <c r="L1685" i="1"/>
  <c r="H1574" i="1"/>
  <c r="H1642" i="1"/>
  <c r="H1634" i="1"/>
  <c r="H1626" i="1"/>
  <c r="H1618" i="1"/>
  <c r="H1610" i="1"/>
  <c r="H1602" i="1"/>
  <c r="H1548" i="1"/>
  <c r="H1532" i="1"/>
  <c r="H1516" i="1"/>
  <c r="H1585" i="1"/>
  <c r="L1569" i="1"/>
  <c r="H1559" i="1"/>
  <c r="L1553" i="1"/>
  <c r="L1642" i="1"/>
  <c r="H1629" i="1"/>
  <c r="L1610" i="1"/>
  <c r="H1597" i="1"/>
  <c r="L1506" i="1"/>
  <c r="H1466" i="1"/>
  <c r="H1450" i="1"/>
  <c r="H1434" i="1"/>
  <c r="H1418" i="1"/>
  <c r="H1508" i="1"/>
  <c r="L1479" i="1"/>
  <c r="L1475" i="1"/>
  <c r="L1459" i="1"/>
  <c r="L1443" i="1"/>
  <c r="L1427" i="1"/>
  <c r="L1411" i="1"/>
  <c r="L1546" i="1"/>
  <c r="L1530" i="1"/>
  <c r="L1514" i="1"/>
  <c r="L1548" i="1"/>
  <c r="H1519" i="1"/>
  <c r="L1516" i="1"/>
  <c r="H1398" i="1"/>
  <c r="L1393" i="1"/>
  <c r="H1393" i="1"/>
  <c r="L1273" i="1"/>
  <c r="H1273" i="1"/>
  <c r="L1450" i="1"/>
  <c r="H1382" i="1"/>
  <c r="L1382" i="1"/>
  <c r="H1366" i="1"/>
  <c r="L1366" i="1"/>
  <c r="H1350" i="1"/>
  <c r="L1350" i="1"/>
  <c r="H1334" i="1"/>
  <c r="L1334" i="1"/>
  <c r="H1318" i="1"/>
  <c r="L1318" i="1"/>
  <c r="H1302" i="1"/>
  <c r="L1302" i="1"/>
  <c r="L1274" i="1"/>
  <c r="H1274" i="1"/>
  <c r="L1387" i="1"/>
  <c r="H1381" i="1"/>
  <c r="L1371" i="1"/>
  <c r="H1365" i="1"/>
  <c r="L1355" i="1"/>
  <c r="H1349" i="1"/>
  <c r="L1339" i="1"/>
  <c r="H1333" i="1"/>
  <c r="L1323" i="1"/>
  <c r="H1317" i="1"/>
  <c r="L1307" i="1"/>
  <c r="H1301" i="1"/>
  <c r="L1291" i="1"/>
  <c r="L1251" i="1"/>
  <c r="H1251" i="1"/>
  <c r="L1235" i="1"/>
  <c r="H1235" i="1"/>
  <c r="L1219" i="1"/>
  <c r="H1219" i="1"/>
  <c r="H1203" i="1"/>
  <c r="L1203" i="1"/>
  <c r="H1387" i="1"/>
  <c r="H1371" i="1"/>
  <c r="H1355" i="1"/>
  <c r="H1339" i="1"/>
  <c r="H1323" i="1"/>
  <c r="H1307" i="1"/>
  <c r="H1291" i="1"/>
  <c r="H1257" i="1"/>
  <c r="L1257" i="1"/>
  <c r="L1254" i="1"/>
  <c r="H1254" i="1"/>
  <c r="L1246" i="1"/>
  <c r="H1246" i="1"/>
  <c r="L1238" i="1"/>
  <c r="H1238" i="1"/>
  <c r="L1230" i="1"/>
  <c r="H1230" i="1"/>
  <c r="L1222" i="1"/>
  <c r="H1222" i="1"/>
  <c r="L1214" i="1"/>
  <c r="H1214" i="1"/>
  <c r="L1206" i="1"/>
  <c r="H1206" i="1"/>
  <c r="L1198" i="1"/>
  <c r="H1198" i="1"/>
  <c r="L1193" i="1"/>
  <c r="L1161" i="1"/>
  <c r="L1145" i="1"/>
  <c r="L1129" i="1"/>
  <c r="L1113" i="1"/>
  <c r="L1097" i="1"/>
  <c r="L1081" i="1"/>
  <c r="L1065" i="1"/>
  <c r="L1049" i="1"/>
  <c r="L1033" i="1"/>
  <c r="L1017" i="1"/>
  <c r="L1001" i="1"/>
  <c r="L985" i="1"/>
  <c r="L969" i="1"/>
  <c r="L1263" i="1"/>
  <c r="L1252" i="1"/>
  <c r="L1220" i="1"/>
  <c r="H1176" i="1"/>
  <c r="H1160" i="1"/>
  <c r="H1144" i="1"/>
  <c r="H1128" i="1"/>
  <c r="H1112" i="1"/>
  <c r="H1096" i="1"/>
  <c r="H1080" i="1"/>
  <c r="H1064" i="1"/>
  <c r="H1048" i="1"/>
  <c r="H1032" i="1"/>
  <c r="H1016" i="1"/>
  <c r="H1000" i="1"/>
  <c r="H984" i="1"/>
  <c r="H968" i="1"/>
  <c r="H937" i="1"/>
  <c r="H921" i="1"/>
  <c r="H905" i="1"/>
  <c r="H889" i="1"/>
  <c r="H873" i="1"/>
  <c r="H857" i="1"/>
  <c r="H841" i="1"/>
  <c r="H825" i="1"/>
  <c r="H809" i="1"/>
  <c r="H793" i="1"/>
  <c r="L1170" i="1"/>
  <c r="H1151" i="1"/>
  <c r="L1138" i="1"/>
  <c r="H1119" i="1"/>
  <c r="H1113" i="1"/>
  <c r="L1106" i="1"/>
  <c r="H1087" i="1"/>
  <c r="H1081" i="1"/>
  <c r="L1074" i="1"/>
  <c r="H1055" i="1"/>
  <c r="H1049" i="1"/>
  <c r="L1042" i="1"/>
  <c r="H1023" i="1"/>
  <c r="H1017" i="1"/>
  <c r="L1010" i="1"/>
  <c r="H991" i="1"/>
  <c r="H985" i="1"/>
  <c r="L978" i="1"/>
  <c r="L966" i="1"/>
  <c r="H775" i="1"/>
  <c r="L775" i="1"/>
  <c r="L763" i="1"/>
  <c r="H763" i="1"/>
  <c r="H1115" i="1"/>
  <c r="L1102" i="1"/>
  <c r="H1083" i="1"/>
  <c r="L1070" i="1"/>
  <c r="H1051" i="1"/>
  <c r="L1038" i="1"/>
  <c r="H1019" i="1"/>
  <c r="L1006" i="1"/>
  <c r="H987" i="1"/>
  <c r="L974" i="1"/>
  <c r="L948" i="1"/>
  <c r="H948" i="1"/>
  <c r="L940" i="1"/>
  <c r="H940" i="1"/>
  <c r="L932" i="1"/>
  <c r="H932" i="1"/>
  <c r="L924" i="1"/>
  <c r="H924" i="1"/>
  <c r="L916" i="1"/>
  <c r="H916" i="1"/>
  <c r="L908" i="1"/>
  <c r="H908" i="1"/>
  <c r="L900" i="1"/>
  <c r="H900" i="1"/>
  <c r="L892" i="1"/>
  <c r="H892" i="1"/>
  <c r="L884" i="1"/>
  <c r="H884" i="1"/>
  <c r="L876" i="1"/>
  <c r="H876" i="1"/>
  <c r="L868" i="1"/>
  <c r="H868" i="1"/>
  <c r="L860" i="1"/>
  <c r="H860" i="1"/>
  <c r="L852" i="1"/>
  <c r="H852" i="1"/>
  <c r="L844" i="1"/>
  <c r="H844" i="1"/>
  <c r="L836" i="1"/>
  <c r="H836" i="1"/>
  <c r="L828" i="1"/>
  <c r="H828" i="1"/>
  <c r="L820" i="1"/>
  <c r="H820" i="1"/>
  <c r="L812" i="1"/>
  <c r="H812" i="1"/>
  <c r="L804" i="1"/>
  <c r="H804" i="1"/>
  <c r="L796" i="1"/>
  <c r="H796" i="1"/>
  <c r="L788" i="1"/>
  <c r="H788" i="1"/>
  <c r="L780" i="1"/>
  <c r="H780" i="1"/>
  <c r="H778" i="1"/>
  <c r="L760" i="1"/>
  <c r="H760" i="1"/>
  <c r="L943" i="1"/>
  <c r="L927" i="1"/>
  <c r="L911" i="1"/>
  <c r="L895" i="1"/>
  <c r="L879" i="1"/>
  <c r="L863" i="1"/>
  <c r="L847" i="1"/>
  <c r="L831" i="1"/>
  <c r="L815" i="1"/>
  <c r="L799" i="1"/>
  <c r="L774" i="1"/>
  <c r="L934" i="1"/>
  <c r="L918" i="1"/>
  <c r="L902" i="1"/>
  <c r="L886" i="1"/>
  <c r="L870" i="1"/>
  <c r="L854" i="1"/>
  <c r="L838" i="1"/>
  <c r="L822" i="1"/>
  <c r="L806" i="1"/>
  <c r="L790" i="1"/>
  <c r="L770" i="1"/>
  <c r="L757" i="1"/>
  <c r="L737" i="1"/>
  <c r="H737" i="1"/>
  <c r="L721" i="1"/>
  <c r="H721" i="1"/>
  <c r="L705" i="1"/>
  <c r="H705" i="1"/>
  <c r="L689" i="1"/>
  <c r="H689" i="1"/>
  <c r="L673" i="1"/>
  <c r="H673" i="1"/>
  <c r="L657" i="1"/>
  <c r="H657" i="1"/>
  <c r="L641" i="1"/>
  <c r="H641" i="1"/>
  <c r="L625" i="1"/>
  <c r="H625" i="1"/>
  <c r="L609" i="1"/>
  <c r="H609" i="1"/>
  <c r="L593" i="1"/>
  <c r="H593" i="1"/>
  <c r="L561" i="1"/>
  <c r="H561" i="1"/>
  <c r="L549" i="1"/>
  <c r="H549" i="1"/>
  <c r="H742" i="1"/>
  <c r="L742" i="1"/>
  <c r="H740" i="1"/>
  <c r="H726" i="1"/>
  <c r="L726" i="1"/>
  <c r="H724" i="1"/>
  <c r="H710" i="1"/>
  <c r="L710" i="1"/>
  <c r="H708" i="1"/>
  <c r="H694" i="1"/>
  <c r="L694" i="1"/>
  <c r="H682" i="1"/>
  <c r="L682" i="1"/>
  <c r="H680" i="1"/>
  <c r="H666" i="1"/>
  <c r="L666" i="1"/>
  <c r="H650" i="1"/>
  <c r="L650" i="1"/>
  <c r="H648" i="1"/>
  <c r="H638" i="1"/>
  <c r="L638" i="1"/>
  <c r="H636" i="1"/>
  <c r="H630" i="1"/>
  <c r="L630" i="1"/>
  <c r="H618" i="1"/>
  <c r="L618" i="1"/>
  <c r="H602" i="1"/>
  <c r="L602" i="1"/>
  <c r="H586" i="1"/>
  <c r="L586" i="1"/>
  <c r="H574" i="1"/>
  <c r="L574" i="1"/>
  <c r="H781" i="1"/>
  <c r="H770" i="1"/>
  <c r="L739" i="1"/>
  <c r="L723" i="1"/>
  <c r="L707" i="1"/>
  <c r="L688" i="1"/>
  <c r="L656" i="1"/>
  <c r="H619" i="1"/>
  <c r="L611" i="1"/>
  <c r="H587" i="1"/>
  <c r="H552" i="1"/>
  <c r="L736" i="1"/>
  <c r="L720" i="1"/>
  <c r="L704" i="1"/>
  <c r="L679" i="1"/>
  <c r="H667" i="1"/>
  <c r="L647" i="1"/>
  <c r="L604" i="1"/>
  <c r="H537" i="1"/>
  <c r="H521" i="1"/>
  <c r="H505" i="1"/>
  <c r="H489" i="1"/>
  <c r="H473" i="1"/>
  <c r="H457" i="1"/>
  <c r="H441" i="1"/>
  <c r="H425" i="1"/>
  <c r="H409" i="1"/>
  <c r="L377" i="1"/>
  <c r="H377" i="1"/>
  <c r="L361" i="1"/>
  <c r="H361" i="1"/>
  <c r="L345" i="1"/>
  <c r="H345" i="1"/>
  <c r="L329" i="1"/>
  <c r="H329" i="1"/>
  <c r="L309" i="1"/>
  <c r="H309" i="1"/>
  <c r="L743" i="1"/>
  <c r="H731" i="1"/>
  <c r="L711" i="1"/>
  <c r="H699" i="1"/>
  <c r="H611" i="1"/>
  <c r="L587" i="1"/>
  <c r="L575" i="1"/>
  <c r="L559" i="1"/>
  <c r="H556" i="1"/>
  <c r="H550" i="1"/>
  <c r="H544" i="1"/>
  <c r="H534" i="1"/>
  <c r="L534" i="1"/>
  <c r="H532" i="1"/>
  <c r="H526" i="1"/>
  <c r="L526" i="1"/>
  <c r="H518" i="1"/>
  <c r="L518" i="1"/>
  <c r="H512" i="1"/>
  <c r="L502" i="1"/>
  <c r="L474" i="1"/>
  <c r="H468" i="1"/>
  <c r="H400" i="1"/>
  <c r="H392" i="1"/>
  <c r="H384" i="1"/>
  <c r="H374" i="1"/>
  <c r="L374" i="1"/>
  <c r="H372" i="1"/>
  <c r="H358" i="1"/>
  <c r="L358" i="1"/>
  <c r="H356" i="1"/>
  <c r="H342" i="1"/>
  <c r="L342" i="1"/>
  <c r="H340" i="1"/>
  <c r="H326" i="1"/>
  <c r="L326" i="1"/>
  <c r="H324" i="1"/>
  <c r="L691" i="1"/>
  <c r="L675" i="1"/>
  <c r="L659" i="1"/>
  <c r="L643" i="1"/>
  <c r="H623" i="1"/>
  <c r="H607" i="1"/>
  <c r="H591" i="1"/>
  <c r="H539" i="1"/>
  <c r="H531" i="1"/>
  <c r="H523" i="1"/>
  <c r="H515" i="1"/>
  <c r="H507" i="1"/>
  <c r="H499" i="1"/>
  <c r="H491" i="1"/>
  <c r="H483" i="1"/>
  <c r="H475" i="1"/>
  <c r="H467" i="1"/>
  <c r="H459" i="1"/>
  <c r="H451" i="1"/>
  <c r="H443" i="1"/>
  <c r="H435" i="1"/>
  <c r="H427" i="1"/>
  <c r="H419" i="1"/>
  <c r="H411" i="1"/>
  <c r="H403" i="1"/>
  <c r="H395" i="1"/>
  <c r="H387" i="1"/>
  <c r="L505" i="1"/>
  <c r="L491" i="1"/>
  <c r="L385" i="1"/>
  <c r="L360" i="1"/>
  <c r="L328" i="1"/>
  <c r="L185" i="1"/>
  <c r="H185" i="1"/>
  <c r="L169" i="1"/>
  <c r="H169" i="1"/>
  <c r="L153" i="1"/>
  <c r="H153" i="1"/>
  <c r="L137" i="1"/>
  <c r="H137" i="1"/>
  <c r="L121" i="1"/>
  <c r="H121" i="1"/>
  <c r="L105" i="1"/>
  <c r="H105" i="1"/>
  <c r="L89" i="1"/>
  <c r="H89" i="1"/>
  <c r="L73" i="1"/>
  <c r="H73" i="1"/>
  <c r="L57" i="1"/>
  <c r="H57" i="1"/>
  <c r="L49" i="1"/>
  <c r="H49" i="1"/>
  <c r="L41" i="1"/>
  <c r="H41" i="1"/>
  <c r="L33" i="1"/>
  <c r="H33" i="1"/>
  <c r="L541" i="1"/>
  <c r="L392" i="1"/>
  <c r="L367" i="1"/>
  <c r="L351" i="1"/>
  <c r="L335" i="1"/>
  <c r="L298" i="1"/>
  <c r="H298" i="1"/>
  <c r="L286" i="1"/>
  <c r="H286" i="1"/>
  <c r="L278" i="1"/>
  <c r="H278" i="1"/>
  <c r="L270" i="1"/>
  <c r="H270" i="1"/>
  <c r="L262" i="1"/>
  <c r="H262" i="1"/>
  <c r="L254" i="1"/>
  <c r="H254" i="1"/>
  <c r="L246" i="1"/>
  <c r="H246" i="1"/>
  <c r="L238" i="1"/>
  <c r="H238" i="1"/>
  <c r="L230" i="1"/>
  <c r="H230" i="1"/>
  <c r="L222" i="1"/>
  <c r="H222" i="1"/>
  <c r="L214" i="1"/>
  <c r="H214" i="1"/>
  <c r="L206" i="1"/>
  <c r="H206" i="1"/>
  <c r="L198" i="1"/>
  <c r="H198" i="1"/>
  <c r="L190" i="1"/>
  <c r="H190" i="1"/>
  <c r="L178" i="1"/>
  <c r="H178" i="1"/>
  <c r="L162" i="1"/>
  <c r="H162" i="1"/>
  <c r="L146" i="1"/>
  <c r="H146" i="1"/>
  <c r="L130" i="1"/>
  <c r="H130" i="1"/>
  <c r="L114" i="1"/>
  <c r="H114" i="1"/>
  <c r="L98" i="1"/>
  <c r="H98" i="1"/>
  <c r="L82" i="1"/>
  <c r="H82" i="1"/>
  <c r="L66" i="1"/>
  <c r="H66" i="1"/>
  <c r="L520" i="1"/>
  <c r="L484" i="1"/>
  <c r="L452" i="1"/>
  <c r="L436" i="1"/>
  <c r="L420" i="1"/>
  <c r="L404" i="1"/>
  <c r="H303" i="1"/>
  <c r="L303" i="1"/>
  <c r="H297" i="1"/>
  <c r="H289" i="1"/>
  <c r="H283" i="1"/>
  <c r="H275" i="1"/>
  <c r="H267" i="1"/>
  <c r="H259" i="1"/>
  <c r="H251" i="1"/>
  <c r="H243" i="1"/>
  <c r="H235" i="1"/>
  <c r="H227" i="1"/>
  <c r="H219" i="1"/>
  <c r="H211" i="1"/>
  <c r="H203" i="1"/>
  <c r="H195" i="1"/>
  <c r="L523" i="1"/>
  <c r="L440" i="1"/>
  <c r="L429" i="1"/>
  <c r="H375" i="1"/>
  <c r="L355" i="1"/>
  <c r="H343" i="1"/>
  <c r="L323" i="1"/>
  <c r="L267" i="1"/>
  <c r="L251" i="1"/>
  <c r="L235" i="1"/>
  <c r="L219" i="1"/>
  <c r="L203" i="1"/>
  <c r="L187" i="1"/>
  <c r="L171" i="1"/>
  <c r="L155" i="1"/>
  <c r="L151" i="1"/>
  <c r="L147" i="1"/>
  <c r="L143" i="1"/>
  <c r="L139" i="1"/>
  <c r="L135" i="1"/>
  <c r="L131" i="1"/>
  <c r="L127" i="1"/>
  <c r="L123" i="1"/>
  <c r="L119" i="1"/>
  <c r="L115" i="1"/>
  <c r="L111" i="1"/>
  <c r="L107" i="1"/>
  <c r="L103" i="1"/>
  <c r="L99" i="1"/>
  <c r="L95" i="1"/>
  <c r="L91" i="1"/>
  <c r="L87" i="1"/>
  <c r="L83" i="1"/>
  <c r="L79" i="1"/>
  <c r="L63" i="1"/>
  <c r="L47" i="1"/>
  <c r="L31" i="1"/>
  <c r="L148" i="1"/>
  <c r="L116" i="1"/>
  <c r="L84" i="1"/>
  <c r="L300" i="1"/>
  <c r="H167" i="1"/>
  <c r="H135" i="1"/>
  <c r="H103" i="1"/>
  <c r="H71" i="1"/>
  <c r="H304" i="1"/>
  <c r="L296" i="1"/>
  <c r="L136" i="1"/>
  <c r="L104" i="1"/>
  <c r="L305" i="1"/>
  <c r="L273" i="1"/>
  <c r="L257" i="1"/>
  <c r="L241" i="1"/>
  <c r="L225" i="1"/>
  <c r="L209" i="1"/>
  <c r="L193" i="1"/>
  <c r="H47" i="1"/>
  <c r="H31" i="1"/>
  <c r="H1890" i="1"/>
  <c r="L1891" i="1"/>
  <c r="H1886" i="1"/>
  <c r="L1886" i="1"/>
  <c r="L1836" i="1"/>
  <c r="H1836" i="1"/>
  <c r="L1773" i="1"/>
  <c r="H1773" i="1"/>
  <c r="H1782" i="1"/>
  <c r="H1894" i="1"/>
  <c r="L1915" i="1"/>
  <c r="H1915" i="1"/>
  <c r="H1905" i="1"/>
  <c r="H1876" i="1"/>
  <c r="L1906" i="1"/>
  <c r="L1896" i="1"/>
  <c r="L1885" i="1"/>
  <c r="L1855" i="1"/>
  <c r="H1855" i="1"/>
  <c r="L1843" i="1"/>
  <c r="H1843" i="1"/>
  <c r="H1858" i="1"/>
  <c r="L1828" i="1"/>
  <c r="H1828" i="1"/>
  <c r="L1797" i="1"/>
  <c r="H1797" i="1"/>
  <c r="L1794" i="1"/>
  <c r="H1794" i="1"/>
  <c r="L1786" i="1"/>
  <c r="H1786" i="1"/>
  <c r="H1799" i="1"/>
  <c r="L1914" i="1"/>
  <c r="H1914" i="1"/>
  <c r="H1902" i="1"/>
  <c r="L1903" i="1"/>
  <c r="H1913" i="1"/>
  <c r="L1910" i="1"/>
  <c r="H1897" i="1"/>
  <c r="H1872" i="1"/>
  <c r="H1909" i="1"/>
  <c r="L1887" i="1"/>
  <c r="L1881" i="1"/>
  <c r="L1877" i="1"/>
  <c r="L1873" i="1"/>
  <c r="L1869" i="1"/>
  <c r="L1865" i="1"/>
  <c r="H1865" i="1"/>
  <c r="L1890" i="1"/>
  <c r="L1878" i="1"/>
  <c r="H1860" i="1"/>
  <c r="L1860" i="1"/>
  <c r="H1893" i="1"/>
  <c r="H1877" i="1"/>
  <c r="L1872" i="1"/>
  <c r="H1850" i="1"/>
  <c r="L1842" i="1"/>
  <c r="L1853" i="1"/>
  <c r="H1839" i="1"/>
  <c r="L1839" i="1"/>
  <c r="H1823" i="1"/>
  <c r="L1823" i="1"/>
  <c r="L1850" i="1"/>
  <c r="L1824" i="1"/>
  <c r="H1824" i="1"/>
  <c r="L1816" i="1"/>
  <c r="H1816" i="1"/>
  <c r="L1818" i="1"/>
  <c r="L1793" i="1"/>
  <c r="H1793" i="1"/>
  <c r="L1777" i="1"/>
  <c r="H1777" i="1"/>
  <c r="H1761" i="1"/>
  <c r="L1761" i="1"/>
  <c r="L1833" i="1"/>
  <c r="L1813" i="1"/>
  <c r="H1784" i="1"/>
  <c r="H1774" i="1"/>
  <c r="L1774" i="1"/>
  <c r="L1829" i="1"/>
  <c r="H1813" i="1"/>
  <c r="H1808" i="1"/>
  <c r="L1799" i="1"/>
  <c r="L1791" i="1"/>
  <c r="H1815" i="1"/>
  <c r="L1754" i="1"/>
  <c r="H1754" i="1"/>
  <c r="L1738" i="1"/>
  <c r="H1738" i="1"/>
  <c r="H1722" i="1"/>
  <c r="L1722" i="1"/>
  <c r="L1764" i="1"/>
  <c r="L1753" i="1"/>
  <c r="H1753" i="1"/>
  <c r="L1745" i="1"/>
  <c r="H1745" i="1"/>
  <c r="L1737" i="1"/>
  <c r="H1737" i="1"/>
  <c r="L1721" i="1"/>
  <c r="H1721" i="1"/>
  <c r="L1713" i="1"/>
  <c r="H1713" i="1"/>
  <c r="L1728" i="1"/>
  <c r="H1716" i="1"/>
  <c r="L1652" i="1"/>
  <c r="H1652" i="1"/>
  <c r="H1673" i="1"/>
  <c r="L1657" i="1"/>
  <c r="H1657" i="1"/>
  <c r="L1702" i="1"/>
  <c r="L1694" i="1"/>
  <c r="L1686" i="1"/>
  <c r="L1674" i="1"/>
  <c r="L1670" i="1"/>
  <c r="L1666" i="1"/>
  <c r="L1662" i="1"/>
  <c r="H1703" i="1"/>
  <c r="H1695" i="1"/>
  <c r="H1687" i="1"/>
  <c r="H1702" i="1"/>
  <c r="L1687" i="1"/>
  <c r="H1666" i="1"/>
  <c r="H1683" i="1"/>
  <c r="H1650" i="1"/>
  <c r="L1689" i="1"/>
  <c r="L1679" i="1"/>
  <c r="H1676" i="1"/>
  <c r="L1673" i="1"/>
  <c r="H1647" i="1"/>
  <c r="L1707" i="1"/>
  <c r="L1675" i="1"/>
  <c r="L1659" i="1"/>
  <c r="H1579" i="1"/>
  <c r="H1641" i="1"/>
  <c r="H1633" i="1"/>
  <c r="H1625" i="1"/>
  <c r="H1617" i="1"/>
  <c r="H1609" i="1"/>
  <c r="H1601" i="1"/>
  <c r="H1544" i="1"/>
  <c r="H1528" i="1"/>
  <c r="H1656" i="1"/>
  <c r="L1644" i="1"/>
  <c r="H1635" i="1"/>
  <c r="H1619" i="1"/>
  <c r="H1603" i="1"/>
  <c r="H1571" i="1"/>
  <c r="L1565" i="1"/>
  <c r="H1555" i="1"/>
  <c r="L1549" i="1"/>
  <c r="L1545" i="1"/>
  <c r="L1541" i="1"/>
  <c r="L1537" i="1"/>
  <c r="L1533" i="1"/>
  <c r="L1529" i="1"/>
  <c r="L1525" i="1"/>
  <c r="L1521" i="1"/>
  <c r="L1517" i="1"/>
  <c r="L1513" i="1"/>
  <c r="L1634" i="1"/>
  <c r="L1632" i="1"/>
  <c r="H1621" i="1"/>
  <c r="L1602" i="1"/>
  <c r="L1600" i="1"/>
  <c r="L1574" i="1"/>
  <c r="L1508" i="1"/>
  <c r="L1489" i="1"/>
  <c r="H1478" i="1"/>
  <c r="H1462" i="1"/>
  <c r="H1446" i="1"/>
  <c r="H1430" i="1"/>
  <c r="H1414" i="1"/>
  <c r="H1565" i="1"/>
  <c r="L1558" i="1"/>
  <c r="H1533" i="1"/>
  <c r="H1523" i="1"/>
  <c r="L1520" i="1"/>
  <c r="L1512" i="1"/>
  <c r="H1499" i="1"/>
  <c r="H1492" i="1"/>
  <c r="L1463" i="1"/>
  <c r="L1447" i="1"/>
  <c r="L1431" i="1"/>
  <c r="L1415" i="1"/>
  <c r="H1503" i="1"/>
  <c r="H1476" i="1"/>
  <c r="H1468" i="1"/>
  <c r="H1460" i="1"/>
  <c r="H1452" i="1"/>
  <c r="H1444" i="1"/>
  <c r="H1436" i="1"/>
  <c r="H1428" i="1"/>
  <c r="H1420" i="1"/>
  <c r="H1412" i="1"/>
  <c r="L1570" i="1"/>
  <c r="L1562" i="1"/>
  <c r="L1554" i="1"/>
  <c r="H1537" i="1"/>
  <c r="H1527" i="1"/>
  <c r="H1493" i="1"/>
  <c r="L1476" i="1"/>
  <c r="L1460" i="1"/>
  <c r="L1444" i="1"/>
  <c r="L1428" i="1"/>
  <c r="L1412" i="1"/>
  <c r="L1398" i="1"/>
  <c r="L1454" i="1"/>
  <c r="H1408" i="1"/>
  <c r="L1434" i="1"/>
  <c r="L1406" i="1"/>
  <c r="H1392" i="1"/>
  <c r="H1378" i="1"/>
  <c r="L1378" i="1"/>
  <c r="H1376" i="1"/>
  <c r="H1362" i="1"/>
  <c r="L1362" i="1"/>
  <c r="H1360" i="1"/>
  <c r="H1346" i="1"/>
  <c r="L1346" i="1"/>
  <c r="H1344" i="1"/>
  <c r="H1330" i="1"/>
  <c r="L1330" i="1"/>
  <c r="H1328" i="1"/>
  <c r="H1314" i="1"/>
  <c r="L1314" i="1"/>
  <c r="H1312" i="1"/>
  <c r="H1298" i="1"/>
  <c r="L1298" i="1"/>
  <c r="H1296" i="1"/>
  <c r="L1282" i="1"/>
  <c r="H1282" i="1"/>
  <c r="L1270" i="1"/>
  <c r="H1270" i="1"/>
  <c r="L1462" i="1"/>
  <c r="L1430" i="1"/>
  <c r="H1399" i="1"/>
  <c r="H1385" i="1"/>
  <c r="L1375" i="1"/>
  <c r="H1369" i="1"/>
  <c r="L1359" i="1"/>
  <c r="H1353" i="1"/>
  <c r="L1343" i="1"/>
  <c r="H1337" i="1"/>
  <c r="L1327" i="1"/>
  <c r="H1321" i="1"/>
  <c r="L1311" i="1"/>
  <c r="H1305" i="1"/>
  <c r="L1295" i="1"/>
  <c r="H1289" i="1"/>
  <c r="L1283" i="1"/>
  <c r="L1247" i="1"/>
  <c r="H1247" i="1"/>
  <c r="L1231" i="1"/>
  <c r="H1231" i="1"/>
  <c r="L1215" i="1"/>
  <c r="H1215" i="1"/>
  <c r="H1199" i="1"/>
  <c r="L1199" i="1"/>
  <c r="L1376" i="1"/>
  <c r="L1360" i="1"/>
  <c r="L1344" i="1"/>
  <c r="L1328" i="1"/>
  <c r="L1312" i="1"/>
  <c r="L1296" i="1"/>
  <c r="H1271" i="1"/>
  <c r="H1259" i="1"/>
  <c r="H1391" i="1"/>
  <c r="H1236" i="1"/>
  <c r="H1228" i="1"/>
  <c r="L1202" i="1"/>
  <c r="H1202" i="1"/>
  <c r="L1190" i="1"/>
  <c r="H1190" i="1"/>
  <c r="L1182" i="1"/>
  <c r="H1182" i="1"/>
  <c r="H1265" i="1"/>
  <c r="H1191" i="1"/>
  <c r="L1191" i="1"/>
  <c r="L1173" i="1"/>
  <c r="L1157" i="1"/>
  <c r="L1141" i="1"/>
  <c r="L1125" i="1"/>
  <c r="L1109" i="1"/>
  <c r="L1093" i="1"/>
  <c r="L1077" i="1"/>
  <c r="L1061" i="1"/>
  <c r="L1045" i="1"/>
  <c r="L1029" i="1"/>
  <c r="L1013" i="1"/>
  <c r="L997" i="1"/>
  <c r="L981" i="1"/>
  <c r="L965" i="1"/>
  <c r="H1261" i="1"/>
  <c r="H1180" i="1"/>
  <c r="L955" i="1"/>
  <c r="H955" i="1"/>
  <c r="H1269" i="1"/>
  <c r="H1172" i="1"/>
  <c r="H1156" i="1"/>
  <c r="H1140" i="1"/>
  <c r="H1124" i="1"/>
  <c r="H1108" i="1"/>
  <c r="H1092" i="1"/>
  <c r="H1076" i="1"/>
  <c r="H1060" i="1"/>
  <c r="H1044" i="1"/>
  <c r="H1028" i="1"/>
  <c r="H1012" i="1"/>
  <c r="H996" i="1"/>
  <c r="H980" i="1"/>
  <c r="H933" i="1"/>
  <c r="H917" i="1"/>
  <c r="H901" i="1"/>
  <c r="H885" i="1"/>
  <c r="H869" i="1"/>
  <c r="H853" i="1"/>
  <c r="H837" i="1"/>
  <c r="H821" i="1"/>
  <c r="H805" i="1"/>
  <c r="H789" i="1"/>
  <c r="H1175" i="1"/>
  <c r="L1162" i="1"/>
  <c r="H1143" i="1"/>
  <c r="L1130" i="1"/>
  <c r="H1111" i="1"/>
  <c r="L1098" i="1"/>
  <c r="H1079" i="1"/>
  <c r="L1066" i="1"/>
  <c r="H1047" i="1"/>
  <c r="L1034" i="1"/>
  <c r="H1015" i="1"/>
  <c r="L1002" i="1"/>
  <c r="H983" i="1"/>
  <c r="L970" i="1"/>
  <c r="L964" i="1"/>
  <c r="L954" i="1"/>
  <c r="L1164" i="1"/>
  <c r="L1148" i="1"/>
  <c r="L1132" i="1"/>
  <c r="L1116" i="1"/>
  <c r="L1100" i="1"/>
  <c r="L1084" i="1"/>
  <c r="L1068" i="1"/>
  <c r="L1052" i="1"/>
  <c r="L1036" i="1"/>
  <c r="L1020" i="1"/>
  <c r="L1004" i="1"/>
  <c r="L988" i="1"/>
  <c r="L972" i="1"/>
  <c r="L771" i="1"/>
  <c r="H771" i="1"/>
  <c r="L1187" i="1"/>
  <c r="H1107" i="1"/>
  <c r="H1101" i="1"/>
  <c r="L1094" i="1"/>
  <c r="H1075" i="1"/>
  <c r="H1069" i="1"/>
  <c r="L1062" i="1"/>
  <c r="H1043" i="1"/>
  <c r="H1037" i="1"/>
  <c r="L1030" i="1"/>
  <c r="H1011" i="1"/>
  <c r="H1005" i="1"/>
  <c r="L998" i="1"/>
  <c r="H979" i="1"/>
  <c r="H973" i="1"/>
  <c r="H963" i="1"/>
  <c r="H960" i="1"/>
  <c r="H946" i="1"/>
  <c r="H938" i="1"/>
  <c r="H930" i="1"/>
  <c r="H922" i="1"/>
  <c r="H914" i="1"/>
  <c r="H906" i="1"/>
  <c r="H898" i="1"/>
  <c r="H890" i="1"/>
  <c r="H882" i="1"/>
  <c r="H874" i="1"/>
  <c r="H866" i="1"/>
  <c r="H858" i="1"/>
  <c r="H850" i="1"/>
  <c r="H842" i="1"/>
  <c r="H834" i="1"/>
  <c r="H826" i="1"/>
  <c r="H818" i="1"/>
  <c r="H810" i="1"/>
  <c r="H802" i="1"/>
  <c r="H794" i="1"/>
  <c r="H786" i="1"/>
  <c r="L776" i="1"/>
  <c r="H776" i="1"/>
  <c r="L756" i="1"/>
  <c r="H756" i="1"/>
  <c r="L939" i="1"/>
  <c r="L923" i="1"/>
  <c r="L907" i="1"/>
  <c r="L891" i="1"/>
  <c r="L875" i="1"/>
  <c r="L859" i="1"/>
  <c r="L843" i="1"/>
  <c r="L827" i="1"/>
  <c r="L811" i="1"/>
  <c r="L795" i="1"/>
  <c r="L941" i="1"/>
  <c r="L933" i="1"/>
  <c r="L925" i="1"/>
  <c r="L917" i="1"/>
  <c r="L909" i="1"/>
  <c r="L901" i="1"/>
  <c r="L893" i="1"/>
  <c r="L885" i="1"/>
  <c r="L877" i="1"/>
  <c r="L869" i="1"/>
  <c r="L861" i="1"/>
  <c r="L853" i="1"/>
  <c r="L845" i="1"/>
  <c r="L837" i="1"/>
  <c r="L829" i="1"/>
  <c r="L821" i="1"/>
  <c r="L813" i="1"/>
  <c r="L805" i="1"/>
  <c r="L797" i="1"/>
  <c r="L789" i="1"/>
  <c r="L781" i="1"/>
  <c r="L761" i="1"/>
  <c r="L749" i="1"/>
  <c r="H749" i="1"/>
  <c r="L733" i="1"/>
  <c r="H733" i="1"/>
  <c r="L717" i="1"/>
  <c r="H717" i="1"/>
  <c r="L701" i="1"/>
  <c r="H701" i="1"/>
  <c r="L685" i="1"/>
  <c r="H685" i="1"/>
  <c r="L669" i="1"/>
  <c r="H669" i="1"/>
  <c r="L653" i="1"/>
  <c r="H653" i="1"/>
  <c r="L637" i="1"/>
  <c r="H637" i="1"/>
  <c r="L621" i="1"/>
  <c r="H621" i="1"/>
  <c r="L605" i="1"/>
  <c r="H605" i="1"/>
  <c r="L589" i="1"/>
  <c r="H589" i="1"/>
  <c r="L577" i="1"/>
  <c r="H577" i="1"/>
  <c r="L569" i="1"/>
  <c r="H569" i="1"/>
  <c r="H738" i="1"/>
  <c r="L738" i="1"/>
  <c r="H722" i="1"/>
  <c r="L722" i="1"/>
  <c r="H706" i="1"/>
  <c r="L706" i="1"/>
  <c r="H678" i="1"/>
  <c r="L678" i="1"/>
  <c r="H662" i="1"/>
  <c r="L662" i="1"/>
  <c r="H646" i="1"/>
  <c r="L646" i="1"/>
  <c r="H614" i="1"/>
  <c r="L614" i="1"/>
  <c r="H608" i="1"/>
  <c r="H598" i="1"/>
  <c r="L598" i="1"/>
  <c r="H582" i="1"/>
  <c r="L582" i="1"/>
  <c r="H578" i="1"/>
  <c r="L578" i="1"/>
  <c r="H572" i="1"/>
  <c r="H562" i="1"/>
  <c r="L562" i="1"/>
  <c r="H753" i="1"/>
  <c r="H735" i="1"/>
  <c r="H719" i="1"/>
  <c r="H703" i="1"/>
  <c r="L687" i="1"/>
  <c r="H675" i="1"/>
  <c r="L655" i="1"/>
  <c r="H643" i="1"/>
  <c r="H631" i="1"/>
  <c r="L623" i="1"/>
  <c r="H599" i="1"/>
  <c r="L591" i="1"/>
  <c r="H533" i="1"/>
  <c r="H517" i="1"/>
  <c r="H501" i="1"/>
  <c r="H485" i="1"/>
  <c r="H469" i="1"/>
  <c r="H453" i="1"/>
  <c r="H437" i="1"/>
  <c r="H421" i="1"/>
  <c r="H405" i="1"/>
  <c r="L373" i="1"/>
  <c r="H373" i="1"/>
  <c r="L357" i="1"/>
  <c r="H357" i="1"/>
  <c r="L341" i="1"/>
  <c r="H341" i="1"/>
  <c r="L325" i="1"/>
  <c r="H325" i="1"/>
  <c r="L317" i="1"/>
  <c r="H317" i="1"/>
  <c r="H751" i="1"/>
  <c r="H739" i="1"/>
  <c r="L719" i="1"/>
  <c r="H707" i="1"/>
  <c r="L635" i="1"/>
  <c r="H595" i="1"/>
  <c r="H540" i="1"/>
  <c r="L514" i="1"/>
  <c r="H508" i="1"/>
  <c r="L498" i="1"/>
  <c r="H496" i="1"/>
  <c r="H490" i="1"/>
  <c r="L490" i="1"/>
  <c r="H488" i="1"/>
  <c r="H482" i="1"/>
  <c r="L482" i="1"/>
  <c r="H480" i="1"/>
  <c r="L470" i="1"/>
  <c r="H464" i="1"/>
  <c r="H458" i="1"/>
  <c r="L458" i="1"/>
  <c r="H450" i="1"/>
  <c r="L450" i="1"/>
  <c r="H448" i="1"/>
  <c r="H442" i="1"/>
  <c r="L442" i="1"/>
  <c r="H434" i="1"/>
  <c r="L434" i="1"/>
  <c r="H432" i="1"/>
  <c r="H426" i="1"/>
  <c r="L426" i="1"/>
  <c r="H424" i="1"/>
  <c r="H418" i="1"/>
  <c r="L418" i="1"/>
  <c r="H416" i="1"/>
  <c r="H410" i="1"/>
  <c r="L410" i="1"/>
  <c r="H408" i="1"/>
  <c r="H402" i="1"/>
  <c r="L402" i="1"/>
  <c r="H398" i="1"/>
  <c r="L398" i="1"/>
  <c r="H390" i="1"/>
  <c r="L390" i="1"/>
  <c r="H382" i="1"/>
  <c r="L382" i="1"/>
  <c r="H370" i="1"/>
  <c r="L370" i="1"/>
  <c r="H354" i="1"/>
  <c r="L354" i="1"/>
  <c r="H352" i="1"/>
  <c r="H338" i="1"/>
  <c r="L338" i="1"/>
  <c r="H322" i="1"/>
  <c r="L322" i="1"/>
  <c r="H320" i="1"/>
  <c r="L748" i="1"/>
  <c r="L716" i="1"/>
  <c r="H687" i="1"/>
  <c r="H671" i="1"/>
  <c r="H655" i="1"/>
  <c r="H639" i="1"/>
  <c r="H554" i="1"/>
  <c r="L554" i="1"/>
  <c r="L548" i="1"/>
  <c r="L528" i="1"/>
  <c r="L517" i="1"/>
  <c r="L501" i="1"/>
  <c r="H470" i="1"/>
  <c r="L397" i="1"/>
  <c r="H383" i="1"/>
  <c r="L181" i="1"/>
  <c r="H181" i="1"/>
  <c r="L165" i="1"/>
  <c r="H165" i="1"/>
  <c r="L149" i="1"/>
  <c r="H149" i="1"/>
  <c r="L133" i="1"/>
  <c r="H133" i="1"/>
  <c r="L117" i="1"/>
  <c r="H117" i="1"/>
  <c r="L101" i="1"/>
  <c r="H101" i="1"/>
  <c r="L85" i="1"/>
  <c r="H85" i="1"/>
  <c r="L69" i="1"/>
  <c r="H69" i="1"/>
  <c r="N6" i="1"/>
  <c r="L537" i="1"/>
  <c r="L521" i="1"/>
  <c r="L507" i="1"/>
  <c r="H502" i="1"/>
  <c r="H379" i="1"/>
  <c r="H363" i="1"/>
  <c r="H347" i="1"/>
  <c r="H331" i="1"/>
  <c r="L294" i="1"/>
  <c r="H294" i="1"/>
  <c r="L174" i="1"/>
  <c r="H174" i="1"/>
  <c r="L158" i="1"/>
  <c r="H158" i="1"/>
  <c r="L142" i="1"/>
  <c r="H142" i="1"/>
  <c r="L126" i="1"/>
  <c r="H126" i="1"/>
  <c r="L110" i="1"/>
  <c r="H110" i="1"/>
  <c r="L94" i="1"/>
  <c r="H94" i="1"/>
  <c r="L78" i="1"/>
  <c r="H78" i="1"/>
  <c r="L62" i="1"/>
  <c r="H62" i="1"/>
  <c r="L50" i="1"/>
  <c r="H50" i="1"/>
  <c r="L42" i="1"/>
  <c r="H42" i="1"/>
  <c r="L34" i="1"/>
  <c r="H34" i="1"/>
  <c r="L13" i="1"/>
  <c r="H13" i="1"/>
  <c r="H8" i="1"/>
  <c r="L483" i="1"/>
  <c r="L451" i="1"/>
  <c r="L435" i="1"/>
  <c r="L419" i="1"/>
  <c r="L403" i="1"/>
  <c r="L372" i="1"/>
  <c r="L356" i="1"/>
  <c r="L340" i="1"/>
  <c r="L324" i="1"/>
  <c r="H299" i="1"/>
  <c r="L299" i="1"/>
  <c r="H293" i="1"/>
  <c r="L493" i="1"/>
  <c r="L413" i="1"/>
  <c r="L363" i="1"/>
  <c r="H351" i="1"/>
  <c r="L331" i="1"/>
  <c r="H311" i="1"/>
  <c r="L183" i="1"/>
  <c r="L167" i="1"/>
  <c r="L75" i="1"/>
  <c r="L59" i="1"/>
  <c r="L43" i="1"/>
  <c r="H296" i="1"/>
  <c r="L284" i="1"/>
  <c r="L276" i="1"/>
  <c r="L268" i="1"/>
  <c r="L252" i="1"/>
  <c r="L236" i="1"/>
  <c r="L220" i="1"/>
  <c r="L204" i="1"/>
  <c r="L188" i="1"/>
  <c r="L172" i="1"/>
  <c r="L156" i="1"/>
  <c r="L124" i="1"/>
  <c r="L92" i="1"/>
  <c r="L68" i="1"/>
  <c r="H175" i="1"/>
  <c r="H143" i="1"/>
  <c r="H111" i="1"/>
  <c r="H79" i="1"/>
  <c r="L293" i="1"/>
  <c r="L144" i="1"/>
  <c r="L112" i="1"/>
  <c r="L80" i="1"/>
  <c r="H300" i="1"/>
  <c r="L292" i="1"/>
  <c r="L285" i="1"/>
  <c r="L269" i="1"/>
  <c r="L253" i="1"/>
  <c r="L237" i="1"/>
  <c r="L221" i="1"/>
  <c r="L205" i="1"/>
  <c r="H187" i="1"/>
  <c r="H171" i="1"/>
  <c r="H155" i="1"/>
  <c r="H139" i="1"/>
  <c r="H123" i="1"/>
  <c r="H107" i="1"/>
  <c r="H91" i="1"/>
  <c r="H75" i="1"/>
  <c r="H59" i="1"/>
  <c r="H43" i="1"/>
  <c r="H14" i="1"/>
  <c r="L1863" i="1"/>
  <c r="H1863" i="1"/>
  <c r="H1884" i="1"/>
  <c r="L1840" i="1"/>
  <c r="H1840" i="1"/>
  <c r="L1812" i="1"/>
  <c r="H1812" i="1"/>
  <c r="L1805" i="1"/>
  <c r="H1805" i="1"/>
  <c r="L1757" i="1"/>
  <c r="H1757" i="1"/>
  <c r="L1817" i="1"/>
  <c r="H1817" i="1"/>
  <c r="L1750" i="1"/>
  <c r="H1750" i="1"/>
  <c r="H1791" i="1"/>
  <c r="H1696" i="1"/>
  <c r="L1595" i="1"/>
  <c r="H1643" i="1"/>
  <c r="H1593" i="1"/>
  <c r="L1487" i="1"/>
  <c r="H1487" i="1"/>
  <c r="H1572" i="1"/>
  <c r="H1568" i="1"/>
  <c r="H1564" i="1"/>
  <c r="H1560" i="1"/>
  <c r="H1556" i="1"/>
  <c r="H1552" i="1"/>
  <c r="H1540" i="1"/>
  <c r="H1524" i="1"/>
  <c r="H1594" i="1"/>
  <c r="H1567" i="1"/>
  <c r="L1561" i="1"/>
  <c r="H1551" i="1"/>
  <c r="H1474" i="1"/>
  <c r="H1458" i="1"/>
  <c r="H1442" i="1"/>
  <c r="H1426" i="1"/>
  <c r="H1410" i="1"/>
  <c r="L1467" i="1"/>
  <c r="L1451" i="1"/>
  <c r="L1435" i="1"/>
  <c r="L1419" i="1"/>
  <c r="L1407" i="1"/>
  <c r="H1561" i="1"/>
  <c r="H1535" i="1"/>
  <c r="H1404" i="1"/>
  <c r="H1395" i="1"/>
  <c r="L1389" i="1"/>
  <c r="H1389" i="1"/>
  <c r="L1418" i="1"/>
  <c r="H1390" i="1"/>
  <c r="L1390" i="1"/>
  <c r="H1374" i="1"/>
  <c r="L1374" i="1"/>
  <c r="H1358" i="1"/>
  <c r="L1358" i="1"/>
  <c r="H1342" i="1"/>
  <c r="L1342" i="1"/>
  <c r="H1326" i="1"/>
  <c r="L1326" i="1"/>
  <c r="H1310" i="1"/>
  <c r="L1310" i="1"/>
  <c r="H1294" i="1"/>
  <c r="L1294" i="1"/>
  <c r="L1266" i="1"/>
  <c r="H1266" i="1"/>
  <c r="L1379" i="1"/>
  <c r="H1373" i="1"/>
  <c r="L1363" i="1"/>
  <c r="H1357" i="1"/>
  <c r="L1347" i="1"/>
  <c r="H1341" i="1"/>
  <c r="L1331" i="1"/>
  <c r="H1325" i="1"/>
  <c r="L1315" i="1"/>
  <c r="H1309" i="1"/>
  <c r="L1299" i="1"/>
  <c r="H1293" i="1"/>
  <c r="L1243" i="1"/>
  <c r="H1243" i="1"/>
  <c r="L1227" i="1"/>
  <c r="H1227" i="1"/>
  <c r="L1211" i="1"/>
  <c r="H1211" i="1"/>
  <c r="L1279" i="1"/>
  <c r="L1250" i="1"/>
  <c r="H1250" i="1"/>
  <c r="L1242" i="1"/>
  <c r="H1242" i="1"/>
  <c r="L1234" i="1"/>
  <c r="H1234" i="1"/>
  <c r="L1226" i="1"/>
  <c r="H1226" i="1"/>
  <c r="L1218" i="1"/>
  <c r="H1218" i="1"/>
  <c r="L1210" i="1"/>
  <c r="H1210" i="1"/>
  <c r="H1178" i="1"/>
  <c r="L1178" i="1"/>
  <c r="L1169" i="1"/>
  <c r="L1153" i="1"/>
  <c r="L1137" i="1"/>
  <c r="L1121" i="1"/>
  <c r="L1105" i="1"/>
  <c r="L1089" i="1"/>
  <c r="L1073" i="1"/>
  <c r="L1057" i="1"/>
  <c r="L1041" i="1"/>
  <c r="L1025" i="1"/>
  <c r="L1009" i="1"/>
  <c r="L993" i="1"/>
  <c r="L977" i="1"/>
  <c r="L961" i="1"/>
  <c r="H1195" i="1"/>
  <c r="H951" i="1"/>
  <c r="L951" i="1"/>
  <c r="H1168" i="1"/>
  <c r="H1152" i="1"/>
  <c r="H1136" i="1"/>
  <c r="H1120" i="1"/>
  <c r="H1104" i="1"/>
  <c r="H1088" i="1"/>
  <c r="H1072" i="1"/>
  <c r="H1056" i="1"/>
  <c r="H1040" i="1"/>
  <c r="H1024" i="1"/>
  <c r="H1008" i="1"/>
  <c r="H992" i="1"/>
  <c r="H976" i="1"/>
  <c r="H945" i="1"/>
  <c r="H929" i="1"/>
  <c r="H913" i="1"/>
  <c r="H897" i="1"/>
  <c r="H881" i="1"/>
  <c r="H865" i="1"/>
  <c r="H849" i="1"/>
  <c r="H833" i="1"/>
  <c r="H817" i="1"/>
  <c r="H801" i="1"/>
  <c r="H785" i="1"/>
  <c r="L1195" i="1"/>
  <c r="L1154" i="1"/>
  <c r="L1122" i="1"/>
  <c r="H1103" i="1"/>
  <c r="H1097" i="1"/>
  <c r="L1090" i="1"/>
  <c r="H1071" i="1"/>
  <c r="H1065" i="1"/>
  <c r="L1058" i="1"/>
  <c r="H1039" i="1"/>
  <c r="H1033" i="1"/>
  <c r="L1026" i="1"/>
  <c r="H1007" i="1"/>
  <c r="H1001" i="1"/>
  <c r="L994" i="1"/>
  <c r="H975" i="1"/>
  <c r="H969" i="1"/>
  <c r="H959" i="1"/>
  <c r="H783" i="1"/>
  <c r="L783" i="1"/>
  <c r="L1174" i="1"/>
  <c r="L1166" i="1"/>
  <c r="L1158" i="1"/>
  <c r="L1150" i="1"/>
  <c r="L1142" i="1"/>
  <c r="L1134" i="1"/>
  <c r="L1126" i="1"/>
  <c r="L1118" i="1"/>
  <c r="H1099" i="1"/>
  <c r="H1093" i="1"/>
  <c r="L1086" i="1"/>
  <c r="H1067" i="1"/>
  <c r="H1061" i="1"/>
  <c r="L1054" i="1"/>
  <c r="H1035" i="1"/>
  <c r="H1029" i="1"/>
  <c r="L1022" i="1"/>
  <c r="H1003" i="1"/>
  <c r="H997" i="1"/>
  <c r="L990" i="1"/>
  <c r="H971" i="1"/>
  <c r="L944" i="1"/>
  <c r="H944" i="1"/>
  <c r="L936" i="1"/>
  <c r="H936" i="1"/>
  <c r="L928" i="1"/>
  <c r="H928" i="1"/>
  <c r="L920" i="1"/>
  <c r="H920" i="1"/>
  <c r="L912" i="1"/>
  <c r="H912" i="1"/>
  <c r="L904" i="1"/>
  <c r="H904" i="1"/>
  <c r="L896" i="1"/>
  <c r="H896" i="1"/>
  <c r="L888" i="1"/>
  <c r="H888" i="1"/>
  <c r="L880" i="1"/>
  <c r="H880" i="1"/>
  <c r="L872" i="1"/>
  <c r="H872" i="1"/>
  <c r="L864" i="1"/>
  <c r="H864" i="1"/>
  <c r="L856" i="1"/>
  <c r="H856" i="1"/>
  <c r="L848" i="1"/>
  <c r="H848" i="1"/>
  <c r="L840" i="1"/>
  <c r="H840" i="1"/>
  <c r="L832" i="1"/>
  <c r="H832" i="1"/>
  <c r="L824" i="1"/>
  <c r="H824" i="1"/>
  <c r="L816" i="1"/>
  <c r="H816" i="1"/>
  <c r="L808" i="1"/>
  <c r="H808" i="1"/>
  <c r="L800" i="1"/>
  <c r="H800" i="1"/>
  <c r="L792" i="1"/>
  <c r="H792" i="1"/>
  <c r="L784" i="1"/>
  <c r="H784" i="1"/>
  <c r="L772" i="1"/>
  <c r="H772" i="1"/>
  <c r="H768" i="1"/>
  <c r="L768" i="1"/>
  <c r="L752" i="1"/>
  <c r="H752" i="1"/>
  <c r="L935" i="1"/>
  <c r="L919" i="1"/>
  <c r="L903" i="1"/>
  <c r="L887" i="1"/>
  <c r="L871" i="1"/>
  <c r="L855" i="1"/>
  <c r="L839" i="1"/>
  <c r="L823" i="1"/>
  <c r="L807" i="1"/>
  <c r="L791" i="1"/>
  <c r="L765" i="1"/>
  <c r="H777" i="1"/>
  <c r="L745" i="1"/>
  <c r="H745" i="1"/>
  <c r="L729" i="1"/>
  <c r="H729" i="1"/>
  <c r="L713" i="1"/>
  <c r="H713" i="1"/>
  <c r="L697" i="1"/>
  <c r="H697" i="1"/>
  <c r="L681" i="1"/>
  <c r="H681" i="1"/>
  <c r="L665" i="1"/>
  <c r="H665" i="1"/>
  <c r="L649" i="1"/>
  <c r="H649" i="1"/>
  <c r="L633" i="1"/>
  <c r="H633" i="1"/>
  <c r="L617" i="1"/>
  <c r="H617" i="1"/>
  <c r="L601" i="1"/>
  <c r="H601" i="1"/>
  <c r="L585" i="1"/>
  <c r="H585" i="1"/>
  <c r="L553" i="1"/>
  <c r="H553" i="1"/>
  <c r="H734" i="1"/>
  <c r="L734" i="1"/>
  <c r="H718" i="1"/>
  <c r="L718" i="1"/>
  <c r="H702" i="1"/>
  <c r="L702" i="1"/>
  <c r="H690" i="1"/>
  <c r="L690" i="1"/>
  <c r="H674" i="1"/>
  <c r="L674" i="1"/>
  <c r="H672" i="1"/>
  <c r="H658" i="1"/>
  <c r="L658" i="1"/>
  <c r="H642" i="1"/>
  <c r="L642" i="1"/>
  <c r="H640" i="1"/>
  <c r="H634" i="1"/>
  <c r="L634" i="1"/>
  <c r="H632" i="1"/>
  <c r="H626" i="1"/>
  <c r="L626" i="1"/>
  <c r="H620" i="1"/>
  <c r="H610" i="1"/>
  <c r="L610" i="1"/>
  <c r="H594" i="1"/>
  <c r="L594" i="1"/>
  <c r="H588" i="1"/>
  <c r="H566" i="1"/>
  <c r="L566" i="1"/>
  <c r="L777" i="1"/>
  <c r="H757" i="1"/>
  <c r="L663" i="1"/>
  <c r="H529" i="1"/>
  <c r="H513" i="1"/>
  <c r="H497" i="1"/>
  <c r="H481" i="1"/>
  <c r="H465" i="1"/>
  <c r="H449" i="1"/>
  <c r="H433" i="1"/>
  <c r="H417" i="1"/>
  <c r="H401" i="1"/>
  <c r="L369" i="1"/>
  <c r="H369" i="1"/>
  <c r="L353" i="1"/>
  <c r="H353" i="1"/>
  <c r="L337" i="1"/>
  <c r="H337" i="1"/>
  <c r="L321" i="1"/>
  <c r="H321" i="1"/>
  <c r="H747" i="1"/>
  <c r="L727" i="1"/>
  <c r="H715" i="1"/>
  <c r="L695" i="1"/>
  <c r="L619" i="1"/>
  <c r="L545" i="1"/>
  <c r="L542" i="1"/>
  <c r="H536" i="1"/>
  <c r="H530" i="1"/>
  <c r="L530" i="1"/>
  <c r="H522" i="1"/>
  <c r="L522" i="1"/>
  <c r="L510" i="1"/>
  <c r="H504" i="1"/>
  <c r="H476" i="1"/>
  <c r="L466" i="1"/>
  <c r="H396" i="1"/>
  <c r="H388" i="1"/>
  <c r="H366" i="1"/>
  <c r="L366" i="1"/>
  <c r="H350" i="1"/>
  <c r="L350" i="1"/>
  <c r="H334" i="1"/>
  <c r="L334" i="1"/>
  <c r="H318" i="1"/>
  <c r="L318" i="1"/>
  <c r="L314" i="1"/>
  <c r="H314" i="1"/>
  <c r="L683" i="1"/>
  <c r="L667" i="1"/>
  <c r="L651" i="1"/>
  <c r="L631" i="1"/>
  <c r="L615" i="1"/>
  <c r="L599" i="1"/>
  <c r="L583" i="1"/>
  <c r="H535" i="1"/>
  <c r="H527" i="1"/>
  <c r="H519" i="1"/>
  <c r="H511" i="1"/>
  <c r="H503" i="1"/>
  <c r="H495" i="1"/>
  <c r="H487" i="1"/>
  <c r="H479" i="1"/>
  <c r="H471" i="1"/>
  <c r="H463" i="1"/>
  <c r="H455" i="1"/>
  <c r="H447" i="1"/>
  <c r="H439" i="1"/>
  <c r="H431" i="1"/>
  <c r="H423" i="1"/>
  <c r="H415" i="1"/>
  <c r="H407" i="1"/>
  <c r="H399" i="1"/>
  <c r="H391" i="1"/>
  <c r="L527" i="1"/>
  <c r="L513" i="1"/>
  <c r="L497" i="1"/>
  <c r="L463" i="1"/>
  <c r="L393" i="1"/>
  <c r="L177" i="1"/>
  <c r="H177" i="1"/>
  <c r="L161" i="1"/>
  <c r="H161" i="1"/>
  <c r="L145" i="1"/>
  <c r="H145" i="1"/>
  <c r="L129" i="1"/>
  <c r="H129" i="1"/>
  <c r="L113" i="1"/>
  <c r="H113" i="1"/>
  <c r="L97" i="1"/>
  <c r="H97" i="1"/>
  <c r="L81" i="1"/>
  <c r="H81" i="1"/>
  <c r="L65" i="1"/>
  <c r="H65" i="1"/>
  <c r="L53" i="1"/>
  <c r="H53" i="1"/>
  <c r="L45" i="1"/>
  <c r="H45" i="1"/>
  <c r="L37" i="1"/>
  <c r="H37" i="1"/>
  <c r="L10" i="1"/>
  <c r="L511" i="1"/>
  <c r="H506" i="1"/>
  <c r="L495" i="1"/>
  <c r="L479" i="1"/>
  <c r="L447" i="1"/>
  <c r="L431" i="1"/>
  <c r="L415" i="1"/>
  <c r="L375" i="1"/>
  <c r="L359" i="1"/>
  <c r="L343" i="1"/>
  <c r="L327" i="1"/>
  <c r="L290" i="1"/>
  <c r="H290" i="1"/>
  <c r="L282" i="1"/>
  <c r="H282" i="1"/>
  <c r="L274" i="1"/>
  <c r="H274" i="1"/>
  <c r="L266" i="1"/>
  <c r="H266" i="1"/>
  <c r="L258" i="1"/>
  <c r="H258" i="1"/>
  <c r="L250" i="1"/>
  <c r="H250" i="1"/>
  <c r="L242" i="1"/>
  <c r="H242" i="1"/>
  <c r="L234" i="1"/>
  <c r="H234" i="1"/>
  <c r="L226" i="1"/>
  <c r="H226" i="1"/>
  <c r="L218" i="1"/>
  <c r="H218" i="1"/>
  <c r="L210" i="1"/>
  <c r="H210" i="1"/>
  <c r="L202" i="1"/>
  <c r="H202" i="1"/>
  <c r="L194" i="1"/>
  <c r="H194" i="1"/>
  <c r="L186" i="1"/>
  <c r="H186" i="1"/>
  <c r="L170" i="1"/>
  <c r="H170" i="1"/>
  <c r="L154" i="1"/>
  <c r="H154" i="1"/>
  <c r="L138" i="1"/>
  <c r="H138" i="1"/>
  <c r="L122" i="1"/>
  <c r="H122" i="1"/>
  <c r="L106" i="1"/>
  <c r="H106" i="1"/>
  <c r="L90" i="1"/>
  <c r="H90" i="1"/>
  <c r="L74" i="1"/>
  <c r="H74" i="1"/>
  <c r="L58" i="1"/>
  <c r="H58" i="1"/>
  <c r="L9" i="1"/>
  <c r="H9" i="1"/>
  <c r="L539" i="1"/>
  <c r="L383" i="1"/>
  <c r="H295" i="1"/>
  <c r="L295" i="1"/>
  <c r="H287" i="1"/>
  <c r="H279" i="1"/>
  <c r="H271" i="1"/>
  <c r="H263" i="1"/>
  <c r="H255" i="1"/>
  <c r="H247" i="1"/>
  <c r="H239" i="1"/>
  <c r="H231" i="1"/>
  <c r="H223" i="1"/>
  <c r="H215" i="1"/>
  <c r="H207" i="1"/>
  <c r="H199" i="1"/>
  <c r="H191" i="1"/>
  <c r="L529" i="1"/>
  <c r="L477" i="1"/>
  <c r="L461" i="1"/>
  <c r="L423" i="1"/>
  <c r="L371" i="1"/>
  <c r="H359" i="1"/>
  <c r="L339" i="1"/>
  <c r="H327" i="1"/>
  <c r="L259" i="1"/>
  <c r="L243" i="1"/>
  <c r="L227" i="1"/>
  <c r="L211" i="1"/>
  <c r="L195" i="1"/>
  <c r="L179" i="1"/>
  <c r="L163" i="1"/>
  <c r="L71" i="1"/>
  <c r="L55" i="1"/>
  <c r="L39" i="1"/>
  <c r="L132" i="1"/>
  <c r="L100" i="1"/>
  <c r="H292" i="1"/>
  <c r="H183" i="1"/>
  <c r="H151" i="1"/>
  <c r="H119" i="1"/>
  <c r="H87" i="1"/>
  <c r="L281" i="1"/>
  <c r="L265" i="1"/>
  <c r="L249" i="1"/>
  <c r="L233" i="1"/>
  <c r="L217" i="1"/>
  <c r="L201" i="1"/>
  <c r="H55" i="1"/>
  <c r="H39" i="1"/>
  <c r="H6" i="1" l="1"/>
  <c r="L6" i="1"/>
  <c r="AA7" i="1" l="1"/>
  <c r="L7" i="1" s="1"/>
  <c r="O6" i="1"/>
  <c r="AD3" i="1" s="1"/>
  <c r="AC3" i="1" s="1"/>
  <c r="AD534" i="1" l="1"/>
  <c r="AD17" i="1"/>
  <c r="AD21" i="1"/>
  <c r="AD25" i="1"/>
  <c r="AD29" i="1"/>
  <c r="AD16" i="1"/>
  <c r="AD20" i="1"/>
  <c r="AD24" i="1"/>
  <c r="AD28" i="1"/>
  <c r="AD15" i="1"/>
  <c r="AD19" i="1"/>
  <c r="AD23" i="1"/>
  <c r="AD27" i="1"/>
  <c r="AD22" i="1"/>
  <c r="AD18" i="1"/>
  <c r="AD30" i="1"/>
  <c r="AD26" i="1"/>
  <c r="AA6" i="1"/>
  <c r="AD120" i="1"/>
  <c r="AD1811" i="1"/>
  <c r="AD1875" i="1"/>
  <c r="AD1846" i="1"/>
  <c r="AD456" i="1"/>
  <c r="H7" i="1"/>
  <c r="AC7" i="1" s="1"/>
  <c r="AD7" i="1" s="1"/>
  <c r="AD68" i="1"/>
  <c r="AD430" i="1"/>
  <c r="AD517" i="1"/>
  <c r="AD1707" i="1"/>
  <c r="AD640" i="1"/>
  <c r="AD145" i="1"/>
  <c r="AD717" i="1"/>
  <c r="AD1913" i="1"/>
  <c r="AD1689" i="1"/>
  <c r="AD1269" i="1"/>
  <c r="AD351" i="1"/>
  <c r="AD224" i="1"/>
  <c r="AD76" i="1"/>
  <c r="AD613" i="1"/>
  <c r="AD1912" i="1"/>
  <c r="AD1882" i="1"/>
  <c r="AD206" i="1"/>
  <c r="AD115" i="1"/>
  <c r="AD198" i="1"/>
  <c r="AD1669" i="1"/>
  <c r="AD1755" i="1"/>
  <c r="AD1345" i="1"/>
  <c r="AD205" i="1"/>
  <c r="AD458" i="1"/>
  <c r="AD1709" i="1"/>
  <c r="AD220" i="1"/>
  <c r="AD1621" i="1"/>
  <c r="AD1127" i="1"/>
  <c r="AD368" i="1"/>
  <c r="AD1849" i="1"/>
  <c r="AD1793" i="1"/>
  <c r="AD1101" i="1"/>
  <c r="AD583" i="1"/>
  <c r="AD441" i="1"/>
  <c r="AD1777" i="1"/>
  <c r="AD609" i="1"/>
  <c r="AD1659" i="1"/>
  <c r="AD1745" i="1"/>
  <c r="AD1786" i="1"/>
  <c r="AD1346" i="1"/>
  <c r="AD1433" i="1"/>
  <c r="AD1854" i="1"/>
  <c r="AD615" i="1"/>
  <c r="AD510" i="1"/>
  <c r="AD1640" i="1"/>
  <c r="AD1593" i="1"/>
  <c r="AD1697" i="1"/>
  <c r="AD1850" i="1"/>
  <c r="AD192" i="1"/>
  <c r="AD229" i="1"/>
  <c r="AD547" i="1"/>
  <c r="AD461" i="1"/>
  <c r="AD135" i="1"/>
  <c r="AD1708" i="1"/>
  <c r="AD526" i="1"/>
  <c r="AD1009" i="1"/>
  <c r="AD891" i="1"/>
  <c r="AD1469" i="1"/>
  <c r="AD355" i="1"/>
  <c r="AD715" i="1"/>
  <c r="AD1897" i="1"/>
  <c r="AD1785" i="1"/>
  <c r="AD1383" i="1"/>
  <c r="AD466" i="1"/>
  <c r="AD426" i="1"/>
  <c r="AD523" i="1"/>
  <c r="AD627" i="1"/>
  <c r="AD1070" i="1"/>
  <c r="AD624" i="1"/>
  <c r="AD231" i="1"/>
  <c r="AD1883" i="1"/>
  <c r="AD1832" i="1"/>
  <c r="AD581" i="1"/>
  <c r="AD1866" i="1"/>
  <c r="AD1826" i="1"/>
  <c r="AD867" i="1"/>
  <c r="AD1886" i="1"/>
  <c r="AD1787" i="1"/>
  <c r="AD488" i="1"/>
  <c r="AD1865" i="1"/>
  <c r="AD259" i="1"/>
  <c r="AD575" i="1"/>
  <c r="AD587" i="1"/>
  <c r="AD481" i="1"/>
  <c r="AD180" i="1"/>
  <c r="AD813" i="1"/>
  <c r="AD833" i="1"/>
  <c r="AD423" i="1"/>
  <c r="AD1684" i="1"/>
  <c r="AD1099" i="1"/>
  <c r="AD520" i="1"/>
  <c r="AD44" i="1"/>
  <c r="AD353" i="1"/>
  <c r="AD1817" i="1"/>
  <c r="AD694" i="1"/>
  <c r="AD524" i="1"/>
  <c r="AD1843" i="1"/>
  <c r="AD1771" i="1"/>
  <c r="AD500" i="1"/>
  <c r="AD910" i="1"/>
  <c r="AD730" i="1"/>
  <c r="AD563" i="1"/>
  <c r="AD1665" i="1"/>
  <c r="AD1635" i="1"/>
  <c r="AD450" i="1"/>
  <c r="AD1868" i="1"/>
  <c r="AD815" i="1"/>
  <c r="AD960" i="1"/>
  <c r="AD455" i="1"/>
  <c r="AD361" i="1"/>
  <c r="AD837" i="1"/>
  <c r="AD330" i="1"/>
  <c r="AD324" i="1"/>
  <c r="AD545" i="1"/>
  <c r="AD1625" i="1"/>
  <c r="AD329" i="1"/>
  <c r="AD465" i="1"/>
  <c r="AD1743" i="1"/>
  <c r="AD1152" i="1"/>
  <c r="AD1824" i="1"/>
  <c r="AD990" i="1"/>
  <c r="AD1705" i="1"/>
  <c r="AD775" i="1"/>
  <c r="AD303" i="1"/>
  <c r="AD1165" i="1"/>
  <c r="AD1010" i="1"/>
  <c r="AD804" i="1"/>
  <c r="AD951" i="1"/>
  <c r="AD1049" i="1"/>
  <c r="AD1717" i="1"/>
  <c r="AD1701" i="1"/>
  <c r="AD255" i="1"/>
  <c r="AD1653" i="1"/>
  <c r="AD832" i="1"/>
  <c r="AD1011" i="1"/>
  <c r="AD525" i="1"/>
  <c r="AD1675" i="1"/>
  <c r="AD11" i="1"/>
  <c r="AD157" i="1"/>
  <c r="AD1731" i="1"/>
  <c r="AD1798" i="1"/>
  <c r="AD542" i="1"/>
  <c r="AD675" i="1"/>
  <c r="AD188" i="1"/>
  <c r="AD677" i="1"/>
  <c r="AD174" i="1"/>
  <c r="AD265" i="1"/>
  <c r="AD277" i="1"/>
  <c r="AD839" i="1"/>
  <c r="AD757" i="1"/>
  <c r="AD447" i="1"/>
  <c r="AD1859" i="1"/>
  <c r="AD1873" i="1"/>
  <c r="AD428" i="1"/>
  <c r="AD1746" i="1"/>
  <c r="AD383" i="1"/>
  <c r="AD267" i="1"/>
  <c r="AD600" i="1"/>
  <c r="AD859" i="1"/>
  <c r="AD506" i="1"/>
  <c r="AD1747" i="1"/>
  <c r="AD155" i="1"/>
  <c r="AD326" i="1"/>
  <c r="AD1794" i="1"/>
  <c r="AD1899" i="1"/>
  <c r="AD1695" i="1"/>
  <c r="AD945" i="1"/>
  <c r="AD1891" i="1"/>
  <c r="AD1876" i="1"/>
  <c r="AD1588" i="1"/>
  <c r="AD1830" i="1"/>
  <c r="AD719" i="1"/>
  <c r="AD1274" i="1"/>
  <c r="AD667" i="1"/>
  <c r="AD92" i="1"/>
  <c r="AD1691" i="1"/>
  <c r="AD446" i="1"/>
  <c r="AD556" i="1"/>
  <c r="AD1633" i="1"/>
  <c r="AD531" i="1"/>
  <c r="AD48" i="1"/>
  <c r="AD89" i="1"/>
  <c r="AD599" i="1"/>
  <c r="AD1729" i="1"/>
  <c r="AD82" i="1"/>
  <c r="AD1857" i="1"/>
  <c r="AD379" i="1"/>
  <c r="AD1769" i="1"/>
  <c r="AD1741" i="1"/>
  <c r="AD1490" i="1"/>
  <c r="AD681" i="1"/>
  <c r="AD530" i="1"/>
  <c r="AD570" i="1"/>
  <c r="AD47" i="1"/>
  <c r="AD478" i="1"/>
  <c r="AD881" i="1"/>
  <c r="AD1784" i="1"/>
  <c r="AD1838" i="1"/>
  <c r="AD1636" i="1"/>
  <c r="AD952" i="1"/>
  <c r="AD84" i="1"/>
  <c r="AD410" i="1"/>
  <c r="AD1431" i="1"/>
  <c r="AD1539" i="1"/>
  <c r="AD1855" i="1"/>
  <c r="AD1193" i="1"/>
  <c r="AD1596" i="1"/>
  <c r="AD1506" i="1"/>
  <c r="AD1560" i="1"/>
  <c r="AD1610" i="1"/>
  <c r="AD1457" i="1"/>
  <c r="AD1162" i="1"/>
  <c r="AD1522" i="1"/>
  <c r="AD1682" i="1"/>
  <c r="AD1537" i="1"/>
  <c r="AD1698" i="1"/>
  <c r="AD1443" i="1"/>
  <c r="AD1477" i="1"/>
  <c r="AD1384" i="1"/>
  <c r="AD1148" i="1"/>
  <c r="AD1911" i="1"/>
  <c r="AD1495" i="1"/>
  <c r="AD1545" i="1"/>
  <c r="AD1482" i="1"/>
  <c r="AD1536" i="1"/>
  <c r="AD1831" i="1"/>
  <c r="AD1361" i="1"/>
  <c r="AD1138" i="1"/>
  <c r="AD1734" i="1"/>
  <c r="AD1773" i="1"/>
  <c r="AD1189" i="1"/>
  <c r="AD1355" i="1"/>
  <c r="AD1252" i="1"/>
  <c r="AD10" i="1"/>
  <c r="AD1301" i="1"/>
  <c r="AD1364" i="1"/>
  <c r="AD1415" i="1"/>
  <c r="AD1590" i="1"/>
  <c r="AD1532" i="1"/>
  <c r="AD1519" i="1"/>
  <c r="AD1334" i="1"/>
  <c r="AD1530" i="1"/>
  <c r="AD1481" i="1"/>
  <c r="AD1312" i="1"/>
  <c r="AD1578" i="1"/>
  <c r="AD1615" i="1"/>
  <c r="AD1589" i="1"/>
  <c r="AD1815" i="1"/>
  <c r="AD1228" i="1"/>
  <c r="AD1799" i="1"/>
  <c r="AD1765" i="1"/>
  <c r="AD1285" i="1"/>
  <c r="AD1451" i="1"/>
  <c r="AD1348" i="1"/>
  <c r="AD1517" i="1"/>
  <c r="AD1571" i="1"/>
  <c r="AD1203" i="1"/>
  <c r="AD1562" i="1"/>
  <c r="AD1525" i="1"/>
  <c r="AD1212" i="1"/>
  <c r="AD1231" i="1"/>
  <c r="AD1580" i="1"/>
  <c r="AD1053" i="1"/>
  <c r="AD1215" i="1"/>
  <c r="AD1440" i="1"/>
  <c r="AD1612" i="1"/>
  <c r="AD1559" i="1"/>
  <c r="AD1444" i="1"/>
  <c r="AD1781" i="1"/>
  <c r="AD1166" i="1"/>
  <c r="AD1254" i="1"/>
  <c r="AD798" i="1"/>
  <c r="AD705" i="1"/>
  <c r="AD1397" i="1"/>
  <c r="AD1549" i="1"/>
  <c r="AD852" i="1"/>
  <c r="AD1035" i="1"/>
  <c r="AD874" i="1"/>
  <c r="AD604" i="1"/>
  <c r="AD1136" i="1"/>
  <c r="AD643" i="1"/>
  <c r="AD877" i="1"/>
  <c r="AD695" i="1"/>
  <c r="AD1247" i="1"/>
  <c r="AD1216" i="1"/>
  <c r="AD855" i="1"/>
  <c r="AD1909" i="1"/>
  <c r="AD1303" i="1"/>
  <c r="AD1357" i="1"/>
  <c r="AD1478" i="1"/>
  <c r="AD1420" i="1"/>
  <c r="AD1243" i="1"/>
  <c r="AD1423" i="1"/>
  <c r="AD1507" i="1"/>
  <c r="AD1598" i="1"/>
  <c r="AD1183" i="1"/>
  <c r="AD1564" i="1"/>
  <c r="AD1311" i="1"/>
  <c r="AD1486" i="1"/>
  <c r="AD1257" i="1"/>
  <c r="AD1488" i="1"/>
  <c r="AD1259" i="1"/>
  <c r="AD1354" i="1"/>
  <c r="AD1256" i="1"/>
  <c r="AD988" i="1"/>
  <c r="AD1245" i="1"/>
  <c r="AD1524" i="1"/>
  <c r="AD1541" i="1"/>
  <c r="AD1399" i="1"/>
  <c r="AD1453" i="1"/>
  <c r="AD1574" i="1"/>
  <c r="AD1533" i="1"/>
  <c r="AD1468" i="1"/>
  <c r="AD1474" i="1"/>
  <c r="AD1528" i="1"/>
  <c r="AD1767" i="1"/>
  <c r="AD1339" i="1"/>
  <c r="AD1130" i="1"/>
  <c r="AD1654" i="1"/>
  <c r="AD1646" i="1"/>
  <c r="AD1114" i="1"/>
  <c r="AD1662" i="1"/>
  <c r="AD1379" i="1"/>
  <c r="AD1458" i="1"/>
  <c r="AD1352" i="1"/>
  <c r="AD1084" i="1"/>
  <c r="AD1584" i="1"/>
  <c r="AD1410" i="1"/>
  <c r="AD1150" i="1"/>
  <c r="AD1579" i="1"/>
  <c r="AD1504" i="1"/>
  <c r="AD1885" i="1"/>
  <c r="AD1291" i="1"/>
  <c r="AD1106" i="1"/>
  <c r="AD1570" i="1"/>
  <c r="AD1607" i="1"/>
  <c r="AD1557" i="1"/>
  <c r="AD1869" i="1"/>
  <c r="AD1220" i="1"/>
  <c r="AD1738" i="1"/>
  <c r="AD1237" i="1"/>
  <c r="AD1300" i="1"/>
  <c r="AD1351" i="1"/>
  <c r="AD1526" i="1"/>
  <c r="AD1337" i="1"/>
  <c r="AD1448" i="1"/>
  <c r="AD1270" i="1"/>
  <c r="AD1447" i="1"/>
  <c r="AD1805" i="1"/>
  <c r="AD1272" i="1"/>
  <c r="AD1261" i="1"/>
  <c r="AD1327" i="1"/>
  <c r="AD1289" i="1"/>
  <c r="AD1341" i="1"/>
  <c r="AD892" i="1"/>
  <c r="AD1004" i="1"/>
  <c r="AD670" i="1"/>
  <c r="AD1185" i="1"/>
  <c r="AD1371" i="1"/>
  <c r="AD1296" i="1"/>
  <c r="AD1079" i="1"/>
  <c r="AD701" i="1"/>
  <c r="AD853" i="1"/>
  <c r="AD929" i="1"/>
  <c r="AD854" i="1"/>
  <c r="AD1051" i="1"/>
  <c r="AD738" i="1"/>
  <c r="AD1211" i="1"/>
  <c r="AD1422" i="1"/>
  <c r="AD1674" i="1"/>
  <c r="AD1783" i="1"/>
  <c r="AD1229" i="1"/>
  <c r="AD1395" i="1"/>
  <c r="AD1292" i="1"/>
  <c r="AD1845" i="1"/>
  <c r="AD1295" i="1"/>
  <c r="AD1349" i="1"/>
  <c r="AD1470" i="1"/>
  <c r="AD1412" i="1"/>
  <c r="AD1233" i="1"/>
  <c r="AD1576" i="1"/>
  <c r="AD1476" i="1"/>
  <c r="AD1742" i="1"/>
  <c r="AD1277" i="1"/>
  <c r="AD1340" i="1"/>
  <c r="AD1347" i="1"/>
  <c r="AD1134" i="1"/>
  <c r="AD860" i="1"/>
  <c r="AD1411" i="1"/>
  <c r="AD1597" i="1"/>
  <c r="AD1650" i="1"/>
  <c r="AD1271" i="1"/>
  <c r="AD1325" i="1"/>
  <c r="AD1563" i="1"/>
  <c r="AD1388" i="1"/>
  <c r="AD1201" i="1"/>
  <c r="AD1391" i="1"/>
  <c r="AD1445" i="1"/>
  <c r="AD1566" i="1"/>
  <c r="AD1485" i="1"/>
  <c r="AD1523" i="1"/>
  <c r="AD1893" i="1"/>
  <c r="AD1467" i="1"/>
  <c r="AD1169" i="1"/>
  <c r="AD1475" i="1"/>
  <c r="AD1171" i="1"/>
  <c r="AD1694" i="1"/>
  <c r="AD1224" i="1"/>
  <c r="AD956" i="1"/>
  <c r="AD1749" i="1"/>
  <c r="AD1409" i="1"/>
  <c r="AD1358" i="1"/>
  <c r="AD1367" i="1"/>
  <c r="AD1421" i="1"/>
  <c r="AD1542" i="1"/>
  <c r="AD1535" i="1"/>
  <c r="AD1385" i="1"/>
  <c r="AD1547" i="1"/>
  <c r="AD1496" i="1"/>
  <c r="AD1821" i="1"/>
  <c r="AD1275" i="1"/>
  <c r="AD1098" i="1"/>
  <c r="AD1439" i="1"/>
  <c r="AD1871" i="1"/>
  <c r="AD1611" i="1"/>
  <c r="AD1599" i="1"/>
  <c r="AD1626" i="1"/>
  <c r="AD1418" i="1"/>
  <c r="AD1320" i="1"/>
  <c r="AD1052" i="1"/>
  <c r="AD1759" i="1"/>
  <c r="AD1370" i="1"/>
  <c r="AD1110" i="1"/>
  <c r="AD1427" i="1"/>
  <c r="AD1381" i="1"/>
  <c r="AD1658" i="1"/>
  <c r="AD1404" i="1"/>
  <c r="AD1494" i="1"/>
  <c r="AD1529" i="1"/>
  <c r="AD130" i="1"/>
  <c r="AD1577" i="1"/>
  <c r="AD1122" i="1"/>
  <c r="AD1879" i="1"/>
  <c r="AD726" i="1"/>
  <c r="AD1218" i="1"/>
  <c r="AD911" i="1"/>
  <c r="AD723" i="1"/>
  <c r="AD840" i="1"/>
  <c r="AD1175" i="1"/>
  <c r="AD953" i="1"/>
  <c r="AD1279" i="1"/>
  <c r="AD1718" i="1"/>
  <c r="AD1012" i="1"/>
  <c r="AD1514" i="1"/>
  <c r="AD1568" i="1"/>
  <c r="AD1618" i="1"/>
  <c r="AD1555" i="1"/>
  <c r="AD1176" i="1"/>
  <c r="AD1617" i="1"/>
  <c r="AD1726" i="1"/>
  <c r="AD1221" i="1"/>
  <c r="AD1387" i="1"/>
  <c r="AD1284" i="1"/>
  <c r="AD1450" i="1"/>
  <c r="AD1365" i="1"/>
  <c r="AD1428" i="1"/>
  <c r="AD1515" i="1"/>
  <c r="AD1757" i="1"/>
  <c r="AD1090" i="1"/>
  <c r="AD1509" i="1"/>
  <c r="AD1454" i="1"/>
  <c r="AD1789" i="1"/>
  <c r="AD1308" i="1"/>
  <c r="AD1360" i="1"/>
  <c r="AD1686" i="1"/>
  <c r="AD1837" i="1"/>
  <c r="AD1197" i="1"/>
  <c r="AD1363" i="1"/>
  <c r="AD1260" i="1"/>
  <c r="AD1614" i="1"/>
  <c r="AD1263" i="1"/>
  <c r="AD1317" i="1"/>
  <c r="AD1531" i="1"/>
  <c r="AD1380" i="1"/>
  <c r="AD1191" i="1"/>
  <c r="AD1512" i="1"/>
  <c r="AD1307" i="1"/>
  <c r="AD1609" i="1"/>
  <c r="AD1213" i="1"/>
  <c r="AD1276" i="1"/>
  <c r="AD1283" i="1"/>
  <c r="AD1102" i="1"/>
  <c r="AD1170" i="1"/>
  <c r="AD1508" i="1"/>
  <c r="AD1551" i="1"/>
  <c r="AD1863" i="1"/>
  <c r="AD1829" i="1"/>
  <c r="AD1293" i="1"/>
  <c r="AD1459" i="1"/>
  <c r="AD1356" i="1"/>
  <c r="AD1565" i="1"/>
  <c r="AD1359" i="1"/>
  <c r="AD1413" i="1"/>
  <c r="AD1534" i="1"/>
  <c r="AD1503" i="1"/>
  <c r="AD1353" i="1"/>
  <c r="AD1847" i="1"/>
  <c r="AD1403" i="1"/>
  <c r="AD1466" i="1"/>
  <c r="AD1405" i="1"/>
  <c r="AD1471" i="1"/>
  <c r="AD1556" i="1"/>
  <c r="AD1192" i="1"/>
  <c r="AD924" i="1"/>
  <c r="AD1605" i="1"/>
  <c r="AD1299" i="1"/>
  <c r="AD8" i="1"/>
  <c r="AD1324" i="1"/>
  <c r="AD1502" i="1"/>
  <c r="AD1616" i="1"/>
  <c r="AD1491" i="1"/>
  <c r="AD1219" i="1"/>
  <c r="AD1188" i="1"/>
  <c r="AD256" i="1"/>
  <c r="AD1903" i="1"/>
  <c r="AD1730" i="1"/>
  <c r="AD1076" i="1"/>
  <c r="AD278" i="1"/>
  <c r="AD1002" i="1"/>
  <c r="AD732" i="1"/>
  <c r="AD725" i="1"/>
  <c r="AD382" i="1"/>
  <c r="AD133" i="1"/>
  <c r="AD1008" i="1"/>
  <c r="AD749" i="1"/>
  <c r="AD1181" i="1"/>
  <c r="AD1456" i="1"/>
  <c r="AD989" i="1"/>
  <c r="AD1572" i="1"/>
  <c r="AD1253" i="1"/>
  <c r="AD1429" i="1"/>
  <c r="AD1154" i="1"/>
  <c r="AD1436" i="1"/>
  <c r="AD1021" i="1"/>
  <c r="AD1065" i="1"/>
  <c r="AD1128" i="1"/>
  <c r="AD1321" i="1"/>
  <c r="AD1543" i="1"/>
  <c r="AD686" i="1"/>
  <c r="AD1144" i="1"/>
  <c r="AD828" i="1"/>
  <c r="AD595" i="1"/>
  <c r="AD776" i="1"/>
  <c r="AD1310" i="1"/>
  <c r="AD272" i="1"/>
  <c r="AD1722" i="1"/>
  <c r="AD1315" i="1"/>
  <c r="AD948" i="1"/>
  <c r="AD1472" i="1"/>
  <c r="AD1538" i="1"/>
  <c r="AD1638" i="1"/>
  <c r="AD1287" i="1"/>
  <c r="AD1206" i="1"/>
  <c r="AD1100" i="1"/>
  <c r="AD734" i="1"/>
  <c r="AD733" i="1"/>
  <c r="AD1710" i="1"/>
  <c r="AD1408" i="1"/>
  <c r="AD412" i="1"/>
  <c r="AD114" i="1"/>
  <c r="AD1109" i="1"/>
  <c r="AD98" i="1"/>
  <c r="AD982" i="1"/>
  <c r="AD653" i="1"/>
  <c r="AD403" i="1"/>
  <c r="AD935" i="1"/>
  <c r="AD665" i="1"/>
  <c r="AD1244" i="1"/>
  <c r="AD1118" i="1"/>
  <c r="AD1335" i="1"/>
  <c r="AD1288" i="1"/>
  <c r="AD1520" i="1"/>
  <c r="AD906" i="1"/>
  <c r="AD54" i="1"/>
  <c r="AD1280" i="1"/>
  <c r="AD801" i="1"/>
  <c r="AD1077" i="1"/>
  <c r="AD1153" i="1"/>
  <c r="AD966" i="1"/>
  <c r="AD621" i="1"/>
  <c r="AD477" i="1"/>
  <c r="AD871" i="1"/>
  <c r="AD282" i="1"/>
  <c r="AD1500" i="1"/>
  <c r="AD1297" i="1"/>
  <c r="AD710" i="1"/>
  <c r="AD1505" i="1"/>
  <c r="AD847" i="1"/>
  <c r="AD659" i="1"/>
  <c r="AD808" i="1"/>
  <c r="AD1406" i="1"/>
  <c r="AD400" i="1"/>
  <c r="AD1377" i="1"/>
  <c r="AD676" i="1"/>
  <c r="AD896" i="1"/>
  <c r="AD418" i="1"/>
  <c r="AD522" i="1"/>
  <c r="AD1728" i="1"/>
  <c r="AD633" i="1"/>
  <c r="AD1835" i="1"/>
  <c r="AD985" i="1"/>
  <c r="AD72" i="1"/>
  <c r="AD284" i="1"/>
  <c r="AD934" i="1"/>
  <c r="AD1054" i="1"/>
  <c r="AD528" i="1"/>
  <c r="AD1890" i="1"/>
  <c r="AD415" i="1"/>
  <c r="AD228" i="1"/>
  <c r="AD1546" i="1"/>
  <c r="AD1196" i="1"/>
  <c r="AD1419" i="1"/>
  <c r="AD1567" i="1"/>
  <c r="AD1187" i="1"/>
  <c r="AD1400" i="1"/>
  <c r="AD1047" i="1"/>
  <c r="AD907" i="1"/>
  <c r="AD1343" i="1"/>
  <c r="AD1492" i="1"/>
  <c r="AD1028" i="1"/>
  <c r="AD1097" i="1"/>
  <c r="AD970" i="1"/>
  <c r="AD700" i="1"/>
  <c r="AD1484" i="1"/>
  <c r="AD1105" i="1"/>
  <c r="AD489" i="1"/>
  <c r="AD944" i="1"/>
  <c r="AD362" i="1"/>
  <c r="AD1706" i="1"/>
  <c r="AD1392" i="1"/>
  <c r="AD380" i="1"/>
  <c r="AD1642" i="1"/>
  <c r="AD1592" i="1"/>
  <c r="AD1586" i="1"/>
  <c r="AD1775" i="1"/>
  <c r="AD1319" i="1"/>
  <c r="AD916" i="1"/>
  <c r="AD606" i="1"/>
  <c r="AD1314" i="1"/>
  <c r="AD1460" i="1"/>
  <c r="AD1174" i="1"/>
  <c r="AD814" i="1"/>
  <c r="AD1446" i="1"/>
  <c r="AD1167" i="1"/>
  <c r="AD248" i="1"/>
  <c r="AD356" i="1"/>
  <c r="AD639" i="1"/>
  <c r="AD452" i="1"/>
  <c r="AD610" i="1"/>
  <c r="AD1594" i="1"/>
  <c r="AD1378" i="1"/>
  <c r="AD1164" i="1"/>
  <c r="AD1305" i="1"/>
  <c r="AD1587" i="1"/>
  <c r="AD1241" i="1"/>
  <c r="AD636" i="1"/>
  <c r="AD1133" i="1"/>
  <c r="AD1015" i="1"/>
  <c r="AD1382" i="1"/>
  <c r="AD1135" i="1"/>
  <c r="AD122" i="1"/>
  <c r="AD292" i="1"/>
  <c r="AD607" i="1"/>
  <c r="AD516" i="1"/>
  <c r="AD422" i="1"/>
  <c r="AD1407" i="1"/>
  <c r="AD1603" i="1"/>
  <c r="AD1060" i="1"/>
  <c r="AD1161" i="1"/>
  <c r="AD986" i="1"/>
  <c r="AD716" i="1"/>
  <c r="AD661" i="1"/>
  <c r="AD254" i="1"/>
  <c r="AD299" i="1"/>
  <c r="AD976" i="1"/>
  <c r="AD645" i="1"/>
  <c r="AD980" i="1"/>
  <c r="AD1575" i="1"/>
  <c r="AD753" i="1"/>
  <c r="AD1338" i="1"/>
  <c r="AD1758" i="1"/>
  <c r="AD502" i="1"/>
  <c r="AD529" i="1"/>
  <c r="AD1820" i="1"/>
  <c r="AD711" i="1"/>
  <c r="AD393" i="1"/>
  <c r="AD314" i="1"/>
  <c r="AD266" i="1"/>
  <c r="AD784" i="1"/>
  <c r="AD561" i="1"/>
  <c r="AD1619" i="1"/>
  <c r="AD1864" i="1"/>
  <c r="AD1803" i="1"/>
  <c r="AD1670" i="1"/>
  <c r="AD1853" i="1"/>
  <c r="AD1316" i="1"/>
  <c r="AD1498" i="1"/>
  <c r="AD1239" i="1"/>
  <c r="AD1569" i="1"/>
  <c r="AD766" i="1"/>
  <c r="AD931" i="1"/>
  <c r="AD1205" i="1"/>
  <c r="AD1464" i="1"/>
  <c r="AD1085" i="1"/>
  <c r="AD699" i="1"/>
  <c r="AD1823" i="1"/>
  <c r="AD334" i="1"/>
  <c r="AD1046" i="1"/>
  <c r="AD1091" i="1"/>
  <c r="AD560" i="1"/>
  <c r="AD106" i="1"/>
  <c r="AD322" i="1"/>
  <c r="AD1396" i="1"/>
  <c r="AD1473" i="1"/>
  <c r="AD806" i="1"/>
  <c r="AD1235" i="1"/>
  <c r="AD1813" i="1"/>
  <c r="AD1173" i="1"/>
  <c r="AD1223" i="1"/>
  <c r="AD1273" i="1"/>
  <c r="AD861" i="1"/>
  <c r="AD937" i="1"/>
  <c r="AD1074" i="1"/>
  <c r="AD1442" i="1"/>
  <c r="AD1302" i="1"/>
  <c r="AD646" i="1"/>
  <c r="AD1066" i="1"/>
  <c r="AD796" i="1"/>
  <c r="AD697" i="1"/>
  <c r="AD712" i="1"/>
  <c r="AD341" i="1"/>
  <c r="AD1513" i="1"/>
  <c r="AD747" i="1"/>
  <c r="AD1480" i="1"/>
  <c r="AD1209" i="1"/>
  <c r="AD900" i="1"/>
  <c r="AD1225" i="1"/>
  <c r="AD830" i="1"/>
  <c r="AD908" i="1"/>
  <c r="AD1258" i="1"/>
  <c r="AD823" i="1"/>
  <c r="AD630" i="1"/>
  <c r="AD1058" i="1"/>
  <c r="AD788" i="1"/>
  <c r="AD617" i="1"/>
  <c r="AD696" i="1"/>
  <c r="AD100" i="1"/>
  <c r="AD1156" i="1"/>
  <c r="AD683" i="1"/>
  <c r="AD1309" i="1"/>
  <c r="AD1583" i="1"/>
  <c r="AD1149" i="1"/>
  <c r="AD795" i="1"/>
  <c r="AD858" i="1"/>
  <c r="AD398" i="1"/>
  <c r="AD1078" i="1"/>
  <c r="AD947" i="1"/>
  <c r="AD432" i="1"/>
  <c r="AD332" i="1"/>
  <c r="AD631" i="1"/>
  <c r="AD969" i="1"/>
  <c r="AD913" i="1"/>
  <c r="AD147" i="1"/>
  <c r="AD260" i="1"/>
  <c r="AD548" i="1"/>
  <c r="AD443" i="1"/>
  <c r="AD1733" i="1"/>
  <c r="AD471" i="1"/>
  <c r="AD1217" i="1"/>
  <c r="AD104" i="1"/>
  <c r="AD1558" i="1"/>
  <c r="AD1013" i="1"/>
  <c r="AD137" i="1"/>
  <c r="AD378" i="1"/>
  <c r="AD108" i="1"/>
  <c r="AD482" i="1"/>
  <c r="AD608" i="1"/>
  <c r="AD1877" i="1"/>
  <c r="AD1604" i="1"/>
  <c r="AD1527" i="1"/>
  <c r="AD1602" i="1"/>
  <c r="AD925" i="1"/>
  <c r="AD964" i="1"/>
  <c r="AD638" i="1"/>
  <c r="AD1414" i="1"/>
  <c r="AD1323" i="1"/>
  <c r="AD1240" i="1"/>
  <c r="AD887" i="1"/>
  <c r="AD1281" i="1"/>
  <c r="AD308" i="1"/>
  <c r="AD376" i="1"/>
  <c r="AD1029" i="1"/>
  <c r="AD767" i="1"/>
  <c r="AD193" i="1"/>
  <c r="AD674" i="1"/>
  <c r="AD1714" i="1"/>
  <c r="AD1434" i="1"/>
  <c r="AD1286" i="1"/>
  <c r="AD1463" i="1"/>
  <c r="AD1608" i="1"/>
  <c r="AD1540" i="1"/>
  <c r="AD1236" i="1"/>
  <c r="AD1416" i="1"/>
  <c r="AD1232" i="1"/>
  <c r="AD919" i="1"/>
  <c r="AD731" i="1"/>
  <c r="AD1901" i="1"/>
  <c r="AD1331" i="1"/>
  <c r="AD972" i="1"/>
  <c r="AD905" i="1"/>
  <c r="AD938" i="1"/>
  <c r="AD668" i="1"/>
  <c r="AD1430" i="1"/>
  <c r="AD849" i="1"/>
  <c r="AD65" i="1"/>
  <c r="AD880" i="1"/>
  <c r="AD641" i="1"/>
  <c r="AD1595" i="1"/>
  <c r="AD1336" i="1"/>
  <c r="AD170" i="1"/>
  <c r="AD1417" i="1"/>
  <c r="AD603" i="1"/>
  <c r="AD320" i="1"/>
  <c r="AD1067" i="1"/>
  <c r="AD1861" i="1"/>
  <c r="AD873" i="1"/>
  <c r="AD930" i="1"/>
  <c r="AD660" i="1"/>
  <c r="AD1366" i="1"/>
  <c r="AD360" i="1"/>
  <c r="AD333" i="1"/>
  <c r="AD864" i="1"/>
  <c r="AD1147" i="1"/>
  <c r="AD1791" i="1"/>
  <c r="AD1264" i="1"/>
  <c r="AD983" i="1"/>
  <c r="AD1548" i="1"/>
  <c r="AD372" i="1"/>
  <c r="AD865" i="1"/>
  <c r="AD1157" i="1"/>
  <c r="AD831" i="1"/>
  <c r="AD74" i="1"/>
  <c r="AD706" i="1"/>
  <c r="AD1634" i="1"/>
  <c r="AD946" i="1"/>
  <c r="AD39" i="1"/>
  <c r="AD328" i="1"/>
  <c r="AD1896" i="1"/>
  <c r="AD1553" i="1"/>
  <c r="AD1760" i="1"/>
  <c r="AD909" i="1"/>
  <c r="AD1368" i="1"/>
  <c r="AD1089" i="1"/>
  <c r="AD818" i="1"/>
  <c r="AD182" i="1"/>
  <c r="AD439" i="1"/>
  <c r="AD1704" i="1"/>
  <c r="AD169" i="1"/>
  <c r="AD1552" i="1"/>
  <c r="AD1465" i="1"/>
  <c r="AD1059" i="1"/>
  <c r="AD979" i="1"/>
  <c r="AD1797" i="1"/>
  <c r="AD288" i="1"/>
  <c r="AD898" i="1"/>
  <c r="AD628" i="1"/>
  <c r="AD1226" i="1"/>
  <c r="AD835" i="1"/>
  <c r="AD245" i="1"/>
  <c r="AD1069" i="1"/>
  <c r="AD791" i="1"/>
  <c r="AD1573" i="1"/>
  <c r="AD1208" i="1"/>
  <c r="AD838" i="1"/>
  <c r="AD1501" i="1"/>
  <c r="AD244" i="1"/>
  <c r="AD312" i="1"/>
  <c r="AD901" i="1"/>
  <c r="AD703" i="1"/>
  <c r="AD43" i="1"/>
  <c r="AD642" i="1"/>
  <c r="AD1895" i="1"/>
  <c r="AD1141" i="1"/>
  <c r="AD275" i="1"/>
  <c r="AD576" i="1"/>
  <c r="AD242" i="1"/>
  <c r="AD552" i="1"/>
  <c r="AD409" i="1"/>
  <c r="AD672" i="1"/>
  <c r="AD1852" i="1"/>
  <c r="AD967" i="1"/>
  <c r="AD347" i="1"/>
  <c r="AD1142" i="1"/>
  <c r="AD1003" i="1"/>
  <c r="AD294" i="1"/>
  <c r="AD532" i="1"/>
  <c r="AD67" i="1"/>
  <c r="AD1881" i="1"/>
  <c r="AD1752" i="1"/>
  <c r="AD464" i="1"/>
  <c r="AD1839" i="1"/>
  <c r="AD876" i="1"/>
  <c r="AD1126" i="1"/>
  <c r="AD875" i="1"/>
  <c r="AD194" i="1"/>
  <c r="AD718" i="1"/>
  <c r="AD1202" i="1"/>
  <c r="AD879" i="1"/>
  <c r="AD691" i="1"/>
  <c r="AD824" i="1"/>
  <c r="AD1479" i="1"/>
  <c r="AD889" i="1"/>
  <c r="AD1622" i="1"/>
  <c r="AD1267" i="1"/>
  <c r="AD940" i="1"/>
  <c r="AD416" i="1"/>
  <c r="AD922" i="1"/>
  <c r="AD652" i="1"/>
  <c r="AD1322" i="1"/>
  <c r="AD296" i="1"/>
  <c r="AD189" i="1"/>
  <c r="AD848" i="1"/>
  <c r="AD1019" i="1"/>
  <c r="AD822" i="1"/>
  <c r="AD420" i="1"/>
  <c r="AD958" i="1"/>
  <c r="AD509" i="1"/>
  <c r="AD241" i="1"/>
  <c r="AD1801" i="1"/>
  <c r="AD144" i="1"/>
  <c r="AD1108" i="1"/>
  <c r="AD1678" i="1"/>
  <c r="AD1042" i="1"/>
  <c r="AD35" i="1"/>
  <c r="AD373" i="1"/>
  <c r="AD1137" i="1"/>
  <c r="AD207" i="1"/>
  <c r="AD1644" i="1"/>
  <c r="AD878" i="1"/>
  <c r="AD475" i="1"/>
  <c r="AD1389" i="1"/>
  <c r="AD1020" i="1"/>
  <c r="AD1518" i="1"/>
  <c r="AD981" i="1"/>
  <c r="AD1369" i="1"/>
  <c r="AD829" i="1"/>
  <c r="AD949" i="1"/>
  <c r="AD1025" i="1"/>
  <c r="AD902" i="1"/>
  <c r="AD777" i="1"/>
  <c r="AD786" i="1"/>
  <c r="AD132" i="1"/>
  <c r="AD1179" i="1"/>
  <c r="AD1390" i="1"/>
  <c r="AD662" i="1"/>
  <c r="AD1096" i="1"/>
  <c r="AD812" i="1"/>
  <c r="AD1139" i="1"/>
  <c r="AD744" i="1"/>
  <c r="AD1246" i="1"/>
  <c r="AD971" i="1"/>
  <c r="AD1424" i="1"/>
  <c r="AD226" i="1"/>
  <c r="AD999" i="1"/>
  <c r="AD421" i="1"/>
  <c r="AD327" i="1"/>
  <c r="AD1914" i="1"/>
  <c r="AD349" i="1"/>
  <c r="AD385" i="1"/>
  <c r="AD779" i="1"/>
  <c r="AD440" i="1"/>
  <c r="AD782" i="1"/>
  <c r="AD1151" i="1"/>
  <c r="AD293" i="1"/>
  <c r="AD926" i="1"/>
  <c r="AD143" i="1"/>
  <c r="AD369" i="1"/>
  <c r="AD1779" i="1"/>
  <c r="AD323" i="1"/>
  <c r="AD1375" i="1"/>
  <c r="AD342" i="1"/>
  <c r="AD774" i="1"/>
  <c r="AD1087" i="1"/>
  <c r="AD1483" i="1"/>
  <c r="AD246" i="1"/>
  <c r="AD994" i="1"/>
  <c r="AD724" i="1"/>
  <c r="AD693" i="1"/>
  <c r="AD318" i="1"/>
  <c r="AD204" i="1"/>
  <c r="AD992" i="1"/>
  <c r="AD685" i="1"/>
  <c r="AD1582" i="1"/>
  <c r="AD1376" i="1"/>
  <c r="AD348" i="1"/>
  <c r="AD625" i="1"/>
  <c r="AD1045" i="1"/>
  <c r="AD1121" i="1"/>
  <c r="AD950" i="1"/>
  <c r="AD394" i="1"/>
  <c r="AD541" i="1"/>
  <c r="AD834" i="1"/>
  <c r="AD1511" i="1"/>
  <c r="AD671" i="1"/>
  <c r="AD81" i="1"/>
  <c r="AD688" i="1"/>
  <c r="AD57" i="1"/>
  <c r="AD1802" i="1"/>
  <c r="AD1306" i="1"/>
  <c r="AD127" i="1"/>
  <c r="AD1016" i="1"/>
  <c r="AD172" i="1"/>
  <c r="AD1402" i="1"/>
  <c r="AD772" i="1"/>
  <c r="AD1092" i="1"/>
  <c r="AD37" i="1"/>
  <c r="AD783" i="1"/>
  <c r="AD237" i="1"/>
  <c r="AD591" i="1"/>
  <c r="AD987" i="1"/>
  <c r="AD1452" i="1"/>
  <c r="AD1455" i="1"/>
  <c r="AD1044" i="1"/>
  <c r="AD1344" i="1"/>
  <c r="AD1057" i="1"/>
  <c r="AD802" i="1"/>
  <c r="AD758" i="1"/>
  <c r="AD1282" i="1"/>
  <c r="AD1007" i="1"/>
  <c r="AD819" i="1"/>
  <c r="AD1023" i="1"/>
  <c r="AD769" i="1"/>
  <c r="AD1690" i="1"/>
  <c r="AD1145" i="1"/>
  <c r="AD1255" i="1"/>
  <c r="AD1441" i="1"/>
  <c r="AD996" i="1"/>
  <c r="AD1001" i="1"/>
  <c r="AD954" i="1"/>
  <c r="AD684" i="1"/>
  <c r="AD1207" i="1"/>
  <c r="AD977" i="1"/>
  <c r="AD12" i="1"/>
  <c r="AD912" i="1"/>
  <c r="AD883" i="1"/>
  <c r="AD893" i="1"/>
  <c r="AD998" i="1"/>
  <c r="AD729" i="1"/>
  <c r="AD1088" i="1"/>
  <c r="AD253" i="1"/>
  <c r="AD1804" i="1"/>
  <c r="AD287" i="1"/>
  <c r="AD78" i="1"/>
  <c r="AD1374" i="1"/>
  <c r="AD689" i="1"/>
  <c r="AD160" i="1"/>
  <c r="AD1330" i="1"/>
  <c r="AD178" i="1"/>
  <c r="AD656" i="1"/>
  <c r="AD269" i="1"/>
  <c r="AD1888" i="1"/>
  <c r="AD1182" i="1"/>
  <c r="AD305" i="1"/>
  <c r="AD1425" i="1"/>
  <c r="AD1250" i="1"/>
  <c r="AD1298" i="1"/>
  <c r="AD841" i="1"/>
  <c r="AD1744" i="1"/>
  <c r="AD827" i="1"/>
  <c r="AD866" i="1"/>
  <c r="AD596" i="1"/>
  <c r="AD1104" i="1"/>
  <c r="AD370" i="1"/>
  <c r="AD111" i="1"/>
  <c r="AD396" i="1"/>
  <c r="AD663" i="1"/>
  <c r="AD1372" i="1"/>
  <c r="AD1158" i="1"/>
  <c r="AD790" i="1"/>
  <c r="AD1350" i="1"/>
  <c r="AD1103" i="1"/>
  <c r="AD1131" i="1"/>
  <c r="AD202" i="1"/>
  <c r="AD354" i="1"/>
  <c r="AD580" i="1"/>
  <c r="AD358" i="1"/>
  <c r="AD1702" i="1"/>
  <c r="AD138" i="1"/>
  <c r="AD200" i="1"/>
  <c r="AD429" i="1"/>
  <c r="AD605" i="1"/>
  <c r="AD387" i="1"/>
  <c r="AD167" i="1"/>
  <c r="AD264" i="1"/>
  <c r="AD578" i="1"/>
  <c r="AD746" i="1"/>
  <c r="AD1222" i="1"/>
  <c r="AD1027" i="1"/>
  <c r="AD274" i="1"/>
  <c r="AD1807" i="1"/>
  <c r="AD457" i="1"/>
  <c r="AD1796" i="1"/>
  <c r="AD212" i="1"/>
  <c r="AD75" i="1"/>
  <c r="AD1600" i="1"/>
  <c r="AD1751" i="1"/>
  <c r="AD702" i="1"/>
  <c r="AD252" i="1"/>
  <c r="AD918" i="1"/>
  <c r="AD406" i="1"/>
  <c r="AD1026" i="1"/>
  <c r="AD756" i="1"/>
  <c r="AD821" i="1"/>
  <c r="AD632" i="1"/>
  <c r="AD444" i="1"/>
  <c r="AD1056" i="1"/>
  <c r="AD601" i="1"/>
  <c r="AD1493" i="1"/>
  <c r="AD1432" i="1"/>
  <c r="AD957" i="1"/>
  <c r="AD635" i="1"/>
  <c r="AD1585" i="1"/>
  <c r="AD270" i="1"/>
  <c r="AD1014" i="1"/>
  <c r="AD773" i="1"/>
  <c r="AD190" i="1"/>
  <c r="AD1063" i="1"/>
  <c r="AD817" i="1"/>
  <c r="AD338" i="1"/>
  <c r="AD709" i="1"/>
  <c r="AD505" i="1"/>
  <c r="AD816" i="1"/>
  <c r="AD497" i="1"/>
  <c r="AD1907" i="1"/>
  <c r="AD1778" i="1"/>
  <c r="AD1840" i="1"/>
  <c r="AD1198" i="1"/>
  <c r="AD1332" i="1"/>
  <c r="AD1071" i="1"/>
  <c r="AD140" i="1"/>
  <c r="AD493" i="1"/>
  <c r="AD1107" i="1"/>
  <c r="AD469" i="1"/>
  <c r="AD247" i="1"/>
  <c r="AD739" i="1"/>
  <c r="AD1510" i="1"/>
  <c r="AD1373" i="1"/>
  <c r="AD1268" i="1"/>
  <c r="AD1039" i="1"/>
  <c r="AD211" i="1"/>
  <c r="AD1068" i="1"/>
  <c r="AD1630" i="1"/>
  <c r="AD404" i="1"/>
  <c r="AD897" i="1"/>
  <c r="AD1561" i="1"/>
  <c r="AD923" i="1"/>
  <c r="AD722" i="1"/>
  <c r="AD1606" i="1"/>
  <c r="AD1426" i="1"/>
  <c r="AD1238" i="1"/>
  <c r="AD622" i="1"/>
  <c r="AD1050" i="1"/>
  <c r="AD780" i="1"/>
  <c r="AD1155" i="1"/>
  <c r="AD680" i="1"/>
  <c r="AD1124" i="1"/>
  <c r="AD619" i="1"/>
  <c r="AD1200" i="1"/>
  <c r="AD280" i="1"/>
  <c r="AD626" i="1"/>
  <c r="AD468" i="1"/>
  <c r="AD14" i="1"/>
  <c r="AD1661" i="1"/>
  <c r="AD1673" i="1"/>
  <c r="AD357" i="1"/>
  <c r="AD515" i="1"/>
  <c r="AD781" i="1"/>
  <c r="AD201" i="1"/>
  <c r="AD614" i="1"/>
  <c r="AD664" i="1"/>
  <c r="AD460" i="1"/>
  <c r="AD1061" i="1"/>
  <c r="AD149" i="1"/>
  <c r="AD1770" i="1"/>
  <c r="AD490" i="1"/>
  <c r="AD844" i="1"/>
  <c r="AD965" i="1"/>
  <c r="AD1554" i="1"/>
  <c r="AD1018" i="1"/>
  <c r="AD508" i="1"/>
  <c r="AD785" i="1"/>
  <c r="AD1703" i="1"/>
  <c r="AD721" i="1"/>
  <c r="AD222" i="1"/>
  <c r="AD1819" i="1"/>
  <c r="AD936" i="1"/>
  <c r="AD112" i="1"/>
  <c r="AD1437" i="1"/>
  <c r="AD882" i="1"/>
  <c r="AD448" i="1"/>
  <c r="AD803" i="1"/>
  <c r="AD424" i="1"/>
  <c r="AD187" i="1"/>
  <c r="AD800" i="1"/>
  <c r="AD1806" i="1"/>
  <c r="AD234" i="1"/>
  <c r="AD564" i="1"/>
  <c r="AD77" i="1"/>
  <c r="AD1761" i="1"/>
  <c r="AD279" i="1"/>
  <c r="AD611" i="1"/>
  <c r="AD1889" i="1"/>
  <c r="AD1788" i="1"/>
  <c r="AD555" i="1"/>
  <c r="AD129" i="1"/>
  <c r="AD899" i="1"/>
  <c r="AD820" i="1"/>
  <c r="AD1278" i="1"/>
  <c r="AD884" i="1"/>
  <c r="AD1194" i="1"/>
  <c r="AD759" i="1"/>
  <c r="AD1178" i="1"/>
  <c r="AD297" i="1"/>
  <c r="AD914" i="1"/>
  <c r="AD79" i="1"/>
  <c r="AD1711" i="1"/>
  <c r="AD857" i="1"/>
  <c r="AD1111" i="1"/>
  <c r="AD870" i="1"/>
  <c r="AD1022" i="1"/>
  <c r="AD151" i="1"/>
  <c r="AD91" i="1"/>
  <c r="AD483" i="1"/>
  <c r="AD235" i="1"/>
  <c r="AD1230" i="1"/>
  <c r="AD1449" i="1"/>
  <c r="AD1115" i="1"/>
  <c r="AD559" i="1"/>
  <c r="AD163" i="1"/>
  <c r="AD1792" i="1"/>
  <c r="AD215" i="1"/>
  <c r="AD679" i="1"/>
  <c r="AD337" i="1"/>
  <c r="AD295" i="1"/>
  <c r="AD289" i="1"/>
  <c r="AD388" i="1"/>
  <c r="AD263" i="1"/>
  <c r="AD113" i="1"/>
  <c r="AD499" i="1"/>
  <c r="AD903" i="1"/>
  <c r="AD119" i="1"/>
  <c r="AD41" i="1"/>
  <c r="AD585" i="1"/>
  <c r="AD384" i="1"/>
  <c r="AD1033" i="1"/>
  <c r="AD1041" i="1"/>
  <c r="AD1499" i="1"/>
  <c r="AD917" i="1"/>
  <c r="AD93" i="1"/>
  <c r="AD66" i="1"/>
  <c r="AD1851" i="1"/>
  <c r="AD69" i="1"/>
  <c r="AD45" i="1"/>
  <c r="AD1394" i="1"/>
  <c r="AD1227" i="1"/>
  <c r="AD735" i="1"/>
  <c r="AD1362" i="1"/>
  <c r="AD748" i="1"/>
  <c r="AD1040" i="1"/>
  <c r="AD811" i="1"/>
  <c r="AD141" i="1"/>
  <c r="AD549" i="1"/>
  <c r="AD1119" i="1"/>
  <c r="AD1725" i="1"/>
  <c r="AD856" i="1"/>
  <c r="AD261" i="1"/>
  <c r="AD1177" i="1"/>
  <c r="AD612" i="1"/>
  <c r="AD941" i="1"/>
  <c r="AD125" i="1"/>
  <c r="AD713" i="1"/>
  <c r="AD142" i="1"/>
  <c r="AD1735" i="1"/>
  <c r="AD34" i="1"/>
  <c r="AD1880" i="1"/>
  <c r="AD304" i="1"/>
  <c r="AD31" i="1"/>
  <c r="AD1006" i="1"/>
  <c r="AD1667" i="1"/>
  <c r="AD1772" i="1"/>
  <c r="AD86" i="1"/>
  <c r="AD257" i="1"/>
  <c r="AD794" i="1"/>
  <c r="AD402" i="1"/>
  <c r="AD1613" i="1"/>
  <c r="AD761" i="1"/>
  <c r="AD306" i="1"/>
  <c r="AD90" i="1"/>
  <c r="AD154" i="1"/>
  <c r="AD771" i="1"/>
  <c r="AD654" i="1"/>
  <c r="AD42" i="1"/>
  <c r="AD968" i="1"/>
  <c r="AD116" i="1"/>
  <c r="AD1906" i="1"/>
  <c r="AD647" i="1"/>
  <c r="AD474" i="1"/>
  <c r="AD765" i="1"/>
  <c r="AD1172" i="1"/>
  <c r="AD752" i="1"/>
  <c r="AD232" i="1"/>
  <c r="AD1623" i="1"/>
  <c r="AD1679" i="1"/>
  <c r="AD1080" i="1"/>
  <c r="AD381" i="1"/>
  <c r="AD836" i="1"/>
  <c r="AD88" i="1"/>
  <c r="AD650" i="1"/>
  <c r="AD1663" i="1"/>
  <c r="AD846" i="1"/>
  <c r="AD565" i="1"/>
  <c r="AD442" i="1"/>
  <c r="AD793" i="1"/>
  <c r="AD1892" i="1"/>
  <c r="AD1129" i="1"/>
  <c r="AD413" i="1"/>
  <c r="AD1516" i="1"/>
  <c r="AD1649" i="1"/>
  <c r="AD1401" i="1"/>
  <c r="AD1715" i="1"/>
  <c r="AD411" i="1"/>
  <c r="AD1748" i="1"/>
  <c r="AD1780" i="1"/>
  <c r="AD1248" i="1"/>
  <c r="AD598" i="1"/>
  <c r="AD962" i="1"/>
  <c r="AD1328" i="1"/>
  <c r="AD993" i="1"/>
  <c r="AD770" i="1"/>
  <c r="AD70" i="1"/>
  <c r="AD942" i="1"/>
  <c r="AD1251" i="1"/>
  <c r="AD915" i="1"/>
  <c r="AD152" i="1"/>
  <c r="AD764" i="1"/>
  <c r="AD276" i="1"/>
  <c r="AD1132" i="1"/>
  <c r="AD789" i="1"/>
  <c r="AD995" i="1"/>
  <c r="AD233" i="1"/>
  <c r="AD203" i="1"/>
  <c r="AD352" i="1"/>
  <c r="AD176" i="1"/>
  <c r="AD1894" i="1"/>
  <c r="AD390" i="1"/>
  <c r="AD868" i="1"/>
  <c r="AD1168" i="1"/>
  <c r="AD727" i="1"/>
  <c r="AD1210" i="1"/>
  <c r="AD1641" i="1"/>
  <c r="AD121" i="1"/>
  <c r="AD97" i="1"/>
  <c r="AD1329" i="1"/>
  <c r="AD386" i="1"/>
  <c r="AD538" i="1"/>
  <c r="AD414" i="1"/>
  <c r="AD110" i="1"/>
  <c r="AD401" i="1"/>
  <c r="AD1862" i="1"/>
  <c r="AD921" i="1"/>
  <c r="AD453" i="1"/>
  <c r="AD536" i="1"/>
  <c r="AD316" i="1"/>
  <c r="AD678" i="1"/>
  <c r="AD760" i="1"/>
  <c r="AD1461" i="1"/>
  <c r="AD890" i="1"/>
  <c r="AD56" i="1"/>
  <c r="AD728" i="1"/>
  <c r="AD590" i="1"/>
  <c r="AD492" i="1"/>
  <c r="AD196" i="1"/>
  <c r="AD927" i="1"/>
  <c r="AD1438" i="1"/>
  <c r="AD49" i="1"/>
  <c r="AD1435" i="1"/>
  <c r="AD885" i="1"/>
  <c r="AD208" i="1"/>
  <c r="AD805" i="1"/>
  <c r="AD179" i="1"/>
  <c r="AD546" i="1"/>
  <c r="AD162" i="1"/>
  <c r="AD345" i="1"/>
  <c r="AD810" i="1"/>
  <c r="AD513" i="1"/>
  <c r="AD1342" i="1"/>
  <c r="AD463" i="1"/>
  <c r="AD397" i="1"/>
  <c r="AD1699" i="1"/>
  <c r="AD346" i="1"/>
  <c r="AD514" i="1"/>
  <c r="AD1629" i="1"/>
  <c r="AD1716" i="1"/>
  <c r="AD1776" i="1"/>
  <c r="AD1180" i="1"/>
  <c r="AD335" i="1"/>
  <c r="AD473" i="1"/>
  <c r="AD562" i="1"/>
  <c r="AD1073" i="1"/>
  <c r="AD1668" i="1"/>
  <c r="AD1680" i="1"/>
  <c r="AD1833" i="1"/>
  <c r="AD657" i="1"/>
  <c r="AD408" i="1"/>
  <c r="AD648" i="1"/>
  <c r="AD692" i="1"/>
  <c r="AD928" i="1"/>
  <c r="AD1143" i="1"/>
  <c r="AD886" i="1"/>
  <c r="AD286" i="1"/>
  <c r="AD271" i="1"/>
  <c r="AD644" i="1"/>
  <c r="AD586" i="1"/>
  <c r="AD1072" i="1"/>
  <c r="AD344" i="1"/>
  <c r="AD658" i="1"/>
  <c r="AD374" i="1"/>
  <c r="AD616" i="1"/>
  <c r="AD1318" i="1"/>
  <c r="AD240" i="1"/>
  <c r="AD1812" i="1"/>
  <c r="AD186" i="1"/>
  <c r="AD507" i="1"/>
  <c r="AD1688" i="1"/>
  <c r="AD1083" i="1"/>
  <c r="AD109" i="1"/>
  <c r="AD1163" i="1"/>
  <c r="AD707" i="1"/>
  <c r="AD331" i="1"/>
  <c r="AD991" i="1"/>
  <c r="AD315" i="1"/>
  <c r="AD571" i="1"/>
  <c r="AD1902" i="1"/>
  <c r="AD1750" i="1"/>
  <c r="AD1326" i="1"/>
  <c r="AD60" i="1"/>
  <c r="AD1160" i="1"/>
  <c r="AD920" i="1"/>
  <c r="AD1908" i="1"/>
  <c r="AD1120" i="1"/>
  <c r="AD1627" i="1"/>
  <c r="AD1910" i="1"/>
  <c r="AD762" i="1"/>
  <c r="AD377" i="1"/>
  <c r="AD1190" i="1"/>
  <c r="AD1112" i="1"/>
  <c r="AD13" i="1"/>
  <c r="AD1199" i="1"/>
  <c r="AD620" i="1"/>
  <c r="AD1005" i="1"/>
  <c r="AD239" i="1"/>
  <c r="AD1681" i="1"/>
  <c r="AD1544" i="1"/>
  <c r="AD1489" i="1"/>
  <c r="AD1637" i="1"/>
  <c r="AD364" i="1"/>
  <c r="AD436" i="1"/>
  <c r="AD1304" i="1"/>
  <c r="AD961" i="1"/>
  <c r="AD754" i="1"/>
  <c r="AD59" i="1"/>
  <c r="AD503" i="1"/>
  <c r="AD1790" i="1"/>
  <c r="AD521" i="1"/>
  <c r="AD156" i="1"/>
  <c r="AD1075" i="1"/>
  <c r="AD568" i="1"/>
  <c r="AD52" i="1"/>
  <c r="AD637" i="1"/>
  <c r="AD1818" i="1"/>
  <c r="AD230" i="1"/>
  <c r="AD573" i="1"/>
  <c r="AD451" i="1"/>
  <c r="AD298" i="1"/>
  <c r="AD325" i="1"/>
  <c r="AD537" i="1"/>
  <c r="AD588" i="1"/>
  <c r="AD1643" i="1"/>
  <c r="AD519" i="1"/>
  <c r="AD1809" i="1"/>
  <c r="AD363" i="1"/>
  <c r="AD1628" i="1"/>
  <c r="AD1676" i="1"/>
  <c r="AD698" i="1"/>
  <c r="AD1696" i="1"/>
  <c r="AD1550" i="1"/>
  <c r="AD1333" i="1"/>
  <c r="AD1313" i="1"/>
  <c r="AD210" i="1"/>
  <c r="AD797" i="1"/>
  <c r="AD673" i="1"/>
  <c r="AD1082" i="1"/>
  <c r="AD46" i="1"/>
  <c r="AD888" i="1"/>
  <c r="AD1186" i="1"/>
  <c r="AD1652" i="1"/>
  <c r="AD1294" i="1"/>
  <c r="AD1140" i="1"/>
  <c r="AD1146" i="1"/>
  <c r="AD943" i="1"/>
  <c r="AD1265" i="1"/>
  <c r="AD557" i="1"/>
  <c r="AD737" i="1"/>
  <c r="AD533" i="1"/>
  <c r="AD375" i="1"/>
  <c r="AD745" i="1"/>
  <c r="AD431" i="1"/>
  <c r="AD682" i="1"/>
  <c r="AD73" i="1"/>
  <c r="AD336" i="1"/>
  <c r="AD577" i="1"/>
  <c r="AD485" i="1"/>
  <c r="AD1671" i="1"/>
  <c r="AD809" i="1"/>
  <c r="AD1782" i="1"/>
  <c r="AD417" i="1"/>
  <c r="AD1834" i="1"/>
  <c r="AD95" i="1"/>
  <c r="AD425" i="1"/>
  <c r="AD1810" i="1"/>
  <c r="AD64" i="1"/>
  <c r="AD407" i="1"/>
  <c r="AD963" i="1"/>
  <c r="AD1768" i="1"/>
  <c r="AD249" i="1"/>
  <c r="AD1656" i="1"/>
  <c r="AD87" i="1"/>
  <c r="AD1093" i="1"/>
  <c r="AD1043" i="1"/>
  <c r="AD159" i="1"/>
  <c r="AD1064" i="1"/>
  <c r="AD572" i="1"/>
  <c r="AD1727" i="1"/>
  <c r="AD58" i="1"/>
  <c r="AD498" i="1"/>
  <c r="AD124" i="1"/>
  <c r="AD1462" i="1"/>
  <c r="AD1660" i="1"/>
  <c r="AD251" i="1"/>
  <c r="AD395" i="1"/>
  <c r="AD165" i="1"/>
  <c r="AD339" i="1"/>
  <c r="AD1048" i="1"/>
  <c r="AD1692" i="1"/>
  <c r="AD1117" i="1"/>
  <c r="AD1887" i="1"/>
  <c r="AD1651" i="1"/>
  <c r="AD1721" i="1"/>
  <c r="AD181" i="1"/>
  <c r="AD243" i="1"/>
  <c r="AD1685" i="1"/>
  <c r="AD574" i="1"/>
  <c r="AD1581" i="1"/>
  <c r="AD1736" i="1"/>
  <c r="AD1720" i="1"/>
  <c r="AD227" i="1"/>
  <c r="AD1737" i="1"/>
  <c r="AD553" i="1"/>
  <c r="AD183" i="1"/>
  <c r="AD61" i="1"/>
  <c r="AD427" i="1"/>
  <c r="AD1204" i="1"/>
  <c r="AD527" i="1"/>
  <c r="AD984" i="1"/>
  <c r="AD1024" i="1"/>
  <c r="AD1677" i="1"/>
  <c r="AD62" i="1"/>
  <c r="AD1723" i="1"/>
  <c r="AD826" i="1"/>
  <c r="AD655" i="1"/>
  <c r="AD238" i="1"/>
  <c r="AD437" i="1"/>
  <c r="AD491" i="1"/>
  <c r="AD467" i="1"/>
  <c r="AD778" i="1"/>
  <c r="AD518" i="1"/>
  <c r="AD763" i="1"/>
  <c r="AD433" i="1"/>
  <c r="AD1262" i="1"/>
  <c r="AD1732" i="1"/>
  <c r="AD1398" i="1"/>
  <c r="AD1766" i="1"/>
  <c r="AD1842" i="1"/>
  <c r="AD1825" i="1"/>
  <c r="AD359" i="1"/>
  <c r="AD486" i="1"/>
  <c r="AD102" i="1"/>
  <c r="AD146" i="1"/>
  <c r="AD161" i="1"/>
  <c r="AD959" i="1"/>
  <c r="AD1290" i="1"/>
  <c r="AD291" i="1"/>
  <c r="AD933" i="1"/>
  <c r="AD103" i="1"/>
  <c r="AD80" i="1"/>
  <c r="AD535" i="1"/>
  <c r="AD708" i="1"/>
  <c r="AD1113" i="1"/>
  <c r="AD997" i="1"/>
  <c r="AD195" i="1"/>
  <c r="AD1647" i="1"/>
  <c r="AD285" i="1"/>
  <c r="AD1184" i="1"/>
  <c r="AD268" i="1"/>
  <c r="AD367" i="1"/>
  <c r="AD311" i="1"/>
  <c r="AD191" i="1"/>
  <c r="AD1034" i="1"/>
  <c r="AD787" i="1"/>
  <c r="AD932" i="1"/>
  <c r="AD1249" i="1"/>
  <c r="AD105" i="1"/>
  <c r="AD862" i="1"/>
  <c r="AD634" i="1"/>
  <c r="AD438" i="1"/>
  <c r="AD1764" i="1"/>
  <c r="AD1878" i="1"/>
  <c r="AD1915" i="1"/>
  <c r="AD405" i="1"/>
  <c r="AD96" i="1"/>
  <c r="AD126" i="1"/>
  <c r="AD939" i="1"/>
  <c r="AD496" i="1"/>
  <c r="AD281" i="1"/>
  <c r="AD197" i="1"/>
  <c r="AD479" i="1"/>
  <c r="AD741" i="1"/>
  <c r="AD589" i="1"/>
  <c r="AD594" i="1"/>
  <c r="AD173" i="1"/>
  <c r="AD216" i="1"/>
  <c r="AD434" i="1"/>
  <c r="AD495" i="1"/>
  <c r="AD872" i="1"/>
  <c r="AD63" i="1"/>
  <c r="AD825" i="1"/>
  <c r="AD164" i="1"/>
  <c r="AD1487" i="1"/>
  <c r="AD1828" i="1"/>
  <c r="AD454" i="1"/>
  <c r="AD258" i="1"/>
  <c r="AD1700" i="1"/>
  <c r="AD1874" i="1"/>
  <c r="AD842" i="1"/>
  <c r="AD449" i="1"/>
  <c r="AD1086" i="1"/>
  <c r="AD755" i="1"/>
  <c r="AD1017" i="1"/>
  <c r="AD83" i="1"/>
  <c r="AD476" i="1"/>
  <c r="AD9" i="1"/>
  <c r="AD1836" i="1"/>
  <c r="AD445" i="1"/>
  <c r="AD1664" i="1"/>
  <c r="AD597" i="1"/>
  <c r="AD419" i="1"/>
  <c r="AD158" i="1"/>
  <c r="AD1867" i="1"/>
  <c r="AD582" i="1"/>
  <c r="AD484" i="1"/>
  <c r="AD1898" i="1"/>
  <c r="AD71" i="1"/>
  <c r="AD869" i="1"/>
  <c r="AD1683" i="1"/>
  <c r="AD1858" i="1"/>
  <c r="AD55" i="1"/>
  <c r="AD470" i="1"/>
  <c r="AD666" i="1"/>
  <c r="AD629" i="1"/>
  <c r="AD843" i="1"/>
  <c r="AD1386" i="1"/>
  <c r="AD1266" i="1"/>
  <c r="AD618" i="1"/>
  <c r="AD214" i="1"/>
  <c r="AD150" i="1"/>
  <c r="AD1125" i="1"/>
  <c r="AD792" i="1"/>
  <c r="AD350" i="1"/>
  <c r="AD1756" i="1"/>
  <c r="AD1672" i="1"/>
  <c r="AD209" i="1"/>
  <c r="AD399" i="1"/>
  <c r="AD40" i="1"/>
  <c r="AD340" i="1"/>
  <c r="AD166" i="1"/>
  <c r="AD544" i="1"/>
  <c r="AD1242" i="1"/>
  <c r="AD1062" i="1"/>
  <c r="AD1724" i="1"/>
  <c r="AD851" i="1"/>
  <c r="AD313" i="1"/>
  <c r="AD704" i="1"/>
  <c r="AD539" i="1"/>
  <c r="AD148" i="1"/>
  <c r="AD317" i="1"/>
  <c r="AD1655" i="1"/>
  <c r="AD1693" i="1"/>
  <c r="AD1754" i="1"/>
  <c r="AD623" i="1"/>
  <c r="AD1739" i="1"/>
  <c r="AD218" i="1"/>
  <c r="AD459" i="1"/>
  <c r="AD1648" i="1"/>
  <c r="AD128" i="1"/>
  <c r="AD365" i="1"/>
  <c r="AD1601" i="1"/>
  <c r="AD975" i="1"/>
  <c r="AD389" i="1"/>
  <c r="AD371" i="1"/>
  <c r="AD171" i="1"/>
  <c r="AD687" i="1"/>
  <c r="AD51" i="1"/>
  <c r="AD540" i="1"/>
  <c r="AD550" i="1"/>
  <c r="AD1712" i="1"/>
  <c r="AD1753" i="1"/>
  <c r="AD131" i="1"/>
  <c r="AD1816" i="1"/>
  <c r="AD799" i="1"/>
  <c r="AD1713" i="1"/>
  <c r="AD1055" i="1"/>
  <c r="AD649" i="1"/>
  <c r="AD1763" i="1"/>
  <c r="AD38" i="1"/>
  <c r="AD117" i="1"/>
  <c r="AD392" i="1"/>
  <c r="AD1844" i="1"/>
  <c r="AD1687" i="1"/>
  <c r="AD1905" i="1"/>
  <c r="AD1870" i="1"/>
  <c r="AD558" i="1"/>
  <c r="AD1872" i="1"/>
  <c r="AD1159" i="1"/>
  <c r="AD1822" i="1"/>
  <c r="AD302" i="1"/>
  <c r="AD1591" i="1"/>
  <c r="AD1841" i="1"/>
  <c r="AD310" i="1"/>
  <c r="AD904" i="1"/>
  <c r="AD1000" i="1"/>
  <c r="AD118" i="1"/>
  <c r="AD1904" i="1"/>
  <c r="AD225" i="1"/>
  <c r="AD807" i="1"/>
  <c r="AD101" i="1"/>
  <c r="AD567" i="1"/>
  <c r="AD1632" i="1"/>
  <c r="AD250" i="1"/>
  <c r="AD1795" i="1"/>
  <c r="AD551" i="1"/>
  <c r="AD543" i="1"/>
  <c r="AD1031" i="1"/>
  <c r="AD1497" i="1"/>
  <c r="AD1081" i="1"/>
  <c r="AD1116" i="1"/>
  <c r="AD32" i="1"/>
  <c r="AD1774" i="1"/>
  <c r="AD123" i="1"/>
  <c r="AD845" i="1"/>
  <c r="AD1036" i="1"/>
  <c r="AD1657" i="1"/>
  <c r="AD1631" i="1"/>
  <c r="AD219" i="1"/>
  <c r="AD307" i="1"/>
  <c r="AD136" i="1"/>
  <c r="AD273" i="1"/>
  <c r="AD584" i="1"/>
  <c r="AD512" i="1"/>
  <c r="AD736" i="1"/>
  <c r="AD1639" i="1"/>
  <c r="AD593" i="1"/>
  <c r="AD592" i="1"/>
  <c r="AD85" i="1"/>
  <c r="AD1521" i="1"/>
  <c r="AD955" i="1"/>
  <c r="AD743" i="1"/>
  <c r="AD319" i="1"/>
  <c r="AD1900" i="1"/>
  <c r="AD480" i="1"/>
  <c r="AD1645" i="1"/>
  <c r="AD301" i="1"/>
  <c r="AD366" i="1"/>
  <c r="AD177" i="1"/>
  <c r="AD751" i="1"/>
  <c r="AD99" i="1"/>
  <c r="AD1719" i="1"/>
  <c r="AD343" i="1"/>
  <c r="AD651" i="1"/>
  <c r="AD504" i="1"/>
  <c r="AD742" i="1"/>
  <c r="AD895" i="1"/>
  <c r="AD894" i="1"/>
  <c r="AD462" i="1"/>
  <c r="AD1814" i="1"/>
  <c r="AD501" i="1"/>
  <c r="AD1032" i="1"/>
  <c r="AD1195" i="1"/>
  <c r="AD94" i="1"/>
  <c r="AD487" i="1"/>
  <c r="AD50" i="1"/>
  <c r="AD217" i="1"/>
  <c r="AD1860" i="1"/>
  <c r="AD602" i="1"/>
  <c r="AD511" i="1"/>
  <c r="AD236" i="1"/>
  <c r="AD974" i="1"/>
  <c r="AD1095" i="1"/>
  <c r="AD850" i="1"/>
  <c r="AD1123" i="1"/>
  <c r="AD1393" i="1"/>
  <c r="AD554" i="1"/>
  <c r="AD33" i="1"/>
  <c r="AD435" i="1"/>
  <c r="AD321" i="1"/>
  <c r="AD714" i="1"/>
  <c r="AD1094" i="1"/>
  <c r="AD221" i="1"/>
  <c r="AD391" i="1"/>
  <c r="AD690" i="1"/>
  <c r="AD579" i="1"/>
  <c r="AD290" i="1"/>
  <c r="AD1884" i="1"/>
  <c r="AD1856" i="1"/>
  <c r="AD669" i="1"/>
  <c r="AD750" i="1"/>
  <c r="AD973" i="1"/>
  <c r="AD199" i="1"/>
  <c r="AD175" i="1"/>
  <c r="AD184" i="1"/>
  <c r="AD863" i="1"/>
  <c r="AD569" i="1"/>
  <c r="AD720" i="1"/>
  <c r="AD1808" i="1"/>
  <c r="AD309" i="1"/>
  <c r="AD1624" i="1"/>
  <c r="AD262" i="1"/>
  <c r="AD740" i="1"/>
  <c r="AD1214" i="1"/>
  <c r="AD223" i="1"/>
  <c r="AD168" i="1"/>
  <c r="AD139" i="1"/>
  <c r="AD300" i="1"/>
  <c r="AD1800" i="1"/>
  <c r="AD1740" i="1"/>
  <c r="AD213" i="1"/>
  <c r="AD1762" i="1"/>
  <c r="AD1848" i="1"/>
  <c r="AD1827" i="1"/>
  <c r="AD768" i="1"/>
  <c r="AD1666" i="1"/>
  <c r="AD107" i="1"/>
  <c r="AD36" i="1"/>
  <c r="AD566" i="1"/>
  <c r="AD1030" i="1"/>
  <c r="AD153" i="1"/>
  <c r="AD472" i="1"/>
  <c r="AD1038" i="1"/>
  <c r="AD1037" i="1"/>
  <c r="AD978" i="1"/>
  <c r="AD283" i="1"/>
  <c r="AD185" i="1"/>
  <c r="AD134" i="1"/>
  <c r="AD1620" i="1"/>
  <c r="AD494" i="1"/>
  <c r="AD53" i="1"/>
  <c r="AD1234" i="1"/>
</calcChain>
</file>

<file path=xl/sharedStrings.xml><?xml version="1.0" encoding="utf-8"?>
<sst xmlns="http://schemas.openxmlformats.org/spreadsheetml/2006/main" count="7614" uniqueCount="149">
  <si>
    <t>TABLEAU DE PRISE D'ACTIVITE 2019</t>
  </si>
  <si>
    <t>ACTIVITE 2019</t>
  </si>
  <si>
    <t>DEVIS</t>
  </si>
  <si>
    <t>AFF</t>
  </si>
  <si>
    <t>Intra</t>
  </si>
  <si>
    <t>CLIENT</t>
  </si>
  <si>
    <t>LIBELLE DES TRAVAUX</t>
  </si>
  <si>
    <t>Montant</t>
  </si>
  <si>
    <t>Montant Facturé</t>
  </si>
  <si>
    <t>ENCOURS</t>
  </si>
  <si>
    <t>Commentaire</t>
  </si>
  <si>
    <t>x</t>
  </si>
  <si>
    <t>RESTE A FAIRE</t>
  </si>
  <si>
    <t>ACTIVITE DISPO</t>
  </si>
  <si>
    <t>FIN
2018</t>
  </si>
  <si>
    <t>Date</t>
  </si>
  <si>
    <t>Retard Facturation</t>
  </si>
  <si>
    <t>DATE N-1</t>
  </si>
  <si>
    <t>TOTAL</t>
  </si>
  <si>
    <t>Pas d'achat</t>
  </si>
  <si>
    <t>1906-001</t>
  </si>
  <si>
    <t>1906-002</t>
  </si>
  <si>
    <t>1906-003</t>
  </si>
  <si>
    <t>1906-004</t>
  </si>
  <si>
    <t>1906-005</t>
  </si>
  <si>
    <t>1906-006</t>
  </si>
  <si>
    <t>1906-007</t>
  </si>
  <si>
    <t>1906-008</t>
  </si>
  <si>
    <t>1906-009</t>
  </si>
  <si>
    <t>1906-010</t>
  </si>
  <si>
    <t>1906-011</t>
  </si>
  <si>
    <t>1906-012</t>
  </si>
  <si>
    <t>1906-013</t>
  </si>
  <si>
    <t>1906-014</t>
  </si>
  <si>
    <t>1906-015</t>
  </si>
  <si>
    <t>1906-016</t>
  </si>
  <si>
    <t>1906-017</t>
  </si>
  <si>
    <t>1906-018</t>
  </si>
  <si>
    <t>1906-019</t>
  </si>
  <si>
    <t>1906-020</t>
  </si>
  <si>
    <t>1906-021</t>
  </si>
  <si>
    <t>1906-022</t>
  </si>
  <si>
    <t>1906-023</t>
  </si>
  <si>
    <t>1906-024</t>
  </si>
  <si>
    <t>1906-025</t>
  </si>
  <si>
    <t>1906-127</t>
  </si>
  <si>
    <t>1906-128</t>
  </si>
  <si>
    <t>1906-129</t>
  </si>
  <si>
    <t>1906-130</t>
  </si>
  <si>
    <t>1906-131</t>
  </si>
  <si>
    <t>1906-132</t>
  </si>
  <si>
    <t>1906-133</t>
  </si>
  <si>
    <t>1906-134</t>
  </si>
  <si>
    <t>1906-135</t>
  </si>
  <si>
    <t>1906-136</t>
  </si>
  <si>
    <t>1906-137</t>
  </si>
  <si>
    <t>1906-138</t>
  </si>
  <si>
    <t>1906-139</t>
  </si>
  <si>
    <t>1906-140</t>
  </si>
  <si>
    <t>1906-141</t>
  </si>
  <si>
    <t>1906-142</t>
  </si>
  <si>
    <t>1906-143</t>
  </si>
  <si>
    <t>1906-144</t>
  </si>
  <si>
    <t>1906-145</t>
  </si>
  <si>
    <t>1906-146</t>
  </si>
  <si>
    <t>1906-147</t>
  </si>
  <si>
    <t>1906-148</t>
  </si>
  <si>
    <t>1906-149</t>
  </si>
  <si>
    <t>1906-150</t>
  </si>
  <si>
    <t>1906-151</t>
  </si>
  <si>
    <t>nb mois</t>
  </si>
  <si>
    <t>libelle</t>
  </si>
  <si>
    <t>1 mois ou moins</t>
  </si>
  <si>
    <t>Entre 1 et 2 mois</t>
  </si>
  <si>
    <t>Entre 2 &amp; 3 mois</t>
  </si>
  <si>
    <t>Entre 3 mois &amp; 1 an</t>
  </si>
  <si>
    <t>A plus d’un an</t>
  </si>
  <si>
    <t>Travaux maintenant curative soupape 1</t>
  </si>
  <si>
    <t>Travaux maintenant curative soupape 2</t>
  </si>
  <si>
    <t>Travaux maintenant curative soupape 3</t>
  </si>
  <si>
    <t>Travaux maintenant curative soupape 4</t>
  </si>
  <si>
    <t>Travaux maintenant curative soupape 5</t>
  </si>
  <si>
    <t>Travaux maintenant curative soupape 6</t>
  </si>
  <si>
    <t>Travaux maintenant curative soupape 7</t>
  </si>
  <si>
    <t>Travaux maintenant curative soupape 8</t>
  </si>
  <si>
    <t>Travaux maintenant curative soupape 9</t>
  </si>
  <si>
    <t>Travaux maintenant curative soupape 10</t>
  </si>
  <si>
    <t>Travaux maintenant curative soupape 11</t>
  </si>
  <si>
    <t>Travaux maintenant curative soupape 12</t>
  </si>
  <si>
    <t>Travaux maintenant curative soupape 13</t>
  </si>
  <si>
    <t>Travaux maintenant curative soupape 14</t>
  </si>
  <si>
    <t>Travaux maintenant curative soupape 15</t>
  </si>
  <si>
    <t>Travaux maintenant curative soupape 16</t>
  </si>
  <si>
    <t>Travaux maintenant curative soupape 17</t>
  </si>
  <si>
    <t>Travaux maintenant curative soupape 18</t>
  </si>
  <si>
    <t>Travaux maintenant curative soupape 19</t>
  </si>
  <si>
    <t>Travaux maintenant curative soupape 20</t>
  </si>
  <si>
    <t>Travaux maintenant curative soupape 21</t>
  </si>
  <si>
    <t>Travaux maintenant curative soupape 22</t>
  </si>
  <si>
    <t>Travaux maintenant curative soupape 98</t>
  </si>
  <si>
    <t>Travaux maintenant curative soupape 99</t>
  </si>
  <si>
    <t>Travaux maintenant curative soupape 100</t>
  </si>
  <si>
    <t>Travaux maintenant curative soupape 101</t>
  </si>
  <si>
    <t>Travaux maintenant curative soupape 102</t>
  </si>
  <si>
    <t>Travaux maintenant curative soupape 103</t>
  </si>
  <si>
    <t>Travaux maintenant curative soupape 104</t>
  </si>
  <si>
    <t>Travaux maintenant curative soupape 105</t>
  </si>
  <si>
    <t>Travaux maintenant curative soupape 106</t>
  </si>
  <si>
    <t>Travaux maintenant curative soupape 107</t>
  </si>
  <si>
    <t>Travaux maintenant curative soupape 108</t>
  </si>
  <si>
    <t>Travaux maintenant curative soupape 109</t>
  </si>
  <si>
    <t>Travaux maintenant curative soupape 110</t>
  </si>
  <si>
    <t>Travaux maintenant curative soupape 111</t>
  </si>
  <si>
    <t>Travaux maintenant curative soupape 112</t>
  </si>
  <si>
    <t>Travaux maintenant curative soupape 113</t>
  </si>
  <si>
    <t>Travaux maintenant curative soupape 114</t>
  </si>
  <si>
    <t>Travaux maintenant curative soupape 115</t>
  </si>
  <si>
    <t>Travaux maintenant curative soupape 116</t>
  </si>
  <si>
    <t>Travaux maintenant curative soupape 117</t>
  </si>
  <si>
    <t>Travaux maintenant curative soupape 118</t>
  </si>
  <si>
    <t>Travaux maintenant curative soupape 119</t>
  </si>
  <si>
    <t>Travaux maintenant curative soupape 120</t>
  </si>
  <si>
    <t>Travaux maintenant curative soupape 121</t>
  </si>
  <si>
    <t>Travaux maintenant curative soupape 122</t>
  </si>
  <si>
    <t>Travaux maintenant curative soupape 123</t>
  </si>
  <si>
    <t/>
  </si>
  <si>
    <t>1806-001</t>
  </si>
  <si>
    <t>1806-002</t>
  </si>
  <si>
    <t>1806-003</t>
  </si>
  <si>
    <t>1806-004</t>
  </si>
  <si>
    <t>1806-005</t>
  </si>
  <si>
    <t>1806-006</t>
  </si>
  <si>
    <t>1806-007</t>
  </si>
  <si>
    <t>1806-008</t>
  </si>
  <si>
    <t>1806-009</t>
  </si>
  <si>
    <t>1806-010</t>
  </si>
  <si>
    <t>1806-011</t>
  </si>
  <si>
    <t>1806-012</t>
  </si>
  <si>
    <t>1806-013</t>
  </si>
  <si>
    <t>1806-014</t>
  </si>
  <si>
    <t>1806-015</t>
  </si>
  <si>
    <t>1806-016</t>
  </si>
  <si>
    <t>1806-017</t>
  </si>
  <si>
    <t>1806-018</t>
  </si>
  <si>
    <t>1806-019</t>
  </si>
  <si>
    <t>1806-020</t>
  </si>
  <si>
    <t>1806-021</t>
  </si>
  <si>
    <t>1806-022</t>
  </si>
  <si>
    <t>1806-023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</si>
</sst>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dd/mm/yy;@"/>
    <numFmt numFmtId="165" formatCode="#,##0&quot; mois&quot;"/>
    <numFmt numFmtId="166" formatCode="_-* #,##0.00\ &quot;F&quot;_-;\-* #,##0.00\ &quot;F&quot;_-;_-* &quot;-&quot;??\ &quot;F&quot;_-;_-@_-"/>
    <numFmt numFmtId="167" formatCode="[$-40C]mmm\-yy;@"/>
    <numFmt numFmtId="168" formatCode="d/m/yy;@"/>
  </numFmts>
  <fonts count="22" x14ac:knownFonts="1">
    <font>
      <sz val="10"/>
      <name val="Arial"/>
      <family val="2"/>
    </font>
    <font>
      <sz val="10"/>
      <name val="Arial"/>
      <family val="2"/>
    </font>
    <font>
      <b/>
      <sz val="12"/>
      <color theme="3"/>
      <name val="Calibri"/>
      <family val="2"/>
      <scheme val="minor"/>
    </font>
    <font>
      <b/>
      <u/>
      <sz val="12"/>
      <color theme="3"/>
      <name val="Calibri"/>
      <family val="2"/>
      <scheme val="minor"/>
    </font>
    <font>
      <sz val="12"/>
      <name val="Arial"/>
      <family val="2"/>
    </font>
    <font>
      <b/>
      <sz val="12"/>
      <color theme="3"/>
      <name val="Arial"/>
      <family val="2"/>
    </font>
    <font>
      <b/>
      <sz val="10"/>
      <name val="Arial"/>
      <family val="2"/>
    </font>
    <font>
      <sz val="10"/>
      <name val="Times New Roman"/>
      <family val="1"/>
    </font>
    <font>
      <sz val="12"/>
      <color indexed="10"/>
      <name val="Calibri"/>
      <family val="2"/>
    </font>
    <font>
      <b/>
      <sz val="10"/>
      <color theme="0"/>
      <name val="Calibri"/>
      <family val="2"/>
    </font>
    <font>
      <sz val="10"/>
      <color theme="0"/>
      <name val="Calibri"/>
      <family val="2"/>
    </font>
    <font>
      <b/>
      <sz val="10"/>
      <color indexed="9"/>
      <name val="Arial"/>
      <family val="2"/>
    </font>
    <font>
      <b/>
      <sz val="10"/>
      <name val="Calibri"/>
      <family val="2"/>
    </font>
    <font>
      <sz val="10"/>
      <color theme="0"/>
      <name val="Arial"/>
      <family val="2"/>
    </font>
    <font>
      <b/>
      <sz val="10"/>
      <color theme="0"/>
      <name val="Arial"/>
      <family val="2"/>
    </font>
    <font>
      <sz val="10"/>
      <name val="Calibri"/>
      <family val="2"/>
    </font>
    <font>
      <sz val="8"/>
      <name val="Calibri"/>
      <family val="2"/>
    </font>
    <font>
      <sz val="9"/>
      <name val="Calibri"/>
      <family val="2"/>
      <scheme val="minor"/>
    </font>
    <font>
      <sz val="10"/>
      <color rgb="FFFF0000"/>
      <name val="Calibri"/>
      <family val="2"/>
    </font>
    <font>
      <sz val="11"/>
      <color rgb="FFFF0000"/>
      <name val="Arial"/>
      <family val="2"/>
    </font>
    <font>
      <b/>
      <sz val="10"/>
      <color theme="3"/>
      <name val="Arial"/>
      <family val="2"/>
    </font>
    <font>
      <b/>
      <sz val="10"/>
      <color theme="3"/>
      <name val="Calibri"/>
      <family val="2"/>
    </font>
  </fonts>
  <fills count="12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0000"/>
        <bgColor indexed="64"/>
      </patternFill>
    </fill>
  </fills>
  <borders count="3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FF0000"/>
      </left>
      <right/>
      <top style="medium">
        <color rgb="FFFF0000"/>
      </top>
      <bottom/>
      <diagonal/>
    </border>
    <border>
      <left/>
      <right style="medium">
        <color rgb="FFFF0000"/>
      </right>
      <top style="medium">
        <color rgb="FFFF0000"/>
      </top>
      <bottom/>
      <diagonal/>
    </border>
    <border>
      <left style="medium">
        <color rgb="FFFF0000"/>
      </left>
      <right/>
      <top/>
      <bottom/>
      <diagonal/>
    </border>
    <border>
      <left/>
      <right style="medium">
        <color rgb="FFFF0000"/>
      </right>
      <top/>
      <bottom/>
      <diagonal/>
    </border>
    <border>
      <left/>
      <right style="medium">
        <color rgb="FFFF0000"/>
      </right>
      <top/>
      <bottom style="medium">
        <color rgb="FFFF0000"/>
      </bottom>
      <diagonal/>
    </border>
    <border>
      <left style="medium">
        <color rgb="FFFF0000"/>
      </left>
      <right/>
      <top/>
      <bottom style="medium">
        <color rgb="FFFF0000"/>
      </bottom>
      <diagonal/>
    </border>
  </borders>
  <cellStyleXfs count="4">
    <xf numFmtId="0" fontId="0" fillId="0" borderId="0"/>
    <xf numFmtId="0" fontId="7" fillId="0" borderId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91">
    <xf numFmtId="0" fontId="0" fillId="0" borderId="0" xfId="0"/>
    <xf numFmtId="0" fontId="2" fillId="0" borderId="0" xfId="0" applyFont="1" applyFill="1" applyBorder="1" applyAlignment="1" applyProtection="1">
      <alignment vertical="center"/>
      <protection locked="0"/>
    </xf>
    <xf numFmtId="0" fontId="2" fillId="0" borderId="0" xfId="0" applyFont="1" applyFill="1" applyBorder="1" applyAlignment="1" applyProtection="1">
      <alignment horizontal="center" vertical="center"/>
      <protection locked="0"/>
    </xf>
    <xf numFmtId="0" fontId="3" fillId="0" borderId="0" xfId="0" applyFont="1" applyFill="1" applyBorder="1" applyAlignment="1" applyProtection="1">
      <alignment horizontal="center" vertical="center"/>
      <protection locked="0"/>
    </xf>
    <xf numFmtId="0" fontId="3" fillId="0" borderId="0" xfId="0" applyFont="1" applyFill="1" applyBorder="1" applyAlignment="1" applyProtection="1">
      <alignment horizontal="centerContinuous" vertical="center"/>
      <protection locked="0"/>
    </xf>
    <xf numFmtId="0" fontId="4" fillId="0" borderId="0" xfId="0" applyFont="1" applyProtection="1">
      <protection locked="0"/>
    </xf>
    <xf numFmtId="0" fontId="4" fillId="0" borderId="0" xfId="0" applyFont="1" applyAlignment="1" applyProtection="1">
      <alignment vertical="center"/>
      <protection locked="0"/>
    </xf>
    <xf numFmtId="0" fontId="5" fillId="0" borderId="1" xfId="0" applyFont="1" applyFill="1" applyBorder="1" applyAlignment="1" applyProtection="1">
      <alignment horizontal="centerContinuous" vertical="center"/>
      <protection locked="0"/>
    </xf>
    <xf numFmtId="0" fontId="4" fillId="0" borderId="0" xfId="0" applyFont="1" applyFill="1" applyProtection="1">
      <protection locked="0"/>
    </xf>
    <xf numFmtId="0" fontId="4" fillId="0" borderId="0" xfId="0" applyFont="1" applyAlignment="1" applyProtection="1">
      <alignment horizontal="center" vertical="center"/>
      <protection locked="0"/>
    </xf>
    <xf numFmtId="0" fontId="5" fillId="0" borderId="0" xfId="0" applyFont="1" applyFill="1" applyBorder="1" applyAlignment="1" applyProtection="1">
      <alignment horizontal="centerContinuous" vertical="center"/>
      <protection locked="0"/>
    </xf>
    <xf numFmtId="0" fontId="1" fillId="0" borderId="0" xfId="0" applyFont="1" applyAlignment="1" applyProtection="1">
      <alignment horizontal="center" vertical="center"/>
      <protection locked="0"/>
    </xf>
    <xf numFmtId="164" fontId="8" fillId="3" borderId="0" xfId="1" applyNumberFormat="1" applyFont="1" applyFill="1" applyBorder="1" applyAlignment="1" applyProtection="1">
      <alignment horizontal="center" vertical="center" wrapText="1"/>
    </xf>
    <xf numFmtId="165" fontId="4" fillId="3" borderId="0" xfId="0" applyNumberFormat="1" applyFont="1" applyFill="1" applyProtection="1"/>
    <xf numFmtId="0" fontId="6" fillId="0" borderId="0" xfId="0" applyFont="1" applyFill="1" applyAlignment="1" applyProtection="1">
      <protection locked="0"/>
    </xf>
    <xf numFmtId="0" fontId="1" fillId="0" borderId="0" xfId="0" applyFont="1" applyFill="1" applyAlignment="1" applyProtection="1">
      <protection locked="0"/>
    </xf>
    <xf numFmtId="166" fontId="1" fillId="0" borderId="0" xfId="2" applyFont="1" applyFill="1" applyAlignment="1" applyProtection="1">
      <alignment horizontal="right"/>
      <protection locked="0"/>
    </xf>
    <xf numFmtId="0" fontId="1" fillId="0" borderId="0" xfId="0" applyFont="1" applyFill="1" applyProtection="1">
      <protection locked="0"/>
    </xf>
    <xf numFmtId="166" fontId="1" fillId="0" borderId="0" xfId="2" applyFont="1" applyFill="1" applyProtection="1">
      <protection locked="0"/>
    </xf>
    <xf numFmtId="0" fontId="0" fillId="0" borderId="0" xfId="0" applyFill="1"/>
    <xf numFmtId="0" fontId="9" fillId="4" borderId="2" xfId="0" applyFont="1" applyFill="1" applyBorder="1" applyAlignment="1" applyProtection="1">
      <alignment horizontal="center" vertical="center"/>
      <protection locked="0"/>
    </xf>
    <xf numFmtId="0" fontId="9" fillId="4" borderId="3" xfId="0" applyFont="1" applyFill="1" applyBorder="1" applyAlignment="1" applyProtection="1">
      <alignment horizontal="center" vertical="center"/>
    </xf>
    <xf numFmtId="0" fontId="9" fillId="4" borderId="4" xfId="0" applyFont="1" applyFill="1" applyBorder="1" applyAlignment="1" applyProtection="1">
      <alignment horizontal="center" vertical="center"/>
    </xf>
    <xf numFmtId="166" fontId="9" fillId="4" borderId="5" xfId="2" applyFont="1" applyFill="1" applyBorder="1" applyAlignment="1" applyProtection="1">
      <alignment horizontal="center" vertical="center" wrapText="1"/>
    </xf>
    <xf numFmtId="166" fontId="9" fillId="4" borderId="6" xfId="2" applyFont="1" applyFill="1" applyBorder="1" applyAlignment="1" applyProtection="1">
      <alignment horizontal="center" vertical="center" wrapText="1"/>
    </xf>
    <xf numFmtId="166" fontId="9" fillId="4" borderId="7" xfId="2" applyFont="1" applyFill="1" applyBorder="1" applyAlignment="1" applyProtection="1">
      <alignment horizontal="center" vertical="center"/>
      <protection locked="0"/>
    </xf>
    <xf numFmtId="0" fontId="9" fillId="0" borderId="0" xfId="0" applyFont="1" applyAlignment="1" applyProtection="1">
      <alignment horizontal="center" vertical="center"/>
    </xf>
    <xf numFmtId="0" fontId="9" fillId="4" borderId="2" xfId="0" applyFont="1" applyFill="1" applyBorder="1" applyAlignment="1" applyProtection="1">
      <alignment horizontal="center" vertical="center" wrapText="1"/>
      <protection locked="0"/>
    </xf>
    <xf numFmtId="0" fontId="9" fillId="4" borderId="7" xfId="0" applyFont="1" applyFill="1" applyBorder="1" applyAlignment="1" applyProtection="1">
      <alignment horizontal="center" vertical="center" wrapText="1"/>
      <protection locked="0"/>
    </xf>
    <xf numFmtId="0" fontId="10" fillId="0" borderId="0" xfId="0" applyFont="1" applyAlignment="1" applyProtection="1">
      <alignment vertical="center"/>
    </xf>
    <xf numFmtId="0" fontId="11" fillId="5" borderId="8" xfId="0" applyFont="1" applyFill="1" applyBorder="1" applyAlignment="1" applyProtection="1">
      <alignment horizontal="center" vertical="center" wrapText="1"/>
    </xf>
    <xf numFmtId="17" fontId="11" fillId="5" borderId="8" xfId="0" applyNumberFormat="1" applyFont="1" applyFill="1" applyBorder="1" applyAlignment="1" applyProtection="1">
      <alignment horizontal="center" vertical="center"/>
    </xf>
    <xf numFmtId="0" fontId="6" fillId="2" borderId="9" xfId="0" applyFont="1" applyFill="1" applyBorder="1" applyAlignment="1" applyProtection="1">
      <alignment horizontal="center" vertical="center"/>
    </xf>
    <xf numFmtId="0" fontId="12" fillId="2" borderId="3" xfId="0" applyFont="1" applyFill="1" applyBorder="1" applyAlignment="1" applyProtection="1">
      <alignment horizontal="center" vertical="center"/>
    </xf>
    <xf numFmtId="0" fontId="12" fillId="0" borderId="0" xfId="0" applyFont="1" applyAlignment="1" applyProtection="1">
      <alignment horizontal="center" vertical="center"/>
    </xf>
    <xf numFmtId="0" fontId="12" fillId="2" borderId="10" xfId="0" applyFont="1" applyFill="1" applyBorder="1" applyAlignment="1" applyProtection="1">
      <alignment horizontal="center" vertical="center"/>
    </xf>
    <xf numFmtId="0" fontId="12" fillId="0" borderId="0" xfId="0" applyFont="1" applyAlignment="1" applyProtection="1">
      <alignment horizontal="center" vertical="center"/>
      <protection locked="0"/>
    </xf>
    <xf numFmtId="3" fontId="10" fillId="6" borderId="11" xfId="0" applyNumberFormat="1" applyFont="1" applyFill="1" applyBorder="1" applyAlignment="1" applyProtection="1">
      <alignment horizontal="center" vertical="center"/>
      <protection locked="0"/>
    </xf>
    <xf numFmtId="0" fontId="13" fillId="6" borderId="12" xfId="0" applyFont="1" applyFill="1" applyBorder="1" applyAlignment="1" applyProtection="1">
      <alignment horizontal="center"/>
    </xf>
    <xf numFmtId="0" fontId="13" fillId="6" borderId="13" xfId="0" applyFont="1" applyFill="1" applyBorder="1" applyAlignment="1" applyProtection="1">
      <alignment horizontal="center"/>
    </xf>
    <xf numFmtId="4" fontId="10" fillId="6" borderId="10" xfId="2" applyNumberFormat="1" applyFont="1" applyFill="1" applyBorder="1" applyAlignment="1" applyProtection="1">
      <alignment horizontal="center" vertical="center"/>
    </xf>
    <xf numFmtId="4" fontId="10" fillId="6" borderId="14" xfId="2" applyNumberFormat="1" applyFont="1" applyFill="1" applyBorder="1" applyAlignment="1" applyProtection="1">
      <alignment horizontal="center" vertical="center"/>
    </xf>
    <xf numFmtId="166" fontId="13" fillId="6" borderId="10" xfId="2" applyFont="1" applyFill="1" applyBorder="1" applyAlignment="1" applyProtection="1">
      <alignment horizontal="left"/>
      <protection locked="0"/>
    </xf>
    <xf numFmtId="9" fontId="13" fillId="6" borderId="13" xfId="3" applyFont="1" applyFill="1" applyBorder="1" applyProtection="1"/>
    <xf numFmtId="3" fontId="10" fillId="6" borderId="15" xfId="0" applyNumberFormat="1" applyFont="1" applyFill="1" applyBorder="1" applyAlignment="1" applyProtection="1">
      <alignment horizontal="center" vertical="center"/>
      <protection locked="0"/>
    </xf>
    <xf numFmtId="0" fontId="13" fillId="6" borderId="13" xfId="0" applyFont="1" applyFill="1" applyBorder="1" applyProtection="1"/>
    <xf numFmtId="3" fontId="14" fillId="6" borderId="16" xfId="0" applyNumberFormat="1" applyFont="1" applyFill="1" applyBorder="1" applyAlignment="1" applyProtection="1">
      <alignment horizontal="center" vertical="center"/>
    </xf>
    <xf numFmtId="3" fontId="14" fillId="6" borderId="15" xfId="0" applyNumberFormat="1" applyFont="1" applyFill="1" applyBorder="1" applyAlignment="1" applyProtection="1">
      <alignment horizontal="center" vertical="center"/>
    </xf>
    <xf numFmtId="0" fontId="10" fillId="6" borderId="16" xfId="0" applyFont="1" applyFill="1" applyBorder="1" applyAlignment="1" applyProtection="1">
      <alignment horizontal="center" vertical="center"/>
    </xf>
    <xf numFmtId="164" fontId="10" fillId="6" borderId="11" xfId="1" applyNumberFormat="1" applyFont="1" applyFill="1" applyBorder="1" applyAlignment="1" applyProtection="1">
      <alignment horizontal="center" vertical="center" wrapText="1"/>
    </xf>
    <xf numFmtId="0" fontId="13" fillId="6" borderId="0" xfId="0" applyFont="1" applyFill="1" applyProtection="1"/>
    <xf numFmtId="167" fontId="10" fillId="6" borderId="17" xfId="0" applyNumberFormat="1" applyFont="1" applyFill="1" applyBorder="1" applyAlignment="1" applyProtection="1">
      <alignment horizontal="center" vertical="center"/>
    </xf>
    <xf numFmtId="0" fontId="15" fillId="0" borderId="0" xfId="0" applyFont="1" applyProtection="1"/>
    <xf numFmtId="0" fontId="1" fillId="0" borderId="0" xfId="0" applyFont="1" applyProtection="1">
      <protection locked="0"/>
    </xf>
    <xf numFmtId="4" fontId="15" fillId="7" borderId="21" xfId="2" applyNumberFormat="1" applyFont="1" applyFill="1" applyBorder="1" applyAlignment="1" applyProtection="1">
      <alignment horizontal="center" vertical="center"/>
    </xf>
    <xf numFmtId="4" fontId="15" fillId="7" borderId="22" xfId="2" applyNumberFormat="1" applyFont="1" applyFill="1" applyBorder="1" applyAlignment="1" applyProtection="1">
      <alignment horizontal="center" vertical="center"/>
    </xf>
    <xf numFmtId="9" fontId="15" fillId="8" borderId="0" xfId="3" applyFont="1" applyFill="1" applyBorder="1" applyProtection="1"/>
    <xf numFmtId="3" fontId="11" fillId="5" borderId="1" xfId="0" applyNumberFormat="1" applyFont="1" applyFill="1" applyBorder="1" applyAlignment="1" applyProtection="1">
      <alignment horizontal="center" vertical="center"/>
    </xf>
    <xf numFmtId="3" fontId="6" fillId="2" borderId="24" xfId="0" applyNumberFormat="1" applyFont="1" applyFill="1" applyBorder="1" applyAlignment="1" applyProtection="1">
      <alignment horizontal="center" vertical="center"/>
    </xf>
    <xf numFmtId="164" fontId="15" fillId="2" borderId="23" xfId="1" applyNumberFormat="1" applyFont="1" applyFill="1" applyBorder="1" applyAlignment="1" applyProtection="1">
      <alignment horizontal="center" vertical="center" wrapText="1"/>
    </xf>
    <xf numFmtId="0" fontId="15" fillId="2" borderId="1" xfId="0" applyFont="1" applyFill="1" applyBorder="1" applyAlignment="1" applyProtection="1">
      <alignment horizontal="center" vertical="center"/>
    </xf>
    <xf numFmtId="167" fontId="15" fillId="2" borderId="25" xfId="0" applyNumberFormat="1" applyFont="1" applyFill="1" applyBorder="1" applyAlignment="1" applyProtection="1">
      <alignment horizontal="center" vertical="center"/>
    </xf>
    <xf numFmtId="0" fontId="15" fillId="0" borderId="0" xfId="0" applyFont="1" applyProtection="1">
      <protection locked="0"/>
    </xf>
    <xf numFmtId="49" fontId="12" fillId="2" borderId="18" xfId="0" applyNumberFormat="1" applyFont="1" applyFill="1" applyBorder="1" applyAlignment="1" applyProtection="1">
      <alignment horizontal="center" vertical="center" wrapText="1"/>
      <protection locked="0"/>
    </xf>
    <xf numFmtId="1" fontId="12" fillId="2" borderId="19" xfId="0" applyNumberFormat="1" applyFont="1" applyFill="1" applyBorder="1" applyAlignment="1" applyProtection="1">
      <alignment horizontal="center" vertical="center" wrapText="1"/>
    </xf>
    <xf numFmtId="0" fontId="15" fillId="2" borderId="19" xfId="0" applyFont="1" applyFill="1" applyBorder="1" applyAlignment="1" applyProtection="1">
      <alignment horizontal="center" vertical="center" wrapText="1"/>
    </xf>
    <xf numFmtId="0" fontId="15" fillId="2" borderId="20" xfId="0" applyFont="1" applyFill="1" applyBorder="1" applyAlignment="1" applyProtection="1">
      <alignment horizontal="left" vertical="center" wrapText="1"/>
    </xf>
    <xf numFmtId="4" fontId="15" fillId="2" borderId="21" xfId="0" applyNumberFormat="1" applyFont="1" applyFill="1" applyBorder="1" applyAlignment="1" applyProtection="1">
      <alignment horizontal="center" vertical="center"/>
    </xf>
    <xf numFmtId="0" fontId="16" fillId="2" borderId="21" xfId="0" applyFont="1" applyFill="1" applyBorder="1" applyAlignment="1" applyProtection="1">
      <alignment horizontal="left" vertical="top"/>
      <protection locked="0"/>
    </xf>
    <xf numFmtId="3" fontId="15" fillId="2" borderId="23" xfId="0" applyNumberFormat="1" applyFont="1" applyFill="1" applyBorder="1" applyAlignment="1" applyProtection="1">
      <alignment horizontal="center" vertical="center"/>
      <protection locked="0"/>
    </xf>
    <xf numFmtId="3" fontId="15" fillId="2" borderId="24" xfId="0" applyNumberFormat="1" applyFont="1" applyFill="1" applyBorder="1" applyAlignment="1" applyProtection="1">
      <alignment horizontal="center" vertical="center"/>
      <protection locked="0"/>
    </xf>
    <xf numFmtId="3" fontId="6" fillId="0" borderId="1" xfId="0" applyNumberFormat="1" applyFont="1" applyFill="1" applyBorder="1" applyAlignment="1" applyProtection="1">
      <alignment horizontal="center" vertical="center"/>
    </xf>
    <xf numFmtId="3" fontId="6" fillId="0" borderId="1" xfId="0" applyNumberFormat="1" applyFont="1" applyFill="1" applyBorder="1" applyAlignment="1" applyProtection="1">
      <alignment horizontal="center" vertical="center"/>
      <protection locked="0"/>
    </xf>
    <xf numFmtId="3" fontId="11" fillId="0" borderId="0" xfId="0" applyNumberFormat="1" applyFont="1" applyFill="1" applyBorder="1" applyProtection="1"/>
    <xf numFmtId="0" fontId="16" fillId="2" borderId="21" xfId="0" applyFont="1" applyFill="1" applyBorder="1" applyAlignment="1" applyProtection="1">
      <alignment horizontal="left" vertical="top" wrapText="1"/>
      <protection locked="0"/>
    </xf>
    <xf numFmtId="0" fontId="15" fillId="0" borderId="0" xfId="0" applyFont="1" applyBorder="1" applyProtection="1"/>
    <xf numFmtId="0" fontId="17" fillId="2" borderId="18" xfId="0" applyFont="1" applyFill="1" applyBorder="1" applyAlignment="1" applyProtection="1">
      <alignment vertical="center"/>
      <protection locked="0"/>
    </xf>
    <xf numFmtId="2" fontId="15" fillId="2" borderId="21" xfId="0" applyNumberFormat="1" applyFont="1" applyFill="1" applyBorder="1" applyAlignment="1" applyProtection="1">
      <alignment horizontal="center" vertical="center"/>
    </xf>
    <xf numFmtId="0" fontId="1" fillId="0" borderId="0" xfId="0" applyFont="1" applyAlignment="1" applyProtection="1">
      <alignment horizontal="right"/>
      <protection locked="0"/>
    </xf>
    <xf numFmtId="0" fontId="1" fillId="0" borderId="0" xfId="0" applyFont="1" applyAlignment="1" applyProtection="1">
      <alignment horizontal="left"/>
      <protection locked="0"/>
    </xf>
    <xf numFmtId="164" fontId="1" fillId="0" borderId="0" xfId="0" applyNumberFormat="1" applyFont="1" applyProtection="1">
      <protection locked="0"/>
    </xf>
    <xf numFmtId="3" fontId="18" fillId="9" borderId="26" xfId="0" applyNumberFormat="1" applyFont="1" applyFill="1" applyBorder="1" applyAlignment="1" applyProtection="1">
      <alignment horizontal="right"/>
      <protection locked="0"/>
    </xf>
    <xf numFmtId="168" fontId="19" fillId="9" borderId="27" xfId="0" applyNumberFormat="1" applyFont="1" applyFill="1" applyBorder="1" applyAlignment="1" applyProtection="1">
      <alignment horizontal="center" vertical="center"/>
      <protection locked="0"/>
    </xf>
    <xf numFmtId="3" fontId="18" fillId="9" borderId="28" xfId="0" applyNumberFormat="1" applyFont="1" applyFill="1" applyBorder="1" applyAlignment="1" applyProtection="1">
      <alignment horizontal="right"/>
      <protection locked="0"/>
    </xf>
    <xf numFmtId="168" fontId="19" fillId="9" borderId="29" xfId="0" applyNumberFormat="1" applyFont="1" applyFill="1" applyBorder="1" applyAlignment="1" applyProtection="1">
      <alignment horizontal="center" vertical="center"/>
      <protection locked="0"/>
    </xf>
    <xf numFmtId="168" fontId="19" fillId="9" borderId="30" xfId="0" applyNumberFormat="1" applyFont="1" applyFill="1" applyBorder="1" applyAlignment="1" applyProtection="1">
      <alignment horizontal="center" vertical="center"/>
      <protection locked="0"/>
    </xf>
    <xf numFmtId="3" fontId="18" fillId="9" borderId="31" xfId="0" applyNumberFormat="1" applyFont="1" applyFill="1" applyBorder="1" applyAlignment="1" applyProtection="1">
      <alignment horizontal="right"/>
      <protection locked="0"/>
    </xf>
    <xf numFmtId="0" fontId="20" fillId="10" borderId="1" xfId="0" applyFont="1" applyFill="1" applyBorder="1" applyProtection="1">
      <protection locked="0"/>
    </xf>
    <xf numFmtId="0" fontId="20" fillId="10" borderId="1" xfId="0" applyFont="1" applyFill="1" applyBorder="1" applyAlignment="1" applyProtection="1">
      <alignment horizontal="center" vertical="center"/>
      <protection locked="0"/>
    </xf>
    <xf numFmtId="0" fontId="21" fillId="10" borderId="1" xfId="0" applyFont="1" applyFill="1" applyBorder="1" applyProtection="1">
      <protection locked="0"/>
    </xf>
    <xf numFmtId="0" fontId="15" fillId="11" borderId="1" xfId="0" applyFont="1" applyFill="1" applyBorder="1" applyAlignment="1" applyProtection="1">
      <alignment horizontal="center" vertical="center"/>
    </xf>
  </cellXfs>
  <cellStyles count="4">
    <cellStyle name="Monétaire_Suivi affaires 421002" xfId="2"/>
    <cellStyle name="Normal" xfId="0" builtinId="0"/>
    <cellStyle name="Normal_gestion 421002 novembre" xfId="1"/>
    <cellStyle name="Pourcentage 2" xfId="3"/>
  </cellStyles>
  <dxfs count="64">
    <dxf>
      <fill>
        <patternFill>
          <bgColor rgb="FFFF0000"/>
        </patternFill>
      </fill>
    </dxf>
    <dxf>
      <fill>
        <patternFill>
          <bgColor theme="6"/>
        </patternFill>
      </fill>
    </dxf>
    <dxf>
      <fill>
        <patternFill>
          <bgColor theme="0" tint="-0.499984740745262"/>
        </patternFill>
      </fill>
    </dxf>
    <dxf>
      <font>
        <b/>
        <i val="0"/>
        <color theme="0"/>
      </font>
      <fill>
        <patternFill>
          <bgColor theme="3"/>
        </patternFill>
      </fill>
    </dxf>
    <dxf>
      <font>
        <b/>
        <i val="0"/>
        <color theme="0"/>
      </font>
      <fill>
        <patternFill>
          <bgColor theme="3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6"/>
        </patternFill>
      </fill>
    </dxf>
    <dxf>
      <fill>
        <patternFill>
          <bgColor theme="0" tint="-0.499984740745262"/>
        </patternFill>
      </fill>
    </dxf>
    <dxf>
      <font>
        <b/>
        <i val="0"/>
        <color theme="0"/>
      </font>
      <fill>
        <patternFill>
          <bgColor theme="3"/>
        </patternFill>
      </fill>
    </dxf>
    <dxf>
      <font>
        <b/>
        <i val="0"/>
        <color theme="0"/>
      </font>
      <fill>
        <patternFill>
          <bgColor theme="3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theme="3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indexed="13"/>
        </patternFill>
      </fill>
    </dxf>
    <dxf>
      <fill>
        <patternFill>
          <bgColor theme="6"/>
        </patternFill>
      </fill>
    </dxf>
    <dxf>
      <fill>
        <patternFill>
          <bgColor theme="0" tint="-0.499984740745262"/>
        </patternFill>
      </fill>
    </dxf>
    <dxf>
      <fill>
        <patternFill>
          <bgColor theme="6"/>
        </patternFill>
      </fill>
    </dxf>
    <dxf>
      <fill>
        <patternFill>
          <bgColor theme="0" tint="-0.499984740745262"/>
        </patternFill>
      </fill>
    </dxf>
    <dxf>
      <fill>
        <patternFill>
          <bgColor theme="6"/>
        </patternFill>
      </fill>
    </dxf>
    <dxf>
      <fill>
        <patternFill>
          <bgColor theme="0" tint="-0.499984740745262"/>
        </patternFill>
      </fill>
    </dxf>
    <dxf>
      <fill>
        <patternFill>
          <bgColor theme="6"/>
        </patternFill>
      </fill>
    </dxf>
    <dxf>
      <fill>
        <patternFill>
          <bgColor theme="0" tint="-0.499984740745262"/>
        </patternFill>
      </fill>
    </dxf>
    <dxf>
      <fill>
        <patternFill>
          <bgColor theme="6"/>
        </patternFill>
      </fill>
    </dxf>
    <dxf>
      <fill>
        <patternFill>
          <bgColor theme="0" tint="-0.499984740745262"/>
        </patternFill>
      </fill>
    </dxf>
    <dxf>
      <fill>
        <patternFill>
          <bgColor theme="6"/>
        </patternFill>
      </fill>
    </dxf>
    <dxf>
      <fill>
        <patternFill>
          <bgColor theme="0" tint="-0.499984740745262"/>
        </patternFill>
      </fill>
    </dxf>
    <dxf>
      <fill>
        <patternFill>
          <bgColor theme="6"/>
        </patternFill>
      </fill>
    </dxf>
    <dxf>
      <fill>
        <patternFill>
          <bgColor theme="0" tint="-0.499984740745262"/>
        </patternFill>
      </fill>
    </dxf>
    <dxf>
      <fill>
        <patternFill>
          <bgColor theme="6"/>
        </patternFill>
      </fill>
    </dxf>
    <dxf>
      <fill>
        <patternFill>
          <bgColor theme="0" tint="-0.499984740745262"/>
        </patternFill>
      </fill>
    </dxf>
    <dxf>
      <fill>
        <patternFill>
          <bgColor theme="6"/>
        </patternFill>
      </fill>
    </dxf>
    <dxf>
      <fill>
        <patternFill>
          <bgColor theme="0" tint="-0.499984740745262"/>
        </patternFill>
      </fill>
    </dxf>
    <dxf>
      <font>
        <b/>
        <i val="0"/>
        <color theme="0"/>
      </font>
      <fill>
        <patternFill>
          <bgColor theme="3"/>
        </patternFill>
      </fill>
    </dxf>
    <dxf>
      <fill>
        <patternFill>
          <bgColor rgb="FFFF0000"/>
        </patternFill>
      </fill>
    </dxf>
    <dxf>
      <font>
        <b/>
        <i val="0"/>
        <color theme="0"/>
      </font>
      <fill>
        <patternFill>
          <bgColor theme="3"/>
        </patternFill>
      </fill>
    </dxf>
    <dxf>
      <fill>
        <patternFill>
          <bgColor rgb="FFFF0000"/>
        </patternFill>
      </fill>
    </dxf>
    <dxf>
      <font>
        <b/>
        <i val="0"/>
        <color theme="0"/>
      </font>
      <fill>
        <patternFill>
          <bgColor theme="3"/>
        </patternFill>
      </fill>
    </dxf>
    <dxf>
      <fill>
        <patternFill>
          <bgColor rgb="FFFF0000"/>
        </patternFill>
      </fill>
    </dxf>
    <dxf>
      <font>
        <b/>
        <i val="0"/>
        <color theme="0"/>
      </font>
      <fill>
        <patternFill>
          <bgColor theme="3"/>
        </patternFill>
      </fill>
    </dxf>
    <dxf>
      <fill>
        <patternFill>
          <bgColor rgb="FFFF0000"/>
        </patternFill>
      </fill>
    </dxf>
    <dxf>
      <font>
        <b/>
        <i val="0"/>
        <color theme="0"/>
      </font>
      <fill>
        <patternFill>
          <bgColor theme="3"/>
        </patternFill>
      </fill>
    </dxf>
    <dxf>
      <fill>
        <patternFill>
          <bgColor rgb="FFFF0000"/>
        </patternFill>
      </fill>
    </dxf>
    <dxf>
      <font>
        <b/>
        <i val="0"/>
        <color theme="0"/>
      </font>
      <fill>
        <patternFill>
          <bgColor theme="3"/>
        </patternFill>
      </fill>
    </dxf>
    <dxf>
      <fill>
        <patternFill>
          <bgColor rgb="FFFF0000"/>
        </patternFill>
      </fill>
    </dxf>
    <dxf>
      <font>
        <b/>
        <i val="0"/>
        <color theme="0"/>
      </font>
      <fill>
        <patternFill>
          <bgColor theme="3"/>
        </patternFill>
      </fill>
    </dxf>
    <dxf>
      <fill>
        <patternFill>
          <bgColor rgb="FFFF0000"/>
        </patternFill>
      </fill>
    </dxf>
    <dxf>
      <font>
        <b/>
        <i val="0"/>
        <color theme="0"/>
      </font>
      <fill>
        <patternFill>
          <bgColor theme="3"/>
        </patternFill>
      </fill>
    </dxf>
    <dxf>
      <fill>
        <patternFill>
          <bgColor rgb="FFFF0000"/>
        </patternFill>
      </fill>
    </dxf>
    <dxf>
      <font>
        <b/>
        <i val="0"/>
        <color theme="0"/>
      </font>
      <fill>
        <patternFill>
          <bgColor theme="3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indexed="13"/>
        </patternFill>
      </fill>
    </dxf>
    <dxf>
      <font>
        <b/>
        <i val="0"/>
        <color theme="0"/>
      </font>
      <fill>
        <patternFill>
          <bgColor theme="3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indexed="13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2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ACTIVITE / MARGE 2011</a:t>
            </a:r>
          </a:p>
        </c:rich>
      </c:tx>
      <c:layout>
        <c:manualLayout>
          <c:xMode val="edge"/>
          <c:yMode val="edge"/>
          <c:x val="0.38005103528725576"/>
          <c:y val="3.0181086519114688E-2"/>
        </c:manualLayout>
      </c:layout>
      <c:overlay val="0"/>
      <c:spPr>
        <a:noFill/>
        <a:ln w="25400">
          <a:noFill/>
        </a:ln>
      </c:spPr>
    </c:title>
    <c:autoTitleDeleted val="0"/>
    <c:plotArea>
      <c:layout/>
      <c:barChart>
        <c:barDir val="col"/>
        <c:grouping val="clustered"/>
        <c:varyColors val="0"/>
        <c:ser>
          <c:idx val="1"/>
          <c:order val="0"/>
          <c:spPr>
            <a:solidFill>
              <a:srgbClr val="CC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val>
            <c:numRef>
              <c:f>'PTF Affaires'!#REF!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'PTF Affaires'!#REF!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numRef>
                    <c:extLst>
                      <c:ext uri="{02D57815-91ED-43cb-92C2-25804820EDAC}">
                        <c15:formulaRef>
                          <c15:sqref>'PTF Affaires'!#REF!</c15:sqref>
                        </c15:formulaRef>
                      </c:ext>
                    </c:extLst>
                    <c:numCache>
                      <c:formatCode>General</c:formatCode>
                      <c:ptCount val="1"/>
                      <c:pt idx="0">
                        <c:v>1</c:v>
                      </c:pt>
                    </c:numCache>
                  </c:numRef>
                </c15:cat>
              </c15:filteredCategoryTitle>
            </c:ext>
          </c:extLst>
        </c:ser>
        <c:ser>
          <c:idx val="0"/>
          <c:order val="1"/>
          <c:spPr>
            <a:solidFill>
              <a:srgbClr val="808080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val>
            <c:numRef>
              <c:f>'PTF Affaires'!#REF!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'PTF Affaires'!#REF!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numRef>
                    <c:extLst>
                      <c:ext uri="{02D57815-91ED-43cb-92C2-25804820EDAC}">
                        <c15:formulaRef>
                          <c15:sqref>'PTF Affaires'!#REF!</c15:sqref>
                        </c15:formulaRef>
                      </c:ext>
                    </c:extLst>
                    <c:numCache>
                      <c:formatCode>General</c:formatCode>
                      <c:ptCount val="1"/>
                      <c:pt idx="0">
                        <c:v>1</c:v>
                      </c:pt>
                    </c:numCache>
                  </c:numRef>
                </c15:cat>
              </c15:filteredCategoryTitle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683577312"/>
        <c:axId val="683569864"/>
      </c:barChart>
      <c:lineChart>
        <c:grouping val="standard"/>
        <c:varyColors val="0"/>
        <c:ser>
          <c:idx val="2"/>
          <c:order val="2"/>
          <c:spPr>
            <a:ln w="25400">
              <a:solidFill>
                <a:srgbClr val="FF0000"/>
              </a:solidFill>
              <a:prstDash val="solid"/>
            </a:ln>
          </c:spPr>
          <c:marker>
            <c:symbol val="none"/>
          </c:marker>
          <c:val>
            <c:numRef>
              <c:f>'PTF Affaires'!#REF!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'PTF Affaires'!#REF!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numRef>
                    <c:extLst>
                      <c:ext uri="{02D57815-91ED-43cb-92C2-25804820EDAC}">
                        <c15:formulaRef>
                          <c15:sqref>'PTF Affaires'!#REF!</c15:sqref>
                        </c15:formulaRef>
                      </c:ext>
                    </c:extLst>
                    <c:numCache>
                      <c:formatCode>General</c:formatCode>
                      <c:ptCount val="1"/>
                      <c:pt idx="0">
                        <c:v>1</c:v>
                      </c:pt>
                    </c:numCache>
                  </c:numRef>
                </c15:cat>
              </c15:filteredCategoryTitle>
            </c:ext>
          </c:extLst>
        </c:ser>
        <c:ser>
          <c:idx val="3"/>
          <c:order val="3"/>
          <c:spPr>
            <a:ln w="25400">
              <a:solidFill>
                <a:srgbClr val="333333"/>
              </a:solidFill>
              <a:prstDash val="solid"/>
            </a:ln>
          </c:spPr>
          <c:marker>
            <c:symbol val="none"/>
          </c:marker>
          <c:val>
            <c:numRef>
              <c:f>'PTF Affaires'!#REF!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'PTF Affaires'!#REF!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numRef>
                    <c:extLst>
                      <c:ext uri="{02D57815-91ED-43cb-92C2-25804820EDAC}">
                        <c15:formulaRef>
                          <c15:sqref>'PTF Affaires'!#REF!</c15:sqref>
                        </c15:formulaRef>
                      </c:ext>
                    </c:extLst>
                    <c:numCache>
                      <c:formatCode>General</c:formatCode>
                      <c:ptCount val="1"/>
                      <c:pt idx="0">
                        <c:v>1</c:v>
                      </c:pt>
                    </c:numCache>
                  </c:numRef>
                </c15:cat>
              </c15:filteredCategoryTitle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683573392"/>
        <c:axId val="683580448"/>
      </c:lineChart>
      <c:catAx>
        <c:axId val="683577312"/>
        <c:scaling>
          <c:orientation val="minMax"/>
        </c:scaling>
        <c:delete val="0"/>
        <c:axPos val="b"/>
        <c:numFmt formatCode="General" sourceLinked="1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683569864"/>
        <c:crosses val="autoZero"/>
        <c:auto val="0"/>
        <c:lblAlgn val="ctr"/>
        <c:lblOffset val="100"/>
        <c:tickLblSkip val="1"/>
        <c:tickMarkSkip val="1"/>
        <c:noMultiLvlLbl val="0"/>
      </c:catAx>
      <c:valAx>
        <c:axId val="683569864"/>
        <c:scaling>
          <c:orientation val="minMax"/>
        </c:scaling>
        <c:delete val="0"/>
        <c:axPos val="l"/>
        <c:numFmt formatCode="0" sourceLinked="0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683577312"/>
        <c:crosses val="autoZero"/>
        <c:crossBetween val="between"/>
      </c:valAx>
      <c:catAx>
        <c:axId val="683573392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683580448"/>
        <c:crosses val="autoZero"/>
        <c:auto val="0"/>
        <c:lblAlgn val="ctr"/>
        <c:lblOffset val="100"/>
        <c:noMultiLvlLbl val="0"/>
      </c:catAx>
      <c:valAx>
        <c:axId val="683580448"/>
        <c:scaling>
          <c:orientation val="minMax"/>
        </c:scaling>
        <c:delete val="0"/>
        <c:axPos val="r"/>
        <c:numFmt formatCode="0" sourceLinked="0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683573392"/>
        <c:crosses val="max"/>
        <c:crossBetween val="between"/>
      </c:valAx>
      <c:spPr>
        <a:solidFill>
          <a:srgbClr val="FFFFFF"/>
        </a:solidFill>
        <a:ln w="12700">
          <a:solidFill>
            <a:srgbClr val="808080"/>
          </a:solidFill>
          <a:prstDash val="solid"/>
        </a:ln>
      </c:spPr>
    </c:plotArea>
    <c:legend>
      <c:legendPos val="r"/>
      <c:overlay val="0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845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rgbClr val="C0C0C0"/>
    </a:solidFill>
    <a:ln w="3175">
      <a:solidFill>
        <a:srgbClr val="000000"/>
      </a:solidFill>
      <a:prstDash val="solid"/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2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ACTIVITE / MARGE 2011</a:t>
            </a:r>
          </a:p>
        </c:rich>
      </c:tx>
      <c:layout>
        <c:manualLayout>
          <c:xMode val="edge"/>
          <c:yMode val="edge"/>
          <c:x val="0.20001973705721665"/>
          <c:y val="3.0303030303030304E-2"/>
        </c:manualLayout>
      </c:layout>
      <c:overlay val="0"/>
      <c:spPr>
        <a:noFill/>
        <a:ln w="25400">
          <a:noFill/>
        </a:ln>
      </c:spPr>
    </c:title>
    <c:autoTitleDeleted val="0"/>
    <c:plotArea>
      <c:layout/>
      <c:barChart>
        <c:barDir val="col"/>
        <c:grouping val="clustered"/>
        <c:varyColors val="0"/>
        <c:ser>
          <c:idx val="1"/>
          <c:order val="0"/>
          <c:spPr>
            <a:solidFill>
              <a:srgbClr val="CC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val>
            <c:numRef>
              <c:f>'PTF Affaires'!#REF!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'PTF Affaires'!#REF!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numRef>
                    <c:extLst>
                      <c:ext uri="{02D57815-91ED-43cb-92C2-25804820EDAC}">
                        <c15:formulaRef>
                          <c15:sqref>'PTF Affaires'!#REF!</c15:sqref>
                        </c15:formulaRef>
                      </c:ext>
                    </c:extLst>
                    <c:numCache>
                      <c:formatCode>General</c:formatCode>
                      <c:ptCount val="1"/>
                      <c:pt idx="0">
                        <c:v>1</c:v>
                      </c:pt>
                    </c:numCache>
                  </c:numRef>
                </c15:cat>
              </c15:filteredCategoryTitle>
            </c:ext>
          </c:extLst>
        </c:ser>
        <c:ser>
          <c:idx val="0"/>
          <c:order val="1"/>
          <c:spPr>
            <a:solidFill>
              <a:srgbClr val="808080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val>
            <c:numRef>
              <c:f>'PTF Affaires'!#REF!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'PTF Affaires'!#REF!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numRef>
                    <c:extLst>
                      <c:ext uri="{02D57815-91ED-43cb-92C2-25804820EDAC}">
                        <c15:formulaRef>
                          <c15:sqref>'PTF Affaires'!#REF!</c15:sqref>
                        </c15:formulaRef>
                      </c:ext>
                    </c:extLst>
                    <c:numCache>
                      <c:formatCode>General</c:formatCode>
                      <c:ptCount val="1"/>
                      <c:pt idx="0">
                        <c:v>1</c:v>
                      </c:pt>
                    </c:numCache>
                  </c:numRef>
                </c15:cat>
              </c15:filteredCategoryTitle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683571824"/>
        <c:axId val="683572608"/>
      </c:barChart>
      <c:lineChart>
        <c:grouping val="standard"/>
        <c:varyColors val="0"/>
        <c:ser>
          <c:idx val="2"/>
          <c:order val="2"/>
          <c:spPr>
            <a:ln w="25400">
              <a:solidFill>
                <a:srgbClr val="FF0000"/>
              </a:solidFill>
              <a:prstDash val="solid"/>
            </a:ln>
          </c:spPr>
          <c:marker>
            <c:symbol val="none"/>
          </c:marker>
          <c:val>
            <c:numRef>
              <c:f>'PTF Affaires'!#REF!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'PTF Affaires'!#REF!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</c:extLst>
        </c:ser>
        <c:ser>
          <c:idx val="3"/>
          <c:order val="3"/>
          <c:spPr>
            <a:ln w="25400">
              <a:solidFill>
                <a:srgbClr val="333333"/>
              </a:solidFill>
              <a:prstDash val="solid"/>
            </a:ln>
          </c:spPr>
          <c:marker>
            <c:symbol val="none"/>
          </c:marker>
          <c:val>
            <c:numRef>
              <c:f>'PTF Affaires'!#REF!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'PTF Affaires'!#REF!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683572216"/>
        <c:axId val="683573784"/>
      </c:lineChart>
      <c:catAx>
        <c:axId val="683571824"/>
        <c:scaling>
          <c:orientation val="minMax"/>
        </c:scaling>
        <c:delete val="0"/>
        <c:axPos val="b"/>
        <c:numFmt formatCode="General" sourceLinked="1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683572608"/>
        <c:crosses val="autoZero"/>
        <c:auto val="0"/>
        <c:lblAlgn val="ctr"/>
        <c:lblOffset val="100"/>
        <c:tickLblSkip val="1"/>
        <c:tickMarkSkip val="1"/>
        <c:noMultiLvlLbl val="0"/>
      </c:catAx>
      <c:valAx>
        <c:axId val="683572608"/>
        <c:scaling>
          <c:orientation val="minMax"/>
        </c:scaling>
        <c:delete val="0"/>
        <c:axPos val="l"/>
        <c:numFmt formatCode="0" sourceLinked="0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683571824"/>
        <c:crosses val="autoZero"/>
        <c:crossBetween val="between"/>
      </c:valAx>
      <c:catAx>
        <c:axId val="683572216"/>
        <c:scaling>
          <c:orientation val="minMax"/>
        </c:scaling>
        <c:delete val="1"/>
        <c:axPos val="b"/>
        <c:majorTickMark val="out"/>
        <c:minorTickMark val="none"/>
        <c:tickLblPos val="nextTo"/>
        <c:crossAx val="683573784"/>
        <c:crosses val="autoZero"/>
        <c:auto val="0"/>
        <c:lblAlgn val="ctr"/>
        <c:lblOffset val="100"/>
        <c:noMultiLvlLbl val="0"/>
      </c:catAx>
      <c:valAx>
        <c:axId val="683573784"/>
        <c:scaling>
          <c:orientation val="minMax"/>
        </c:scaling>
        <c:delete val="0"/>
        <c:axPos val="r"/>
        <c:numFmt formatCode="0" sourceLinked="0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683572216"/>
        <c:crosses val="max"/>
        <c:crossBetween val="between"/>
      </c:valAx>
      <c:spPr>
        <a:solidFill>
          <a:srgbClr val="FFFFFF"/>
        </a:solidFill>
        <a:ln w="12700">
          <a:solidFill>
            <a:srgbClr val="808080"/>
          </a:solidFill>
          <a:prstDash val="solid"/>
        </a:ln>
      </c:spPr>
    </c:plotArea>
    <c:legend>
      <c:legendPos val="r"/>
      <c:layout>
        <c:manualLayout>
          <c:xMode val="edge"/>
          <c:yMode val="edge"/>
          <c:x val="0.90772779700115336"/>
          <c:y val="0"/>
          <c:w val="8.1891580161476352E-2"/>
          <c:h val="0"/>
        </c:manualLayout>
      </c:layout>
      <c:overlay val="0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845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rgbClr val="C0C0C0"/>
    </a:solidFill>
    <a:ln w="3175">
      <a:solidFill>
        <a:srgbClr val="000000"/>
      </a:solidFill>
      <a:prstDash val="solid"/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828675</xdr:colOff>
      <xdr:row>1200</xdr:row>
      <xdr:rowOff>0</xdr:rowOff>
    </xdr:from>
    <xdr:to>
      <xdr:col>6</xdr:col>
      <xdr:colOff>0</xdr:colOff>
      <xdr:row>1200</xdr:row>
      <xdr:rowOff>0</xdr:rowOff>
    </xdr:to>
    <xdr:graphicFrame macro="">
      <xdr:nvGraphicFramePr>
        <xdr:cNvPr id="2" name="Graphique 9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13</xdr:col>
      <xdr:colOff>0</xdr:colOff>
      <xdr:row>1200</xdr:row>
      <xdr:rowOff>0</xdr:rowOff>
    </xdr:from>
    <xdr:to>
      <xdr:col>26</xdr:col>
      <xdr:colOff>685800</xdr:colOff>
      <xdr:row>1200</xdr:row>
      <xdr:rowOff>0</xdr:rowOff>
    </xdr:to>
    <xdr:graphicFrame macro="">
      <xdr:nvGraphicFramePr>
        <xdr:cNvPr id="3" name="Graphique 9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beaulant/Documents/Documents%20LBE/Excel/PTF%20-%20test%20-%202019.xlsb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vis"/>
      <sheetName val="Comptes"/>
      <sheetName val="Analyse"/>
      <sheetName val="Détail Analyse"/>
      <sheetName val="Carnets de commandes"/>
      <sheetName val="PGH"/>
      <sheetName val="transfert CMO"/>
      <sheetName val="transfert HA"/>
      <sheetName val="Encours"/>
      <sheetName val="Contrôle"/>
      <sheetName val="données a garder"/>
      <sheetName val="Récap"/>
      <sheetName val="hrs"/>
      <sheetName val="Productivité"/>
    </sheetNames>
    <sheetDataSet>
      <sheetData sheetId="0"/>
      <sheetData sheetId="1"/>
      <sheetData sheetId="2"/>
      <sheetData sheetId="3">
        <row r="1">
          <cell r="E1" t="str">
            <v>1906-004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0070C0"/>
    <pageSetUpPr fitToPage="1"/>
  </sheetPr>
  <dimension ref="A1:AM1916"/>
  <sheetViews>
    <sheetView tabSelected="1" zoomScaleNormal="100" workbookViewId="0">
      <pane xSplit="2" ySplit="6" topLeftCell="C7" activePane="bottomRight" state="frozenSplit"/>
      <selection activeCell="M29" sqref="M29"/>
      <selection pane="topRight" activeCell="M29" sqref="M29"/>
      <selection pane="bottomLeft" activeCell="M29" sqref="M29"/>
      <selection pane="bottomRight" activeCell="AH10" sqref="AH10"/>
    </sheetView>
  </sheetViews>
  <sheetFormatPr baseColWidth="10" defaultColWidth="11.44140625" defaultRowHeight="13.2" x14ac:dyDescent="0.25"/>
  <cols>
    <col min="1" max="1" width="15.33203125" style="17" bestFit="1" customWidth="1"/>
    <col min="2" max="2" width="12.109375" style="53" bestFit="1" customWidth="1"/>
    <col min="3" max="4" width="10.88671875" style="53" bestFit="1" customWidth="1"/>
    <col min="5" max="5" width="34" style="53" bestFit="1" customWidth="1"/>
    <col min="6" max="7" width="12.88671875" style="78" bestFit="1" customWidth="1"/>
    <col min="9" max="9" width="13" style="79" bestFit="1" customWidth="1"/>
    <col min="10" max="10" width="1.44140625" style="53" customWidth="1"/>
    <col min="11" max="12" width="11.5546875" style="53" bestFit="1" customWidth="1"/>
    <col min="13" max="13" width="1.33203125" style="53" customWidth="1"/>
    <col min="14" max="14" width="12" style="53" bestFit="1" customWidth="1"/>
    <col min="15" max="15" width="12" style="17" bestFit="1" customWidth="1"/>
    <col min="16" max="16" width="11.5546875" style="17" bestFit="1" customWidth="1"/>
    <col min="17" max="17" width="12.5546875" style="17" bestFit="1" customWidth="1"/>
    <col min="18" max="18" width="11" style="17" bestFit="1" customWidth="1"/>
    <col min="19" max="20" width="11.5546875" style="17" bestFit="1" customWidth="1"/>
    <col min="21" max="21" width="11" style="17" bestFit="1" customWidth="1"/>
    <col min="22" max="22" width="12.109375" style="17" bestFit="1" customWidth="1"/>
    <col min="23" max="23" width="11.88671875" style="17" bestFit="1" customWidth="1"/>
    <col min="24" max="24" width="10.88671875" style="17" bestFit="1" customWidth="1"/>
    <col min="25" max="26" width="11.44140625" style="17" bestFit="1" customWidth="1"/>
    <col min="27" max="27" width="9.5546875" style="53" bestFit="1" customWidth="1"/>
    <col min="28" max="28" width="1.44140625" style="17" customWidth="1"/>
    <col min="29" max="29" width="9.5546875" style="80" bestFit="1" customWidth="1"/>
    <col min="30" max="30" width="21" style="53" bestFit="1" customWidth="1"/>
    <col min="31" max="31" width="1" style="53" customWidth="1"/>
    <col min="32" max="32" width="8.33203125" style="11" bestFit="1" customWidth="1"/>
    <col min="33" max="37" width="11.5546875" customWidth="1"/>
    <col min="38" max="38" width="16.5546875" bestFit="1" customWidth="1"/>
    <col min="39" max="39" width="11.5546875" customWidth="1"/>
    <col min="40" max="16384" width="11.44140625" style="53"/>
  </cols>
  <sheetData>
    <row r="1" spans="1:39" s="5" customFormat="1" ht="15.6" x14ac:dyDescent="0.25">
      <c r="A1" s="1"/>
      <c r="B1" s="2"/>
      <c r="C1" s="3"/>
      <c r="D1" s="4" t="s">
        <v>0</v>
      </c>
      <c r="E1" s="4"/>
      <c r="F1" s="4"/>
      <c r="G1" s="4"/>
      <c r="I1" s="4"/>
      <c r="J1" s="6"/>
      <c r="K1" s="6"/>
      <c r="L1" s="6"/>
      <c r="M1" s="6"/>
      <c r="N1" s="6"/>
      <c r="O1" s="7" t="s">
        <v>1</v>
      </c>
      <c r="P1" s="7"/>
      <c r="Q1" s="7"/>
      <c r="R1" s="7"/>
      <c r="S1" s="7"/>
      <c r="T1" s="7"/>
      <c r="U1" s="7"/>
      <c r="V1" s="7"/>
      <c r="W1" s="7"/>
      <c r="X1" s="7"/>
      <c r="Y1" s="7"/>
      <c r="Z1" s="7"/>
      <c r="AA1" s="7"/>
      <c r="AB1" s="8"/>
      <c r="AF1" s="9"/>
    </row>
    <row r="2" spans="1:39" s="5" customFormat="1" ht="8.25" customHeight="1" x14ac:dyDescent="0.25">
      <c r="A2" s="2"/>
      <c r="B2" s="2"/>
      <c r="C2" s="4"/>
      <c r="D2" s="4"/>
      <c r="E2" s="4"/>
      <c r="F2" s="4"/>
      <c r="G2" s="4"/>
      <c r="I2" s="4"/>
      <c r="J2" s="6"/>
      <c r="K2" s="6"/>
      <c r="L2" s="6"/>
      <c r="M2" s="6"/>
      <c r="N2" s="6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8"/>
      <c r="AC2" s="8"/>
      <c r="AD2" s="8"/>
      <c r="AF2" s="11"/>
    </row>
    <row r="3" spans="1:39" s="5" customFormat="1" ht="15.6" x14ac:dyDescent="0.25">
      <c r="A3" s="2"/>
      <c r="B3" s="2"/>
      <c r="C3" s="4"/>
      <c r="D3" s="4"/>
      <c r="E3" s="4"/>
      <c r="F3" s="4"/>
      <c r="G3" s="4"/>
      <c r="I3" s="4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12">
        <f ca="1">VLOOKUP(AD3,AK10:AL21,2,FALSE)</f>
        <v>43799</v>
      </c>
      <c r="AD3" s="13">
        <f ca="1">COUNTIF(Comptes!O6:Z6,"&gt;1")</f>
        <v>11</v>
      </c>
      <c r="AF3" s="11"/>
    </row>
    <row r="4" spans="1:39" s="17" customFormat="1" ht="6.75" customHeight="1" thickBot="1" x14ac:dyDescent="0.3">
      <c r="A4" s="14"/>
      <c r="B4" s="14"/>
      <c r="C4" s="15"/>
      <c r="D4" s="15"/>
      <c r="E4" s="15"/>
      <c r="F4" s="16"/>
      <c r="G4" s="16"/>
      <c r="I4" s="18"/>
      <c r="AB4" s="8"/>
      <c r="AE4" s="19"/>
      <c r="AF4" s="11"/>
      <c r="AG4" s="19"/>
      <c r="AH4" s="19"/>
      <c r="AI4" s="19"/>
      <c r="AJ4" s="19"/>
      <c r="AK4" s="19"/>
      <c r="AL4" s="19"/>
    </row>
    <row r="5" spans="1:39" s="36" customFormat="1" ht="28.2" thickBot="1" x14ac:dyDescent="0.35">
      <c r="A5" s="20" t="s">
        <v>2</v>
      </c>
      <c r="B5" s="21" t="s">
        <v>3</v>
      </c>
      <c r="C5" s="21" t="s">
        <v>4</v>
      </c>
      <c r="D5" s="21" t="s">
        <v>5</v>
      </c>
      <c r="E5" s="22" t="s">
        <v>6</v>
      </c>
      <c r="F5" s="23" t="s">
        <v>7</v>
      </c>
      <c r="G5" s="24" t="s">
        <v>8</v>
      </c>
      <c r="H5" s="22" t="s">
        <v>9</v>
      </c>
      <c r="I5" s="25" t="s">
        <v>10</v>
      </c>
      <c r="J5" s="26" t="s">
        <v>11</v>
      </c>
      <c r="K5" s="27" t="s">
        <v>12</v>
      </c>
      <c r="L5" s="28" t="s">
        <v>13</v>
      </c>
      <c r="M5" s="29" t="s">
        <v>11</v>
      </c>
      <c r="N5" s="30" t="s">
        <v>14</v>
      </c>
      <c r="O5" s="31">
        <v>43496</v>
      </c>
      <c r="P5" s="31">
        <v>43524</v>
      </c>
      <c r="Q5" s="31">
        <v>43555</v>
      </c>
      <c r="R5" s="31">
        <v>43585</v>
      </c>
      <c r="S5" s="31">
        <v>43616</v>
      </c>
      <c r="T5" s="31">
        <v>43646</v>
      </c>
      <c r="U5" s="31">
        <v>43677</v>
      </c>
      <c r="V5" s="31">
        <v>43708</v>
      </c>
      <c r="W5" s="31">
        <v>43738</v>
      </c>
      <c r="X5" s="31">
        <v>43769</v>
      </c>
      <c r="Y5" s="31">
        <v>43799</v>
      </c>
      <c r="Z5" s="31">
        <v>43830</v>
      </c>
      <c r="AA5" s="32">
        <v>2019</v>
      </c>
      <c r="AB5" s="8" t="s">
        <v>11</v>
      </c>
      <c r="AC5" s="33" t="s">
        <v>15</v>
      </c>
      <c r="AD5" s="33" t="s">
        <v>16</v>
      </c>
      <c r="AE5" s="34" t="s">
        <v>11</v>
      </c>
      <c r="AF5" s="35" t="s">
        <v>17</v>
      </c>
      <c r="AJ5" s="62"/>
    </row>
    <row r="6" spans="1:39" ht="18.75" customHeight="1" thickBot="1" x14ac:dyDescent="0.35">
      <c r="A6" s="37" t="s">
        <v>18</v>
      </c>
      <c r="B6" s="38"/>
      <c r="C6" s="39"/>
      <c r="D6" s="39"/>
      <c r="E6" s="39"/>
      <c r="F6" s="40">
        <f>SUM(F8:F1915)</f>
        <v>125505</v>
      </c>
      <c r="G6" s="41">
        <f>SUM(G8:G1915)</f>
        <v>4500</v>
      </c>
      <c r="H6" s="41">
        <f>SUM(H8:H1915)</f>
        <v>116505</v>
      </c>
      <c r="I6" s="42"/>
      <c r="J6" s="43"/>
      <c r="K6" s="37">
        <f>SUM(K8:K1915)</f>
        <v>0</v>
      </c>
      <c r="L6" s="44">
        <f>SUM(L8:L1915)</f>
        <v>4500</v>
      </c>
      <c r="M6" s="45"/>
      <c r="N6" s="46">
        <f>SUM(N8:N1915)</f>
        <v>53010</v>
      </c>
      <c r="O6" s="46">
        <f ca="1">SUM(O7:O1915)</f>
        <v>1.1000000000000001</v>
      </c>
      <c r="P6" s="46">
        <f ca="1">SUM(P7:P1915)</f>
        <v>1.1000000000000001</v>
      </c>
      <c r="Q6" s="46">
        <f ca="1">SUM(Q7:Q1915)</f>
        <v>1.1000000000000001</v>
      </c>
      <c r="R6" s="46">
        <f ca="1">SUM(R7:R1915)</f>
        <v>33998.6</v>
      </c>
      <c r="S6" s="46">
        <f ca="1">SUM(S7:S1915)</f>
        <v>1.1000000000000001</v>
      </c>
      <c r="T6" s="46">
        <f ca="1">SUM(T7:T1915)</f>
        <v>1.1000000000000001</v>
      </c>
      <c r="U6" s="46">
        <f ca="1">SUM(U7:U1915)</f>
        <v>1.1000000000000001</v>
      </c>
      <c r="V6" s="46">
        <f ca="1">SUM(V7:V1915)</f>
        <v>1.1000000000000001</v>
      </c>
      <c r="W6" s="46">
        <f ca="1">SUM(W7:W1915)</f>
        <v>1.1000000000000001</v>
      </c>
      <c r="X6" s="46">
        <f ca="1">SUM(X7:X1915)</f>
        <v>33998.6</v>
      </c>
      <c r="Y6" s="46">
        <f ca="1">SUM(Y7:Y1915)</f>
        <v>1.1000000000000001</v>
      </c>
      <c r="Z6" s="46">
        <f ca="1">SUM(Z7:Z1915)</f>
        <v>0</v>
      </c>
      <c r="AA6" s="47">
        <f ca="1">SUM(O6:Z6)</f>
        <v>68007.100000000006</v>
      </c>
      <c r="AB6" s="8"/>
      <c r="AC6" s="49"/>
      <c r="AD6" s="48"/>
      <c r="AE6" s="50"/>
      <c r="AF6" s="51"/>
      <c r="AG6" s="36"/>
      <c r="AH6" s="36"/>
      <c r="AJ6" s="62"/>
      <c r="AM6" s="53"/>
    </row>
    <row r="7" spans="1:39" s="62" customFormat="1" ht="15.6" x14ac:dyDescent="0.3">
      <c r="A7" s="63" t="s">
        <v>19</v>
      </c>
      <c r="B7" s="64" t="s">
        <v>19</v>
      </c>
      <c r="C7" s="65">
        <v>0</v>
      </c>
      <c r="D7" s="65">
        <v>0</v>
      </c>
      <c r="E7" s="66" t="s">
        <v>19</v>
      </c>
      <c r="F7" s="54">
        <v>0</v>
      </c>
      <c r="G7" s="55">
        <v>0</v>
      </c>
      <c r="H7" s="67">
        <f t="shared" ref="H7" ca="1" si="0">AA7+N7-G7</f>
        <v>12.099999999999998</v>
      </c>
      <c r="I7" s="68"/>
      <c r="J7" s="56"/>
      <c r="K7" s="69"/>
      <c r="L7" s="70">
        <f t="shared" ref="L7" ca="1" si="1">+F7-N7-K7-AA7</f>
        <v>-12.099999999999998</v>
      </c>
      <c r="M7" s="52"/>
      <c r="N7" s="57">
        <v>0</v>
      </c>
      <c r="O7" s="71">
        <f ca="1">IF(MONTH(TODAY())&gt;=MONTH(O$5),1.1,0)</f>
        <v>1.1000000000000001</v>
      </c>
      <c r="P7" s="71">
        <f t="shared" ref="P7:Z7" ca="1" si="2">IF(MONTH(TODAY())&gt;=MONTH(P$5),1.1,0)</f>
        <v>1.1000000000000001</v>
      </c>
      <c r="Q7" s="71">
        <f t="shared" ca="1" si="2"/>
        <v>1.1000000000000001</v>
      </c>
      <c r="R7" s="71">
        <f t="shared" ca="1" si="2"/>
        <v>1.1000000000000001</v>
      </c>
      <c r="S7" s="71">
        <f t="shared" ca="1" si="2"/>
        <v>1.1000000000000001</v>
      </c>
      <c r="T7" s="71">
        <f t="shared" ca="1" si="2"/>
        <v>1.1000000000000001</v>
      </c>
      <c r="U7" s="71">
        <f t="shared" ca="1" si="2"/>
        <v>1.1000000000000001</v>
      </c>
      <c r="V7" s="71">
        <f t="shared" ca="1" si="2"/>
        <v>1.1000000000000001</v>
      </c>
      <c r="W7" s="71">
        <f t="shared" ca="1" si="2"/>
        <v>1.1000000000000001</v>
      </c>
      <c r="X7" s="71">
        <f t="shared" ca="1" si="2"/>
        <v>1.1000000000000001</v>
      </c>
      <c r="Y7" s="71">
        <f t="shared" ca="1" si="2"/>
        <v>1.1000000000000001</v>
      </c>
      <c r="Z7" s="71">
        <f t="shared" ca="1" si="2"/>
        <v>0</v>
      </c>
      <c r="AA7" s="58">
        <f t="shared" ref="AA7" ca="1" si="3">+SUM(O7:Z7)</f>
        <v>12.099999999999998</v>
      </c>
      <c r="AB7" s="8"/>
      <c r="AC7" s="59">
        <f ca="1">IF(ROUND(Comptes!AA7,0)=0,Comptes!AF7,IFERROR(IF(Comptes!H7&lt;&gt;0,IF(Comptes!AA7&lt;&gt;0,SUMPRODUCT(Comptes!O7:Z7,Comptes!$O$5:$Z$5)/Comptes!AA7,IF(Comptes!G7&lt;&gt;0,$AC$3,Comptes!AF7)),""),""))</f>
        <v>43646.636363636375</v>
      </c>
      <c r="AD7" s="60" t="str">
        <f ca="1">+IFERROR(VLOOKUP((($AC$3-AC7))/30.5,$AK$24:$AL$28,2,TRUE),"")</f>
        <v>Entre 3 mois &amp; 1 an</v>
      </c>
      <c r="AE7" s="52"/>
      <c r="AF7" s="61"/>
      <c r="AG7" s="36"/>
      <c r="AH7" s="36"/>
      <c r="AI7" s="52"/>
      <c r="AL7" s="52"/>
    </row>
    <row r="8" spans="1:39" s="62" customFormat="1" ht="13.8" x14ac:dyDescent="0.3">
      <c r="A8" s="76" t="s">
        <v>126</v>
      </c>
      <c r="B8" s="64" t="s">
        <v>126</v>
      </c>
      <c r="C8" s="65">
        <v>0</v>
      </c>
      <c r="D8" s="65"/>
      <c r="E8" s="66" t="s">
        <v>77</v>
      </c>
      <c r="F8" s="54">
        <v>675</v>
      </c>
      <c r="G8" s="55">
        <v>0</v>
      </c>
      <c r="H8" s="67">
        <f>AA8+N8-G8</f>
        <v>675</v>
      </c>
      <c r="I8" s="74"/>
      <c r="J8" s="56"/>
      <c r="K8" s="69"/>
      <c r="L8" s="70">
        <f t="shared" ref="L8:L29" si="4">+F8-N8-K8-AA8</f>
        <v>0</v>
      </c>
      <c r="M8" s="52"/>
      <c r="N8" s="57">
        <v>675</v>
      </c>
      <c r="O8" s="72"/>
      <c r="P8" s="72"/>
      <c r="Q8" s="72"/>
      <c r="R8" s="72"/>
      <c r="S8" s="72"/>
      <c r="T8" s="72"/>
      <c r="U8" s="72"/>
      <c r="V8" s="72"/>
      <c r="W8" s="72"/>
      <c r="X8" s="72"/>
      <c r="Y8" s="72"/>
      <c r="Z8" s="72"/>
      <c r="AA8" s="58">
        <f t="shared" ref="AA8:AA29" si="5">+SUM(O8:Z8)</f>
        <v>0</v>
      </c>
      <c r="AB8" s="73"/>
      <c r="AC8" s="59">
        <f>IF(ROUND(Comptes!AA8,0)=0,Comptes!AF8,IFERROR(IF(Comptes!H8&lt;&gt;0,IF(Comptes!AA8&lt;&gt;0,SUMPRODUCT(Comptes!O8:Z8,Comptes!$O$5:$Z$5)/Comptes!AA8,IF(Comptes!G8&lt;&gt;0,$AC$3,Comptes!AF8)),""),""))</f>
        <v>43101</v>
      </c>
      <c r="AD8" s="60" t="str">
        <f ca="1">+IFERROR(VLOOKUP((($AC$3-AC8))/30.5,$AK$24:$AL$28,2,TRUE),"")</f>
        <v>A plus d’un an</v>
      </c>
      <c r="AE8" s="52"/>
      <c r="AF8" s="61">
        <v>43101</v>
      </c>
      <c r="AG8" s="36"/>
      <c r="AH8" s="36"/>
    </row>
    <row r="9" spans="1:39" s="62" customFormat="1" ht="14.4" thickBot="1" x14ac:dyDescent="0.35">
      <c r="A9" s="76" t="s">
        <v>127</v>
      </c>
      <c r="B9" s="64" t="s">
        <v>127</v>
      </c>
      <c r="C9" s="65">
        <v>0</v>
      </c>
      <c r="D9" s="65"/>
      <c r="E9" s="66" t="s">
        <v>78</v>
      </c>
      <c r="F9" s="54">
        <v>90</v>
      </c>
      <c r="G9" s="55">
        <v>0</v>
      </c>
      <c r="H9" s="67">
        <f>AA9+N9-G9</f>
        <v>90</v>
      </c>
      <c r="I9" s="68"/>
      <c r="J9" s="56"/>
      <c r="K9" s="69"/>
      <c r="L9" s="70">
        <f t="shared" si="4"/>
        <v>0</v>
      </c>
      <c r="M9" s="52"/>
      <c r="N9" s="57">
        <v>90</v>
      </c>
      <c r="O9" s="72"/>
      <c r="P9" s="72"/>
      <c r="Q9" s="72"/>
      <c r="R9" s="72"/>
      <c r="S9" s="72"/>
      <c r="T9" s="72"/>
      <c r="U9" s="72"/>
      <c r="V9" s="72"/>
      <c r="W9" s="72"/>
      <c r="X9" s="72"/>
      <c r="Y9" s="72"/>
      <c r="Z9" s="72"/>
      <c r="AA9" s="58">
        <f t="shared" si="5"/>
        <v>0</v>
      </c>
      <c r="AB9" s="73"/>
      <c r="AC9" s="59">
        <f>IF(ROUND(Comptes!AA9,0)=0,Comptes!AF9,IFERROR(IF(Comptes!H9&lt;&gt;0,IF(Comptes!AA9&lt;&gt;0,SUMPRODUCT(Comptes!O9:Z9,Comptes!$O$5:$Z$5)/Comptes!AA9,IF(Comptes!G9&lt;&gt;0,$AC$3,Comptes!AF9)),""),""))</f>
        <v>43101</v>
      </c>
      <c r="AD9" s="60" t="str">
        <f ca="1">+IFERROR(VLOOKUP((($AC$3-AC9))/30.5,$AK$24:$AL$28,2,TRUE),"")</f>
        <v>A plus d’un an</v>
      </c>
      <c r="AE9" s="52"/>
      <c r="AF9" s="61">
        <v>43101</v>
      </c>
      <c r="AG9" s="36"/>
      <c r="AH9" s="36"/>
    </row>
    <row r="10" spans="1:39" s="62" customFormat="1" ht="15.6" x14ac:dyDescent="0.3">
      <c r="A10" s="76" t="s">
        <v>128</v>
      </c>
      <c r="B10" s="64" t="s">
        <v>128</v>
      </c>
      <c r="C10" s="65">
        <v>0</v>
      </c>
      <c r="D10" s="65"/>
      <c r="E10" s="66" t="s">
        <v>79</v>
      </c>
      <c r="F10" s="54">
        <v>4500</v>
      </c>
      <c r="G10" s="55">
        <v>4500</v>
      </c>
      <c r="H10" s="67">
        <f t="shared" ref="H10:H29" si="6">AA10+N10-G10</f>
        <v>-4500</v>
      </c>
      <c r="I10" s="74"/>
      <c r="J10" s="56"/>
      <c r="K10" s="69"/>
      <c r="L10" s="70">
        <f t="shared" si="4"/>
        <v>4500</v>
      </c>
      <c r="M10" s="52"/>
      <c r="N10" s="57"/>
      <c r="O10" s="72"/>
      <c r="P10" s="72"/>
      <c r="Q10" s="72"/>
      <c r="R10" s="72"/>
      <c r="S10" s="72"/>
      <c r="T10" s="72"/>
      <c r="U10" s="72"/>
      <c r="V10" s="72"/>
      <c r="W10" s="72"/>
      <c r="X10" s="72"/>
      <c r="Y10" s="72"/>
      <c r="Z10" s="72"/>
      <c r="AA10" s="58">
        <f t="shared" si="5"/>
        <v>0</v>
      </c>
      <c r="AB10" s="8"/>
      <c r="AC10" s="59">
        <f>IF(ROUND(Comptes!AA10,0)=0,Comptes!AF10,IFERROR(IF(Comptes!H10&lt;&gt;0,IF(Comptes!AA10&lt;&gt;0,SUMPRODUCT(Comptes!O10:Z10,Comptes!$O$5:$Z$5)/Comptes!AA10,IF(Comptes!G10&lt;&gt;0,$AC$3,Comptes!AF10)),""),""))</f>
        <v>43132</v>
      </c>
      <c r="AD10" s="90" t="str">
        <f ca="1">+IFERROR(VLOOKUP((($AC$3-AC10))/30.5,$AK$24:$AL$28,2,TRUE),"")</f>
        <v>A plus d’un an</v>
      </c>
      <c r="AE10" s="52"/>
      <c r="AF10" s="61">
        <v>43132</v>
      </c>
      <c r="AG10" s="36"/>
      <c r="AH10" s="36"/>
      <c r="AK10" s="81">
        <v>1</v>
      </c>
      <c r="AL10" s="82">
        <v>43496</v>
      </c>
    </row>
    <row r="11" spans="1:39" s="62" customFormat="1" ht="15.6" x14ac:dyDescent="0.3">
      <c r="A11" s="76" t="s">
        <v>129</v>
      </c>
      <c r="B11" s="64" t="s">
        <v>129</v>
      </c>
      <c r="C11" s="65">
        <v>0</v>
      </c>
      <c r="D11" s="65"/>
      <c r="E11" s="66" t="s">
        <v>80</v>
      </c>
      <c r="F11" s="54">
        <v>1125</v>
      </c>
      <c r="G11" s="55">
        <v>0</v>
      </c>
      <c r="H11" s="67">
        <f t="shared" si="6"/>
        <v>1125</v>
      </c>
      <c r="I11" s="74"/>
      <c r="J11" s="56"/>
      <c r="K11" s="69"/>
      <c r="L11" s="70">
        <f t="shared" si="4"/>
        <v>0</v>
      </c>
      <c r="M11" s="52"/>
      <c r="N11" s="57">
        <v>1125</v>
      </c>
      <c r="O11" s="72"/>
      <c r="P11" s="72"/>
      <c r="Q11" s="72"/>
      <c r="R11" s="72"/>
      <c r="S11" s="72"/>
      <c r="T11" s="72"/>
      <c r="U11" s="72"/>
      <c r="V11" s="72"/>
      <c r="W11" s="72"/>
      <c r="X11" s="72"/>
      <c r="Y11" s="72"/>
      <c r="Z11" s="72"/>
      <c r="AA11" s="58">
        <f t="shared" si="5"/>
        <v>0</v>
      </c>
      <c r="AB11" s="8"/>
      <c r="AC11" s="59">
        <f>IF(ROUND(Comptes!AA11,0)=0,Comptes!AF11,IFERROR(IF(Comptes!H11&lt;&gt;0,IF(Comptes!AA11&lt;&gt;0,SUMPRODUCT(Comptes!O11:Z11,Comptes!$O$5:$Z$5)/Comptes!AA11,IF(Comptes!G11&lt;&gt;0,$AC$3,Comptes!AF11)),""),""))</f>
        <v>43160</v>
      </c>
      <c r="AD11" s="60" t="str">
        <f ca="1">+IFERROR(VLOOKUP((($AC$3-AC11))/30.5,$AK$24:$AL$28,2,TRUE),"")</f>
        <v>A plus d’un an</v>
      </c>
      <c r="AE11" s="52"/>
      <c r="AF11" s="61">
        <v>43160</v>
      </c>
      <c r="AG11" s="36"/>
      <c r="AH11" s="36"/>
      <c r="AK11" s="83">
        <v>2</v>
      </c>
      <c r="AL11" s="84">
        <v>43524</v>
      </c>
    </row>
    <row r="12" spans="1:39" s="62" customFormat="1" ht="15.6" x14ac:dyDescent="0.3">
      <c r="A12" s="76" t="s">
        <v>130</v>
      </c>
      <c r="B12" s="64" t="s">
        <v>130</v>
      </c>
      <c r="C12" s="65">
        <v>0</v>
      </c>
      <c r="D12" s="65"/>
      <c r="E12" s="66" t="s">
        <v>81</v>
      </c>
      <c r="F12" s="54">
        <v>1530</v>
      </c>
      <c r="G12" s="55">
        <v>0</v>
      </c>
      <c r="H12" s="67">
        <f t="shared" si="6"/>
        <v>1530</v>
      </c>
      <c r="I12" s="74"/>
      <c r="J12" s="56"/>
      <c r="K12" s="69"/>
      <c r="L12" s="70">
        <f t="shared" si="4"/>
        <v>0</v>
      </c>
      <c r="M12" s="52"/>
      <c r="N12" s="57">
        <v>1530</v>
      </c>
      <c r="O12" s="72"/>
      <c r="P12" s="72"/>
      <c r="Q12" s="72"/>
      <c r="R12" s="72"/>
      <c r="S12" s="72"/>
      <c r="T12" s="72"/>
      <c r="U12" s="72"/>
      <c r="V12" s="72"/>
      <c r="W12" s="72"/>
      <c r="X12" s="72"/>
      <c r="Y12" s="72"/>
      <c r="Z12" s="72"/>
      <c r="AA12" s="58">
        <f t="shared" si="5"/>
        <v>0</v>
      </c>
      <c r="AB12" s="8"/>
      <c r="AC12" s="59">
        <f>IF(ROUND(Comptes!AA12,0)=0,Comptes!AF12,IFERROR(IF(Comptes!H12&lt;&gt;0,IF(Comptes!AA12&lt;&gt;0,SUMPRODUCT(Comptes!O12:Z12,Comptes!$O$5:$Z$5)/Comptes!AA12,IF(Comptes!G12&lt;&gt;0,$AC$3,Comptes!AF12)),""),""))</f>
        <v>43191</v>
      </c>
      <c r="AD12" s="60" t="str">
        <f ca="1">+IFERROR(VLOOKUP((($AC$3-AC12))/30.5,$AK$24:$AL$28,2,TRUE),"")</f>
        <v>A plus d’un an</v>
      </c>
      <c r="AE12" s="52"/>
      <c r="AF12" s="61">
        <v>43191</v>
      </c>
      <c r="AG12" s="36"/>
      <c r="AH12" s="36"/>
      <c r="AK12" s="83">
        <v>3</v>
      </c>
      <c r="AL12" s="84">
        <v>43555</v>
      </c>
    </row>
    <row r="13" spans="1:39" s="62" customFormat="1" ht="15.6" x14ac:dyDescent="0.3">
      <c r="A13" s="76" t="s">
        <v>131</v>
      </c>
      <c r="B13" s="64" t="s">
        <v>131</v>
      </c>
      <c r="C13" s="65">
        <v>0</v>
      </c>
      <c r="D13" s="65"/>
      <c r="E13" s="66" t="s">
        <v>82</v>
      </c>
      <c r="F13" s="54">
        <v>2205</v>
      </c>
      <c r="G13" s="55">
        <v>0</v>
      </c>
      <c r="H13" s="67">
        <f t="shared" si="6"/>
        <v>2205</v>
      </c>
      <c r="I13" s="74"/>
      <c r="J13" s="56"/>
      <c r="K13" s="69"/>
      <c r="L13" s="70">
        <f t="shared" si="4"/>
        <v>0</v>
      </c>
      <c r="M13" s="52"/>
      <c r="N13" s="57">
        <v>2205</v>
      </c>
      <c r="O13" s="72"/>
      <c r="P13" s="72"/>
      <c r="Q13" s="72"/>
      <c r="R13" s="72"/>
      <c r="S13" s="72"/>
      <c r="T13" s="72"/>
      <c r="U13" s="72"/>
      <c r="V13" s="72"/>
      <c r="W13" s="72"/>
      <c r="X13" s="72"/>
      <c r="Y13" s="72"/>
      <c r="Z13" s="72"/>
      <c r="AA13" s="58">
        <f t="shared" si="5"/>
        <v>0</v>
      </c>
      <c r="AB13" s="8"/>
      <c r="AC13" s="59">
        <f>IF(ROUND(Comptes!AA13,0)=0,Comptes!AF13,IFERROR(IF(Comptes!H13&lt;&gt;0,IF(Comptes!AA13&lt;&gt;0,SUMPRODUCT(Comptes!O13:Z13,Comptes!$O$5:$Z$5)/Comptes!AA13,IF(Comptes!G13&lt;&gt;0,$AC$3,Comptes!AF13)),""),""))</f>
        <v>43221</v>
      </c>
      <c r="AD13" s="60" t="str">
        <f ca="1">+IFERROR(VLOOKUP((($AC$3-AC13))/30.5,$AK$24:$AL$28,2,TRUE),"")</f>
        <v>A plus d’un an</v>
      </c>
      <c r="AE13" s="52"/>
      <c r="AF13" s="61">
        <v>43221</v>
      </c>
      <c r="AG13" s="36"/>
      <c r="AH13" s="36"/>
      <c r="AK13" s="83">
        <v>4</v>
      </c>
      <c r="AL13" s="84">
        <v>43585</v>
      </c>
    </row>
    <row r="14" spans="1:39" s="62" customFormat="1" ht="15.6" x14ac:dyDescent="0.3">
      <c r="A14" s="76" t="s">
        <v>132</v>
      </c>
      <c r="B14" s="64" t="s">
        <v>132</v>
      </c>
      <c r="C14" s="65">
        <v>0</v>
      </c>
      <c r="D14" s="65"/>
      <c r="E14" s="66" t="s">
        <v>83</v>
      </c>
      <c r="F14" s="54">
        <v>2700</v>
      </c>
      <c r="G14" s="55">
        <v>0</v>
      </c>
      <c r="H14" s="67">
        <f t="shared" si="6"/>
        <v>2700</v>
      </c>
      <c r="I14" s="68"/>
      <c r="J14" s="56"/>
      <c r="K14" s="69"/>
      <c r="L14" s="70">
        <f>+F14-N14-K14-AA14</f>
        <v>0</v>
      </c>
      <c r="M14" s="52"/>
      <c r="N14" s="57">
        <v>2700</v>
      </c>
      <c r="O14" s="72"/>
      <c r="P14" s="72"/>
      <c r="Q14" s="72"/>
      <c r="R14" s="72"/>
      <c r="S14" s="72"/>
      <c r="T14" s="72"/>
      <c r="U14" s="72"/>
      <c r="V14" s="72"/>
      <c r="W14" s="72"/>
      <c r="X14" s="72"/>
      <c r="Y14" s="72"/>
      <c r="Z14" s="72"/>
      <c r="AA14" s="58">
        <f t="shared" si="5"/>
        <v>0</v>
      </c>
      <c r="AB14" s="8"/>
      <c r="AC14" s="59">
        <f>IF(ROUND(Comptes!AA14,0)=0,Comptes!AF14,IFERROR(IF(Comptes!H14&lt;&gt;0,IF(Comptes!AA14&lt;&gt;0,SUMPRODUCT(Comptes!O14:Z14,Comptes!$O$5:$Z$5)/Comptes!AA14,IF(Comptes!G14&lt;&gt;0,$AC$3,Comptes!AF14)),""),""))</f>
        <v>43252</v>
      </c>
      <c r="AD14" s="60" t="str">
        <f ca="1">+IFERROR(VLOOKUP((($AC$3-AC14))/30.5,$AK$24:$AL$28,2,TRUE),"")</f>
        <v>A plus d’un an</v>
      </c>
      <c r="AE14" s="52"/>
      <c r="AF14" s="61">
        <v>43252</v>
      </c>
      <c r="AG14" s="36"/>
      <c r="AH14" s="36"/>
      <c r="AK14" s="83">
        <v>5</v>
      </c>
      <c r="AL14" s="84">
        <v>43616</v>
      </c>
    </row>
    <row r="15" spans="1:39" s="62" customFormat="1" ht="13.8" x14ac:dyDescent="0.3">
      <c r="A15" s="76" t="s">
        <v>133</v>
      </c>
      <c r="B15" s="64" t="s">
        <v>133</v>
      </c>
      <c r="C15" s="65">
        <v>0</v>
      </c>
      <c r="D15" s="65"/>
      <c r="E15" s="66" t="s">
        <v>84</v>
      </c>
      <c r="F15" s="54">
        <v>1665</v>
      </c>
      <c r="G15" s="55">
        <v>0</v>
      </c>
      <c r="H15" s="67">
        <f t="shared" si="6"/>
        <v>1665</v>
      </c>
      <c r="I15" s="68"/>
      <c r="J15" s="56"/>
      <c r="K15" s="69"/>
      <c r="L15" s="70">
        <f t="shared" si="4"/>
        <v>0</v>
      </c>
      <c r="M15" s="52"/>
      <c r="N15" s="57">
        <v>1665</v>
      </c>
      <c r="O15" s="72"/>
      <c r="P15" s="72"/>
      <c r="Q15" s="72"/>
      <c r="R15" s="72"/>
      <c r="S15" s="72"/>
      <c r="T15" s="72"/>
      <c r="U15" s="72"/>
      <c r="V15" s="72"/>
      <c r="W15" s="72"/>
      <c r="X15" s="72"/>
      <c r="Y15" s="72"/>
      <c r="Z15" s="72"/>
      <c r="AA15" s="58">
        <f t="shared" si="5"/>
        <v>0</v>
      </c>
      <c r="AB15" s="73"/>
      <c r="AC15" s="59">
        <f>IF(ROUND(Comptes!AA15,0)=0,Comptes!AF15,IFERROR(IF(Comptes!H15&lt;&gt;0,IF(Comptes!AA15&lt;&gt;0,SUMPRODUCT(Comptes!O15:Z15,Comptes!$O$5:$Z$5)/Comptes!AA15,IF(Comptes!G15&lt;&gt;0,$AC$3,Comptes!AF15)),""),""))</f>
        <v>43282</v>
      </c>
      <c r="AD15" s="60" t="str">
        <f t="shared" ref="AD15:AD29" ca="1" si="7">+IFERROR(VLOOKUP((($AC$3-AC15))/30.5,$AK$24:$AL$28,2,TRUE),"")</f>
        <v>A plus d’un an</v>
      </c>
      <c r="AE15" s="52"/>
      <c r="AF15" s="61">
        <v>43282</v>
      </c>
      <c r="AG15" s="36"/>
      <c r="AH15" s="36"/>
      <c r="AK15" s="83">
        <v>6</v>
      </c>
      <c r="AL15" s="84">
        <v>43646</v>
      </c>
    </row>
    <row r="16" spans="1:39" s="62" customFormat="1" ht="13.8" x14ac:dyDescent="0.3">
      <c r="A16" s="76" t="s">
        <v>134</v>
      </c>
      <c r="B16" s="64" t="s">
        <v>134</v>
      </c>
      <c r="C16" s="65">
        <v>0</v>
      </c>
      <c r="D16" s="65"/>
      <c r="E16" s="66" t="s">
        <v>85</v>
      </c>
      <c r="F16" s="54">
        <v>4275</v>
      </c>
      <c r="G16" s="55">
        <v>0</v>
      </c>
      <c r="H16" s="67">
        <f t="shared" si="6"/>
        <v>4275</v>
      </c>
      <c r="I16" s="68"/>
      <c r="J16" s="56"/>
      <c r="K16" s="69"/>
      <c r="L16" s="70">
        <f t="shared" si="4"/>
        <v>0</v>
      </c>
      <c r="M16" s="75"/>
      <c r="N16" s="57">
        <v>4275</v>
      </c>
      <c r="O16" s="72"/>
      <c r="P16" s="72"/>
      <c r="Q16" s="72"/>
      <c r="R16" s="72"/>
      <c r="S16" s="72"/>
      <c r="T16" s="72"/>
      <c r="U16" s="72"/>
      <c r="V16" s="72"/>
      <c r="W16" s="72"/>
      <c r="X16" s="72"/>
      <c r="Y16" s="72"/>
      <c r="Z16" s="72"/>
      <c r="AA16" s="58">
        <f t="shared" si="5"/>
        <v>0</v>
      </c>
      <c r="AB16" s="73"/>
      <c r="AC16" s="59">
        <f>IF(ROUND(Comptes!AA16,0)=0,Comptes!AF16,IFERROR(IF(Comptes!H16&lt;&gt;0,IF(Comptes!AA16&lt;&gt;0,SUMPRODUCT(Comptes!O16:Z16,Comptes!$O$5:$Z$5)/Comptes!AA16,IF(Comptes!G16&lt;&gt;0,$AC$3,Comptes!AF16)),""),""))</f>
        <v>43313</v>
      </c>
      <c r="AD16" s="60" t="str">
        <f t="shared" ca="1" si="7"/>
        <v>A plus d’un an</v>
      </c>
      <c r="AE16" s="52"/>
      <c r="AF16" s="61">
        <v>43313</v>
      </c>
      <c r="AG16" s="36"/>
      <c r="AH16" s="36"/>
      <c r="AK16" s="83">
        <v>7</v>
      </c>
      <c r="AL16" s="84">
        <v>43677</v>
      </c>
    </row>
    <row r="17" spans="1:38" s="62" customFormat="1" ht="13.8" x14ac:dyDescent="0.3">
      <c r="A17" s="76" t="s">
        <v>135</v>
      </c>
      <c r="B17" s="64" t="s">
        <v>135</v>
      </c>
      <c r="C17" s="65">
        <v>0</v>
      </c>
      <c r="D17" s="65"/>
      <c r="E17" s="66" t="s">
        <v>86</v>
      </c>
      <c r="F17" s="54">
        <v>9045</v>
      </c>
      <c r="G17" s="55">
        <v>0</v>
      </c>
      <c r="H17" s="67">
        <f t="shared" si="6"/>
        <v>9045</v>
      </c>
      <c r="I17" s="74"/>
      <c r="J17" s="56"/>
      <c r="K17" s="69"/>
      <c r="L17" s="70">
        <f t="shared" si="4"/>
        <v>0</v>
      </c>
      <c r="M17" s="52"/>
      <c r="N17" s="57">
        <v>9045</v>
      </c>
      <c r="O17" s="72"/>
      <c r="P17" s="72"/>
      <c r="Q17" s="72"/>
      <c r="R17" s="72"/>
      <c r="S17" s="72"/>
      <c r="T17" s="72"/>
      <c r="U17" s="72"/>
      <c r="V17" s="72"/>
      <c r="W17" s="72"/>
      <c r="X17" s="72"/>
      <c r="Y17" s="72"/>
      <c r="Z17" s="72"/>
      <c r="AA17" s="58">
        <f t="shared" si="5"/>
        <v>0</v>
      </c>
      <c r="AB17" s="73"/>
      <c r="AC17" s="59">
        <f>IF(ROUND(Comptes!AA17,0)=0,Comptes!AF17,IFERROR(IF(Comptes!H17&lt;&gt;0,IF(Comptes!AA17&lt;&gt;0,SUMPRODUCT(Comptes!O17:Z17,Comptes!$O$5:$Z$5)/Comptes!AA17,IF(Comptes!G17&lt;&gt;0,$AC$3,Comptes!AF17)),""),""))</f>
        <v>43344</v>
      </c>
      <c r="AD17" s="60" t="str">
        <f t="shared" ca="1" si="7"/>
        <v>A plus d’un an</v>
      </c>
      <c r="AE17" s="52"/>
      <c r="AF17" s="61">
        <v>43344</v>
      </c>
      <c r="AK17" s="83">
        <v>8</v>
      </c>
      <c r="AL17" s="84">
        <v>43708</v>
      </c>
    </row>
    <row r="18" spans="1:38" s="62" customFormat="1" ht="15.6" x14ac:dyDescent="0.3">
      <c r="A18" s="76" t="s">
        <v>136</v>
      </c>
      <c r="B18" s="64" t="s">
        <v>136</v>
      </c>
      <c r="C18" s="65">
        <v>0</v>
      </c>
      <c r="D18" s="65"/>
      <c r="E18" s="66" t="s">
        <v>87</v>
      </c>
      <c r="F18" s="54">
        <v>675</v>
      </c>
      <c r="G18" s="55">
        <v>0</v>
      </c>
      <c r="H18" s="67">
        <f t="shared" si="6"/>
        <v>675</v>
      </c>
      <c r="I18" s="74"/>
      <c r="J18" s="56"/>
      <c r="K18" s="69"/>
      <c r="L18" s="70">
        <f t="shared" si="4"/>
        <v>0</v>
      </c>
      <c r="M18" s="52"/>
      <c r="N18" s="57">
        <v>675</v>
      </c>
      <c r="O18" s="72"/>
      <c r="P18" s="72"/>
      <c r="Q18" s="72"/>
      <c r="R18" s="72"/>
      <c r="S18" s="72"/>
      <c r="T18" s="72"/>
      <c r="U18" s="72"/>
      <c r="V18" s="72"/>
      <c r="W18" s="72"/>
      <c r="X18" s="72"/>
      <c r="Y18" s="72"/>
      <c r="Z18" s="72"/>
      <c r="AA18" s="58">
        <f t="shared" si="5"/>
        <v>0</v>
      </c>
      <c r="AB18" s="8"/>
      <c r="AC18" s="59">
        <f>IF(ROUND(Comptes!AA18,0)=0,Comptes!AF18,IFERROR(IF(Comptes!H18&lt;&gt;0,IF(Comptes!AA18&lt;&gt;0,SUMPRODUCT(Comptes!O18:Z18,Comptes!$O$5:$Z$5)/Comptes!AA18,IF(Comptes!G18&lt;&gt;0,$AC$3,Comptes!AF18)),""),""))</f>
        <v>43374</v>
      </c>
      <c r="AD18" s="60" t="str">
        <f t="shared" ca="1" si="7"/>
        <v>A plus d’un an</v>
      </c>
      <c r="AE18" s="52"/>
      <c r="AF18" s="61">
        <v>43374</v>
      </c>
      <c r="AK18" s="83">
        <v>9</v>
      </c>
      <c r="AL18" s="84">
        <v>43738</v>
      </c>
    </row>
    <row r="19" spans="1:38" s="62" customFormat="1" ht="13.8" x14ac:dyDescent="0.3">
      <c r="A19" s="76" t="s">
        <v>137</v>
      </c>
      <c r="B19" s="64" t="s">
        <v>137</v>
      </c>
      <c r="C19" s="65">
        <v>0</v>
      </c>
      <c r="D19" s="65"/>
      <c r="E19" s="66" t="s">
        <v>88</v>
      </c>
      <c r="F19" s="54">
        <v>90</v>
      </c>
      <c r="G19" s="55">
        <v>0</v>
      </c>
      <c r="H19" s="67">
        <f t="shared" si="6"/>
        <v>90</v>
      </c>
      <c r="I19" s="68"/>
      <c r="J19" s="56"/>
      <c r="K19" s="69"/>
      <c r="L19" s="70">
        <f t="shared" si="4"/>
        <v>0</v>
      </c>
      <c r="M19" s="52"/>
      <c r="N19" s="57">
        <v>90</v>
      </c>
      <c r="O19" s="72"/>
      <c r="P19" s="72"/>
      <c r="Q19" s="72"/>
      <c r="R19" s="72"/>
      <c r="S19" s="72"/>
      <c r="T19" s="72"/>
      <c r="U19" s="72"/>
      <c r="V19" s="72"/>
      <c r="W19" s="72"/>
      <c r="X19" s="72"/>
      <c r="Y19" s="72"/>
      <c r="Z19" s="72"/>
      <c r="AA19" s="58">
        <f t="shared" si="5"/>
        <v>0</v>
      </c>
      <c r="AB19" s="73"/>
      <c r="AC19" s="59">
        <f>IF(ROUND(Comptes!AA19,0)=0,Comptes!AF19,IFERROR(IF(Comptes!H19&lt;&gt;0,IF(Comptes!AA19&lt;&gt;0,SUMPRODUCT(Comptes!O19:Z19,Comptes!$O$5:$Z$5)/Comptes!AA19,IF(Comptes!G19&lt;&gt;0,$AC$3,Comptes!AF19)),""),""))</f>
        <v>43405</v>
      </c>
      <c r="AD19" s="60" t="str">
        <f t="shared" ca="1" si="7"/>
        <v>A plus d’un an</v>
      </c>
      <c r="AE19" s="52"/>
      <c r="AF19" s="61">
        <v>43405</v>
      </c>
      <c r="AK19" s="83">
        <v>10</v>
      </c>
      <c r="AL19" s="84">
        <v>43769</v>
      </c>
    </row>
    <row r="20" spans="1:38" s="62" customFormat="1" ht="13.8" x14ac:dyDescent="0.3">
      <c r="A20" s="76" t="s">
        <v>138</v>
      </c>
      <c r="B20" s="64" t="s">
        <v>138</v>
      </c>
      <c r="C20" s="65">
        <v>0</v>
      </c>
      <c r="D20" s="65"/>
      <c r="E20" s="66" t="s">
        <v>89</v>
      </c>
      <c r="F20" s="54">
        <v>4500</v>
      </c>
      <c r="G20" s="55">
        <v>0</v>
      </c>
      <c r="H20" s="67">
        <f t="shared" si="6"/>
        <v>4500</v>
      </c>
      <c r="I20" s="68"/>
      <c r="J20" s="56"/>
      <c r="K20" s="69"/>
      <c r="L20" s="70">
        <f t="shared" si="4"/>
        <v>0</v>
      </c>
      <c r="M20" s="52"/>
      <c r="N20" s="57">
        <v>4500</v>
      </c>
      <c r="O20" s="72"/>
      <c r="P20" s="72"/>
      <c r="Q20" s="72"/>
      <c r="R20" s="72"/>
      <c r="S20" s="72"/>
      <c r="T20" s="72"/>
      <c r="U20" s="72"/>
      <c r="V20" s="72"/>
      <c r="W20" s="72"/>
      <c r="X20" s="72"/>
      <c r="Y20" s="72"/>
      <c r="Z20" s="72"/>
      <c r="AA20" s="58">
        <f t="shared" si="5"/>
        <v>0</v>
      </c>
      <c r="AB20" s="73"/>
      <c r="AC20" s="59">
        <f>IF(ROUND(Comptes!AA20,0)=0,Comptes!AF20,IFERROR(IF(Comptes!H20&lt;&gt;0,IF(Comptes!AA20&lt;&gt;0,SUMPRODUCT(Comptes!O20:Z20,Comptes!$O$5:$Z$5)/Comptes!AA20,IF(Comptes!G20&lt;&gt;0,$AC$3,Comptes!AF20)),""),""))</f>
        <v>43435</v>
      </c>
      <c r="AD20" s="60" t="str">
        <f t="shared" ca="1" si="7"/>
        <v>Entre 3 mois &amp; 1 an</v>
      </c>
      <c r="AE20" s="52"/>
      <c r="AF20" s="61">
        <v>43435</v>
      </c>
      <c r="AK20" s="83">
        <v>11</v>
      </c>
      <c r="AL20" s="84">
        <v>43799</v>
      </c>
    </row>
    <row r="21" spans="1:38" s="62" customFormat="1" ht="14.4" thickBot="1" x14ac:dyDescent="0.35">
      <c r="A21" s="76" t="s">
        <v>139</v>
      </c>
      <c r="B21" s="64" t="s">
        <v>139</v>
      </c>
      <c r="C21" s="65">
        <v>0</v>
      </c>
      <c r="D21" s="65"/>
      <c r="E21" s="66" t="s">
        <v>90</v>
      </c>
      <c r="F21" s="54">
        <v>1125</v>
      </c>
      <c r="G21" s="55">
        <v>0</v>
      </c>
      <c r="H21" s="67">
        <f t="shared" si="6"/>
        <v>1125</v>
      </c>
      <c r="I21" s="68"/>
      <c r="J21" s="56"/>
      <c r="K21" s="69"/>
      <c r="L21" s="70">
        <f t="shared" si="4"/>
        <v>0</v>
      </c>
      <c r="M21" s="52"/>
      <c r="N21" s="57">
        <v>1125</v>
      </c>
      <c r="O21" s="72"/>
      <c r="P21" s="72"/>
      <c r="Q21" s="72"/>
      <c r="R21" s="72"/>
      <c r="S21" s="72"/>
      <c r="T21" s="72"/>
      <c r="U21" s="72"/>
      <c r="V21" s="72"/>
      <c r="W21" s="72"/>
      <c r="X21" s="72"/>
      <c r="Y21" s="72"/>
      <c r="Z21" s="72"/>
      <c r="AA21" s="58">
        <f t="shared" si="5"/>
        <v>0</v>
      </c>
      <c r="AB21" s="73"/>
      <c r="AC21" s="59">
        <f>IF(ROUND(Comptes!AA21,0)=0,Comptes!AF21,IFERROR(IF(Comptes!H21&lt;&gt;0,IF(Comptes!AA21&lt;&gt;0,SUMPRODUCT(Comptes!O21:Z21,Comptes!$O$5:$Z$5)/Comptes!AA21,IF(Comptes!G21&lt;&gt;0,$AC$3,Comptes!AF21)),""),""))</f>
        <v>43101</v>
      </c>
      <c r="AD21" s="60" t="str">
        <f t="shared" ca="1" si="7"/>
        <v>A plus d’un an</v>
      </c>
      <c r="AE21" s="52"/>
      <c r="AF21" s="61">
        <v>43101</v>
      </c>
      <c r="AK21" s="86">
        <v>12</v>
      </c>
      <c r="AL21" s="85">
        <v>43830</v>
      </c>
    </row>
    <row r="22" spans="1:38" s="62" customFormat="1" ht="13.8" x14ac:dyDescent="0.3">
      <c r="A22" s="76" t="s">
        <v>140</v>
      </c>
      <c r="B22" s="64" t="s">
        <v>140</v>
      </c>
      <c r="C22" s="65">
        <v>0</v>
      </c>
      <c r="D22" s="65"/>
      <c r="E22" s="66" t="s">
        <v>91</v>
      </c>
      <c r="F22" s="54">
        <v>1530</v>
      </c>
      <c r="G22" s="55">
        <v>0</v>
      </c>
      <c r="H22" s="67">
        <f t="shared" si="6"/>
        <v>1530</v>
      </c>
      <c r="I22" s="68"/>
      <c r="J22" s="56"/>
      <c r="K22" s="69"/>
      <c r="L22" s="70">
        <f t="shared" si="4"/>
        <v>0</v>
      </c>
      <c r="M22" s="52"/>
      <c r="N22" s="57">
        <v>1530</v>
      </c>
      <c r="O22" s="72"/>
      <c r="P22" s="72"/>
      <c r="Q22" s="72"/>
      <c r="R22" s="72"/>
      <c r="S22" s="72"/>
      <c r="T22" s="72"/>
      <c r="U22" s="72"/>
      <c r="V22" s="72"/>
      <c r="W22" s="72"/>
      <c r="X22" s="72"/>
      <c r="Y22" s="72"/>
      <c r="Z22" s="72"/>
      <c r="AA22" s="58">
        <f t="shared" si="5"/>
        <v>0</v>
      </c>
      <c r="AB22" s="73"/>
      <c r="AC22" s="59">
        <f>IF(ROUND(Comptes!AA22,0)=0,Comptes!AF22,IFERROR(IF(Comptes!H22&lt;&gt;0,IF(Comptes!AA22&lt;&gt;0,SUMPRODUCT(Comptes!O22:Z22,Comptes!$O$5:$Z$5)/Comptes!AA22,IF(Comptes!G22&lt;&gt;0,$AC$3,Comptes!AF22)),""),""))</f>
        <v>43132</v>
      </c>
      <c r="AD22" s="60" t="str">
        <f t="shared" ca="1" si="7"/>
        <v>A plus d’un an</v>
      </c>
      <c r="AE22" s="52"/>
      <c r="AF22" s="61">
        <v>43132</v>
      </c>
    </row>
    <row r="23" spans="1:38" s="62" customFormat="1" ht="13.8" x14ac:dyDescent="0.3">
      <c r="A23" s="76" t="s">
        <v>141</v>
      </c>
      <c r="B23" s="64" t="s">
        <v>141</v>
      </c>
      <c r="C23" s="65">
        <v>0</v>
      </c>
      <c r="D23" s="65"/>
      <c r="E23" s="66" t="s">
        <v>92</v>
      </c>
      <c r="F23" s="54">
        <v>2205</v>
      </c>
      <c r="G23" s="55">
        <v>0</v>
      </c>
      <c r="H23" s="67">
        <f t="shared" si="6"/>
        <v>2205</v>
      </c>
      <c r="I23" s="68"/>
      <c r="J23" s="56"/>
      <c r="K23" s="69"/>
      <c r="L23" s="70">
        <f t="shared" si="4"/>
        <v>0</v>
      </c>
      <c r="M23" s="52"/>
      <c r="N23" s="57">
        <v>2205</v>
      </c>
      <c r="O23" s="72"/>
      <c r="P23" s="72"/>
      <c r="Q23" s="72"/>
      <c r="R23" s="72"/>
      <c r="S23" s="72"/>
      <c r="T23" s="72"/>
      <c r="U23" s="72"/>
      <c r="V23" s="72"/>
      <c r="W23" s="72"/>
      <c r="X23" s="72"/>
      <c r="Y23" s="72"/>
      <c r="Z23" s="72"/>
      <c r="AA23" s="58">
        <f t="shared" si="5"/>
        <v>0</v>
      </c>
      <c r="AB23" s="73"/>
      <c r="AC23" s="59">
        <f>IF(ROUND(Comptes!AA23,0)=0,Comptes!AF23,IFERROR(IF(Comptes!H23&lt;&gt;0,IF(Comptes!AA23&lt;&gt;0,SUMPRODUCT(Comptes!O23:Z23,Comptes!$O$5:$Z$5)/Comptes!AA23,IF(Comptes!G23&lt;&gt;0,$AC$3,Comptes!AF23)),""),""))</f>
        <v>43160</v>
      </c>
      <c r="AD23" s="60" t="str">
        <f t="shared" ca="1" si="7"/>
        <v>A plus d’un an</v>
      </c>
      <c r="AE23" s="52"/>
      <c r="AF23" s="61">
        <v>43160</v>
      </c>
      <c r="AK23" s="87" t="s">
        <v>70</v>
      </c>
      <c r="AL23" s="87" t="s">
        <v>71</v>
      </c>
    </row>
    <row r="24" spans="1:38" s="62" customFormat="1" ht="13.8" x14ac:dyDescent="0.3">
      <c r="A24" s="76" t="s">
        <v>142</v>
      </c>
      <c r="B24" s="64" t="s">
        <v>142</v>
      </c>
      <c r="C24" s="65">
        <v>0</v>
      </c>
      <c r="D24" s="65"/>
      <c r="E24" s="66" t="s">
        <v>93</v>
      </c>
      <c r="F24" s="54">
        <v>2700</v>
      </c>
      <c r="G24" s="55">
        <v>0</v>
      </c>
      <c r="H24" s="67">
        <f t="shared" si="6"/>
        <v>2700</v>
      </c>
      <c r="I24" s="74"/>
      <c r="J24" s="56"/>
      <c r="K24" s="69"/>
      <c r="L24" s="70">
        <f t="shared" si="4"/>
        <v>0</v>
      </c>
      <c r="M24" s="52"/>
      <c r="N24" s="57">
        <v>2700</v>
      </c>
      <c r="O24" s="72"/>
      <c r="P24" s="72"/>
      <c r="Q24" s="72"/>
      <c r="R24" s="72"/>
      <c r="S24" s="72"/>
      <c r="T24" s="72"/>
      <c r="U24" s="72"/>
      <c r="V24" s="72"/>
      <c r="W24" s="72"/>
      <c r="X24" s="72"/>
      <c r="Y24" s="72"/>
      <c r="Z24" s="72"/>
      <c r="AA24" s="58">
        <f t="shared" si="5"/>
        <v>0</v>
      </c>
      <c r="AB24" s="73"/>
      <c r="AC24" s="59">
        <f>IF(ROUND(Comptes!AA24,0)=0,Comptes!AF24,IFERROR(IF(Comptes!H24&lt;&gt;0,IF(Comptes!AA24&lt;&gt;0,SUMPRODUCT(Comptes!O24:Z24,Comptes!$O$5:$Z$5)/Comptes!AA24,IF(Comptes!G24&lt;&gt;0,$AC$3,Comptes!AF24)),""),""))</f>
        <v>43191</v>
      </c>
      <c r="AD24" s="60" t="str">
        <f t="shared" ca="1" si="7"/>
        <v>A plus d’un an</v>
      </c>
      <c r="AE24" s="52"/>
      <c r="AF24" s="61">
        <v>43191</v>
      </c>
      <c r="AK24" s="88">
        <v>0</v>
      </c>
      <c r="AL24" s="89" t="s">
        <v>72</v>
      </c>
    </row>
    <row r="25" spans="1:38" s="62" customFormat="1" ht="13.8" x14ac:dyDescent="0.3">
      <c r="A25" s="76" t="s">
        <v>143</v>
      </c>
      <c r="B25" s="64" t="s">
        <v>143</v>
      </c>
      <c r="C25" s="65">
        <v>0</v>
      </c>
      <c r="D25" s="65"/>
      <c r="E25" s="66" t="s">
        <v>94</v>
      </c>
      <c r="F25" s="54">
        <v>1665</v>
      </c>
      <c r="G25" s="55">
        <v>0</v>
      </c>
      <c r="H25" s="67">
        <f t="shared" si="6"/>
        <v>1665</v>
      </c>
      <c r="I25" s="74"/>
      <c r="J25" s="56"/>
      <c r="K25" s="69"/>
      <c r="L25" s="70">
        <f t="shared" si="4"/>
        <v>0</v>
      </c>
      <c r="M25" s="52"/>
      <c r="N25" s="57">
        <v>1665</v>
      </c>
      <c r="O25" s="72"/>
      <c r="P25" s="72"/>
      <c r="Q25" s="72"/>
      <c r="R25" s="72"/>
      <c r="S25" s="72"/>
      <c r="T25" s="72"/>
      <c r="U25" s="72"/>
      <c r="V25" s="72"/>
      <c r="W25" s="72"/>
      <c r="X25" s="72"/>
      <c r="Y25" s="72"/>
      <c r="Z25" s="72"/>
      <c r="AA25" s="58">
        <f t="shared" si="5"/>
        <v>0</v>
      </c>
      <c r="AB25" s="73"/>
      <c r="AC25" s="59">
        <f>IF(ROUND(Comptes!AA25,0)=0,Comptes!AF25,IFERROR(IF(Comptes!H25&lt;&gt;0,IF(Comptes!AA25&lt;&gt;0,SUMPRODUCT(Comptes!O25:Z25,Comptes!$O$5:$Z$5)/Comptes!AA25,IF(Comptes!G25&lt;&gt;0,$AC$3,Comptes!AF25)),""),""))</f>
        <v>43221</v>
      </c>
      <c r="AD25" s="60" t="str">
        <f t="shared" ca="1" si="7"/>
        <v>A plus d’un an</v>
      </c>
      <c r="AE25" s="52"/>
      <c r="AF25" s="61">
        <v>43221</v>
      </c>
      <c r="AK25" s="88">
        <v>1</v>
      </c>
      <c r="AL25" s="89" t="s">
        <v>73</v>
      </c>
    </row>
    <row r="26" spans="1:38" s="62" customFormat="1" ht="13.8" x14ac:dyDescent="0.3">
      <c r="A26" s="76" t="s">
        <v>144</v>
      </c>
      <c r="B26" s="64" t="s">
        <v>144</v>
      </c>
      <c r="C26" s="65">
        <v>0</v>
      </c>
      <c r="D26" s="65"/>
      <c r="E26" s="66" t="s">
        <v>95</v>
      </c>
      <c r="F26" s="54">
        <v>4275</v>
      </c>
      <c r="G26" s="55">
        <v>0</v>
      </c>
      <c r="H26" s="67">
        <f t="shared" si="6"/>
        <v>4275</v>
      </c>
      <c r="I26" s="68"/>
      <c r="J26" s="56"/>
      <c r="K26" s="69"/>
      <c r="L26" s="70">
        <f t="shared" si="4"/>
        <v>0</v>
      </c>
      <c r="M26" s="52"/>
      <c r="N26" s="57">
        <v>4275</v>
      </c>
      <c r="O26" s="72"/>
      <c r="P26" s="72"/>
      <c r="Q26" s="72"/>
      <c r="R26" s="72"/>
      <c r="S26" s="72"/>
      <c r="T26" s="72"/>
      <c r="U26" s="72"/>
      <c r="V26" s="72"/>
      <c r="W26" s="72"/>
      <c r="X26" s="72"/>
      <c r="Y26" s="72"/>
      <c r="Z26" s="72"/>
      <c r="AA26" s="58">
        <f t="shared" si="5"/>
        <v>0</v>
      </c>
      <c r="AB26" s="73"/>
      <c r="AC26" s="59">
        <f>IF(ROUND(Comptes!AA26,0)=0,Comptes!AF26,IFERROR(IF(Comptes!H26&lt;&gt;0,IF(Comptes!AA26&lt;&gt;0,SUMPRODUCT(Comptes!O26:Z26,Comptes!$O$5:$Z$5)/Comptes!AA26,IF(Comptes!G26&lt;&gt;0,$AC$3,Comptes!AF26)),""),""))</f>
        <v>43252</v>
      </c>
      <c r="AD26" s="60" t="str">
        <f t="shared" ca="1" si="7"/>
        <v>A plus d’un an</v>
      </c>
      <c r="AE26" s="52"/>
      <c r="AF26" s="61">
        <v>43252</v>
      </c>
      <c r="AK26" s="88">
        <v>2</v>
      </c>
      <c r="AL26" s="89" t="s">
        <v>74</v>
      </c>
    </row>
    <row r="27" spans="1:38" s="62" customFormat="1" ht="13.8" x14ac:dyDescent="0.3">
      <c r="A27" s="76" t="s">
        <v>145</v>
      </c>
      <c r="B27" s="64" t="s">
        <v>145</v>
      </c>
      <c r="C27" s="65">
        <v>0</v>
      </c>
      <c r="D27" s="65"/>
      <c r="E27" s="66" t="s">
        <v>96</v>
      </c>
      <c r="F27" s="54">
        <v>9045</v>
      </c>
      <c r="G27" s="55">
        <v>0</v>
      </c>
      <c r="H27" s="67">
        <f t="shared" si="6"/>
        <v>9045</v>
      </c>
      <c r="I27" s="68"/>
      <c r="J27" s="56"/>
      <c r="K27" s="69"/>
      <c r="L27" s="70">
        <f t="shared" si="4"/>
        <v>0</v>
      </c>
      <c r="M27" s="52"/>
      <c r="N27" s="57">
        <v>9045</v>
      </c>
      <c r="O27" s="72"/>
      <c r="P27" s="72"/>
      <c r="Q27" s="72"/>
      <c r="R27" s="72"/>
      <c r="S27" s="72"/>
      <c r="T27" s="72"/>
      <c r="U27" s="72"/>
      <c r="V27" s="72"/>
      <c r="W27" s="72"/>
      <c r="X27" s="72"/>
      <c r="Y27" s="72"/>
      <c r="Z27" s="72"/>
      <c r="AA27" s="58">
        <f t="shared" si="5"/>
        <v>0</v>
      </c>
      <c r="AB27" s="73"/>
      <c r="AC27" s="59">
        <f>IF(ROUND(Comptes!AA27,0)=0,Comptes!AF27,IFERROR(IF(Comptes!H27&lt;&gt;0,IF(Comptes!AA27&lt;&gt;0,SUMPRODUCT(Comptes!O27:Z27,Comptes!$O$5:$Z$5)/Comptes!AA27,IF(Comptes!G27&lt;&gt;0,$AC$3,Comptes!AF27)),""),""))</f>
        <v>43282</v>
      </c>
      <c r="AD27" s="60" t="str">
        <f t="shared" ca="1" si="7"/>
        <v>A plus d’un an</v>
      </c>
      <c r="AE27" s="52"/>
      <c r="AF27" s="61">
        <v>43282</v>
      </c>
      <c r="AK27" s="88">
        <v>3</v>
      </c>
      <c r="AL27" s="89" t="s">
        <v>75</v>
      </c>
    </row>
    <row r="28" spans="1:38" s="62" customFormat="1" ht="13.8" x14ac:dyDescent="0.3">
      <c r="A28" s="76" t="s">
        <v>146</v>
      </c>
      <c r="B28" s="64" t="s">
        <v>146</v>
      </c>
      <c r="C28" s="65">
        <v>0</v>
      </c>
      <c r="D28" s="65"/>
      <c r="E28" s="66" t="s">
        <v>97</v>
      </c>
      <c r="F28" s="54">
        <v>675</v>
      </c>
      <c r="G28" s="55">
        <v>0</v>
      </c>
      <c r="H28" s="67">
        <f t="shared" si="6"/>
        <v>675</v>
      </c>
      <c r="I28" s="68"/>
      <c r="J28" s="56"/>
      <c r="K28" s="69"/>
      <c r="L28" s="70">
        <f t="shared" si="4"/>
        <v>0</v>
      </c>
      <c r="M28" s="52"/>
      <c r="N28" s="57">
        <v>675</v>
      </c>
      <c r="O28" s="72"/>
      <c r="P28" s="72"/>
      <c r="Q28" s="72"/>
      <c r="R28" s="72"/>
      <c r="S28" s="72"/>
      <c r="T28" s="72"/>
      <c r="U28" s="72"/>
      <c r="V28" s="72"/>
      <c r="W28" s="72"/>
      <c r="X28" s="72"/>
      <c r="Y28" s="72"/>
      <c r="Z28" s="72"/>
      <c r="AA28" s="58">
        <f t="shared" si="5"/>
        <v>0</v>
      </c>
      <c r="AB28" s="73"/>
      <c r="AC28" s="59">
        <f>IF(ROUND(Comptes!AA28,0)=0,Comptes!AF28,IFERROR(IF(Comptes!H28&lt;&gt;0,IF(Comptes!AA28&lt;&gt;0,SUMPRODUCT(Comptes!O28:Z28,Comptes!$O$5:$Z$5)/Comptes!AA28,IF(Comptes!G28&lt;&gt;0,$AC$3,Comptes!AF28)),""),""))</f>
        <v>43313</v>
      </c>
      <c r="AD28" s="60" t="str">
        <f t="shared" ca="1" si="7"/>
        <v>A plus d’un an</v>
      </c>
      <c r="AE28" s="52"/>
      <c r="AF28" s="61">
        <v>43313</v>
      </c>
      <c r="AK28" s="88">
        <v>12</v>
      </c>
      <c r="AL28" s="89" t="s">
        <v>76</v>
      </c>
    </row>
    <row r="29" spans="1:38" s="62" customFormat="1" ht="13.8" x14ac:dyDescent="0.3">
      <c r="A29" s="76" t="s">
        <v>147</v>
      </c>
      <c r="B29" s="64" t="s">
        <v>147</v>
      </c>
      <c r="C29" s="65">
        <v>0</v>
      </c>
      <c r="D29" s="65"/>
      <c r="E29" s="66" t="s">
        <v>98</v>
      </c>
      <c r="F29" s="54">
        <v>90</v>
      </c>
      <c r="G29" s="55">
        <v>0</v>
      </c>
      <c r="H29" s="67">
        <f t="shared" si="6"/>
        <v>90</v>
      </c>
      <c r="I29" s="68"/>
      <c r="J29" s="56"/>
      <c r="K29" s="69"/>
      <c r="L29" s="70">
        <f t="shared" si="4"/>
        <v>0</v>
      </c>
      <c r="M29" s="52"/>
      <c r="N29" s="57">
        <v>90</v>
      </c>
      <c r="O29" s="72"/>
      <c r="P29" s="72"/>
      <c r="Q29" s="72"/>
      <c r="R29" s="72"/>
      <c r="S29" s="72"/>
      <c r="T29" s="72"/>
      <c r="U29" s="72"/>
      <c r="V29" s="72"/>
      <c r="W29" s="72"/>
      <c r="X29" s="72"/>
      <c r="Y29" s="72"/>
      <c r="Z29" s="72"/>
      <c r="AA29" s="58">
        <f t="shared" si="5"/>
        <v>0</v>
      </c>
      <c r="AB29" s="73"/>
      <c r="AC29" s="59">
        <f>IF(ROUND(Comptes!AA29,0)=0,Comptes!AF29,IFERROR(IF(Comptes!H29&lt;&gt;0,IF(Comptes!AA29&lt;&gt;0,SUMPRODUCT(Comptes!O29:Z29,Comptes!$O$5:$Z$5)/Comptes!AA29,IF(Comptes!G29&lt;&gt;0,$AC$3,Comptes!AF29)),""),""))</f>
        <v>43344</v>
      </c>
      <c r="AD29" s="60" t="str">
        <f t="shared" ca="1" si="7"/>
        <v>A plus d’un an</v>
      </c>
      <c r="AE29" s="52"/>
      <c r="AF29" s="61">
        <v>43344</v>
      </c>
    </row>
    <row r="30" spans="1:38" s="62" customFormat="1" ht="13.8" x14ac:dyDescent="0.3">
      <c r="A30" s="76" t="s">
        <v>148</v>
      </c>
      <c r="B30" s="64" t="s">
        <v>148</v>
      </c>
      <c r="C30" s="65">
        <v>0</v>
      </c>
      <c r="D30" s="65"/>
      <c r="E30" s="66" t="s">
        <v>99</v>
      </c>
      <c r="F30" s="54">
        <v>1125</v>
      </c>
      <c r="G30" s="55">
        <v>0</v>
      </c>
      <c r="H30" s="67">
        <f t="shared" ref="H30:H52" si="8">AA30+N30-G30</f>
        <v>1125</v>
      </c>
      <c r="I30" s="68"/>
      <c r="J30" s="56"/>
      <c r="K30" s="69"/>
      <c r="L30" s="70">
        <f t="shared" ref="L30:L52" si="9">+F30-N30-K30-AA30</f>
        <v>0</v>
      </c>
      <c r="M30" s="52"/>
      <c r="N30" s="57">
        <v>1125</v>
      </c>
      <c r="O30" s="72"/>
      <c r="P30" s="72"/>
      <c r="Q30" s="72"/>
      <c r="R30" s="72"/>
      <c r="S30" s="72"/>
      <c r="T30" s="72"/>
      <c r="U30" s="72"/>
      <c r="V30" s="72"/>
      <c r="W30" s="72"/>
      <c r="X30" s="72"/>
      <c r="Y30" s="72"/>
      <c r="Z30" s="72"/>
      <c r="AA30" s="58">
        <f t="shared" ref="AA30:AA52" si="10">+SUM(O30:Z30)</f>
        <v>0</v>
      </c>
      <c r="AB30" s="73"/>
      <c r="AC30" s="59">
        <f>IF(ROUND(Comptes!AA30,0)=0,Comptes!AF30,IFERROR(IF(Comptes!H30&lt;&gt;0,IF(Comptes!AA30&lt;&gt;0,SUMPRODUCT(Comptes!O30:Z30,Comptes!$O$5:$Z$5)/Comptes!AA30,IF(Comptes!G30&lt;&gt;0,$AC$3,Comptes!AF30)),""),""))</f>
        <v>43374</v>
      </c>
      <c r="AD30" s="60" t="str">
        <f t="shared" ref="AD30" ca="1" si="11">+IFERROR(VLOOKUP((($AC$3-AC30))/30.5,$AK$24:$AL$28,2,TRUE),"")</f>
        <v>A plus d’un an</v>
      </c>
      <c r="AE30" s="52"/>
      <c r="AF30" s="61">
        <v>43374</v>
      </c>
    </row>
    <row r="31" spans="1:38" s="62" customFormat="1" ht="13.8" x14ac:dyDescent="0.3">
      <c r="A31" s="76" t="s">
        <v>45</v>
      </c>
      <c r="B31" s="64" t="s">
        <v>20</v>
      </c>
      <c r="C31" s="65">
        <v>0</v>
      </c>
      <c r="D31" s="65"/>
      <c r="E31" s="66" t="s">
        <v>100</v>
      </c>
      <c r="F31" s="54">
        <v>1530</v>
      </c>
      <c r="G31" s="55">
        <v>0</v>
      </c>
      <c r="H31" s="67">
        <f t="shared" si="8"/>
        <v>1530</v>
      </c>
      <c r="I31" s="68"/>
      <c r="J31" s="56"/>
      <c r="K31" s="69"/>
      <c r="L31" s="70">
        <f t="shared" si="9"/>
        <v>0</v>
      </c>
      <c r="M31" s="52"/>
      <c r="N31" s="57">
        <v>0</v>
      </c>
      <c r="O31" s="72"/>
      <c r="P31" s="72"/>
      <c r="Q31" s="72"/>
      <c r="R31" s="72">
        <v>765</v>
      </c>
      <c r="S31" s="72"/>
      <c r="T31" s="72"/>
      <c r="U31" s="72"/>
      <c r="V31" s="72"/>
      <c r="W31" s="72"/>
      <c r="X31" s="72">
        <v>765</v>
      </c>
      <c r="Y31" s="72"/>
      <c r="Z31" s="72"/>
      <c r="AA31" s="58">
        <f t="shared" si="10"/>
        <v>1530</v>
      </c>
      <c r="AB31" s="73"/>
      <c r="AC31" s="59">
        <f>IF(ROUND(Comptes!AA31,0)=0,Comptes!AF31,IFERROR(IF(Comptes!H31&lt;&gt;0,IF(Comptes!AA31&lt;&gt;0,SUMPRODUCT(Comptes!O31:Z31,Comptes!$O$5:$Z$5)/Comptes!AA31,IF(Comptes!G31&lt;&gt;0,$AC$3,Comptes!AF31)),""),""))</f>
        <v>43677</v>
      </c>
      <c r="AD31" s="60" t="str">
        <f ca="1">+IFERROR(VLOOKUP((($AC$3-AC31))/30.5,$AK$24:$AL$28,2,TRUE),"")</f>
        <v>Entre 3 mois &amp; 1 an</v>
      </c>
      <c r="AE31" s="52"/>
      <c r="AF31" s="61"/>
    </row>
    <row r="32" spans="1:38" s="62" customFormat="1" ht="13.8" x14ac:dyDescent="0.3">
      <c r="A32" s="76" t="s">
        <v>46</v>
      </c>
      <c r="B32" s="64" t="s">
        <v>21</v>
      </c>
      <c r="C32" s="65">
        <v>0</v>
      </c>
      <c r="D32" s="65"/>
      <c r="E32" s="66" t="s">
        <v>101</v>
      </c>
      <c r="F32" s="54">
        <v>2205</v>
      </c>
      <c r="G32" s="55">
        <v>0</v>
      </c>
      <c r="H32" s="67">
        <f t="shared" si="8"/>
        <v>2205</v>
      </c>
      <c r="I32" s="68"/>
      <c r="J32" s="56"/>
      <c r="K32" s="69"/>
      <c r="L32" s="70">
        <f t="shared" si="9"/>
        <v>0</v>
      </c>
      <c r="M32" s="52"/>
      <c r="N32" s="57">
        <v>0</v>
      </c>
      <c r="O32" s="72"/>
      <c r="P32" s="72"/>
      <c r="Q32" s="72"/>
      <c r="R32" s="72">
        <v>1102.5</v>
      </c>
      <c r="S32" s="72"/>
      <c r="T32" s="72"/>
      <c r="U32" s="72"/>
      <c r="V32" s="72"/>
      <c r="W32" s="72"/>
      <c r="X32" s="72">
        <v>1102.5</v>
      </c>
      <c r="Y32" s="72"/>
      <c r="Z32" s="72"/>
      <c r="AA32" s="58">
        <f t="shared" si="10"/>
        <v>2205</v>
      </c>
      <c r="AB32" s="73"/>
      <c r="AC32" s="59">
        <f>IF(ROUND(Comptes!AA32,0)=0,Comptes!AF32,IFERROR(IF(Comptes!H32&lt;&gt;0,IF(Comptes!AA32&lt;&gt;0,SUMPRODUCT(Comptes!O32:Z32,Comptes!$O$5:$Z$5)/Comptes!AA32,IF(Comptes!G32&lt;&gt;0,$AC$3,Comptes!AF32)),""),""))</f>
        <v>43677</v>
      </c>
      <c r="AD32" s="60" t="str">
        <f ca="1">+IFERROR(VLOOKUP((($AC$3-AC32))/30.5,$AK$24:$AL$28,2,TRUE),"")</f>
        <v>Entre 3 mois &amp; 1 an</v>
      </c>
      <c r="AE32" s="52"/>
      <c r="AF32" s="61"/>
    </row>
    <row r="33" spans="1:32" s="62" customFormat="1" ht="13.8" x14ac:dyDescent="0.3">
      <c r="A33" s="76" t="s">
        <v>47</v>
      </c>
      <c r="B33" s="64" t="s">
        <v>22</v>
      </c>
      <c r="C33" s="65">
        <v>0</v>
      </c>
      <c r="D33" s="65"/>
      <c r="E33" s="66" t="s">
        <v>102</v>
      </c>
      <c r="F33" s="54">
        <v>2700</v>
      </c>
      <c r="G33" s="55">
        <v>0</v>
      </c>
      <c r="H33" s="67">
        <f t="shared" si="8"/>
        <v>2700</v>
      </c>
      <c r="I33" s="68"/>
      <c r="J33" s="56"/>
      <c r="K33" s="69"/>
      <c r="L33" s="70">
        <f t="shared" si="9"/>
        <v>0</v>
      </c>
      <c r="M33" s="52"/>
      <c r="N33" s="57">
        <v>0</v>
      </c>
      <c r="O33" s="72"/>
      <c r="P33" s="72"/>
      <c r="Q33" s="72"/>
      <c r="R33" s="72">
        <v>1350</v>
      </c>
      <c r="S33" s="72"/>
      <c r="T33" s="72"/>
      <c r="U33" s="72"/>
      <c r="V33" s="72"/>
      <c r="W33" s="72"/>
      <c r="X33" s="72">
        <v>1350</v>
      </c>
      <c r="Y33" s="72"/>
      <c r="Z33" s="72"/>
      <c r="AA33" s="58">
        <f t="shared" si="10"/>
        <v>2700</v>
      </c>
      <c r="AB33" s="73"/>
      <c r="AC33" s="59">
        <f>IF(ROUND(Comptes!AA33,0)=0,Comptes!AF33,IFERROR(IF(Comptes!H33&lt;&gt;0,IF(Comptes!AA33&lt;&gt;0,SUMPRODUCT(Comptes!O33:Z33,Comptes!$O$5:$Z$5)/Comptes!AA33,IF(Comptes!G33&lt;&gt;0,$AC$3,Comptes!AF33)),""),""))</f>
        <v>43677</v>
      </c>
      <c r="AD33" s="60" t="str">
        <f ca="1">+IFERROR(VLOOKUP((($AC$3-AC33))/30.5,$AK$24:$AL$28,2,TRUE),"")</f>
        <v>Entre 3 mois &amp; 1 an</v>
      </c>
      <c r="AE33" s="52"/>
      <c r="AF33" s="61"/>
    </row>
    <row r="34" spans="1:32" s="62" customFormat="1" ht="13.8" x14ac:dyDescent="0.3">
      <c r="A34" s="76" t="s">
        <v>48</v>
      </c>
      <c r="B34" s="64" t="s">
        <v>23</v>
      </c>
      <c r="C34" s="65">
        <v>0</v>
      </c>
      <c r="D34" s="65"/>
      <c r="E34" s="66" t="s">
        <v>103</v>
      </c>
      <c r="F34" s="54">
        <v>1665</v>
      </c>
      <c r="G34" s="55">
        <v>0</v>
      </c>
      <c r="H34" s="67">
        <f t="shared" si="8"/>
        <v>1665</v>
      </c>
      <c r="I34" s="68"/>
      <c r="J34" s="56"/>
      <c r="K34" s="69"/>
      <c r="L34" s="70">
        <f t="shared" si="9"/>
        <v>0</v>
      </c>
      <c r="M34" s="52"/>
      <c r="N34" s="57">
        <v>0</v>
      </c>
      <c r="O34" s="72"/>
      <c r="P34" s="72"/>
      <c r="Q34" s="72"/>
      <c r="R34" s="72">
        <v>832.5</v>
      </c>
      <c r="S34" s="72"/>
      <c r="T34" s="72"/>
      <c r="U34" s="72"/>
      <c r="V34" s="72"/>
      <c r="W34" s="72"/>
      <c r="X34" s="72">
        <v>832.5</v>
      </c>
      <c r="Y34" s="72"/>
      <c r="Z34" s="72"/>
      <c r="AA34" s="58">
        <f t="shared" si="10"/>
        <v>1665</v>
      </c>
      <c r="AB34" s="73"/>
      <c r="AC34" s="59">
        <f>IF(ROUND(Comptes!AA34,0)=0,Comptes!AF34,IFERROR(IF(Comptes!H34&lt;&gt;0,IF(Comptes!AA34&lt;&gt;0,SUMPRODUCT(Comptes!O34:Z34,Comptes!$O$5:$Z$5)/Comptes!AA34,IF(Comptes!G34&lt;&gt;0,$AC$3,Comptes!AF34)),""),""))</f>
        <v>43677</v>
      </c>
      <c r="AD34" s="60" t="str">
        <f ca="1">+IFERROR(VLOOKUP((($AC$3-AC34))/30.5,$AK$24:$AL$28,2,TRUE),"")</f>
        <v>Entre 3 mois &amp; 1 an</v>
      </c>
      <c r="AE34" s="52"/>
      <c r="AF34" s="61"/>
    </row>
    <row r="35" spans="1:32" s="62" customFormat="1" ht="13.8" x14ac:dyDescent="0.3">
      <c r="A35" s="76" t="s">
        <v>49</v>
      </c>
      <c r="B35" s="64" t="s">
        <v>24</v>
      </c>
      <c r="C35" s="65">
        <v>0</v>
      </c>
      <c r="D35" s="65"/>
      <c r="E35" s="66" t="s">
        <v>104</v>
      </c>
      <c r="F35" s="54">
        <v>4275</v>
      </c>
      <c r="G35" s="55">
        <v>0</v>
      </c>
      <c r="H35" s="67">
        <f t="shared" si="8"/>
        <v>4275</v>
      </c>
      <c r="I35" s="68"/>
      <c r="J35" s="56"/>
      <c r="K35" s="69"/>
      <c r="L35" s="70">
        <f t="shared" si="9"/>
        <v>0</v>
      </c>
      <c r="M35" s="52"/>
      <c r="N35" s="57">
        <v>0</v>
      </c>
      <c r="O35" s="72"/>
      <c r="P35" s="72"/>
      <c r="Q35" s="72"/>
      <c r="R35" s="72">
        <v>2137.5</v>
      </c>
      <c r="S35" s="72"/>
      <c r="T35" s="72"/>
      <c r="U35" s="72"/>
      <c r="V35" s="72"/>
      <c r="W35" s="72"/>
      <c r="X35" s="72">
        <v>2137.5</v>
      </c>
      <c r="Y35" s="72"/>
      <c r="Z35" s="72"/>
      <c r="AA35" s="58">
        <f t="shared" si="10"/>
        <v>4275</v>
      </c>
      <c r="AB35" s="73"/>
      <c r="AC35" s="59">
        <f>IF(ROUND(Comptes!AA35,0)=0,Comptes!AF35,IFERROR(IF(Comptes!H35&lt;&gt;0,IF(Comptes!AA35&lt;&gt;0,SUMPRODUCT(Comptes!O35:Z35,Comptes!$O$5:$Z$5)/Comptes!AA35,IF(Comptes!G35&lt;&gt;0,$AC$3,Comptes!AF35)),""),""))</f>
        <v>43677</v>
      </c>
      <c r="AD35" s="60" t="str">
        <f ca="1">+IFERROR(VLOOKUP((($AC$3-AC35))/30.5,$AK$24:$AL$28,2,TRUE),"")</f>
        <v>Entre 3 mois &amp; 1 an</v>
      </c>
      <c r="AE35" s="52"/>
      <c r="AF35" s="61"/>
    </row>
    <row r="36" spans="1:32" s="62" customFormat="1" ht="13.8" x14ac:dyDescent="0.3">
      <c r="A36" s="76" t="s">
        <v>50</v>
      </c>
      <c r="B36" s="64" t="s">
        <v>25</v>
      </c>
      <c r="C36" s="65">
        <v>0</v>
      </c>
      <c r="D36" s="65"/>
      <c r="E36" s="66" t="s">
        <v>105</v>
      </c>
      <c r="F36" s="54">
        <v>9045</v>
      </c>
      <c r="G36" s="55">
        <v>0</v>
      </c>
      <c r="H36" s="67">
        <f t="shared" si="8"/>
        <v>9045</v>
      </c>
      <c r="I36" s="68"/>
      <c r="J36" s="56"/>
      <c r="K36" s="69"/>
      <c r="L36" s="70">
        <f t="shared" si="9"/>
        <v>0</v>
      </c>
      <c r="M36" s="52"/>
      <c r="N36" s="57">
        <v>0</v>
      </c>
      <c r="O36" s="72"/>
      <c r="P36" s="72"/>
      <c r="Q36" s="72"/>
      <c r="R36" s="72">
        <v>4522.5</v>
      </c>
      <c r="S36" s="72"/>
      <c r="T36" s="72"/>
      <c r="U36" s="72"/>
      <c r="V36" s="72"/>
      <c r="W36" s="72"/>
      <c r="X36" s="72">
        <v>4522.5</v>
      </c>
      <c r="Y36" s="72"/>
      <c r="Z36" s="72"/>
      <c r="AA36" s="58">
        <f t="shared" si="10"/>
        <v>9045</v>
      </c>
      <c r="AB36" s="73"/>
      <c r="AC36" s="59">
        <f>IF(ROUND(Comptes!AA36,0)=0,Comptes!AF36,IFERROR(IF(Comptes!H36&lt;&gt;0,IF(Comptes!AA36&lt;&gt;0,SUMPRODUCT(Comptes!O36:Z36,Comptes!$O$5:$Z$5)/Comptes!AA36,IF(Comptes!G36&lt;&gt;0,$AC$3,Comptes!AF36)),""),""))</f>
        <v>43677</v>
      </c>
      <c r="AD36" s="60" t="str">
        <f ca="1">+IFERROR(VLOOKUP((($AC$3-AC36))/30.5,$AK$24:$AL$28,2,TRUE),"")</f>
        <v>Entre 3 mois &amp; 1 an</v>
      </c>
      <c r="AE36" s="52"/>
      <c r="AF36" s="61"/>
    </row>
    <row r="37" spans="1:32" s="62" customFormat="1" ht="13.8" x14ac:dyDescent="0.3">
      <c r="A37" s="76" t="s">
        <v>51</v>
      </c>
      <c r="B37" s="64" t="s">
        <v>26</v>
      </c>
      <c r="C37" s="65">
        <v>0</v>
      </c>
      <c r="D37" s="65"/>
      <c r="E37" s="66" t="s">
        <v>106</v>
      </c>
      <c r="F37" s="54">
        <v>675</v>
      </c>
      <c r="G37" s="55">
        <v>0</v>
      </c>
      <c r="H37" s="67">
        <f t="shared" si="8"/>
        <v>675</v>
      </c>
      <c r="I37" s="68"/>
      <c r="J37" s="56"/>
      <c r="K37" s="69"/>
      <c r="L37" s="70">
        <f t="shared" si="9"/>
        <v>0</v>
      </c>
      <c r="M37" s="52"/>
      <c r="N37" s="57">
        <v>0</v>
      </c>
      <c r="O37" s="72"/>
      <c r="P37" s="72"/>
      <c r="Q37" s="72"/>
      <c r="R37" s="72">
        <v>337.5</v>
      </c>
      <c r="S37" s="72"/>
      <c r="T37" s="72"/>
      <c r="U37" s="72"/>
      <c r="V37" s="72"/>
      <c r="W37" s="72"/>
      <c r="X37" s="72">
        <v>337.5</v>
      </c>
      <c r="Y37" s="72"/>
      <c r="Z37" s="72"/>
      <c r="AA37" s="58">
        <f t="shared" si="10"/>
        <v>675</v>
      </c>
      <c r="AB37" s="73"/>
      <c r="AC37" s="59">
        <f>IF(ROUND(Comptes!AA37,0)=0,Comptes!AF37,IFERROR(IF(Comptes!H37&lt;&gt;0,IF(Comptes!AA37&lt;&gt;0,SUMPRODUCT(Comptes!O37:Z37,Comptes!$O$5:$Z$5)/Comptes!AA37,IF(Comptes!G37&lt;&gt;0,$AC$3,Comptes!AF37)),""),""))</f>
        <v>43677</v>
      </c>
      <c r="AD37" s="60" t="str">
        <f ca="1">+IFERROR(VLOOKUP((($AC$3-AC37))/30.5,$AK$24:$AL$28,2,TRUE),"")</f>
        <v>Entre 3 mois &amp; 1 an</v>
      </c>
      <c r="AE37" s="52"/>
      <c r="AF37" s="61"/>
    </row>
    <row r="38" spans="1:32" s="62" customFormat="1" ht="13.8" x14ac:dyDescent="0.3">
      <c r="A38" s="76" t="s">
        <v>52</v>
      </c>
      <c r="B38" s="64" t="s">
        <v>27</v>
      </c>
      <c r="C38" s="65">
        <v>0</v>
      </c>
      <c r="D38" s="65"/>
      <c r="E38" s="66" t="s">
        <v>107</v>
      </c>
      <c r="F38" s="54">
        <v>90</v>
      </c>
      <c r="G38" s="55">
        <v>0</v>
      </c>
      <c r="H38" s="67">
        <f t="shared" si="8"/>
        <v>90</v>
      </c>
      <c r="I38" s="68"/>
      <c r="J38" s="56"/>
      <c r="K38" s="69"/>
      <c r="L38" s="70">
        <f t="shared" si="9"/>
        <v>0</v>
      </c>
      <c r="M38" s="52"/>
      <c r="N38" s="57">
        <v>0</v>
      </c>
      <c r="O38" s="72"/>
      <c r="P38" s="72"/>
      <c r="Q38" s="72"/>
      <c r="R38" s="72">
        <v>45</v>
      </c>
      <c r="S38" s="72"/>
      <c r="T38" s="72"/>
      <c r="U38" s="72"/>
      <c r="V38" s="72"/>
      <c r="W38" s="72"/>
      <c r="X38" s="72">
        <v>45</v>
      </c>
      <c r="Y38" s="72"/>
      <c r="Z38" s="72"/>
      <c r="AA38" s="58">
        <f t="shared" si="10"/>
        <v>90</v>
      </c>
      <c r="AB38" s="73"/>
      <c r="AC38" s="59">
        <f>IF(ROUND(Comptes!AA38,0)=0,Comptes!AF38,IFERROR(IF(Comptes!H38&lt;&gt;0,IF(Comptes!AA38&lt;&gt;0,SUMPRODUCT(Comptes!O38:Z38,Comptes!$O$5:$Z$5)/Comptes!AA38,IF(Comptes!G38&lt;&gt;0,$AC$3,Comptes!AF38)),""),""))</f>
        <v>43677</v>
      </c>
      <c r="AD38" s="60" t="str">
        <f ca="1">+IFERROR(VLOOKUP((($AC$3-AC38))/30.5,$AK$24:$AL$28,2,TRUE),"")</f>
        <v>Entre 3 mois &amp; 1 an</v>
      </c>
      <c r="AE38" s="52"/>
      <c r="AF38" s="61"/>
    </row>
    <row r="39" spans="1:32" s="62" customFormat="1" ht="13.8" x14ac:dyDescent="0.3">
      <c r="A39" s="76" t="s">
        <v>53</v>
      </c>
      <c r="B39" s="64" t="s">
        <v>28</v>
      </c>
      <c r="C39" s="65">
        <v>0</v>
      </c>
      <c r="D39" s="65"/>
      <c r="E39" s="66" t="s">
        <v>108</v>
      </c>
      <c r="F39" s="54">
        <v>4500</v>
      </c>
      <c r="G39" s="55">
        <v>0</v>
      </c>
      <c r="H39" s="67">
        <f t="shared" si="8"/>
        <v>4500</v>
      </c>
      <c r="I39" s="68"/>
      <c r="J39" s="56"/>
      <c r="K39" s="69"/>
      <c r="L39" s="70">
        <f t="shared" si="9"/>
        <v>0</v>
      </c>
      <c r="M39" s="52"/>
      <c r="N39" s="57">
        <v>0</v>
      </c>
      <c r="O39" s="72"/>
      <c r="P39" s="72"/>
      <c r="Q39" s="72"/>
      <c r="R39" s="72">
        <v>2250</v>
      </c>
      <c r="S39" s="72"/>
      <c r="T39" s="72"/>
      <c r="U39" s="72"/>
      <c r="V39" s="72"/>
      <c r="W39" s="72"/>
      <c r="X39" s="72">
        <v>2250</v>
      </c>
      <c r="Y39" s="72"/>
      <c r="Z39" s="72"/>
      <c r="AA39" s="58">
        <f t="shared" si="10"/>
        <v>4500</v>
      </c>
      <c r="AB39" s="73"/>
      <c r="AC39" s="59">
        <f>IF(ROUND(Comptes!AA39,0)=0,Comptes!AF39,IFERROR(IF(Comptes!H39&lt;&gt;0,IF(Comptes!AA39&lt;&gt;0,SUMPRODUCT(Comptes!O39:Z39,Comptes!$O$5:$Z$5)/Comptes!AA39,IF(Comptes!G39&lt;&gt;0,$AC$3,Comptes!AF39)),""),""))</f>
        <v>43677</v>
      </c>
      <c r="AD39" s="60" t="str">
        <f ca="1">+IFERROR(VLOOKUP((($AC$3-AC39))/30.5,$AK$24:$AL$28,2,TRUE),"")</f>
        <v>Entre 3 mois &amp; 1 an</v>
      </c>
      <c r="AE39" s="52"/>
      <c r="AF39" s="61"/>
    </row>
    <row r="40" spans="1:32" s="62" customFormat="1" ht="13.8" x14ac:dyDescent="0.3">
      <c r="A40" s="76" t="s">
        <v>54</v>
      </c>
      <c r="B40" s="64" t="s">
        <v>29</v>
      </c>
      <c r="C40" s="65">
        <v>0</v>
      </c>
      <c r="D40" s="65"/>
      <c r="E40" s="66" t="s">
        <v>109</v>
      </c>
      <c r="F40" s="54">
        <v>1125</v>
      </c>
      <c r="G40" s="55">
        <v>0</v>
      </c>
      <c r="H40" s="67">
        <f t="shared" si="8"/>
        <v>1125</v>
      </c>
      <c r="I40" s="68"/>
      <c r="J40" s="56"/>
      <c r="K40" s="69"/>
      <c r="L40" s="70">
        <f t="shared" si="9"/>
        <v>0</v>
      </c>
      <c r="M40" s="52"/>
      <c r="N40" s="57">
        <v>0</v>
      </c>
      <c r="O40" s="72"/>
      <c r="P40" s="72"/>
      <c r="Q40" s="72"/>
      <c r="R40" s="72">
        <v>562.5</v>
      </c>
      <c r="S40" s="72"/>
      <c r="T40" s="72"/>
      <c r="U40" s="72"/>
      <c r="V40" s="72"/>
      <c r="W40" s="72"/>
      <c r="X40" s="72">
        <v>562.5</v>
      </c>
      <c r="Y40" s="72"/>
      <c r="Z40" s="72"/>
      <c r="AA40" s="58">
        <f t="shared" si="10"/>
        <v>1125</v>
      </c>
      <c r="AB40" s="73"/>
      <c r="AC40" s="59">
        <f>IF(ROUND(Comptes!AA40,0)=0,Comptes!AF40,IFERROR(IF(Comptes!H40&lt;&gt;0,IF(Comptes!AA40&lt;&gt;0,SUMPRODUCT(Comptes!O40:Z40,Comptes!$O$5:$Z$5)/Comptes!AA40,IF(Comptes!G40&lt;&gt;0,$AC$3,Comptes!AF40)),""),""))</f>
        <v>43677</v>
      </c>
      <c r="AD40" s="60" t="str">
        <f ca="1">+IFERROR(VLOOKUP((($AC$3-AC40))/30.5,$AK$24:$AL$28,2,TRUE),"")</f>
        <v>Entre 3 mois &amp; 1 an</v>
      </c>
      <c r="AE40" s="52"/>
      <c r="AF40" s="61"/>
    </row>
    <row r="41" spans="1:32" s="62" customFormat="1" ht="13.8" x14ac:dyDescent="0.3">
      <c r="A41" s="76" t="s">
        <v>55</v>
      </c>
      <c r="B41" s="64" t="s">
        <v>30</v>
      </c>
      <c r="C41" s="65">
        <v>0</v>
      </c>
      <c r="D41" s="65"/>
      <c r="E41" s="66" t="s">
        <v>110</v>
      </c>
      <c r="F41" s="54">
        <v>1530</v>
      </c>
      <c r="G41" s="55">
        <v>0</v>
      </c>
      <c r="H41" s="67">
        <f t="shared" si="8"/>
        <v>1530</v>
      </c>
      <c r="I41" s="68"/>
      <c r="J41" s="56"/>
      <c r="K41" s="69"/>
      <c r="L41" s="70">
        <f t="shared" si="9"/>
        <v>0</v>
      </c>
      <c r="M41" s="52"/>
      <c r="N41" s="57">
        <v>0</v>
      </c>
      <c r="O41" s="72"/>
      <c r="P41" s="72"/>
      <c r="Q41" s="72"/>
      <c r="R41" s="72">
        <v>765</v>
      </c>
      <c r="S41" s="72"/>
      <c r="T41" s="72"/>
      <c r="U41" s="72"/>
      <c r="V41" s="72"/>
      <c r="W41" s="72"/>
      <c r="X41" s="72">
        <v>765</v>
      </c>
      <c r="Y41" s="72"/>
      <c r="Z41" s="72"/>
      <c r="AA41" s="58">
        <f t="shared" si="10"/>
        <v>1530</v>
      </c>
      <c r="AB41" s="73"/>
      <c r="AC41" s="59">
        <f>IF(ROUND(Comptes!AA41,0)=0,Comptes!AF41,IFERROR(IF(Comptes!H41&lt;&gt;0,IF(Comptes!AA41&lt;&gt;0,SUMPRODUCT(Comptes!O41:Z41,Comptes!$O$5:$Z$5)/Comptes!AA41,IF(Comptes!G41&lt;&gt;0,$AC$3,Comptes!AF41)),""),""))</f>
        <v>43677</v>
      </c>
      <c r="AD41" s="60" t="str">
        <f ca="1">+IFERROR(VLOOKUP((($AC$3-AC41))/30.5,$AK$24:$AL$28,2,TRUE),"")</f>
        <v>Entre 3 mois &amp; 1 an</v>
      </c>
      <c r="AE41" s="52"/>
      <c r="AF41" s="61"/>
    </row>
    <row r="42" spans="1:32" s="62" customFormat="1" ht="13.8" x14ac:dyDescent="0.3">
      <c r="A42" s="76" t="s">
        <v>56</v>
      </c>
      <c r="B42" s="64" t="s">
        <v>31</v>
      </c>
      <c r="C42" s="65">
        <v>0</v>
      </c>
      <c r="D42" s="65"/>
      <c r="E42" s="66" t="s">
        <v>111</v>
      </c>
      <c r="F42" s="54">
        <v>2205</v>
      </c>
      <c r="G42" s="55">
        <v>0</v>
      </c>
      <c r="H42" s="67">
        <f t="shared" si="8"/>
        <v>2205</v>
      </c>
      <c r="I42" s="68"/>
      <c r="J42" s="56"/>
      <c r="K42" s="69"/>
      <c r="L42" s="70">
        <f t="shared" si="9"/>
        <v>0</v>
      </c>
      <c r="M42" s="52"/>
      <c r="N42" s="57">
        <v>0</v>
      </c>
      <c r="O42" s="72"/>
      <c r="P42" s="72"/>
      <c r="Q42" s="72"/>
      <c r="R42" s="72">
        <v>1102.5</v>
      </c>
      <c r="S42" s="72"/>
      <c r="T42" s="72"/>
      <c r="U42" s="72"/>
      <c r="V42" s="72"/>
      <c r="W42" s="72"/>
      <c r="X42" s="72">
        <v>1102.5</v>
      </c>
      <c r="Y42" s="72"/>
      <c r="Z42" s="72"/>
      <c r="AA42" s="58">
        <f t="shared" si="10"/>
        <v>2205</v>
      </c>
      <c r="AB42" s="73"/>
      <c r="AC42" s="59">
        <f>IF(ROUND(Comptes!AA42,0)=0,Comptes!AF42,IFERROR(IF(Comptes!H42&lt;&gt;0,IF(Comptes!AA42&lt;&gt;0,SUMPRODUCT(Comptes!O42:Z42,Comptes!$O$5:$Z$5)/Comptes!AA42,IF(Comptes!G42&lt;&gt;0,$AC$3,Comptes!AF42)),""),""))</f>
        <v>43677</v>
      </c>
      <c r="AD42" s="60" t="str">
        <f ca="1">+IFERROR(VLOOKUP((($AC$3-AC42))/30.5,$AK$24:$AL$28,2,TRUE),"")</f>
        <v>Entre 3 mois &amp; 1 an</v>
      </c>
      <c r="AE42" s="52"/>
      <c r="AF42" s="61"/>
    </row>
    <row r="43" spans="1:32" s="62" customFormat="1" ht="13.8" x14ac:dyDescent="0.3">
      <c r="A43" s="76" t="s">
        <v>57</v>
      </c>
      <c r="B43" s="64" t="s">
        <v>32</v>
      </c>
      <c r="C43" s="65">
        <v>0</v>
      </c>
      <c r="D43" s="65"/>
      <c r="E43" s="66" t="s">
        <v>112</v>
      </c>
      <c r="F43" s="54">
        <v>2700</v>
      </c>
      <c r="G43" s="55">
        <v>0</v>
      </c>
      <c r="H43" s="67">
        <f t="shared" si="8"/>
        <v>2700</v>
      </c>
      <c r="I43" s="68"/>
      <c r="J43" s="56"/>
      <c r="K43" s="69"/>
      <c r="L43" s="70">
        <f t="shared" si="9"/>
        <v>0</v>
      </c>
      <c r="M43" s="52"/>
      <c r="N43" s="57">
        <v>0</v>
      </c>
      <c r="O43" s="72"/>
      <c r="P43" s="72"/>
      <c r="Q43" s="72"/>
      <c r="R43" s="72">
        <v>1350</v>
      </c>
      <c r="S43" s="72"/>
      <c r="T43" s="72"/>
      <c r="U43" s="72"/>
      <c r="V43" s="72"/>
      <c r="W43" s="72"/>
      <c r="X43" s="72">
        <v>1350</v>
      </c>
      <c r="Y43" s="72"/>
      <c r="Z43" s="72"/>
      <c r="AA43" s="58">
        <f t="shared" si="10"/>
        <v>2700</v>
      </c>
      <c r="AB43" s="73"/>
      <c r="AC43" s="59">
        <f>IF(ROUND(Comptes!AA43,0)=0,Comptes!AF43,IFERROR(IF(Comptes!H43&lt;&gt;0,IF(Comptes!AA43&lt;&gt;0,SUMPRODUCT(Comptes!O43:Z43,Comptes!$O$5:$Z$5)/Comptes!AA43,IF(Comptes!G43&lt;&gt;0,$AC$3,Comptes!AF43)),""),""))</f>
        <v>43677</v>
      </c>
      <c r="AD43" s="60" t="str">
        <f ca="1">+IFERROR(VLOOKUP((($AC$3-AC43))/30.5,$AK$24:$AL$28,2,TRUE),"")</f>
        <v>Entre 3 mois &amp; 1 an</v>
      </c>
      <c r="AE43" s="52"/>
      <c r="AF43" s="61"/>
    </row>
    <row r="44" spans="1:32" s="62" customFormat="1" ht="13.8" x14ac:dyDescent="0.3">
      <c r="A44" s="76" t="s">
        <v>58</v>
      </c>
      <c r="B44" s="64" t="s">
        <v>33</v>
      </c>
      <c r="C44" s="65">
        <v>0</v>
      </c>
      <c r="D44" s="65"/>
      <c r="E44" s="66" t="s">
        <v>113</v>
      </c>
      <c r="F44" s="54">
        <v>1665</v>
      </c>
      <c r="G44" s="55">
        <v>0</v>
      </c>
      <c r="H44" s="67">
        <f t="shared" si="8"/>
        <v>1665</v>
      </c>
      <c r="I44" s="68"/>
      <c r="J44" s="56"/>
      <c r="K44" s="69"/>
      <c r="L44" s="70">
        <f t="shared" si="9"/>
        <v>0</v>
      </c>
      <c r="M44" s="52"/>
      <c r="N44" s="57">
        <v>0</v>
      </c>
      <c r="O44" s="72"/>
      <c r="P44" s="72"/>
      <c r="Q44" s="72"/>
      <c r="R44" s="72">
        <v>832.5</v>
      </c>
      <c r="S44" s="72"/>
      <c r="T44" s="72"/>
      <c r="U44" s="72"/>
      <c r="V44" s="72"/>
      <c r="W44" s="72"/>
      <c r="X44" s="72">
        <v>832.5</v>
      </c>
      <c r="Y44" s="72"/>
      <c r="Z44" s="72"/>
      <c r="AA44" s="58">
        <f t="shared" si="10"/>
        <v>1665</v>
      </c>
      <c r="AB44" s="73"/>
      <c r="AC44" s="59">
        <f>IF(ROUND(Comptes!AA44,0)=0,Comptes!AF44,IFERROR(IF(Comptes!H44&lt;&gt;0,IF(Comptes!AA44&lt;&gt;0,SUMPRODUCT(Comptes!O44:Z44,Comptes!$O$5:$Z$5)/Comptes!AA44,IF(Comptes!G44&lt;&gt;0,$AC$3,Comptes!AF44)),""),""))</f>
        <v>43677</v>
      </c>
      <c r="AD44" s="60" t="str">
        <f ca="1">+IFERROR(VLOOKUP((($AC$3-AC44))/30.5,$AK$24:$AL$28,2,TRUE),"")</f>
        <v>Entre 3 mois &amp; 1 an</v>
      </c>
      <c r="AE44" s="52"/>
      <c r="AF44" s="61"/>
    </row>
    <row r="45" spans="1:32" s="62" customFormat="1" ht="13.8" x14ac:dyDescent="0.3">
      <c r="A45" s="76" t="s">
        <v>59</v>
      </c>
      <c r="B45" s="64" t="s">
        <v>34</v>
      </c>
      <c r="C45" s="65">
        <v>0</v>
      </c>
      <c r="D45" s="65"/>
      <c r="E45" s="66" t="s">
        <v>114</v>
      </c>
      <c r="F45" s="54">
        <v>4275</v>
      </c>
      <c r="G45" s="55">
        <v>0</v>
      </c>
      <c r="H45" s="67">
        <f t="shared" si="8"/>
        <v>4275</v>
      </c>
      <c r="I45" s="68"/>
      <c r="J45" s="56"/>
      <c r="K45" s="69"/>
      <c r="L45" s="70">
        <f t="shared" si="9"/>
        <v>0</v>
      </c>
      <c r="M45" s="52"/>
      <c r="N45" s="57">
        <v>0</v>
      </c>
      <c r="O45" s="72"/>
      <c r="P45" s="72"/>
      <c r="Q45" s="72"/>
      <c r="R45" s="72">
        <v>2137.5</v>
      </c>
      <c r="S45" s="72"/>
      <c r="T45" s="72"/>
      <c r="U45" s="72"/>
      <c r="V45" s="72"/>
      <c r="W45" s="72"/>
      <c r="X45" s="72">
        <v>2137.5</v>
      </c>
      <c r="Y45" s="72"/>
      <c r="Z45" s="72"/>
      <c r="AA45" s="58">
        <f t="shared" si="10"/>
        <v>4275</v>
      </c>
      <c r="AB45" s="73"/>
      <c r="AC45" s="59">
        <f>IF(ROUND(Comptes!AA45,0)=0,Comptes!AF45,IFERROR(IF(Comptes!H45&lt;&gt;0,IF(Comptes!AA45&lt;&gt;0,SUMPRODUCT(Comptes!O45:Z45,Comptes!$O$5:$Z$5)/Comptes!AA45,IF(Comptes!G45&lt;&gt;0,$AC$3,Comptes!AF45)),""),""))</f>
        <v>43677</v>
      </c>
      <c r="AD45" s="60" t="str">
        <f ca="1">+IFERROR(VLOOKUP((($AC$3-AC45))/30.5,$AK$24:$AL$28,2,TRUE),"")</f>
        <v>Entre 3 mois &amp; 1 an</v>
      </c>
      <c r="AE45" s="52"/>
      <c r="AF45" s="61"/>
    </row>
    <row r="46" spans="1:32" s="62" customFormat="1" ht="13.8" x14ac:dyDescent="0.3">
      <c r="A46" s="76" t="s">
        <v>60</v>
      </c>
      <c r="B46" s="64" t="s">
        <v>35</v>
      </c>
      <c r="C46" s="65">
        <v>0</v>
      </c>
      <c r="D46" s="65"/>
      <c r="E46" s="66" t="s">
        <v>115</v>
      </c>
      <c r="F46" s="54">
        <v>9045</v>
      </c>
      <c r="G46" s="55">
        <v>0</v>
      </c>
      <c r="H46" s="67">
        <f t="shared" si="8"/>
        <v>9045</v>
      </c>
      <c r="I46" s="68"/>
      <c r="J46" s="56"/>
      <c r="K46" s="69"/>
      <c r="L46" s="70">
        <f t="shared" si="9"/>
        <v>0</v>
      </c>
      <c r="M46" s="52"/>
      <c r="N46" s="57">
        <v>0</v>
      </c>
      <c r="O46" s="72"/>
      <c r="P46" s="72"/>
      <c r="Q46" s="72"/>
      <c r="R46" s="72">
        <v>4522.5</v>
      </c>
      <c r="S46" s="72"/>
      <c r="T46" s="72"/>
      <c r="U46" s="72"/>
      <c r="V46" s="72"/>
      <c r="W46" s="72"/>
      <c r="X46" s="72">
        <v>4522.5</v>
      </c>
      <c r="Y46" s="72"/>
      <c r="Z46" s="72"/>
      <c r="AA46" s="58">
        <f t="shared" si="10"/>
        <v>9045</v>
      </c>
      <c r="AB46" s="73"/>
      <c r="AC46" s="59">
        <f>IF(ROUND(Comptes!AA46,0)=0,Comptes!AF46,IFERROR(IF(Comptes!H46&lt;&gt;0,IF(Comptes!AA46&lt;&gt;0,SUMPRODUCT(Comptes!O46:Z46,Comptes!$O$5:$Z$5)/Comptes!AA46,IF(Comptes!G46&lt;&gt;0,$AC$3,Comptes!AF46)),""),""))</f>
        <v>43677</v>
      </c>
      <c r="AD46" s="60" t="str">
        <f ca="1">+IFERROR(VLOOKUP((($AC$3-AC46))/30.5,$AK$24:$AL$28,2,TRUE),"")</f>
        <v>Entre 3 mois &amp; 1 an</v>
      </c>
      <c r="AE46" s="52"/>
      <c r="AF46" s="61"/>
    </row>
    <row r="47" spans="1:32" s="62" customFormat="1" ht="13.8" x14ac:dyDescent="0.3">
      <c r="A47" s="76" t="s">
        <v>61</v>
      </c>
      <c r="B47" s="64" t="s">
        <v>36</v>
      </c>
      <c r="C47" s="65">
        <v>0</v>
      </c>
      <c r="D47" s="65"/>
      <c r="E47" s="66" t="s">
        <v>116</v>
      </c>
      <c r="F47" s="54">
        <v>675</v>
      </c>
      <c r="G47" s="55">
        <v>0</v>
      </c>
      <c r="H47" s="67">
        <f t="shared" si="8"/>
        <v>675</v>
      </c>
      <c r="I47" s="68"/>
      <c r="J47" s="56"/>
      <c r="K47" s="69"/>
      <c r="L47" s="70">
        <f t="shared" si="9"/>
        <v>0</v>
      </c>
      <c r="M47" s="52"/>
      <c r="N47" s="57">
        <v>0</v>
      </c>
      <c r="O47" s="72"/>
      <c r="P47" s="72"/>
      <c r="Q47" s="72"/>
      <c r="R47" s="72">
        <v>337.5</v>
      </c>
      <c r="S47" s="72"/>
      <c r="T47" s="72"/>
      <c r="U47" s="72"/>
      <c r="V47" s="72"/>
      <c r="W47" s="72"/>
      <c r="X47" s="72">
        <v>337.5</v>
      </c>
      <c r="Y47" s="72"/>
      <c r="Z47" s="72"/>
      <c r="AA47" s="58">
        <f t="shared" si="10"/>
        <v>675</v>
      </c>
      <c r="AB47" s="73"/>
      <c r="AC47" s="59">
        <f>IF(ROUND(Comptes!AA47,0)=0,Comptes!AF47,IFERROR(IF(Comptes!H47&lt;&gt;0,IF(Comptes!AA47&lt;&gt;0,SUMPRODUCT(Comptes!O47:Z47,Comptes!$O$5:$Z$5)/Comptes!AA47,IF(Comptes!G47&lt;&gt;0,$AC$3,Comptes!AF47)),""),""))</f>
        <v>43677</v>
      </c>
      <c r="AD47" s="60" t="str">
        <f ca="1">+IFERROR(VLOOKUP((($AC$3-AC47))/30.5,$AK$24:$AL$28,2,TRUE),"")</f>
        <v>Entre 3 mois &amp; 1 an</v>
      </c>
      <c r="AE47" s="52"/>
      <c r="AF47" s="61"/>
    </row>
    <row r="48" spans="1:32" s="62" customFormat="1" ht="13.8" x14ac:dyDescent="0.3">
      <c r="A48" s="76" t="s">
        <v>62</v>
      </c>
      <c r="B48" s="64" t="s">
        <v>37</v>
      </c>
      <c r="C48" s="65">
        <v>0</v>
      </c>
      <c r="D48" s="65"/>
      <c r="E48" s="66" t="s">
        <v>117</v>
      </c>
      <c r="F48" s="54">
        <v>90</v>
      </c>
      <c r="G48" s="55">
        <v>0</v>
      </c>
      <c r="H48" s="67">
        <f t="shared" si="8"/>
        <v>90</v>
      </c>
      <c r="I48" s="68"/>
      <c r="J48" s="56"/>
      <c r="K48" s="69"/>
      <c r="L48" s="70">
        <f t="shared" si="9"/>
        <v>0</v>
      </c>
      <c r="M48" s="52"/>
      <c r="N48" s="57">
        <v>0</v>
      </c>
      <c r="O48" s="72"/>
      <c r="P48" s="72"/>
      <c r="Q48" s="72"/>
      <c r="R48" s="72">
        <v>45</v>
      </c>
      <c r="S48" s="72"/>
      <c r="T48" s="72"/>
      <c r="U48" s="72"/>
      <c r="V48" s="72"/>
      <c r="W48" s="72"/>
      <c r="X48" s="72">
        <v>45</v>
      </c>
      <c r="Y48" s="72"/>
      <c r="Z48" s="72"/>
      <c r="AA48" s="58">
        <f t="shared" si="10"/>
        <v>90</v>
      </c>
      <c r="AB48" s="73"/>
      <c r="AC48" s="59">
        <f>IF(ROUND(Comptes!AA48,0)=0,Comptes!AF48,IFERROR(IF(Comptes!H48&lt;&gt;0,IF(Comptes!AA48&lt;&gt;0,SUMPRODUCT(Comptes!O48:Z48,Comptes!$O$5:$Z$5)/Comptes!AA48,IF(Comptes!G48&lt;&gt;0,$AC$3,Comptes!AF48)),""),""))</f>
        <v>43677</v>
      </c>
      <c r="AD48" s="60" t="str">
        <f ca="1">+IFERROR(VLOOKUP((($AC$3-AC48))/30.5,$AK$24:$AL$28,2,TRUE),"")</f>
        <v>Entre 3 mois &amp; 1 an</v>
      </c>
      <c r="AE48" s="52"/>
      <c r="AF48" s="61"/>
    </row>
    <row r="49" spans="1:32" s="62" customFormat="1" ht="13.8" x14ac:dyDescent="0.3">
      <c r="A49" s="76" t="s">
        <v>63</v>
      </c>
      <c r="B49" s="64" t="s">
        <v>38</v>
      </c>
      <c r="C49" s="65">
        <v>0</v>
      </c>
      <c r="D49" s="65"/>
      <c r="E49" s="66" t="s">
        <v>118</v>
      </c>
      <c r="F49" s="54">
        <v>4500</v>
      </c>
      <c r="G49" s="55">
        <v>0</v>
      </c>
      <c r="H49" s="67">
        <f t="shared" si="8"/>
        <v>4500</v>
      </c>
      <c r="I49" s="68"/>
      <c r="J49" s="56"/>
      <c r="K49" s="69"/>
      <c r="L49" s="70">
        <f t="shared" si="9"/>
        <v>0</v>
      </c>
      <c r="M49" s="52"/>
      <c r="N49" s="57">
        <v>0</v>
      </c>
      <c r="O49" s="72"/>
      <c r="P49" s="72"/>
      <c r="Q49" s="72"/>
      <c r="R49" s="72">
        <v>2250</v>
      </c>
      <c r="S49" s="72"/>
      <c r="T49" s="72"/>
      <c r="U49" s="72"/>
      <c r="V49" s="72"/>
      <c r="W49" s="72"/>
      <c r="X49" s="72">
        <v>2250</v>
      </c>
      <c r="Y49" s="72"/>
      <c r="Z49" s="72"/>
      <c r="AA49" s="58">
        <f t="shared" si="10"/>
        <v>4500</v>
      </c>
      <c r="AB49" s="73"/>
      <c r="AC49" s="59">
        <f>IF(ROUND(Comptes!AA49,0)=0,Comptes!AF49,IFERROR(IF(Comptes!H49&lt;&gt;0,IF(Comptes!AA49&lt;&gt;0,SUMPRODUCT(Comptes!O49:Z49,Comptes!$O$5:$Z$5)/Comptes!AA49,IF(Comptes!G49&lt;&gt;0,$AC$3,Comptes!AF49)),""),""))</f>
        <v>43677</v>
      </c>
      <c r="AD49" s="60" t="str">
        <f ca="1">+IFERROR(VLOOKUP((($AC$3-AC49))/30.5,$AK$24:$AL$28,2,TRUE),"")</f>
        <v>Entre 3 mois &amp; 1 an</v>
      </c>
      <c r="AE49" s="52"/>
      <c r="AF49" s="61"/>
    </row>
    <row r="50" spans="1:32" s="62" customFormat="1" ht="13.8" x14ac:dyDescent="0.3">
      <c r="A50" s="76" t="s">
        <v>64</v>
      </c>
      <c r="B50" s="64" t="s">
        <v>39</v>
      </c>
      <c r="C50" s="65">
        <v>0</v>
      </c>
      <c r="D50" s="65"/>
      <c r="E50" s="66" t="s">
        <v>119</v>
      </c>
      <c r="F50" s="54">
        <v>1125</v>
      </c>
      <c r="G50" s="55">
        <v>0</v>
      </c>
      <c r="H50" s="67">
        <f t="shared" si="8"/>
        <v>1125</v>
      </c>
      <c r="I50" s="68"/>
      <c r="J50" s="56"/>
      <c r="K50" s="69"/>
      <c r="L50" s="70">
        <f t="shared" si="9"/>
        <v>0</v>
      </c>
      <c r="M50" s="52"/>
      <c r="N50" s="57">
        <v>0</v>
      </c>
      <c r="O50" s="72"/>
      <c r="P50" s="72"/>
      <c r="Q50" s="72"/>
      <c r="R50" s="72">
        <v>562.5</v>
      </c>
      <c r="S50" s="72"/>
      <c r="T50" s="72"/>
      <c r="U50" s="72"/>
      <c r="V50" s="72"/>
      <c r="W50" s="72"/>
      <c r="X50" s="72">
        <v>562.5</v>
      </c>
      <c r="Y50" s="72"/>
      <c r="Z50" s="72"/>
      <c r="AA50" s="58">
        <f t="shared" si="10"/>
        <v>1125</v>
      </c>
      <c r="AB50" s="73"/>
      <c r="AC50" s="59">
        <f>IF(ROUND(Comptes!AA50,0)=0,Comptes!AF50,IFERROR(IF(Comptes!H50&lt;&gt;0,IF(Comptes!AA50&lt;&gt;0,SUMPRODUCT(Comptes!O50:Z50,Comptes!$O$5:$Z$5)/Comptes!AA50,IF(Comptes!G50&lt;&gt;0,$AC$3,Comptes!AF50)),""),""))</f>
        <v>43677</v>
      </c>
      <c r="AD50" s="60" t="str">
        <f ca="1">+IFERROR(VLOOKUP((($AC$3-AC50))/30.5,$AK$24:$AL$28,2,TRUE),"")</f>
        <v>Entre 3 mois &amp; 1 an</v>
      </c>
      <c r="AE50" s="52"/>
      <c r="AF50" s="61"/>
    </row>
    <row r="51" spans="1:32" s="62" customFormat="1" ht="13.8" x14ac:dyDescent="0.3">
      <c r="A51" s="76" t="s">
        <v>65</v>
      </c>
      <c r="B51" s="64" t="s">
        <v>40</v>
      </c>
      <c r="C51" s="65">
        <v>0</v>
      </c>
      <c r="D51" s="65"/>
      <c r="E51" s="66" t="s">
        <v>120</v>
      </c>
      <c r="F51" s="54">
        <v>1530</v>
      </c>
      <c r="G51" s="55">
        <v>0</v>
      </c>
      <c r="H51" s="67">
        <f t="shared" si="8"/>
        <v>1530</v>
      </c>
      <c r="I51" s="68"/>
      <c r="J51" s="56"/>
      <c r="K51" s="69"/>
      <c r="L51" s="70">
        <f t="shared" si="9"/>
        <v>0</v>
      </c>
      <c r="M51" s="52"/>
      <c r="N51" s="57">
        <v>0</v>
      </c>
      <c r="O51" s="72"/>
      <c r="P51" s="72"/>
      <c r="Q51" s="72"/>
      <c r="R51" s="72">
        <v>765</v>
      </c>
      <c r="S51" s="72"/>
      <c r="T51" s="72"/>
      <c r="U51" s="72"/>
      <c r="V51" s="72"/>
      <c r="W51" s="72"/>
      <c r="X51" s="72">
        <v>765</v>
      </c>
      <c r="Y51" s="72"/>
      <c r="Z51" s="72"/>
      <c r="AA51" s="58">
        <f t="shared" si="10"/>
        <v>1530</v>
      </c>
      <c r="AB51" s="73"/>
      <c r="AC51" s="59">
        <f>IF(ROUND(Comptes!AA51,0)=0,Comptes!AF51,IFERROR(IF(Comptes!H51&lt;&gt;0,IF(Comptes!AA51&lt;&gt;0,SUMPRODUCT(Comptes!O51:Z51,Comptes!$O$5:$Z$5)/Comptes!AA51,IF(Comptes!G51&lt;&gt;0,$AC$3,Comptes!AF51)),""),""))</f>
        <v>43677</v>
      </c>
      <c r="AD51" s="60" t="str">
        <f ca="1">+IFERROR(VLOOKUP((($AC$3-AC51))/30.5,$AK$24:$AL$28,2,TRUE),"")</f>
        <v>Entre 3 mois &amp; 1 an</v>
      </c>
      <c r="AE51" s="52"/>
      <c r="AF51" s="61"/>
    </row>
    <row r="52" spans="1:32" s="62" customFormat="1" ht="13.8" x14ac:dyDescent="0.3">
      <c r="A52" s="76" t="s">
        <v>66</v>
      </c>
      <c r="B52" s="64" t="s">
        <v>41</v>
      </c>
      <c r="C52" s="65">
        <v>0</v>
      </c>
      <c r="D52" s="65"/>
      <c r="E52" s="66" t="s">
        <v>121</v>
      </c>
      <c r="F52" s="54">
        <v>2205</v>
      </c>
      <c r="G52" s="55">
        <v>0</v>
      </c>
      <c r="H52" s="67">
        <f t="shared" si="8"/>
        <v>2205</v>
      </c>
      <c r="I52" s="68"/>
      <c r="J52" s="56"/>
      <c r="K52" s="69"/>
      <c r="L52" s="70">
        <f t="shared" si="9"/>
        <v>0</v>
      </c>
      <c r="M52" s="52"/>
      <c r="N52" s="57">
        <v>0</v>
      </c>
      <c r="O52" s="72"/>
      <c r="P52" s="72"/>
      <c r="Q52" s="72"/>
      <c r="R52" s="72">
        <v>1102.5</v>
      </c>
      <c r="S52" s="72"/>
      <c r="T52" s="72"/>
      <c r="U52" s="72"/>
      <c r="V52" s="72"/>
      <c r="W52" s="72"/>
      <c r="X52" s="72">
        <v>1102.5</v>
      </c>
      <c r="Y52" s="72"/>
      <c r="Z52" s="72"/>
      <c r="AA52" s="58">
        <f t="shared" si="10"/>
        <v>2205</v>
      </c>
      <c r="AB52" s="73"/>
      <c r="AC52" s="59">
        <f>IF(ROUND(Comptes!AA52,0)=0,Comptes!AF52,IFERROR(IF(Comptes!H52&lt;&gt;0,IF(Comptes!AA52&lt;&gt;0,SUMPRODUCT(Comptes!O52:Z52,Comptes!$O$5:$Z$5)/Comptes!AA52,IF(Comptes!G52&lt;&gt;0,$AC$3,Comptes!AF52)),""),""))</f>
        <v>43677</v>
      </c>
      <c r="AD52" s="60" t="str">
        <f ca="1">+IFERROR(VLOOKUP((($AC$3-AC52))/30.5,$AK$24:$AL$28,2,TRUE),"")</f>
        <v>Entre 3 mois &amp; 1 an</v>
      </c>
      <c r="AE52" s="52"/>
      <c r="AF52" s="61"/>
    </row>
    <row r="53" spans="1:32" s="62" customFormat="1" ht="13.8" x14ac:dyDescent="0.3">
      <c r="A53" s="76" t="s">
        <v>67</v>
      </c>
      <c r="B53" s="64" t="s">
        <v>42</v>
      </c>
      <c r="C53" s="65">
        <v>0</v>
      </c>
      <c r="D53" s="65"/>
      <c r="E53" s="66" t="s">
        <v>122</v>
      </c>
      <c r="F53" s="54">
        <v>2700</v>
      </c>
      <c r="G53" s="55">
        <v>0</v>
      </c>
      <c r="H53" s="67">
        <f t="shared" ref="H53:H116" si="12">AA53+N53-G53</f>
        <v>2700</v>
      </c>
      <c r="I53" s="68"/>
      <c r="J53" s="56"/>
      <c r="K53" s="69"/>
      <c r="L53" s="70">
        <f t="shared" ref="L53:L116" si="13">+F53-N53-K53-AA53</f>
        <v>0</v>
      </c>
      <c r="M53" s="52"/>
      <c r="N53" s="57">
        <v>0</v>
      </c>
      <c r="O53" s="72"/>
      <c r="P53" s="72"/>
      <c r="Q53" s="72"/>
      <c r="R53" s="72">
        <v>1350</v>
      </c>
      <c r="S53" s="72"/>
      <c r="T53" s="72"/>
      <c r="U53" s="72"/>
      <c r="V53" s="72"/>
      <c r="W53" s="72"/>
      <c r="X53" s="72">
        <v>1350</v>
      </c>
      <c r="Y53" s="72"/>
      <c r="Z53" s="72"/>
      <c r="AA53" s="58">
        <f t="shared" ref="AA53:AA116" si="14">+SUM(O53:Z53)</f>
        <v>2700</v>
      </c>
      <c r="AB53" s="73"/>
      <c r="AC53" s="59">
        <f>IF(ROUND(Comptes!AA53,0)=0,Comptes!AF53,IFERROR(IF(Comptes!H53&lt;&gt;0,IF(Comptes!AA53&lt;&gt;0,SUMPRODUCT(Comptes!O53:Z53,Comptes!$O$5:$Z$5)/Comptes!AA53,IF(Comptes!G53&lt;&gt;0,$AC$3,Comptes!AF53)),""),""))</f>
        <v>43677</v>
      </c>
      <c r="AD53" s="60" t="str">
        <f ca="1">+IFERROR(VLOOKUP((($AC$3-AC53))/30.5,$AK$24:$AL$28,2,TRUE),"")</f>
        <v>Entre 3 mois &amp; 1 an</v>
      </c>
      <c r="AE53" s="52"/>
      <c r="AF53" s="61"/>
    </row>
    <row r="54" spans="1:32" s="62" customFormat="1" ht="13.8" x14ac:dyDescent="0.3">
      <c r="A54" s="76" t="s">
        <v>68</v>
      </c>
      <c r="B54" s="64" t="s">
        <v>43</v>
      </c>
      <c r="C54" s="65">
        <v>0</v>
      </c>
      <c r="D54" s="65"/>
      <c r="E54" s="66" t="s">
        <v>123</v>
      </c>
      <c r="F54" s="54">
        <v>1665</v>
      </c>
      <c r="G54" s="55">
        <v>0</v>
      </c>
      <c r="H54" s="67">
        <f t="shared" si="12"/>
        <v>1665</v>
      </c>
      <c r="I54" s="68"/>
      <c r="J54" s="56"/>
      <c r="K54" s="69"/>
      <c r="L54" s="70">
        <f t="shared" si="13"/>
        <v>0</v>
      </c>
      <c r="M54" s="52"/>
      <c r="N54" s="57">
        <v>0</v>
      </c>
      <c r="O54" s="72"/>
      <c r="P54" s="72"/>
      <c r="Q54" s="72"/>
      <c r="R54" s="72">
        <v>832.5</v>
      </c>
      <c r="S54" s="72"/>
      <c r="T54" s="72"/>
      <c r="U54" s="72"/>
      <c r="V54" s="72"/>
      <c r="W54" s="72"/>
      <c r="X54" s="72">
        <v>832.5</v>
      </c>
      <c r="Y54" s="72"/>
      <c r="Z54" s="72"/>
      <c r="AA54" s="58">
        <f t="shared" si="14"/>
        <v>1665</v>
      </c>
      <c r="AB54" s="73"/>
      <c r="AC54" s="59">
        <f>IF(ROUND(Comptes!AA54,0)=0,Comptes!AF54,IFERROR(IF(Comptes!H54&lt;&gt;0,IF(Comptes!AA54&lt;&gt;0,SUMPRODUCT(Comptes!O54:Z54,Comptes!$O$5:$Z$5)/Comptes!AA54,IF(Comptes!G54&lt;&gt;0,$AC$3,Comptes!AF54)),""),""))</f>
        <v>43677</v>
      </c>
      <c r="AD54" s="60" t="str">
        <f ca="1">+IFERROR(VLOOKUP((($AC$3-AC54))/30.5,$AK$24:$AL$28,2,TRUE),"")</f>
        <v>Entre 3 mois &amp; 1 an</v>
      </c>
      <c r="AE54" s="52"/>
      <c r="AF54" s="61"/>
    </row>
    <row r="55" spans="1:32" s="62" customFormat="1" ht="13.8" x14ac:dyDescent="0.3">
      <c r="A55" s="76" t="s">
        <v>69</v>
      </c>
      <c r="B55" s="64" t="s">
        <v>44</v>
      </c>
      <c r="C55" s="65">
        <v>0</v>
      </c>
      <c r="D55" s="65"/>
      <c r="E55" s="66" t="s">
        <v>124</v>
      </c>
      <c r="F55" s="54">
        <v>4275</v>
      </c>
      <c r="G55" s="55">
        <v>0</v>
      </c>
      <c r="H55" s="67">
        <f t="shared" si="12"/>
        <v>4275</v>
      </c>
      <c r="I55" s="68"/>
      <c r="J55" s="56"/>
      <c r="K55" s="69"/>
      <c r="L55" s="70">
        <f t="shared" si="13"/>
        <v>0</v>
      </c>
      <c r="M55" s="52"/>
      <c r="N55" s="57">
        <v>0</v>
      </c>
      <c r="O55" s="72"/>
      <c r="P55" s="72"/>
      <c r="Q55" s="72"/>
      <c r="R55" s="72">
        <v>2137.5</v>
      </c>
      <c r="S55" s="72"/>
      <c r="T55" s="72"/>
      <c r="U55" s="72"/>
      <c r="V55" s="72"/>
      <c r="W55" s="72"/>
      <c r="X55" s="72">
        <v>2137.5</v>
      </c>
      <c r="Y55" s="72"/>
      <c r="Z55" s="72"/>
      <c r="AA55" s="58">
        <f t="shared" si="14"/>
        <v>4275</v>
      </c>
      <c r="AB55" s="73"/>
      <c r="AC55" s="59">
        <f>IF(ROUND(Comptes!AA55,0)=0,Comptes!AF55,IFERROR(IF(Comptes!H55&lt;&gt;0,IF(Comptes!AA55&lt;&gt;0,SUMPRODUCT(Comptes!O55:Z55,Comptes!$O$5:$Z$5)/Comptes!AA55,IF(Comptes!G55&lt;&gt;0,$AC$3,Comptes!AF55)),""),""))</f>
        <v>43677</v>
      </c>
      <c r="AD55" s="60" t="str">
        <f ca="1">+IFERROR(VLOOKUP((($AC$3-AC55))/30.5,$AK$24:$AL$28,2,TRUE),"")</f>
        <v>Entre 3 mois &amp; 1 an</v>
      </c>
      <c r="AE55" s="52"/>
      <c r="AF55" s="61"/>
    </row>
    <row r="56" spans="1:32" s="62" customFormat="1" ht="13.8" x14ac:dyDescent="0.3">
      <c r="A56" s="76"/>
      <c r="B56" s="64" t="s">
        <v>125</v>
      </c>
      <c r="C56" s="65" t="s">
        <v>125</v>
      </c>
      <c r="D56" s="65"/>
      <c r="E56" s="66" t="s">
        <v>125</v>
      </c>
      <c r="F56" s="54">
        <v>0</v>
      </c>
      <c r="G56" s="55">
        <v>0</v>
      </c>
      <c r="H56" s="67">
        <f t="shared" si="12"/>
        <v>0</v>
      </c>
      <c r="I56" s="68"/>
      <c r="J56" s="56"/>
      <c r="K56" s="69"/>
      <c r="L56" s="70">
        <f t="shared" si="13"/>
        <v>0</v>
      </c>
      <c r="M56" s="52"/>
      <c r="N56" s="57">
        <v>0</v>
      </c>
      <c r="O56" s="72"/>
      <c r="P56" s="72"/>
      <c r="Q56" s="72"/>
      <c r="R56" s="72"/>
      <c r="S56" s="72"/>
      <c r="T56" s="72"/>
      <c r="U56" s="72"/>
      <c r="V56" s="72"/>
      <c r="W56" s="72"/>
      <c r="X56" s="72"/>
      <c r="Y56" s="72"/>
      <c r="Z56" s="72"/>
      <c r="AA56" s="58">
        <f t="shared" si="14"/>
        <v>0</v>
      </c>
      <c r="AB56" s="73"/>
      <c r="AC56" s="59">
        <f>IF(ROUND(Comptes!AA56,0)=0,Comptes!AF56,IFERROR(IF(Comptes!H56&lt;&gt;0,IF(Comptes!AA56&lt;&gt;0,SUMPRODUCT(Comptes!O56:Z56,Comptes!$O$5:$Z$5)/Comptes!AA56,IF(Comptes!G56&lt;&gt;0,$AC$3,Comptes!AF56)),""),""))</f>
        <v>0</v>
      </c>
      <c r="AD56" s="60" t="str">
        <f ca="1">+IFERROR(VLOOKUP((($AC$3-AC56))/30.5,$AK$24:$AL$28,2,TRUE),"")</f>
        <v>A plus d’un an</v>
      </c>
      <c r="AE56" s="52"/>
      <c r="AF56" s="61"/>
    </row>
    <row r="57" spans="1:32" s="62" customFormat="1" ht="13.8" x14ac:dyDescent="0.3">
      <c r="A57" s="76"/>
      <c r="B57" s="64" t="s">
        <v>125</v>
      </c>
      <c r="C57" s="65" t="s">
        <v>125</v>
      </c>
      <c r="D57" s="65"/>
      <c r="E57" s="66" t="s">
        <v>125</v>
      </c>
      <c r="F57" s="54">
        <v>0</v>
      </c>
      <c r="G57" s="55">
        <v>0</v>
      </c>
      <c r="H57" s="67">
        <f t="shared" si="12"/>
        <v>0</v>
      </c>
      <c r="I57" s="68"/>
      <c r="J57" s="56"/>
      <c r="K57" s="69"/>
      <c r="L57" s="70">
        <f t="shared" si="13"/>
        <v>0</v>
      </c>
      <c r="M57" s="52"/>
      <c r="N57" s="57">
        <v>0</v>
      </c>
      <c r="O57" s="72"/>
      <c r="P57" s="72"/>
      <c r="Q57" s="72"/>
      <c r="R57" s="72"/>
      <c r="S57" s="72"/>
      <c r="T57" s="72"/>
      <c r="U57" s="72"/>
      <c r="V57" s="72"/>
      <c r="W57" s="72"/>
      <c r="X57" s="72"/>
      <c r="Y57" s="72"/>
      <c r="Z57" s="72"/>
      <c r="AA57" s="58">
        <f t="shared" si="14"/>
        <v>0</v>
      </c>
      <c r="AB57" s="73"/>
      <c r="AC57" s="59">
        <f>IF(ROUND(Comptes!AA57,0)=0,Comptes!AF57,IFERROR(IF(Comptes!H57&lt;&gt;0,IF(Comptes!AA57&lt;&gt;0,SUMPRODUCT(Comptes!O57:Z57,Comptes!$O$5:$Z$5)/Comptes!AA57,IF(Comptes!G57&lt;&gt;0,$AC$3,Comptes!AF57)),""),""))</f>
        <v>0</v>
      </c>
      <c r="AD57" s="60" t="str">
        <f ca="1">+IFERROR(VLOOKUP((($AC$3-AC57))/30.5,$AK$24:$AL$28,2,TRUE),"")</f>
        <v>A plus d’un an</v>
      </c>
      <c r="AE57" s="52"/>
      <c r="AF57" s="61"/>
    </row>
    <row r="58" spans="1:32" s="62" customFormat="1" ht="13.8" x14ac:dyDescent="0.3">
      <c r="A58" s="76"/>
      <c r="B58" s="64" t="s">
        <v>125</v>
      </c>
      <c r="C58" s="65" t="s">
        <v>125</v>
      </c>
      <c r="D58" s="65" t="s">
        <v>125</v>
      </c>
      <c r="E58" s="66" t="s">
        <v>125</v>
      </c>
      <c r="F58" s="54">
        <v>0</v>
      </c>
      <c r="G58" s="55">
        <v>0</v>
      </c>
      <c r="H58" s="67">
        <f t="shared" si="12"/>
        <v>0</v>
      </c>
      <c r="I58" s="68"/>
      <c r="J58" s="56"/>
      <c r="K58" s="69"/>
      <c r="L58" s="70">
        <f t="shared" si="13"/>
        <v>0</v>
      </c>
      <c r="M58" s="52"/>
      <c r="N58" s="57">
        <v>0</v>
      </c>
      <c r="O58" s="72"/>
      <c r="P58" s="72"/>
      <c r="Q58" s="72"/>
      <c r="R58" s="72"/>
      <c r="S58" s="72"/>
      <c r="T58" s="72"/>
      <c r="U58" s="72"/>
      <c r="V58" s="72"/>
      <c r="W58" s="72"/>
      <c r="X58" s="72"/>
      <c r="Y58" s="72"/>
      <c r="Z58" s="72"/>
      <c r="AA58" s="58">
        <f t="shared" si="14"/>
        <v>0</v>
      </c>
      <c r="AB58" s="73"/>
      <c r="AC58" s="59">
        <f>IF(ROUND(Comptes!AA58,0)=0,Comptes!AF58,IFERROR(IF(Comptes!H58&lt;&gt;0,IF(Comptes!AA58&lt;&gt;0,SUMPRODUCT(Comptes!O58:Z58,Comptes!$O$5:$Z$5)/Comptes!AA58,IF(Comptes!G58&lt;&gt;0,$AC$3,Comptes!AF58)),""),""))</f>
        <v>0</v>
      </c>
      <c r="AD58" s="60" t="str">
        <f ca="1">+IFERROR(VLOOKUP((($AC$3-AC58))/30.5,$AK$24:$AL$28,2,TRUE),"")</f>
        <v>A plus d’un an</v>
      </c>
      <c r="AE58" s="52"/>
      <c r="AF58" s="61"/>
    </row>
    <row r="59" spans="1:32" s="62" customFormat="1" ht="13.8" x14ac:dyDescent="0.3">
      <c r="A59" s="76"/>
      <c r="B59" s="64" t="s">
        <v>125</v>
      </c>
      <c r="C59" s="65" t="s">
        <v>125</v>
      </c>
      <c r="D59" s="65" t="s">
        <v>125</v>
      </c>
      <c r="E59" s="66" t="s">
        <v>125</v>
      </c>
      <c r="F59" s="54">
        <v>0</v>
      </c>
      <c r="G59" s="55">
        <v>0</v>
      </c>
      <c r="H59" s="67">
        <f t="shared" si="12"/>
        <v>0</v>
      </c>
      <c r="I59" s="68"/>
      <c r="J59" s="56"/>
      <c r="K59" s="69"/>
      <c r="L59" s="70">
        <f t="shared" si="13"/>
        <v>0</v>
      </c>
      <c r="M59" s="52"/>
      <c r="N59" s="57">
        <v>0</v>
      </c>
      <c r="O59" s="72"/>
      <c r="P59" s="72"/>
      <c r="Q59" s="72"/>
      <c r="R59" s="72"/>
      <c r="S59" s="72"/>
      <c r="T59" s="72"/>
      <c r="U59" s="72"/>
      <c r="V59" s="72"/>
      <c r="W59" s="72"/>
      <c r="X59" s="72"/>
      <c r="Y59" s="72"/>
      <c r="Z59" s="72"/>
      <c r="AA59" s="58">
        <f t="shared" si="14"/>
        <v>0</v>
      </c>
      <c r="AB59" s="73"/>
      <c r="AC59" s="59">
        <f>IF(ROUND(Comptes!AA59,0)=0,Comptes!AF59,IFERROR(IF(Comptes!H59&lt;&gt;0,IF(Comptes!AA59&lt;&gt;0,SUMPRODUCT(Comptes!O59:Z59,Comptes!$O$5:$Z$5)/Comptes!AA59,IF(Comptes!G59&lt;&gt;0,$AC$3,Comptes!AF59)),""),""))</f>
        <v>0</v>
      </c>
      <c r="AD59" s="60" t="str">
        <f ca="1">+IFERROR(VLOOKUP((($AC$3-AC59))/30.5,$AK$24:$AL$28,2,TRUE),"")</f>
        <v>A plus d’un an</v>
      </c>
      <c r="AE59" s="52"/>
      <c r="AF59" s="61"/>
    </row>
    <row r="60" spans="1:32" s="62" customFormat="1" ht="13.8" x14ac:dyDescent="0.3">
      <c r="A60" s="76"/>
      <c r="B60" s="64" t="s">
        <v>125</v>
      </c>
      <c r="C60" s="65" t="s">
        <v>125</v>
      </c>
      <c r="D60" s="65" t="s">
        <v>125</v>
      </c>
      <c r="E60" s="66" t="s">
        <v>125</v>
      </c>
      <c r="F60" s="54">
        <v>0</v>
      </c>
      <c r="G60" s="55">
        <v>0</v>
      </c>
      <c r="H60" s="67">
        <f t="shared" si="12"/>
        <v>0</v>
      </c>
      <c r="I60" s="68"/>
      <c r="J60" s="56"/>
      <c r="K60" s="69"/>
      <c r="L60" s="70">
        <f t="shared" si="13"/>
        <v>0</v>
      </c>
      <c r="M60" s="52"/>
      <c r="N60" s="57">
        <v>0</v>
      </c>
      <c r="O60" s="72"/>
      <c r="P60" s="72"/>
      <c r="Q60" s="72"/>
      <c r="R60" s="72"/>
      <c r="S60" s="72"/>
      <c r="T60" s="72"/>
      <c r="U60" s="72"/>
      <c r="V60" s="72"/>
      <c r="W60" s="72"/>
      <c r="X60" s="72"/>
      <c r="Y60" s="72"/>
      <c r="Z60" s="72"/>
      <c r="AA60" s="58">
        <f t="shared" si="14"/>
        <v>0</v>
      </c>
      <c r="AB60" s="73"/>
      <c r="AC60" s="59">
        <f>IF(ROUND(Comptes!AA60,0)=0,Comptes!AF60,IFERROR(IF(Comptes!H60&lt;&gt;0,IF(Comptes!AA60&lt;&gt;0,SUMPRODUCT(Comptes!O60:Z60,Comptes!$O$5:$Z$5)/Comptes!AA60,IF(Comptes!G60&lt;&gt;0,$AC$3,Comptes!AF60)),""),""))</f>
        <v>0</v>
      </c>
      <c r="AD60" s="60" t="str">
        <f ca="1">+IFERROR(VLOOKUP((($AC$3-AC60))/30.5,$AK$24:$AL$28,2,TRUE),"")</f>
        <v>A plus d’un an</v>
      </c>
      <c r="AE60" s="52"/>
      <c r="AF60" s="61"/>
    </row>
    <row r="61" spans="1:32" s="62" customFormat="1" ht="13.8" x14ac:dyDescent="0.3">
      <c r="A61" s="76"/>
      <c r="B61" s="64" t="s">
        <v>125</v>
      </c>
      <c r="C61" s="65" t="s">
        <v>125</v>
      </c>
      <c r="D61" s="65" t="s">
        <v>125</v>
      </c>
      <c r="E61" s="66" t="s">
        <v>125</v>
      </c>
      <c r="F61" s="54">
        <v>0</v>
      </c>
      <c r="G61" s="55">
        <v>0</v>
      </c>
      <c r="H61" s="67">
        <f t="shared" si="12"/>
        <v>0</v>
      </c>
      <c r="I61" s="68"/>
      <c r="J61" s="56"/>
      <c r="K61" s="69"/>
      <c r="L61" s="70">
        <f t="shared" si="13"/>
        <v>0</v>
      </c>
      <c r="M61" s="52"/>
      <c r="N61" s="57">
        <v>0</v>
      </c>
      <c r="O61" s="72"/>
      <c r="P61" s="72"/>
      <c r="Q61" s="72"/>
      <c r="R61" s="72"/>
      <c r="S61" s="72"/>
      <c r="T61" s="72"/>
      <c r="U61" s="72"/>
      <c r="V61" s="72"/>
      <c r="W61" s="72"/>
      <c r="X61" s="72"/>
      <c r="Y61" s="72"/>
      <c r="Z61" s="72"/>
      <c r="AA61" s="58">
        <f t="shared" si="14"/>
        <v>0</v>
      </c>
      <c r="AB61" s="73"/>
      <c r="AC61" s="59">
        <f>IF(ROUND(Comptes!AA61,0)=0,Comptes!AF61,IFERROR(IF(Comptes!H61&lt;&gt;0,IF(Comptes!AA61&lt;&gt;0,SUMPRODUCT(Comptes!O61:Z61,Comptes!$O$5:$Z$5)/Comptes!AA61,IF(Comptes!G61&lt;&gt;0,$AC$3,Comptes!AF61)),""),""))</f>
        <v>0</v>
      </c>
      <c r="AD61" s="60" t="str">
        <f ca="1">+IFERROR(VLOOKUP((($AC$3-AC61))/30.5,$AK$24:$AL$28,2,TRUE),"")</f>
        <v>A plus d’un an</v>
      </c>
      <c r="AE61" s="52"/>
      <c r="AF61" s="61"/>
    </row>
    <row r="62" spans="1:32" s="62" customFormat="1" ht="13.8" x14ac:dyDescent="0.3">
      <c r="A62" s="76"/>
      <c r="B62" s="64" t="s">
        <v>125</v>
      </c>
      <c r="C62" s="65" t="s">
        <v>125</v>
      </c>
      <c r="D62" s="65" t="s">
        <v>125</v>
      </c>
      <c r="E62" s="66" t="s">
        <v>125</v>
      </c>
      <c r="F62" s="54">
        <v>0</v>
      </c>
      <c r="G62" s="55">
        <v>0</v>
      </c>
      <c r="H62" s="67">
        <f t="shared" si="12"/>
        <v>0</v>
      </c>
      <c r="I62" s="68"/>
      <c r="J62" s="56"/>
      <c r="K62" s="69"/>
      <c r="L62" s="70">
        <f t="shared" si="13"/>
        <v>0</v>
      </c>
      <c r="M62" s="52"/>
      <c r="N62" s="57">
        <v>0</v>
      </c>
      <c r="O62" s="72"/>
      <c r="P62" s="72"/>
      <c r="Q62" s="72"/>
      <c r="R62" s="72"/>
      <c r="S62" s="72"/>
      <c r="T62" s="72"/>
      <c r="U62" s="72"/>
      <c r="V62" s="72"/>
      <c r="W62" s="72"/>
      <c r="X62" s="72"/>
      <c r="Y62" s="72"/>
      <c r="Z62" s="72"/>
      <c r="AA62" s="58">
        <f t="shared" si="14"/>
        <v>0</v>
      </c>
      <c r="AB62" s="73"/>
      <c r="AC62" s="59">
        <f>IF(ROUND(Comptes!AA62,0)=0,Comptes!AF62,IFERROR(IF(Comptes!H62&lt;&gt;0,IF(Comptes!AA62&lt;&gt;0,SUMPRODUCT(Comptes!O62:Z62,Comptes!$O$5:$Z$5)/Comptes!AA62,IF(Comptes!G62&lt;&gt;0,$AC$3,Comptes!AF62)),""),""))</f>
        <v>0</v>
      </c>
      <c r="AD62" s="60" t="str">
        <f ca="1">+IFERROR(VLOOKUP((($AC$3-AC62))/30.5,$AK$24:$AL$28,2,TRUE),"")</f>
        <v>A plus d’un an</v>
      </c>
      <c r="AE62" s="52"/>
      <c r="AF62" s="61"/>
    </row>
    <row r="63" spans="1:32" s="62" customFormat="1" ht="13.8" x14ac:dyDescent="0.3">
      <c r="A63" s="76"/>
      <c r="B63" s="64" t="s">
        <v>125</v>
      </c>
      <c r="C63" s="65" t="s">
        <v>125</v>
      </c>
      <c r="D63" s="65" t="s">
        <v>125</v>
      </c>
      <c r="E63" s="66" t="s">
        <v>125</v>
      </c>
      <c r="F63" s="54">
        <v>0</v>
      </c>
      <c r="G63" s="55">
        <v>0</v>
      </c>
      <c r="H63" s="67">
        <f t="shared" si="12"/>
        <v>0</v>
      </c>
      <c r="I63" s="68"/>
      <c r="J63" s="56"/>
      <c r="K63" s="69"/>
      <c r="L63" s="70">
        <f t="shared" si="13"/>
        <v>0</v>
      </c>
      <c r="M63" s="52"/>
      <c r="N63" s="57">
        <v>0</v>
      </c>
      <c r="O63" s="72"/>
      <c r="P63" s="72"/>
      <c r="Q63" s="72"/>
      <c r="R63" s="72"/>
      <c r="S63" s="72"/>
      <c r="T63" s="72"/>
      <c r="U63" s="72"/>
      <c r="V63" s="72"/>
      <c r="W63" s="72"/>
      <c r="X63" s="72"/>
      <c r="Y63" s="72"/>
      <c r="Z63" s="72"/>
      <c r="AA63" s="58">
        <f t="shared" si="14"/>
        <v>0</v>
      </c>
      <c r="AB63" s="73"/>
      <c r="AC63" s="59">
        <f>IF(ROUND(Comptes!AA63,0)=0,Comptes!AF63,IFERROR(IF(Comptes!H63&lt;&gt;0,IF(Comptes!AA63&lt;&gt;0,SUMPRODUCT(Comptes!O63:Z63,Comptes!$O$5:$Z$5)/Comptes!AA63,IF(Comptes!G63&lt;&gt;0,$AC$3,Comptes!AF63)),""),""))</f>
        <v>0</v>
      </c>
      <c r="AD63" s="60" t="str">
        <f ca="1">+IFERROR(VLOOKUP((($AC$3-AC63))/30.5,$AK$24:$AL$28,2,TRUE),"")</f>
        <v>A plus d’un an</v>
      </c>
      <c r="AE63" s="52"/>
      <c r="AF63" s="61"/>
    </row>
    <row r="64" spans="1:32" s="62" customFormat="1" ht="13.8" x14ac:dyDescent="0.3">
      <c r="A64" s="76"/>
      <c r="B64" s="64" t="s">
        <v>125</v>
      </c>
      <c r="C64" s="65" t="s">
        <v>125</v>
      </c>
      <c r="D64" s="65" t="s">
        <v>125</v>
      </c>
      <c r="E64" s="66" t="s">
        <v>125</v>
      </c>
      <c r="F64" s="54">
        <v>0</v>
      </c>
      <c r="G64" s="55">
        <v>0</v>
      </c>
      <c r="H64" s="67">
        <f t="shared" si="12"/>
        <v>0</v>
      </c>
      <c r="I64" s="68"/>
      <c r="J64" s="56"/>
      <c r="K64" s="69"/>
      <c r="L64" s="70">
        <f t="shared" si="13"/>
        <v>0</v>
      </c>
      <c r="M64" s="52"/>
      <c r="N64" s="57">
        <v>0</v>
      </c>
      <c r="O64" s="72"/>
      <c r="P64" s="72"/>
      <c r="Q64" s="72"/>
      <c r="R64" s="72"/>
      <c r="S64" s="72"/>
      <c r="T64" s="72"/>
      <c r="U64" s="72"/>
      <c r="V64" s="72"/>
      <c r="W64" s="72"/>
      <c r="X64" s="72"/>
      <c r="Y64" s="72"/>
      <c r="Z64" s="72"/>
      <c r="AA64" s="58">
        <f t="shared" si="14"/>
        <v>0</v>
      </c>
      <c r="AB64" s="73"/>
      <c r="AC64" s="59">
        <f>IF(ROUND(Comptes!AA64,0)=0,Comptes!AF64,IFERROR(IF(Comptes!H64&lt;&gt;0,IF(Comptes!AA64&lt;&gt;0,SUMPRODUCT(Comptes!O64:Z64,Comptes!$O$5:$Z$5)/Comptes!AA64,IF(Comptes!G64&lt;&gt;0,$AC$3,Comptes!AF64)),""),""))</f>
        <v>0</v>
      </c>
      <c r="AD64" s="60" t="str">
        <f ca="1">+IFERROR(VLOOKUP((($AC$3-AC64))/30.5,$AK$24:$AL$28,2,TRUE),"")</f>
        <v>A plus d’un an</v>
      </c>
      <c r="AE64" s="52"/>
      <c r="AF64" s="61"/>
    </row>
    <row r="65" spans="1:32" s="62" customFormat="1" ht="13.8" x14ac:dyDescent="0.3">
      <c r="A65" s="76"/>
      <c r="B65" s="64" t="s">
        <v>125</v>
      </c>
      <c r="C65" s="65" t="s">
        <v>125</v>
      </c>
      <c r="D65" s="65" t="s">
        <v>125</v>
      </c>
      <c r="E65" s="66" t="s">
        <v>125</v>
      </c>
      <c r="F65" s="54">
        <v>0</v>
      </c>
      <c r="G65" s="55">
        <v>0</v>
      </c>
      <c r="H65" s="67">
        <f t="shared" si="12"/>
        <v>0</v>
      </c>
      <c r="I65" s="68"/>
      <c r="J65" s="56"/>
      <c r="K65" s="69"/>
      <c r="L65" s="70">
        <f t="shared" si="13"/>
        <v>0</v>
      </c>
      <c r="M65" s="52"/>
      <c r="N65" s="57">
        <v>0</v>
      </c>
      <c r="O65" s="72"/>
      <c r="P65" s="72"/>
      <c r="Q65" s="72"/>
      <c r="R65" s="72"/>
      <c r="S65" s="72"/>
      <c r="T65" s="72"/>
      <c r="U65" s="72"/>
      <c r="V65" s="72"/>
      <c r="W65" s="72"/>
      <c r="X65" s="72"/>
      <c r="Y65" s="72"/>
      <c r="Z65" s="72"/>
      <c r="AA65" s="58">
        <f t="shared" si="14"/>
        <v>0</v>
      </c>
      <c r="AB65" s="73"/>
      <c r="AC65" s="59">
        <f>IF(ROUND(Comptes!AA65,0)=0,Comptes!AF65,IFERROR(IF(Comptes!H65&lt;&gt;0,IF(Comptes!AA65&lt;&gt;0,SUMPRODUCT(Comptes!O65:Z65,Comptes!$O$5:$Z$5)/Comptes!AA65,IF(Comptes!G65&lt;&gt;0,$AC$3,Comptes!AF65)),""),""))</f>
        <v>0</v>
      </c>
      <c r="AD65" s="60" t="str">
        <f ca="1">+IFERROR(VLOOKUP((($AC$3-AC65))/30.5,$AK$24:$AL$28,2,TRUE),"")</f>
        <v>A plus d’un an</v>
      </c>
      <c r="AE65" s="52"/>
      <c r="AF65" s="61"/>
    </row>
    <row r="66" spans="1:32" s="62" customFormat="1" ht="13.8" x14ac:dyDescent="0.3">
      <c r="A66" s="76"/>
      <c r="B66" s="64" t="s">
        <v>125</v>
      </c>
      <c r="C66" s="65" t="s">
        <v>125</v>
      </c>
      <c r="D66" s="65" t="s">
        <v>125</v>
      </c>
      <c r="E66" s="66" t="s">
        <v>125</v>
      </c>
      <c r="F66" s="54">
        <v>0</v>
      </c>
      <c r="G66" s="55">
        <v>0</v>
      </c>
      <c r="H66" s="67">
        <f t="shared" si="12"/>
        <v>0</v>
      </c>
      <c r="I66" s="68"/>
      <c r="J66" s="56"/>
      <c r="K66" s="69"/>
      <c r="L66" s="70">
        <f t="shared" si="13"/>
        <v>0</v>
      </c>
      <c r="M66" s="52"/>
      <c r="N66" s="57">
        <v>0</v>
      </c>
      <c r="O66" s="72"/>
      <c r="P66" s="72"/>
      <c r="Q66" s="72"/>
      <c r="R66" s="72"/>
      <c r="S66" s="72"/>
      <c r="T66" s="72"/>
      <c r="U66" s="72"/>
      <c r="V66" s="72"/>
      <c r="W66" s="72"/>
      <c r="X66" s="72"/>
      <c r="Y66" s="72"/>
      <c r="Z66" s="72"/>
      <c r="AA66" s="58">
        <f t="shared" si="14"/>
        <v>0</v>
      </c>
      <c r="AB66" s="73"/>
      <c r="AC66" s="59">
        <f>IF(ROUND(Comptes!AA66,0)=0,Comptes!AF66,IFERROR(IF(Comptes!H66&lt;&gt;0,IF(Comptes!AA66&lt;&gt;0,SUMPRODUCT(Comptes!O66:Z66,Comptes!$O$5:$Z$5)/Comptes!AA66,IF(Comptes!G66&lt;&gt;0,$AC$3,Comptes!AF66)),""),""))</f>
        <v>0</v>
      </c>
      <c r="AD66" s="60" t="str">
        <f ca="1">+IFERROR(VLOOKUP((($AC$3-AC66))/30.5,$AK$24:$AL$28,2,TRUE),"")</f>
        <v>A plus d’un an</v>
      </c>
      <c r="AE66" s="52"/>
      <c r="AF66" s="61"/>
    </row>
    <row r="67" spans="1:32" s="62" customFormat="1" ht="13.8" x14ac:dyDescent="0.3">
      <c r="A67" s="76"/>
      <c r="B67" s="64" t="s">
        <v>125</v>
      </c>
      <c r="C67" s="65" t="s">
        <v>125</v>
      </c>
      <c r="D67" s="65" t="s">
        <v>125</v>
      </c>
      <c r="E67" s="66" t="s">
        <v>125</v>
      </c>
      <c r="F67" s="54">
        <v>0</v>
      </c>
      <c r="G67" s="55">
        <v>0</v>
      </c>
      <c r="H67" s="67">
        <f t="shared" si="12"/>
        <v>0</v>
      </c>
      <c r="I67" s="68"/>
      <c r="J67" s="56"/>
      <c r="K67" s="69"/>
      <c r="L67" s="70">
        <f t="shared" si="13"/>
        <v>0</v>
      </c>
      <c r="M67" s="52"/>
      <c r="N67" s="57">
        <v>0</v>
      </c>
      <c r="O67" s="72"/>
      <c r="P67" s="72"/>
      <c r="Q67" s="72"/>
      <c r="R67" s="72"/>
      <c r="S67" s="72"/>
      <c r="T67" s="72"/>
      <c r="U67" s="72"/>
      <c r="V67" s="72"/>
      <c r="W67" s="72"/>
      <c r="X67" s="72"/>
      <c r="Y67" s="72"/>
      <c r="Z67" s="72"/>
      <c r="AA67" s="58">
        <f t="shared" si="14"/>
        <v>0</v>
      </c>
      <c r="AB67" s="73"/>
      <c r="AC67" s="59">
        <f>IF(ROUND(Comptes!AA67,0)=0,Comptes!AF67,IFERROR(IF(Comptes!H67&lt;&gt;0,IF(Comptes!AA67&lt;&gt;0,SUMPRODUCT(Comptes!O67:Z67,Comptes!$O$5:$Z$5)/Comptes!AA67,IF(Comptes!G67&lt;&gt;0,$AC$3,Comptes!AF67)),""),""))</f>
        <v>0</v>
      </c>
      <c r="AD67" s="60" t="str">
        <f ca="1">+IFERROR(VLOOKUP((($AC$3-AC67))/30.5,$AK$24:$AL$28,2,TRUE),"")</f>
        <v>A plus d’un an</v>
      </c>
      <c r="AE67" s="52"/>
      <c r="AF67" s="61"/>
    </row>
    <row r="68" spans="1:32" s="62" customFormat="1" ht="13.8" x14ac:dyDescent="0.3">
      <c r="A68" s="76"/>
      <c r="B68" s="64" t="s">
        <v>125</v>
      </c>
      <c r="C68" s="65" t="s">
        <v>125</v>
      </c>
      <c r="D68" s="65" t="s">
        <v>125</v>
      </c>
      <c r="E68" s="66" t="s">
        <v>125</v>
      </c>
      <c r="F68" s="54">
        <v>0</v>
      </c>
      <c r="G68" s="55">
        <v>0</v>
      </c>
      <c r="H68" s="67">
        <f t="shared" si="12"/>
        <v>0</v>
      </c>
      <c r="I68" s="68"/>
      <c r="J68" s="56"/>
      <c r="K68" s="69"/>
      <c r="L68" s="70">
        <f t="shared" si="13"/>
        <v>0</v>
      </c>
      <c r="M68" s="52"/>
      <c r="N68" s="57">
        <v>0</v>
      </c>
      <c r="O68" s="72"/>
      <c r="P68" s="72"/>
      <c r="Q68" s="72"/>
      <c r="R68" s="72"/>
      <c r="S68" s="72"/>
      <c r="T68" s="72"/>
      <c r="U68" s="72"/>
      <c r="V68" s="72"/>
      <c r="W68" s="72"/>
      <c r="X68" s="72"/>
      <c r="Y68" s="72"/>
      <c r="Z68" s="72"/>
      <c r="AA68" s="58">
        <f t="shared" si="14"/>
        <v>0</v>
      </c>
      <c r="AB68" s="73"/>
      <c r="AC68" s="59">
        <f>IF(ROUND(Comptes!AA68,0)=0,Comptes!AF68,IFERROR(IF(Comptes!H68&lt;&gt;0,IF(Comptes!AA68&lt;&gt;0,SUMPRODUCT(Comptes!O68:Z68,Comptes!$O$5:$Z$5)/Comptes!AA68,IF(Comptes!G68&lt;&gt;0,$AC$3,Comptes!AF68)),""),""))</f>
        <v>0</v>
      </c>
      <c r="AD68" s="60" t="str">
        <f ca="1">+IFERROR(VLOOKUP((($AC$3-AC68))/30.5,$AK$24:$AL$28,2,TRUE),"")</f>
        <v>A plus d’un an</v>
      </c>
      <c r="AE68" s="52"/>
      <c r="AF68" s="61"/>
    </row>
    <row r="69" spans="1:32" s="62" customFormat="1" ht="13.8" x14ac:dyDescent="0.3">
      <c r="A69" s="76"/>
      <c r="B69" s="64" t="s">
        <v>125</v>
      </c>
      <c r="C69" s="65" t="s">
        <v>125</v>
      </c>
      <c r="D69" s="65" t="s">
        <v>125</v>
      </c>
      <c r="E69" s="66" t="s">
        <v>125</v>
      </c>
      <c r="F69" s="54">
        <v>0</v>
      </c>
      <c r="G69" s="55">
        <v>0</v>
      </c>
      <c r="H69" s="67">
        <f t="shared" si="12"/>
        <v>0</v>
      </c>
      <c r="I69" s="68"/>
      <c r="J69" s="56"/>
      <c r="K69" s="69"/>
      <c r="L69" s="70">
        <f t="shared" si="13"/>
        <v>0</v>
      </c>
      <c r="M69" s="52"/>
      <c r="N69" s="57">
        <v>0</v>
      </c>
      <c r="O69" s="72"/>
      <c r="P69" s="72"/>
      <c r="Q69" s="72"/>
      <c r="R69" s="72"/>
      <c r="S69" s="72"/>
      <c r="T69" s="72"/>
      <c r="U69" s="72"/>
      <c r="V69" s="72"/>
      <c r="W69" s="72"/>
      <c r="X69" s="72"/>
      <c r="Y69" s="72"/>
      <c r="Z69" s="72"/>
      <c r="AA69" s="58">
        <f t="shared" si="14"/>
        <v>0</v>
      </c>
      <c r="AB69" s="73"/>
      <c r="AC69" s="59">
        <f>IF(ROUND(Comptes!AA69,0)=0,Comptes!AF69,IFERROR(IF(Comptes!H69&lt;&gt;0,IF(Comptes!AA69&lt;&gt;0,SUMPRODUCT(Comptes!O69:Z69,Comptes!$O$5:$Z$5)/Comptes!AA69,IF(Comptes!G69&lt;&gt;0,$AC$3,Comptes!AF69)),""),""))</f>
        <v>0</v>
      </c>
      <c r="AD69" s="60" t="str">
        <f ca="1">+IFERROR(VLOOKUP((($AC$3-AC69))/30.5,$AK$24:$AL$28,2,TRUE),"")</f>
        <v>A plus d’un an</v>
      </c>
      <c r="AE69" s="52"/>
      <c r="AF69" s="61"/>
    </row>
    <row r="70" spans="1:32" s="62" customFormat="1" ht="13.8" x14ac:dyDescent="0.3">
      <c r="A70" s="76"/>
      <c r="B70" s="64" t="s">
        <v>125</v>
      </c>
      <c r="C70" s="65" t="s">
        <v>125</v>
      </c>
      <c r="D70" s="65" t="s">
        <v>125</v>
      </c>
      <c r="E70" s="66" t="s">
        <v>125</v>
      </c>
      <c r="F70" s="54">
        <v>0</v>
      </c>
      <c r="G70" s="55">
        <v>0</v>
      </c>
      <c r="H70" s="67">
        <f t="shared" si="12"/>
        <v>0</v>
      </c>
      <c r="I70" s="68"/>
      <c r="J70" s="56"/>
      <c r="K70" s="69"/>
      <c r="L70" s="70">
        <f t="shared" si="13"/>
        <v>0</v>
      </c>
      <c r="M70" s="52"/>
      <c r="N70" s="57">
        <v>0</v>
      </c>
      <c r="O70" s="72"/>
      <c r="P70" s="72"/>
      <c r="Q70" s="72"/>
      <c r="R70" s="72"/>
      <c r="S70" s="72"/>
      <c r="T70" s="72"/>
      <c r="U70" s="72"/>
      <c r="V70" s="72"/>
      <c r="W70" s="72"/>
      <c r="X70" s="72"/>
      <c r="Y70" s="72"/>
      <c r="Z70" s="72"/>
      <c r="AA70" s="58">
        <f t="shared" si="14"/>
        <v>0</v>
      </c>
      <c r="AB70" s="73"/>
      <c r="AC70" s="59">
        <f>IF(ROUND(Comptes!AA70,0)=0,Comptes!AF70,IFERROR(IF(Comptes!H70&lt;&gt;0,IF(Comptes!AA70&lt;&gt;0,SUMPRODUCT(Comptes!O70:Z70,Comptes!$O$5:$Z$5)/Comptes!AA70,IF(Comptes!G70&lt;&gt;0,$AC$3,Comptes!AF70)),""),""))</f>
        <v>0</v>
      </c>
      <c r="AD70" s="60" t="str">
        <f ca="1">+IFERROR(VLOOKUP((($AC$3-AC70))/30.5,$AK$24:$AL$28,2,TRUE),"")</f>
        <v>A plus d’un an</v>
      </c>
      <c r="AE70" s="52"/>
      <c r="AF70" s="61"/>
    </row>
    <row r="71" spans="1:32" s="62" customFormat="1" ht="13.8" x14ac:dyDescent="0.3">
      <c r="A71" s="76"/>
      <c r="B71" s="64" t="s">
        <v>125</v>
      </c>
      <c r="C71" s="65" t="s">
        <v>125</v>
      </c>
      <c r="D71" s="65" t="s">
        <v>125</v>
      </c>
      <c r="E71" s="66" t="s">
        <v>125</v>
      </c>
      <c r="F71" s="54">
        <v>0</v>
      </c>
      <c r="G71" s="55">
        <v>0</v>
      </c>
      <c r="H71" s="67">
        <f t="shared" si="12"/>
        <v>0</v>
      </c>
      <c r="I71" s="68"/>
      <c r="J71" s="56"/>
      <c r="K71" s="69"/>
      <c r="L71" s="70">
        <f t="shared" si="13"/>
        <v>0</v>
      </c>
      <c r="M71" s="52"/>
      <c r="N71" s="57">
        <v>0</v>
      </c>
      <c r="O71" s="72"/>
      <c r="P71" s="72"/>
      <c r="Q71" s="72"/>
      <c r="R71" s="72"/>
      <c r="S71" s="72"/>
      <c r="T71" s="72"/>
      <c r="U71" s="72"/>
      <c r="V71" s="72"/>
      <c r="W71" s="72"/>
      <c r="X71" s="72"/>
      <c r="Y71" s="72"/>
      <c r="Z71" s="72"/>
      <c r="AA71" s="58">
        <f t="shared" si="14"/>
        <v>0</v>
      </c>
      <c r="AB71" s="73"/>
      <c r="AC71" s="59">
        <f>IF(ROUND(Comptes!AA71,0)=0,Comptes!AF71,IFERROR(IF(Comptes!H71&lt;&gt;0,IF(Comptes!AA71&lt;&gt;0,SUMPRODUCT(Comptes!O71:Z71,Comptes!$O$5:$Z$5)/Comptes!AA71,IF(Comptes!G71&lt;&gt;0,$AC$3,Comptes!AF71)),""),""))</f>
        <v>0</v>
      </c>
      <c r="AD71" s="60" t="str">
        <f ca="1">+IFERROR(VLOOKUP((($AC$3-AC71))/30.5,$AK$24:$AL$28,2,TRUE),"")</f>
        <v>A plus d’un an</v>
      </c>
      <c r="AE71" s="52"/>
      <c r="AF71" s="61"/>
    </row>
    <row r="72" spans="1:32" s="62" customFormat="1" ht="13.8" x14ac:dyDescent="0.3">
      <c r="A72" s="76"/>
      <c r="B72" s="64" t="s">
        <v>125</v>
      </c>
      <c r="C72" s="65" t="s">
        <v>125</v>
      </c>
      <c r="D72" s="65" t="s">
        <v>125</v>
      </c>
      <c r="E72" s="66" t="s">
        <v>125</v>
      </c>
      <c r="F72" s="54">
        <v>0</v>
      </c>
      <c r="G72" s="55">
        <v>0</v>
      </c>
      <c r="H72" s="67">
        <f t="shared" si="12"/>
        <v>0</v>
      </c>
      <c r="I72" s="68"/>
      <c r="J72" s="56"/>
      <c r="K72" s="69"/>
      <c r="L72" s="70">
        <f t="shared" si="13"/>
        <v>0</v>
      </c>
      <c r="M72" s="52"/>
      <c r="N72" s="57">
        <v>0</v>
      </c>
      <c r="O72" s="72"/>
      <c r="P72" s="72"/>
      <c r="Q72" s="72"/>
      <c r="R72" s="72"/>
      <c r="S72" s="72"/>
      <c r="T72" s="72"/>
      <c r="U72" s="72"/>
      <c r="V72" s="72"/>
      <c r="W72" s="72"/>
      <c r="X72" s="72"/>
      <c r="Y72" s="72"/>
      <c r="Z72" s="72"/>
      <c r="AA72" s="58">
        <f t="shared" si="14"/>
        <v>0</v>
      </c>
      <c r="AB72" s="73"/>
      <c r="AC72" s="59">
        <f>IF(ROUND(Comptes!AA72,0)=0,Comptes!AF72,IFERROR(IF(Comptes!H72&lt;&gt;0,IF(Comptes!AA72&lt;&gt;0,SUMPRODUCT(Comptes!O72:Z72,Comptes!$O$5:$Z$5)/Comptes!AA72,IF(Comptes!G72&lt;&gt;0,$AC$3,Comptes!AF72)),""),""))</f>
        <v>0</v>
      </c>
      <c r="AD72" s="60" t="str">
        <f ca="1">+IFERROR(VLOOKUP((($AC$3-AC72))/30.5,$AK$24:$AL$28,2,TRUE),"")</f>
        <v>A plus d’un an</v>
      </c>
      <c r="AE72" s="52"/>
      <c r="AF72" s="61"/>
    </row>
    <row r="73" spans="1:32" s="62" customFormat="1" ht="13.8" x14ac:dyDescent="0.3">
      <c r="A73" s="76"/>
      <c r="B73" s="64" t="s">
        <v>125</v>
      </c>
      <c r="C73" s="65" t="s">
        <v>125</v>
      </c>
      <c r="D73" s="65" t="s">
        <v>125</v>
      </c>
      <c r="E73" s="66" t="s">
        <v>125</v>
      </c>
      <c r="F73" s="54">
        <v>0</v>
      </c>
      <c r="G73" s="55">
        <v>0</v>
      </c>
      <c r="H73" s="67">
        <f t="shared" si="12"/>
        <v>0</v>
      </c>
      <c r="I73" s="68"/>
      <c r="J73" s="56"/>
      <c r="K73" s="69"/>
      <c r="L73" s="70">
        <f t="shared" si="13"/>
        <v>0</v>
      </c>
      <c r="M73" s="52"/>
      <c r="N73" s="57">
        <v>0</v>
      </c>
      <c r="O73" s="72"/>
      <c r="P73" s="72"/>
      <c r="Q73" s="72"/>
      <c r="R73" s="72"/>
      <c r="S73" s="72"/>
      <c r="T73" s="72"/>
      <c r="U73" s="72"/>
      <c r="V73" s="72"/>
      <c r="W73" s="72"/>
      <c r="X73" s="72"/>
      <c r="Y73" s="72"/>
      <c r="Z73" s="72"/>
      <c r="AA73" s="58">
        <f t="shared" si="14"/>
        <v>0</v>
      </c>
      <c r="AB73" s="73"/>
      <c r="AC73" s="59">
        <f>IF(ROUND(Comptes!AA73,0)=0,Comptes!AF73,IFERROR(IF(Comptes!H73&lt;&gt;0,IF(Comptes!AA73&lt;&gt;0,SUMPRODUCT(Comptes!O73:Z73,Comptes!$O$5:$Z$5)/Comptes!AA73,IF(Comptes!G73&lt;&gt;0,$AC$3,Comptes!AF73)),""),""))</f>
        <v>0</v>
      </c>
      <c r="AD73" s="60" t="str">
        <f ca="1">+IFERROR(VLOOKUP((($AC$3-AC73))/30.5,$AK$24:$AL$28,2,TRUE),"")</f>
        <v>A plus d’un an</v>
      </c>
      <c r="AE73" s="52"/>
      <c r="AF73" s="61"/>
    </row>
    <row r="74" spans="1:32" s="62" customFormat="1" ht="13.8" x14ac:dyDescent="0.3">
      <c r="A74" s="76"/>
      <c r="B74" s="64" t="s">
        <v>125</v>
      </c>
      <c r="C74" s="65" t="s">
        <v>125</v>
      </c>
      <c r="D74" s="65" t="s">
        <v>125</v>
      </c>
      <c r="E74" s="66" t="s">
        <v>125</v>
      </c>
      <c r="F74" s="54">
        <v>0</v>
      </c>
      <c r="G74" s="55">
        <v>0</v>
      </c>
      <c r="H74" s="67">
        <f t="shared" si="12"/>
        <v>0</v>
      </c>
      <c r="I74" s="68"/>
      <c r="J74" s="56"/>
      <c r="K74" s="69"/>
      <c r="L74" s="70">
        <f t="shared" si="13"/>
        <v>0</v>
      </c>
      <c r="M74" s="52"/>
      <c r="N74" s="57">
        <v>0</v>
      </c>
      <c r="O74" s="72"/>
      <c r="P74" s="72"/>
      <c r="Q74" s="72"/>
      <c r="R74" s="72"/>
      <c r="S74" s="72"/>
      <c r="T74" s="72"/>
      <c r="U74" s="72"/>
      <c r="V74" s="72"/>
      <c r="W74" s="72"/>
      <c r="X74" s="72"/>
      <c r="Y74" s="72"/>
      <c r="Z74" s="72"/>
      <c r="AA74" s="58">
        <f t="shared" si="14"/>
        <v>0</v>
      </c>
      <c r="AB74" s="73"/>
      <c r="AC74" s="59">
        <f>IF(ROUND(Comptes!AA74,0)=0,Comptes!AF74,IFERROR(IF(Comptes!H74&lt;&gt;0,IF(Comptes!AA74&lt;&gt;0,SUMPRODUCT(Comptes!O74:Z74,Comptes!$O$5:$Z$5)/Comptes!AA74,IF(Comptes!G74&lt;&gt;0,$AC$3,Comptes!AF74)),""),""))</f>
        <v>0</v>
      </c>
      <c r="AD74" s="60" t="str">
        <f ca="1">+IFERROR(VLOOKUP((($AC$3-AC74))/30.5,$AK$24:$AL$28,2,TRUE),"")</f>
        <v>A plus d’un an</v>
      </c>
      <c r="AE74" s="52"/>
      <c r="AF74" s="61"/>
    </row>
    <row r="75" spans="1:32" s="62" customFormat="1" ht="13.8" x14ac:dyDescent="0.3">
      <c r="A75" s="76"/>
      <c r="B75" s="64" t="s">
        <v>125</v>
      </c>
      <c r="C75" s="65" t="s">
        <v>125</v>
      </c>
      <c r="D75" s="65" t="s">
        <v>125</v>
      </c>
      <c r="E75" s="66" t="s">
        <v>125</v>
      </c>
      <c r="F75" s="54">
        <v>0</v>
      </c>
      <c r="G75" s="55">
        <v>0</v>
      </c>
      <c r="H75" s="67">
        <f t="shared" si="12"/>
        <v>0</v>
      </c>
      <c r="I75" s="68"/>
      <c r="J75" s="56"/>
      <c r="K75" s="69"/>
      <c r="L75" s="70">
        <f t="shared" si="13"/>
        <v>0</v>
      </c>
      <c r="M75" s="52"/>
      <c r="N75" s="57">
        <v>0</v>
      </c>
      <c r="O75" s="72"/>
      <c r="P75" s="72"/>
      <c r="Q75" s="72"/>
      <c r="R75" s="72"/>
      <c r="S75" s="72"/>
      <c r="T75" s="72"/>
      <c r="U75" s="72"/>
      <c r="V75" s="72"/>
      <c r="W75" s="72"/>
      <c r="X75" s="72"/>
      <c r="Y75" s="72"/>
      <c r="Z75" s="72"/>
      <c r="AA75" s="58">
        <f t="shared" si="14"/>
        <v>0</v>
      </c>
      <c r="AB75" s="73"/>
      <c r="AC75" s="59">
        <f>IF(ROUND(Comptes!AA75,0)=0,Comptes!AF75,IFERROR(IF(Comptes!H75&lt;&gt;0,IF(Comptes!AA75&lt;&gt;0,SUMPRODUCT(Comptes!O75:Z75,Comptes!$O$5:$Z$5)/Comptes!AA75,IF(Comptes!G75&lt;&gt;0,$AC$3,Comptes!AF75)),""),""))</f>
        <v>0</v>
      </c>
      <c r="AD75" s="60" t="str">
        <f ca="1">+IFERROR(VLOOKUP((($AC$3-AC75))/30.5,$AK$24:$AL$28,2,TRUE),"")</f>
        <v>A plus d’un an</v>
      </c>
      <c r="AE75" s="52"/>
      <c r="AF75" s="61"/>
    </row>
    <row r="76" spans="1:32" s="62" customFormat="1" ht="13.8" x14ac:dyDescent="0.3">
      <c r="A76" s="76"/>
      <c r="B76" s="64" t="s">
        <v>125</v>
      </c>
      <c r="C76" s="65" t="s">
        <v>125</v>
      </c>
      <c r="D76" s="65" t="s">
        <v>125</v>
      </c>
      <c r="E76" s="66" t="s">
        <v>125</v>
      </c>
      <c r="F76" s="54">
        <v>0</v>
      </c>
      <c r="G76" s="55">
        <v>0</v>
      </c>
      <c r="H76" s="67">
        <f t="shared" si="12"/>
        <v>0</v>
      </c>
      <c r="I76" s="68"/>
      <c r="J76" s="56"/>
      <c r="K76" s="69"/>
      <c r="L76" s="70">
        <f t="shared" si="13"/>
        <v>0</v>
      </c>
      <c r="M76" s="52"/>
      <c r="N76" s="57">
        <v>0</v>
      </c>
      <c r="O76" s="72"/>
      <c r="P76" s="72"/>
      <c r="Q76" s="72"/>
      <c r="R76" s="72"/>
      <c r="S76" s="72"/>
      <c r="T76" s="72"/>
      <c r="U76" s="72"/>
      <c r="V76" s="72"/>
      <c r="W76" s="72"/>
      <c r="X76" s="72"/>
      <c r="Y76" s="72"/>
      <c r="Z76" s="72"/>
      <c r="AA76" s="58">
        <f t="shared" si="14"/>
        <v>0</v>
      </c>
      <c r="AB76" s="73"/>
      <c r="AC76" s="59">
        <f>IF(ROUND(Comptes!AA76,0)=0,Comptes!AF76,IFERROR(IF(Comptes!H76&lt;&gt;0,IF(Comptes!AA76&lt;&gt;0,SUMPRODUCT(Comptes!O76:Z76,Comptes!$O$5:$Z$5)/Comptes!AA76,IF(Comptes!G76&lt;&gt;0,$AC$3,Comptes!AF76)),""),""))</f>
        <v>0</v>
      </c>
      <c r="AD76" s="60" t="str">
        <f ca="1">+IFERROR(VLOOKUP((($AC$3-AC76))/30.5,$AK$24:$AL$28,2,TRUE),"")</f>
        <v>A plus d’un an</v>
      </c>
      <c r="AE76" s="52"/>
      <c r="AF76" s="61"/>
    </row>
    <row r="77" spans="1:32" s="62" customFormat="1" ht="13.8" x14ac:dyDescent="0.3">
      <c r="A77" s="76"/>
      <c r="B77" s="64" t="s">
        <v>125</v>
      </c>
      <c r="C77" s="65" t="s">
        <v>125</v>
      </c>
      <c r="D77" s="65" t="s">
        <v>125</v>
      </c>
      <c r="E77" s="66" t="s">
        <v>125</v>
      </c>
      <c r="F77" s="54">
        <v>0</v>
      </c>
      <c r="G77" s="55">
        <v>0</v>
      </c>
      <c r="H77" s="67">
        <f t="shared" si="12"/>
        <v>0</v>
      </c>
      <c r="I77" s="68"/>
      <c r="J77" s="56"/>
      <c r="K77" s="69"/>
      <c r="L77" s="70">
        <f t="shared" si="13"/>
        <v>0</v>
      </c>
      <c r="M77" s="52"/>
      <c r="N77" s="57">
        <v>0</v>
      </c>
      <c r="O77" s="72"/>
      <c r="P77" s="72"/>
      <c r="Q77" s="72"/>
      <c r="R77" s="72"/>
      <c r="S77" s="72"/>
      <c r="T77" s="72"/>
      <c r="U77" s="72"/>
      <c r="V77" s="72"/>
      <c r="W77" s="72"/>
      <c r="X77" s="72"/>
      <c r="Y77" s="72"/>
      <c r="Z77" s="72"/>
      <c r="AA77" s="58">
        <f t="shared" si="14"/>
        <v>0</v>
      </c>
      <c r="AB77" s="73"/>
      <c r="AC77" s="59">
        <f>IF(ROUND(Comptes!AA77,0)=0,Comptes!AF77,IFERROR(IF(Comptes!H77&lt;&gt;0,IF(Comptes!AA77&lt;&gt;0,SUMPRODUCT(Comptes!O77:Z77,Comptes!$O$5:$Z$5)/Comptes!AA77,IF(Comptes!G77&lt;&gt;0,$AC$3,Comptes!AF77)),""),""))</f>
        <v>0</v>
      </c>
      <c r="AD77" s="60" t="str">
        <f ca="1">+IFERROR(VLOOKUP((($AC$3-AC77))/30.5,$AK$24:$AL$28,2,TRUE),"")</f>
        <v>A plus d’un an</v>
      </c>
      <c r="AE77" s="52"/>
      <c r="AF77" s="61"/>
    </row>
    <row r="78" spans="1:32" s="62" customFormat="1" ht="13.8" x14ac:dyDescent="0.3">
      <c r="A78" s="76"/>
      <c r="B78" s="64" t="s">
        <v>125</v>
      </c>
      <c r="C78" s="65" t="s">
        <v>125</v>
      </c>
      <c r="D78" s="65" t="s">
        <v>125</v>
      </c>
      <c r="E78" s="66" t="s">
        <v>125</v>
      </c>
      <c r="F78" s="54">
        <v>0</v>
      </c>
      <c r="G78" s="55">
        <v>0</v>
      </c>
      <c r="H78" s="67">
        <f t="shared" si="12"/>
        <v>0</v>
      </c>
      <c r="I78" s="68"/>
      <c r="J78" s="56"/>
      <c r="K78" s="69"/>
      <c r="L78" s="70">
        <f t="shared" si="13"/>
        <v>0</v>
      </c>
      <c r="M78" s="52"/>
      <c r="N78" s="57">
        <v>0</v>
      </c>
      <c r="O78" s="72"/>
      <c r="P78" s="72"/>
      <c r="Q78" s="72"/>
      <c r="R78" s="72"/>
      <c r="S78" s="72"/>
      <c r="T78" s="72"/>
      <c r="U78" s="72"/>
      <c r="V78" s="72"/>
      <c r="W78" s="72"/>
      <c r="X78" s="72"/>
      <c r="Y78" s="72"/>
      <c r="Z78" s="72"/>
      <c r="AA78" s="58">
        <f t="shared" si="14"/>
        <v>0</v>
      </c>
      <c r="AB78" s="73"/>
      <c r="AC78" s="59">
        <f>IF(ROUND(Comptes!AA78,0)=0,Comptes!AF78,IFERROR(IF(Comptes!H78&lt;&gt;0,IF(Comptes!AA78&lt;&gt;0,SUMPRODUCT(Comptes!O78:Z78,Comptes!$O$5:$Z$5)/Comptes!AA78,IF(Comptes!G78&lt;&gt;0,$AC$3,Comptes!AF78)),""),""))</f>
        <v>0</v>
      </c>
      <c r="AD78" s="60" t="str">
        <f ca="1">+IFERROR(VLOOKUP((($AC$3-AC78))/30.5,$AK$24:$AL$28,2,TRUE),"")</f>
        <v>A plus d’un an</v>
      </c>
      <c r="AE78" s="52"/>
      <c r="AF78" s="61"/>
    </row>
    <row r="79" spans="1:32" s="62" customFormat="1" ht="13.8" x14ac:dyDescent="0.3">
      <c r="A79" s="76"/>
      <c r="B79" s="64" t="s">
        <v>125</v>
      </c>
      <c r="C79" s="65" t="s">
        <v>125</v>
      </c>
      <c r="D79" s="65" t="s">
        <v>125</v>
      </c>
      <c r="E79" s="66" t="s">
        <v>125</v>
      </c>
      <c r="F79" s="54">
        <v>0</v>
      </c>
      <c r="G79" s="55">
        <v>0</v>
      </c>
      <c r="H79" s="67">
        <f t="shared" si="12"/>
        <v>0</v>
      </c>
      <c r="I79" s="68"/>
      <c r="J79" s="56"/>
      <c r="K79" s="69"/>
      <c r="L79" s="70">
        <f t="shared" si="13"/>
        <v>0</v>
      </c>
      <c r="M79" s="52"/>
      <c r="N79" s="57">
        <v>0</v>
      </c>
      <c r="O79" s="72"/>
      <c r="P79" s="72"/>
      <c r="Q79" s="72"/>
      <c r="R79" s="72"/>
      <c r="S79" s="72"/>
      <c r="T79" s="72"/>
      <c r="U79" s="72"/>
      <c r="V79" s="72"/>
      <c r="W79" s="72"/>
      <c r="X79" s="72"/>
      <c r="Y79" s="72"/>
      <c r="Z79" s="72"/>
      <c r="AA79" s="58">
        <f t="shared" si="14"/>
        <v>0</v>
      </c>
      <c r="AB79" s="73"/>
      <c r="AC79" s="59">
        <f>IF(ROUND(Comptes!AA79,0)=0,Comptes!AF79,IFERROR(IF(Comptes!H79&lt;&gt;0,IF(Comptes!AA79&lt;&gt;0,SUMPRODUCT(Comptes!O79:Z79,Comptes!$O$5:$Z$5)/Comptes!AA79,IF(Comptes!G79&lt;&gt;0,$AC$3,Comptes!AF79)),""),""))</f>
        <v>0</v>
      </c>
      <c r="AD79" s="60" t="str">
        <f ca="1">+IFERROR(VLOOKUP((($AC$3-AC79))/30.5,$AK$24:$AL$28,2,TRUE),"")</f>
        <v>A plus d’un an</v>
      </c>
      <c r="AE79" s="52"/>
      <c r="AF79" s="61"/>
    </row>
    <row r="80" spans="1:32" s="62" customFormat="1" ht="13.8" x14ac:dyDescent="0.3">
      <c r="A80" s="76"/>
      <c r="B80" s="64" t="s">
        <v>125</v>
      </c>
      <c r="C80" s="65" t="s">
        <v>125</v>
      </c>
      <c r="D80" s="65" t="s">
        <v>125</v>
      </c>
      <c r="E80" s="66" t="s">
        <v>125</v>
      </c>
      <c r="F80" s="54">
        <v>0</v>
      </c>
      <c r="G80" s="55">
        <v>0</v>
      </c>
      <c r="H80" s="67">
        <f t="shared" si="12"/>
        <v>0</v>
      </c>
      <c r="I80" s="68"/>
      <c r="J80" s="56"/>
      <c r="K80" s="69"/>
      <c r="L80" s="70">
        <f t="shared" si="13"/>
        <v>0</v>
      </c>
      <c r="M80" s="52"/>
      <c r="N80" s="57">
        <v>0</v>
      </c>
      <c r="O80" s="72"/>
      <c r="P80" s="72"/>
      <c r="Q80" s="72"/>
      <c r="R80" s="72"/>
      <c r="S80" s="72"/>
      <c r="T80" s="72"/>
      <c r="U80" s="72"/>
      <c r="V80" s="72"/>
      <c r="W80" s="72"/>
      <c r="X80" s="72"/>
      <c r="Y80" s="72"/>
      <c r="Z80" s="72"/>
      <c r="AA80" s="58">
        <f t="shared" si="14"/>
        <v>0</v>
      </c>
      <c r="AB80" s="73"/>
      <c r="AC80" s="59">
        <f>IF(ROUND(Comptes!AA80,0)=0,Comptes!AF80,IFERROR(IF(Comptes!H80&lt;&gt;0,IF(Comptes!AA80&lt;&gt;0,SUMPRODUCT(Comptes!O80:Z80,Comptes!$O$5:$Z$5)/Comptes!AA80,IF(Comptes!G80&lt;&gt;0,$AC$3,Comptes!AF80)),""),""))</f>
        <v>0</v>
      </c>
      <c r="AD80" s="60" t="str">
        <f ca="1">+IFERROR(VLOOKUP((($AC$3-AC80))/30.5,$AK$24:$AL$28,2,TRUE),"")</f>
        <v>A plus d’un an</v>
      </c>
      <c r="AE80" s="52"/>
      <c r="AF80" s="61"/>
    </row>
    <row r="81" spans="1:32" s="62" customFormat="1" ht="13.8" x14ac:dyDescent="0.3">
      <c r="A81" s="76"/>
      <c r="B81" s="64" t="s">
        <v>125</v>
      </c>
      <c r="C81" s="65" t="s">
        <v>125</v>
      </c>
      <c r="D81" s="65" t="s">
        <v>125</v>
      </c>
      <c r="E81" s="66" t="s">
        <v>125</v>
      </c>
      <c r="F81" s="54">
        <v>0</v>
      </c>
      <c r="G81" s="55">
        <v>0</v>
      </c>
      <c r="H81" s="67">
        <f t="shared" si="12"/>
        <v>0</v>
      </c>
      <c r="I81" s="68"/>
      <c r="J81" s="56"/>
      <c r="K81" s="69"/>
      <c r="L81" s="70">
        <f t="shared" si="13"/>
        <v>0</v>
      </c>
      <c r="M81" s="52"/>
      <c r="N81" s="57">
        <v>0</v>
      </c>
      <c r="O81" s="72"/>
      <c r="P81" s="72"/>
      <c r="Q81" s="72"/>
      <c r="R81" s="72"/>
      <c r="S81" s="72"/>
      <c r="T81" s="72"/>
      <c r="U81" s="72"/>
      <c r="V81" s="72"/>
      <c r="W81" s="72"/>
      <c r="X81" s="72"/>
      <c r="Y81" s="72"/>
      <c r="Z81" s="72"/>
      <c r="AA81" s="58">
        <f t="shared" si="14"/>
        <v>0</v>
      </c>
      <c r="AB81" s="73"/>
      <c r="AC81" s="59">
        <f>IF(ROUND(Comptes!AA81,0)=0,Comptes!AF81,IFERROR(IF(Comptes!H81&lt;&gt;0,IF(Comptes!AA81&lt;&gt;0,SUMPRODUCT(Comptes!O81:Z81,Comptes!$O$5:$Z$5)/Comptes!AA81,IF(Comptes!G81&lt;&gt;0,$AC$3,Comptes!AF81)),""),""))</f>
        <v>0</v>
      </c>
      <c r="AD81" s="60" t="str">
        <f ca="1">+IFERROR(VLOOKUP((($AC$3-AC81))/30.5,$AK$24:$AL$28,2,TRUE),"")</f>
        <v>A plus d’un an</v>
      </c>
      <c r="AE81" s="52"/>
      <c r="AF81" s="61"/>
    </row>
    <row r="82" spans="1:32" s="62" customFormat="1" ht="13.8" x14ac:dyDescent="0.3">
      <c r="A82" s="76"/>
      <c r="B82" s="64" t="s">
        <v>125</v>
      </c>
      <c r="C82" s="65" t="s">
        <v>125</v>
      </c>
      <c r="D82" s="65" t="s">
        <v>125</v>
      </c>
      <c r="E82" s="66" t="s">
        <v>125</v>
      </c>
      <c r="F82" s="54">
        <v>0</v>
      </c>
      <c r="G82" s="55">
        <v>0</v>
      </c>
      <c r="H82" s="67">
        <f t="shared" si="12"/>
        <v>0</v>
      </c>
      <c r="I82" s="68"/>
      <c r="J82" s="56"/>
      <c r="K82" s="69"/>
      <c r="L82" s="70">
        <f t="shared" si="13"/>
        <v>0</v>
      </c>
      <c r="M82" s="52"/>
      <c r="N82" s="57">
        <v>0</v>
      </c>
      <c r="O82" s="72"/>
      <c r="P82" s="72"/>
      <c r="Q82" s="72"/>
      <c r="R82" s="72"/>
      <c r="S82" s="72"/>
      <c r="T82" s="72"/>
      <c r="U82" s="72"/>
      <c r="V82" s="72"/>
      <c r="W82" s="72"/>
      <c r="X82" s="72"/>
      <c r="Y82" s="72"/>
      <c r="Z82" s="72"/>
      <c r="AA82" s="58">
        <f t="shared" si="14"/>
        <v>0</v>
      </c>
      <c r="AB82" s="73"/>
      <c r="AC82" s="59">
        <f>IF(ROUND(Comptes!AA82,0)=0,Comptes!AF82,IFERROR(IF(Comptes!H82&lt;&gt;0,IF(Comptes!AA82&lt;&gt;0,SUMPRODUCT(Comptes!O82:Z82,Comptes!$O$5:$Z$5)/Comptes!AA82,IF(Comptes!G82&lt;&gt;0,$AC$3,Comptes!AF82)),""),""))</f>
        <v>0</v>
      </c>
      <c r="AD82" s="60" t="str">
        <f ca="1">+IFERROR(VLOOKUP((($AC$3-AC82))/30.5,$AK$24:$AL$28,2,TRUE),"")</f>
        <v>A plus d’un an</v>
      </c>
      <c r="AE82" s="52"/>
      <c r="AF82" s="61"/>
    </row>
    <row r="83" spans="1:32" s="62" customFormat="1" ht="13.8" x14ac:dyDescent="0.3">
      <c r="A83" s="76"/>
      <c r="B83" s="64" t="s">
        <v>125</v>
      </c>
      <c r="C83" s="65" t="s">
        <v>125</v>
      </c>
      <c r="D83" s="65" t="s">
        <v>125</v>
      </c>
      <c r="E83" s="66" t="s">
        <v>125</v>
      </c>
      <c r="F83" s="54">
        <v>0</v>
      </c>
      <c r="G83" s="55">
        <v>0</v>
      </c>
      <c r="H83" s="67">
        <f t="shared" si="12"/>
        <v>0</v>
      </c>
      <c r="I83" s="68"/>
      <c r="J83" s="56"/>
      <c r="K83" s="69"/>
      <c r="L83" s="70">
        <f t="shared" si="13"/>
        <v>0</v>
      </c>
      <c r="M83" s="52"/>
      <c r="N83" s="57">
        <v>0</v>
      </c>
      <c r="O83" s="72"/>
      <c r="P83" s="72"/>
      <c r="Q83" s="72"/>
      <c r="R83" s="72"/>
      <c r="S83" s="72"/>
      <c r="T83" s="72"/>
      <c r="U83" s="72"/>
      <c r="V83" s="72"/>
      <c r="W83" s="72"/>
      <c r="X83" s="72"/>
      <c r="Y83" s="72"/>
      <c r="Z83" s="72"/>
      <c r="AA83" s="58">
        <f t="shared" si="14"/>
        <v>0</v>
      </c>
      <c r="AB83" s="73"/>
      <c r="AC83" s="59">
        <f>IF(ROUND(Comptes!AA83,0)=0,Comptes!AF83,IFERROR(IF(Comptes!H83&lt;&gt;0,IF(Comptes!AA83&lt;&gt;0,SUMPRODUCT(Comptes!O83:Z83,Comptes!$O$5:$Z$5)/Comptes!AA83,IF(Comptes!G83&lt;&gt;0,$AC$3,Comptes!AF83)),""),""))</f>
        <v>0</v>
      </c>
      <c r="AD83" s="60" t="str">
        <f ca="1">+IFERROR(VLOOKUP((($AC$3-AC83))/30.5,$AK$24:$AL$28,2,TRUE),"")</f>
        <v>A plus d’un an</v>
      </c>
      <c r="AE83" s="52"/>
      <c r="AF83" s="61"/>
    </row>
    <row r="84" spans="1:32" s="62" customFormat="1" ht="13.8" x14ac:dyDescent="0.3">
      <c r="A84" s="76"/>
      <c r="B84" s="64" t="s">
        <v>125</v>
      </c>
      <c r="C84" s="65" t="s">
        <v>125</v>
      </c>
      <c r="D84" s="65" t="s">
        <v>125</v>
      </c>
      <c r="E84" s="66" t="s">
        <v>125</v>
      </c>
      <c r="F84" s="54">
        <v>0</v>
      </c>
      <c r="G84" s="55">
        <v>0</v>
      </c>
      <c r="H84" s="67">
        <f t="shared" si="12"/>
        <v>0</v>
      </c>
      <c r="I84" s="68"/>
      <c r="J84" s="56"/>
      <c r="K84" s="69"/>
      <c r="L84" s="70">
        <f t="shared" si="13"/>
        <v>0</v>
      </c>
      <c r="M84" s="52"/>
      <c r="N84" s="57">
        <v>0</v>
      </c>
      <c r="O84" s="72"/>
      <c r="P84" s="72"/>
      <c r="Q84" s="72"/>
      <c r="R84" s="72"/>
      <c r="S84" s="72"/>
      <c r="T84" s="72"/>
      <c r="U84" s="72"/>
      <c r="V84" s="72"/>
      <c r="W84" s="72"/>
      <c r="X84" s="72"/>
      <c r="Y84" s="72"/>
      <c r="Z84" s="72"/>
      <c r="AA84" s="58">
        <f t="shared" si="14"/>
        <v>0</v>
      </c>
      <c r="AB84" s="73"/>
      <c r="AC84" s="59">
        <f>IF(ROUND(Comptes!AA84,0)=0,Comptes!AF84,IFERROR(IF(Comptes!H84&lt;&gt;0,IF(Comptes!AA84&lt;&gt;0,SUMPRODUCT(Comptes!O84:Z84,Comptes!$O$5:$Z$5)/Comptes!AA84,IF(Comptes!G84&lt;&gt;0,$AC$3,Comptes!AF84)),""),""))</f>
        <v>0</v>
      </c>
      <c r="AD84" s="60" t="str">
        <f ca="1">+IFERROR(VLOOKUP((($AC$3-AC84))/30.5,$AK$24:$AL$28,2,TRUE),"")</f>
        <v>A plus d’un an</v>
      </c>
      <c r="AE84" s="52"/>
      <c r="AF84" s="61"/>
    </row>
    <row r="85" spans="1:32" s="62" customFormat="1" ht="13.8" x14ac:dyDescent="0.3">
      <c r="A85" s="76"/>
      <c r="B85" s="64" t="s">
        <v>125</v>
      </c>
      <c r="C85" s="65" t="s">
        <v>125</v>
      </c>
      <c r="D85" s="65" t="s">
        <v>125</v>
      </c>
      <c r="E85" s="66" t="s">
        <v>125</v>
      </c>
      <c r="F85" s="54">
        <v>0</v>
      </c>
      <c r="G85" s="55">
        <v>0</v>
      </c>
      <c r="H85" s="67">
        <f t="shared" si="12"/>
        <v>0</v>
      </c>
      <c r="I85" s="68"/>
      <c r="J85" s="56"/>
      <c r="K85" s="69"/>
      <c r="L85" s="70">
        <f t="shared" si="13"/>
        <v>0</v>
      </c>
      <c r="M85" s="52"/>
      <c r="N85" s="57">
        <v>0</v>
      </c>
      <c r="O85" s="72"/>
      <c r="P85" s="72"/>
      <c r="Q85" s="72"/>
      <c r="R85" s="72"/>
      <c r="S85" s="72"/>
      <c r="T85" s="72"/>
      <c r="U85" s="72"/>
      <c r="V85" s="72"/>
      <c r="W85" s="72"/>
      <c r="X85" s="72"/>
      <c r="Y85" s="72"/>
      <c r="Z85" s="72"/>
      <c r="AA85" s="58">
        <f t="shared" si="14"/>
        <v>0</v>
      </c>
      <c r="AB85" s="73"/>
      <c r="AC85" s="59">
        <f>IF(ROUND(Comptes!AA85,0)=0,Comptes!AF85,IFERROR(IF(Comptes!H85&lt;&gt;0,IF(Comptes!AA85&lt;&gt;0,SUMPRODUCT(Comptes!O85:Z85,Comptes!$O$5:$Z$5)/Comptes!AA85,IF(Comptes!G85&lt;&gt;0,$AC$3,Comptes!AF85)),""),""))</f>
        <v>0</v>
      </c>
      <c r="AD85" s="60" t="str">
        <f ca="1">+IFERROR(VLOOKUP((($AC$3-AC85))/30.5,$AK$24:$AL$28,2,TRUE),"")</f>
        <v>A plus d’un an</v>
      </c>
      <c r="AE85" s="52"/>
      <c r="AF85" s="61"/>
    </row>
    <row r="86" spans="1:32" s="62" customFormat="1" ht="13.8" x14ac:dyDescent="0.3">
      <c r="A86" s="76"/>
      <c r="B86" s="64" t="s">
        <v>125</v>
      </c>
      <c r="C86" s="65" t="s">
        <v>125</v>
      </c>
      <c r="D86" s="65" t="s">
        <v>125</v>
      </c>
      <c r="E86" s="66" t="s">
        <v>125</v>
      </c>
      <c r="F86" s="54">
        <v>0</v>
      </c>
      <c r="G86" s="55">
        <v>0</v>
      </c>
      <c r="H86" s="67">
        <f t="shared" si="12"/>
        <v>0</v>
      </c>
      <c r="I86" s="68"/>
      <c r="J86" s="56"/>
      <c r="K86" s="69"/>
      <c r="L86" s="70">
        <f t="shared" si="13"/>
        <v>0</v>
      </c>
      <c r="M86" s="52"/>
      <c r="N86" s="57">
        <v>0</v>
      </c>
      <c r="O86" s="72"/>
      <c r="P86" s="72"/>
      <c r="Q86" s="72"/>
      <c r="R86" s="72"/>
      <c r="S86" s="72"/>
      <c r="T86" s="72"/>
      <c r="U86" s="72"/>
      <c r="V86" s="72"/>
      <c r="W86" s="72"/>
      <c r="X86" s="72"/>
      <c r="Y86" s="72"/>
      <c r="Z86" s="72"/>
      <c r="AA86" s="58">
        <f t="shared" si="14"/>
        <v>0</v>
      </c>
      <c r="AB86" s="73"/>
      <c r="AC86" s="59">
        <f>IF(ROUND(Comptes!AA86,0)=0,Comptes!AF86,IFERROR(IF(Comptes!H86&lt;&gt;0,IF(Comptes!AA86&lt;&gt;0,SUMPRODUCT(Comptes!O86:Z86,Comptes!$O$5:$Z$5)/Comptes!AA86,IF(Comptes!G86&lt;&gt;0,$AC$3,Comptes!AF86)),""),""))</f>
        <v>0</v>
      </c>
      <c r="AD86" s="60" t="str">
        <f ca="1">+IFERROR(VLOOKUP((($AC$3-AC86))/30.5,$AK$24:$AL$28,2,TRUE),"")</f>
        <v>A plus d’un an</v>
      </c>
      <c r="AE86" s="52"/>
      <c r="AF86" s="61"/>
    </row>
    <row r="87" spans="1:32" s="62" customFormat="1" ht="13.8" x14ac:dyDescent="0.3">
      <c r="A87" s="76"/>
      <c r="B87" s="64" t="s">
        <v>125</v>
      </c>
      <c r="C87" s="65" t="s">
        <v>125</v>
      </c>
      <c r="D87" s="65" t="s">
        <v>125</v>
      </c>
      <c r="E87" s="66" t="s">
        <v>125</v>
      </c>
      <c r="F87" s="54">
        <v>0</v>
      </c>
      <c r="G87" s="55">
        <v>0</v>
      </c>
      <c r="H87" s="67">
        <f t="shared" si="12"/>
        <v>0</v>
      </c>
      <c r="I87" s="68"/>
      <c r="J87" s="56"/>
      <c r="K87" s="69"/>
      <c r="L87" s="70">
        <f t="shared" si="13"/>
        <v>0</v>
      </c>
      <c r="M87" s="52"/>
      <c r="N87" s="57">
        <v>0</v>
      </c>
      <c r="O87" s="72"/>
      <c r="P87" s="72"/>
      <c r="Q87" s="72"/>
      <c r="R87" s="72"/>
      <c r="S87" s="72"/>
      <c r="T87" s="72"/>
      <c r="U87" s="72"/>
      <c r="V87" s="72"/>
      <c r="W87" s="72"/>
      <c r="X87" s="72"/>
      <c r="Y87" s="72"/>
      <c r="Z87" s="72"/>
      <c r="AA87" s="58">
        <f t="shared" si="14"/>
        <v>0</v>
      </c>
      <c r="AB87" s="73"/>
      <c r="AC87" s="59">
        <f>IF(ROUND(Comptes!AA87,0)=0,Comptes!AF87,IFERROR(IF(Comptes!H87&lt;&gt;0,IF(Comptes!AA87&lt;&gt;0,SUMPRODUCT(Comptes!O87:Z87,Comptes!$O$5:$Z$5)/Comptes!AA87,IF(Comptes!G87&lt;&gt;0,$AC$3,Comptes!AF87)),""),""))</f>
        <v>0</v>
      </c>
      <c r="AD87" s="60" t="str">
        <f ca="1">+IFERROR(VLOOKUP((($AC$3-AC87))/30.5,$AK$24:$AL$28,2,TRUE),"")</f>
        <v>A plus d’un an</v>
      </c>
      <c r="AE87" s="52"/>
      <c r="AF87" s="61"/>
    </row>
    <row r="88" spans="1:32" s="62" customFormat="1" ht="13.8" x14ac:dyDescent="0.3">
      <c r="A88" s="76"/>
      <c r="B88" s="64" t="s">
        <v>125</v>
      </c>
      <c r="C88" s="65" t="s">
        <v>125</v>
      </c>
      <c r="D88" s="65" t="s">
        <v>125</v>
      </c>
      <c r="E88" s="66" t="s">
        <v>125</v>
      </c>
      <c r="F88" s="54">
        <v>0</v>
      </c>
      <c r="G88" s="55">
        <v>0</v>
      </c>
      <c r="H88" s="67">
        <f t="shared" si="12"/>
        <v>0</v>
      </c>
      <c r="I88" s="68"/>
      <c r="J88" s="56"/>
      <c r="K88" s="69"/>
      <c r="L88" s="70">
        <f t="shared" si="13"/>
        <v>0</v>
      </c>
      <c r="M88" s="52"/>
      <c r="N88" s="57">
        <v>0</v>
      </c>
      <c r="O88" s="72"/>
      <c r="P88" s="72"/>
      <c r="Q88" s="72"/>
      <c r="R88" s="72"/>
      <c r="S88" s="72"/>
      <c r="T88" s="72"/>
      <c r="U88" s="72"/>
      <c r="V88" s="72"/>
      <c r="W88" s="72"/>
      <c r="X88" s="72"/>
      <c r="Y88" s="72"/>
      <c r="Z88" s="72"/>
      <c r="AA88" s="58">
        <f t="shared" si="14"/>
        <v>0</v>
      </c>
      <c r="AB88" s="73"/>
      <c r="AC88" s="59">
        <f>IF(ROUND(Comptes!AA88,0)=0,Comptes!AF88,IFERROR(IF(Comptes!H88&lt;&gt;0,IF(Comptes!AA88&lt;&gt;0,SUMPRODUCT(Comptes!O88:Z88,Comptes!$O$5:$Z$5)/Comptes!AA88,IF(Comptes!G88&lt;&gt;0,$AC$3,Comptes!AF88)),""),""))</f>
        <v>0</v>
      </c>
      <c r="AD88" s="60" t="str">
        <f ca="1">+IFERROR(VLOOKUP((($AC$3-AC88))/30.5,$AK$24:$AL$28,2,TRUE),"")</f>
        <v>A plus d’un an</v>
      </c>
      <c r="AE88" s="52"/>
      <c r="AF88" s="61"/>
    </row>
    <row r="89" spans="1:32" s="62" customFormat="1" ht="13.8" x14ac:dyDescent="0.3">
      <c r="A89" s="76"/>
      <c r="B89" s="64" t="s">
        <v>125</v>
      </c>
      <c r="C89" s="65" t="s">
        <v>125</v>
      </c>
      <c r="D89" s="65" t="s">
        <v>125</v>
      </c>
      <c r="E89" s="66" t="s">
        <v>125</v>
      </c>
      <c r="F89" s="54">
        <v>0</v>
      </c>
      <c r="G89" s="55">
        <v>0</v>
      </c>
      <c r="H89" s="67">
        <f t="shared" si="12"/>
        <v>0</v>
      </c>
      <c r="I89" s="68"/>
      <c r="J89" s="56"/>
      <c r="K89" s="69"/>
      <c r="L89" s="70">
        <f t="shared" si="13"/>
        <v>0</v>
      </c>
      <c r="M89" s="52"/>
      <c r="N89" s="57">
        <v>0</v>
      </c>
      <c r="O89" s="72"/>
      <c r="P89" s="72"/>
      <c r="Q89" s="72"/>
      <c r="R89" s="72"/>
      <c r="S89" s="72"/>
      <c r="T89" s="72"/>
      <c r="U89" s="72"/>
      <c r="V89" s="72"/>
      <c r="W89" s="72"/>
      <c r="X89" s="72"/>
      <c r="Y89" s="72"/>
      <c r="Z89" s="72"/>
      <c r="AA89" s="58">
        <f t="shared" si="14"/>
        <v>0</v>
      </c>
      <c r="AB89" s="73"/>
      <c r="AC89" s="59">
        <f>IF(ROUND(Comptes!AA89,0)=0,Comptes!AF89,IFERROR(IF(Comptes!H89&lt;&gt;0,IF(Comptes!AA89&lt;&gt;0,SUMPRODUCT(Comptes!O89:Z89,Comptes!$O$5:$Z$5)/Comptes!AA89,IF(Comptes!G89&lt;&gt;0,$AC$3,Comptes!AF89)),""),""))</f>
        <v>0</v>
      </c>
      <c r="AD89" s="60" t="str">
        <f ca="1">+IFERROR(VLOOKUP((($AC$3-AC89))/30.5,$AK$24:$AL$28,2,TRUE),"")</f>
        <v>A plus d’un an</v>
      </c>
      <c r="AE89" s="52"/>
      <c r="AF89" s="61"/>
    </row>
    <row r="90" spans="1:32" s="62" customFormat="1" ht="13.8" x14ac:dyDescent="0.3">
      <c r="A90" s="76"/>
      <c r="B90" s="64" t="s">
        <v>125</v>
      </c>
      <c r="C90" s="65" t="s">
        <v>125</v>
      </c>
      <c r="D90" s="65" t="s">
        <v>125</v>
      </c>
      <c r="E90" s="66" t="s">
        <v>125</v>
      </c>
      <c r="F90" s="54">
        <v>0</v>
      </c>
      <c r="G90" s="55">
        <v>0</v>
      </c>
      <c r="H90" s="67">
        <f t="shared" si="12"/>
        <v>0</v>
      </c>
      <c r="I90" s="68"/>
      <c r="J90" s="56"/>
      <c r="K90" s="69"/>
      <c r="L90" s="70">
        <f t="shared" si="13"/>
        <v>0</v>
      </c>
      <c r="M90" s="52"/>
      <c r="N90" s="57">
        <v>0</v>
      </c>
      <c r="O90" s="72"/>
      <c r="P90" s="72"/>
      <c r="Q90" s="72"/>
      <c r="R90" s="72"/>
      <c r="S90" s="72"/>
      <c r="T90" s="72"/>
      <c r="U90" s="72"/>
      <c r="V90" s="72"/>
      <c r="W90" s="72"/>
      <c r="X90" s="72"/>
      <c r="Y90" s="72"/>
      <c r="Z90" s="72"/>
      <c r="AA90" s="58">
        <f t="shared" si="14"/>
        <v>0</v>
      </c>
      <c r="AB90" s="73"/>
      <c r="AC90" s="59">
        <f>IF(ROUND(Comptes!AA90,0)=0,Comptes!AF90,IFERROR(IF(Comptes!H90&lt;&gt;0,IF(Comptes!AA90&lt;&gt;0,SUMPRODUCT(Comptes!O90:Z90,Comptes!$O$5:$Z$5)/Comptes!AA90,IF(Comptes!G90&lt;&gt;0,$AC$3,Comptes!AF90)),""),""))</f>
        <v>0</v>
      </c>
      <c r="AD90" s="60" t="str">
        <f ca="1">+IFERROR(VLOOKUP((($AC$3-AC90))/30.5,$AK$24:$AL$28,2,TRUE),"")</f>
        <v>A plus d’un an</v>
      </c>
      <c r="AE90" s="52"/>
      <c r="AF90" s="61"/>
    </row>
    <row r="91" spans="1:32" s="62" customFormat="1" ht="13.8" x14ac:dyDescent="0.3">
      <c r="A91" s="76"/>
      <c r="B91" s="64" t="s">
        <v>125</v>
      </c>
      <c r="C91" s="65" t="s">
        <v>125</v>
      </c>
      <c r="D91" s="65" t="s">
        <v>125</v>
      </c>
      <c r="E91" s="66" t="s">
        <v>125</v>
      </c>
      <c r="F91" s="54">
        <v>0</v>
      </c>
      <c r="G91" s="55">
        <v>0</v>
      </c>
      <c r="H91" s="67">
        <f t="shared" si="12"/>
        <v>0</v>
      </c>
      <c r="I91" s="68"/>
      <c r="J91" s="56"/>
      <c r="K91" s="69"/>
      <c r="L91" s="70">
        <f t="shared" si="13"/>
        <v>0</v>
      </c>
      <c r="M91" s="52"/>
      <c r="N91" s="57">
        <v>0</v>
      </c>
      <c r="O91" s="72"/>
      <c r="P91" s="72"/>
      <c r="Q91" s="72"/>
      <c r="R91" s="72"/>
      <c r="S91" s="72"/>
      <c r="T91" s="72"/>
      <c r="U91" s="72"/>
      <c r="V91" s="72"/>
      <c r="W91" s="72"/>
      <c r="X91" s="72"/>
      <c r="Y91" s="72"/>
      <c r="Z91" s="72"/>
      <c r="AA91" s="58">
        <f t="shared" si="14"/>
        <v>0</v>
      </c>
      <c r="AB91" s="73"/>
      <c r="AC91" s="59">
        <f>IF(ROUND(Comptes!AA91,0)=0,Comptes!AF91,IFERROR(IF(Comptes!H91&lt;&gt;0,IF(Comptes!AA91&lt;&gt;0,SUMPRODUCT(Comptes!O91:Z91,Comptes!$O$5:$Z$5)/Comptes!AA91,IF(Comptes!G91&lt;&gt;0,$AC$3,Comptes!AF91)),""),""))</f>
        <v>0</v>
      </c>
      <c r="AD91" s="60" t="str">
        <f ca="1">+IFERROR(VLOOKUP((($AC$3-AC91))/30.5,$AK$24:$AL$28,2,TRUE),"")</f>
        <v>A plus d’un an</v>
      </c>
      <c r="AE91" s="52"/>
      <c r="AF91" s="61"/>
    </row>
    <row r="92" spans="1:32" s="62" customFormat="1" ht="13.8" x14ac:dyDescent="0.3">
      <c r="A92" s="76"/>
      <c r="B92" s="64" t="s">
        <v>125</v>
      </c>
      <c r="C92" s="65" t="s">
        <v>125</v>
      </c>
      <c r="D92" s="65" t="s">
        <v>125</v>
      </c>
      <c r="E92" s="66" t="s">
        <v>125</v>
      </c>
      <c r="F92" s="54">
        <v>0</v>
      </c>
      <c r="G92" s="55">
        <v>0</v>
      </c>
      <c r="H92" s="67">
        <f t="shared" si="12"/>
        <v>0</v>
      </c>
      <c r="I92" s="68"/>
      <c r="J92" s="56"/>
      <c r="K92" s="69"/>
      <c r="L92" s="70">
        <f t="shared" si="13"/>
        <v>0</v>
      </c>
      <c r="M92" s="52"/>
      <c r="N92" s="57">
        <v>0</v>
      </c>
      <c r="O92" s="72"/>
      <c r="P92" s="72"/>
      <c r="Q92" s="72"/>
      <c r="R92" s="72"/>
      <c r="S92" s="72"/>
      <c r="T92" s="72"/>
      <c r="U92" s="72"/>
      <c r="V92" s="72"/>
      <c r="W92" s="72"/>
      <c r="X92" s="72"/>
      <c r="Y92" s="72"/>
      <c r="Z92" s="72"/>
      <c r="AA92" s="58">
        <f t="shared" si="14"/>
        <v>0</v>
      </c>
      <c r="AB92" s="73"/>
      <c r="AC92" s="59">
        <f>IF(ROUND(Comptes!AA92,0)=0,Comptes!AF92,IFERROR(IF(Comptes!H92&lt;&gt;0,IF(Comptes!AA92&lt;&gt;0,SUMPRODUCT(Comptes!O92:Z92,Comptes!$O$5:$Z$5)/Comptes!AA92,IF(Comptes!G92&lt;&gt;0,$AC$3,Comptes!AF92)),""),""))</f>
        <v>0</v>
      </c>
      <c r="AD92" s="60" t="str">
        <f ca="1">+IFERROR(VLOOKUP((($AC$3-AC92))/30.5,$AK$24:$AL$28,2,TRUE),"")</f>
        <v>A plus d’un an</v>
      </c>
      <c r="AE92" s="52"/>
      <c r="AF92" s="61"/>
    </row>
    <row r="93" spans="1:32" s="62" customFormat="1" ht="13.8" x14ac:dyDescent="0.3">
      <c r="A93" s="76"/>
      <c r="B93" s="64" t="s">
        <v>125</v>
      </c>
      <c r="C93" s="65" t="s">
        <v>125</v>
      </c>
      <c r="D93" s="65" t="s">
        <v>125</v>
      </c>
      <c r="E93" s="66" t="s">
        <v>125</v>
      </c>
      <c r="F93" s="54">
        <v>0</v>
      </c>
      <c r="G93" s="55">
        <v>0</v>
      </c>
      <c r="H93" s="67">
        <f t="shared" si="12"/>
        <v>0</v>
      </c>
      <c r="I93" s="68"/>
      <c r="J93" s="56"/>
      <c r="K93" s="69"/>
      <c r="L93" s="70">
        <f t="shared" si="13"/>
        <v>0</v>
      </c>
      <c r="M93" s="52"/>
      <c r="N93" s="57">
        <v>0</v>
      </c>
      <c r="O93" s="72"/>
      <c r="P93" s="72"/>
      <c r="Q93" s="72"/>
      <c r="R93" s="72"/>
      <c r="S93" s="72"/>
      <c r="T93" s="72"/>
      <c r="U93" s="72"/>
      <c r="V93" s="72"/>
      <c r="W93" s="72"/>
      <c r="X93" s="72"/>
      <c r="Y93" s="72"/>
      <c r="Z93" s="72"/>
      <c r="AA93" s="58">
        <f t="shared" si="14"/>
        <v>0</v>
      </c>
      <c r="AB93" s="73"/>
      <c r="AC93" s="59">
        <f>IF(ROUND(Comptes!AA93,0)=0,Comptes!AF93,IFERROR(IF(Comptes!H93&lt;&gt;0,IF(Comptes!AA93&lt;&gt;0,SUMPRODUCT(Comptes!O93:Z93,Comptes!$O$5:$Z$5)/Comptes!AA93,IF(Comptes!G93&lt;&gt;0,$AC$3,Comptes!AF93)),""),""))</f>
        <v>0</v>
      </c>
      <c r="AD93" s="60" t="str">
        <f ca="1">+IFERROR(VLOOKUP((($AC$3-AC93))/30.5,$AK$24:$AL$28,2,TRUE),"")</f>
        <v>A plus d’un an</v>
      </c>
      <c r="AE93" s="52"/>
      <c r="AF93" s="61"/>
    </row>
    <row r="94" spans="1:32" s="62" customFormat="1" ht="13.8" x14ac:dyDescent="0.3">
      <c r="A94" s="76"/>
      <c r="B94" s="64" t="s">
        <v>125</v>
      </c>
      <c r="C94" s="65" t="s">
        <v>125</v>
      </c>
      <c r="D94" s="65" t="s">
        <v>125</v>
      </c>
      <c r="E94" s="66" t="s">
        <v>125</v>
      </c>
      <c r="F94" s="54">
        <v>0</v>
      </c>
      <c r="G94" s="55">
        <v>0</v>
      </c>
      <c r="H94" s="67">
        <f t="shared" si="12"/>
        <v>0</v>
      </c>
      <c r="I94" s="68"/>
      <c r="J94" s="56"/>
      <c r="K94" s="69"/>
      <c r="L94" s="70">
        <f t="shared" si="13"/>
        <v>0</v>
      </c>
      <c r="M94" s="52"/>
      <c r="N94" s="57">
        <v>0</v>
      </c>
      <c r="O94" s="72"/>
      <c r="P94" s="72"/>
      <c r="Q94" s="72"/>
      <c r="R94" s="72"/>
      <c r="S94" s="72"/>
      <c r="T94" s="72"/>
      <c r="U94" s="72"/>
      <c r="V94" s="72"/>
      <c r="W94" s="72"/>
      <c r="X94" s="72"/>
      <c r="Y94" s="72"/>
      <c r="Z94" s="72"/>
      <c r="AA94" s="58">
        <f t="shared" si="14"/>
        <v>0</v>
      </c>
      <c r="AB94" s="73"/>
      <c r="AC94" s="59">
        <f>IF(ROUND(Comptes!AA94,0)=0,Comptes!AF94,IFERROR(IF(Comptes!H94&lt;&gt;0,IF(Comptes!AA94&lt;&gt;0,SUMPRODUCT(Comptes!O94:Z94,Comptes!$O$5:$Z$5)/Comptes!AA94,IF(Comptes!G94&lt;&gt;0,$AC$3,Comptes!AF94)),""),""))</f>
        <v>0</v>
      </c>
      <c r="AD94" s="60" t="str">
        <f ca="1">+IFERROR(VLOOKUP((($AC$3-AC94))/30.5,$AK$24:$AL$28,2,TRUE),"")</f>
        <v>A plus d’un an</v>
      </c>
      <c r="AE94" s="52"/>
      <c r="AF94" s="61"/>
    </row>
    <row r="95" spans="1:32" s="62" customFormat="1" ht="13.8" x14ac:dyDescent="0.3">
      <c r="A95" s="76"/>
      <c r="B95" s="64" t="s">
        <v>125</v>
      </c>
      <c r="C95" s="65" t="s">
        <v>125</v>
      </c>
      <c r="D95" s="65" t="s">
        <v>125</v>
      </c>
      <c r="E95" s="66" t="s">
        <v>125</v>
      </c>
      <c r="F95" s="54">
        <v>0</v>
      </c>
      <c r="G95" s="55">
        <v>0</v>
      </c>
      <c r="H95" s="67">
        <f t="shared" si="12"/>
        <v>0</v>
      </c>
      <c r="I95" s="68"/>
      <c r="J95" s="56"/>
      <c r="K95" s="69"/>
      <c r="L95" s="70">
        <f t="shared" si="13"/>
        <v>0</v>
      </c>
      <c r="M95" s="52"/>
      <c r="N95" s="57">
        <v>0</v>
      </c>
      <c r="O95" s="72"/>
      <c r="P95" s="72"/>
      <c r="Q95" s="72"/>
      <c r="R95" s="72"/>
      <c r="S95" s="72"/>
      <c r="T95" s="72"/>
      <c r="U95" s="72"/>
      <c r="V95" s="72"/>
      <c r="W95" s="72"/>
      <c r="X95" s="72"/>
      <c r="Y95" s="72"/>
      <c r="Z95" s="72"/>
      <c r="AA95" s="58">
        <f t="shared" si="14"/>
        <v>0</v>
      </c>
      <c r="AB95" s="73"/>
      <c r="AC95" s="59">
        <f>IF(ROUND(Comptes!AA95,0)=0,Comptes!AF95,IFERROR(IF(Comptes!H95&lt;&gt;0,IF(Comptes!AA95&lt;&gt;0,SUMPRODUCT(Comptes!O95:Z95,Comptes!$O$5:$Z$5)/Comptes!AA95,IF(Comptes!G95&lt;&gt;0,$AC$3,Comptes!AF95)),""),""))</f>
        <v>0</v>
      </c>
      <c r="AD95" s="60" t="str">
        <f ca="1">+IFERROR(VLOOKUP((($AC$3-AC95))/30.5,$AK$24:$AL$28,2,TRUE),"")</f>
        <v>A plus d’un an</v>
      </c>
      <c r="AE95" s="52"/>
      <c r="AF95" s="61"/>
    </row>
    <row r="96" spans="1:32" s="62" customFormat="1" ht="13.8" x14ac:dyDescent="0.3">
      <c r="A96" s="76"/>
      <c r="B96" s="64" t="s">
        <v>125</v>
      </c>
      <c r="C96" s="65" t="s">
        <v>125</v>
      </c>
      <c r="D96" s="65" t="s">
        <v>125</v>
      </c>
      <c r="E96" s="66" t="s">
        <v>125</v>
      </c>
      <c r="F96" s="54">
        <v>0</v>
      </c>
      <c r="G96" s="55">
        <v>0</v>
      </c>
      <c r="H96" s="67">
        <f t="shared" si="12"/>
        <v>0</v>
      </c>
      <c r="I96" s="68"/>
      <c r="J96" s="56"/>
      <c r="K96" s="69"/>
      <c r="L96" s="70">
        <f t="shared" si="13"/>
        <v>0</v>
      </c>
      <c r="M96" s="52"/>
      <c r="N96" s="57">
        <v>0</v>
      </c>
      <c r="O96" s="72"/>
      <c r="P96" s="72"/>
      <c r="Q96" s="72"/>
      <c r="R96" s="72"/>
      <c r="S96" s="72"/>
      <c r="T96" s="72"/>
      <c r="U96" s="72"/>
      <c r="V96" s="72"/>
      <c r="W96" s="72"/>
      <c r="X96" s="72"/>
      <c r="Y96" s="72"/>
      <c r="Z96" s="72"/>
      <c r="AA96" s="58">
        <f t="shared" si="14"/>
        <v>0</v>
      </c>
      <c r="AB96" s="73"/>
      <c r="AC96" s="59">
        <f>IF(ROUND(Comptes!AA96,0)=0,Comptes!AF96,IFERROR(IF(Comptes!H96&lt;&gt;0,IF(Comptes!AA96&lt;&gt;0,SUMPRODUCT(Comptes!O96:Z96,Comptes!$O$5:$Z$5)/Comptes!AA96,IF(Comptes!G96&lt;&gt;0,$AC$3,Comptes!AF96)),""),""))</f>
        <v>0</v>
      </c>
      <c r="AD96" s="60" t="str">
        <f ca="1">+IFERROR(VLOOKUP((($AC$3-AC96))/30.5,$AK$24:$AL$28,2,TRUE),"")</f>
        <v>A plus d’un an</v>
      </c>
      <c r="AE96" s="52"/>
      <c r="AF96" s="61"/>
    </row>
    <row r="97" spans="1:32" s="62" customFormat="1" ht="13.8" x14ac:dyDescent="0.3">
      <c r="A97" s="76"/>
      <c r="B97" s="64" t="s">
        <v>125</v>
      </c>
      <c r="C97" s="65" t="s">
        <v>125</v>
      </c>
      <c r="D97" s="65" t="s">
        <v>125</v>
      </c>
      <c r="E97" s="66" t="s">
        <v>125</v>
      </c>
      <c r="F97" s="54">
        <v>0</v>
      </c>
      <c r="G97" s="55">
        <v>0</v>
      </c>
      <c r="H97" s="67">
        <f t="shared" si="12"/>
        <v>0</v>
      </c>
      <c r="I97" s="68"/>
      <c r="J97" s="56"/>
      <c r="K97" s="69"/>
      <c r="L97" s="70">
        <f t="shared" si="13"/>
        <v>0</v>
      </c>
      <c r="M97" s="52"/>
      <c r="N97" s="57">
        <v>0</v>
      </c>
      <c r="O97" s="72"/>
      <c r="P97" s="72"/>
      <c r="Q97" s="72"/>
      <c r="R97" s="72"/>
      <c r="S97" s="72"/>
      <c r="T97" s="72"/>
      <c r="U97" s="72"/>
      <c r="V97" s="72"/>
      <c r="W97" s="72"/>
      <c r="X97" s="72"/>
      <c r="Y97" s="72"/>
      <c r="Z97" s="72"/>
      <c r="AA97" s="58">
        <f t="shared" si="14"/>
        <v>0</v>
      </c>
      <c r="AB97" s="73"/>
      <c r="AC97" s="59">
        <f>IF(ROUND(Comptes!AA97,0)=0,Comptes!AF97,IFERROR(IF(Comptes!H97&lt;&gt;0,IF(Comptes!AA97&lt;&gt;0,SUMPRODUCT(Comptes!O97:Z97,Comptes!$O$5:$Z$5)/Comptes!AA97,IF(Comptes!G97&lt;&gt;0,$AC$3,Comptes!AF97)),""),""))</f>
        <v>0</v>
      </c>
      <c r="AD97" s="60" t="str">
        <f ca="1">+IFERROR(VLOOKUP((($AC$3-AC97))/30.5,$AK$24:$AL$28,2,TRUE),"")</f>
        <v>A plus d’un an</v>
      </c>
      <c r="AE97" s="52"/>
      <c r="AF97" s="61"/>
    </row>
    <row r="98" spans="1:32" s="62" customFormat="1" ht="13.8" x14ac:dyDescent="0.3">
      <c r="A98" s="76"/>
      <c r="B98" s="64" t="s">
        <v>125</v>
      </c>
      <c r="C98" s="65" t="s">
        <v>125</v>
      </c>
      <c r="D98" s="65" t="s">
        <v>125</v>
      </c>
      <c r="E98" s="66" t="s">
        <v>125</v>
      </c>
      <c r="F98" s="54">
        <v>0</v>
      </c>
      <c r="G98" s="55">
        <v>0</v>
      </c>
      <c r="H98" s="67">
        <f t="shared" si="12"/>
        <v>0</v>
      </c>
      <c r="I98" s="68"/>
      <c r="J98" s="56"/>
      <c r="K98" s="69"/>
      <c r="L98" s="70">
        <f t="shared" si="13"/>
        <v>0</v>
      </c>
      <c r="M98" s="52"/>
      <c r="N98" s="57">
        <v>0</v>
      </c>
      <c r="O98" s="72"/>
      <c r="P98" s="72"/>
      <c r="Q98" s="72"/>
      <c r="R98" s="72"/>
      <c r="S98" s="72"/>
      <c r="T98" s="72"/>
      <c r="U98" s="72"/>
      <c r="V98" s="72"/>
      <c r="W98" s="72"/>
      <c r="X98" s="72"/>
      <c r="Y98" s="72"/>
      <c r="Z98" s="72"/>
      <c r="AA98" s="58">
        <f t="shared" si="14"/>
        <v>0</v>
      </c>
      <c r="AB98" s="73"/>
      <c r="AC98" s="59">
        <f>IF(ROUND(Comptes!AA98,0)=0,Comptes!AF98,IFERROR(IF(Comptes!H98&lt;&gt;0,IF(Comptes!AA98&lt;&gt;0,SUMPRODUCT(Comptes!O98:Z98,Comptes!$O$5:$Z$5)/Comptes!AA98,IF(Comptes!G98&lt;&gt;0,$AC$3,Comptes!AF98)),""),""))</f>
        <v>0</v>
      </c>
      <c r="AD98" s="60" t="str">
        <f ca="1">+IFERROR(VLOOKUP((($AC$3-AC98))/30.5,$AK$24:$AL$28,2,TRUE),"")</f>
        <v>A plus d’un an</v>
      </c>
      <c r="AE98" s="52"/>
      <c r="AF98" s="61"/>
    </row>
    <row r="99" spans="1:32" s="62" customFormat="1" ht="13.8" x14ac:dyDescent="0.3">
      <c r="A99" s="76"/>
      <c r="B99" s="64" t="s">
        <v>125</v>
      </c>
      <c r="C99" s="65" t="s">
        <v>125</v>
      </c>
      <c r="D99" s="65" t="s">
        <v>125</v>
      </c>
      <c r="E99" s="66" t="s">
        <v>125</v>
      </c>
      <c r="F99" s="54">
        <v>0</v>
      </c>
      <c r="G99" s="55">
        <v>0</v>
      </c>
      <c r="H99" s="67">
        <f t="shared" si="12"/>
        <v>0</v>
      </c>
      <c r="I99" s="68"/>
      <c r="J99" s="56"/>
      <c r="K99" s="69"/>
      <c r="L99" s="70">
        <f t="shared" si="13"/>
        <v>0</v>
      </c>
      <c r="M99" s="52"/>
      <c r="N99" s="57">
        <v>0</v>
      </c>
      <c r="O99" s="72"/>
      <c r="P99" s="72"/>
      <c r="Q99" s="72"/>
      <c r="R99" s="72"/>
      <c r="S99" s="72"/>
      <c r="T99" s="72"/>
      <c r="U99" s="72"/>
      <c r="V99" s="72"/>
      <c r="W99" s="72"/>
      <c r="X99" s="72"/>
      <c r="Y99" s="72"/>
      <c r="Z99" s="72"/>
      <c r="AA99" s="58">
        <f t="shared" si="14"/>
        <v>0</v>
      </c>
      <c r="AB99" s="73"/>
      <c r="AC99" s="59">
        <f>IF(ROUND(Comptes!AA99,0)=0,Comptes!AF99,IFERROR(IF(Comptes!H99&lt;&gt;0,IF(Comptes!AA99&lt;&gt;0,SUMPRODUCT(Comptes!O99:Z99,Comptes!$O$5:$Z$5)/Comptes!AA99,IF(Comptes!G99&lt;&gt;0,$AC$3,Comptes!AF99)),""),""))</f>
        <v>0</v>
      </c>
      <c r="AD99" s="60" t="str">
        <f ca="1">+IFERROR(VLOOKUP((($AC$3-AC99))/30.5,$AK$24:$AL$28,2,TRUE),"")</f>
        <v>A plus d’un an</v>
      </c>
      <c r="AE99" s="52"/>
      <c r="AF99" s="61"/>
    </row>
    <row r="100" spans="1:32" s="62" customFormat="1" ht="13.8" x14ac:dyDescent="0.3">
      <c r="A100" s="76"/>
      <c r="B100" s="64" t="s">
        <v>125</v>
      </c>
      <c r="C100" s="65" t="s">
        <v>125</v>
      </c>
      <c r="D100" s="65" t="s">
        <v>125</v>
      </c>
      <c r="E100" s="66" t="s">
        <v>125</v>
      </c>
      <c r="F100" s="54">
        <v>0</v>
      </c>
      <c r="G100" s="55">
        <v>0</v>
      </c>
      <c r="H100" s="67">
        <f t="shared" si="12"/>
        <v>0</v>
      </c>
      <c r="I100" s="68"/>
      <c r="J100" s="56"/>
      <c r="K100" s="69"/>
      <c r="L100" s="70">
        <f t="shared" si="13"/>
        <v>0</v>
      </c>
      <c r="M100" s="52"/>
      <c r="N100" s="57">
        <v>0</v>
      </c>
      <c r="O100" s="72"/>
      <c r="P100" s="72"/>
      <c r="Q100" s="72"/>
      <c r="R100" s="72"/>
      <c r="S100" s="72"/>
      <c r="T100" s="72"/>
      <c r="U100" s="72"/>
      <c r="V100" s="72"/>
      <c r="W100" s="72"/>
      <c r="X100" s="72"/>
      <c r="Y100" s="72"/>
      <c r="Z100" s="72"/>
      <c r="AA100" s="58">
        <f t="shared" si="14"/>
        <v>0</v>
      </c>
      <c r="AB100" s="73"/>
      <c r="AC100" s="59">
        <f>IF(ROUND(Comptes!AA100,0)=0,Comptes!AF100,IFERROR(IF(Comptes!H100&lt;&gt;0,IF(Comptes!AA100&lt;&gt;0,SUMPRODUCT(Comptes!O100:Z100,Comptes!$O$5:$Z$5)/Comptes!AA100,IF(Comptes!G100&lt;&gt;0,$AC$3,Comptes!AF100)),""),""))</f>
        <v>0</v>
      </c>
      <c r="AD100" s="60" t="str">
        <f ca="1">+IFERROR(VLOOKUP((($AC$3-AC100))/30.5,$AK$24:$AL$28,2,TRUE),"")</f>
        <v>A plus d’un an</v>
      </c>
      <c r="AE100" s="52"/>
      <c r="AF100" s="61"/>
    </row>
    <row r="101" spans="1:32" s="62" customFormat="1" ht="13.8" x14ac:dyDescent="0.3">
      <c r="A101" s="76"/>
      <c r="B101" s="64" t="s">
        <v>125</v>
      </c>
      <c r="C101" s="65" t="s">
        <v>125</v>
      </c>
      <c r="D101" s="65" t="s">
        <v>125</v>
      </c>
      <c r="E101" s="66" t="s">
        <v>125</v>
      </c>
      <c r="F101" s="54">
        <v>0</v>
      </c>
      <c r="G101" s="55">
        <v>0</v>
      </c>
      <c r="H101" s="67">
        <f t="shared" si="12"/>
        <v>0</v>
      </c>
      <c r="I101" s="68"/>
      <c r="J101" s="56"/>
      <c r="K101" s="69"/>
      <c r="L101" s="70">
        <f t="shared" si="13"/>
        <v>0</v>
      </c>
      <c r="M101" s="52"/>
      <c r="N101" s="57">
        <v>0</v>
      </c>
      <c r="O101" s="72"/>
      <c r="P101" s="72"/>
      <c r="Q101" s="72"/>
      <c r="R101" s="72"/>
      <c r="S101" s="72"/>
      <c r="T101" s="72"/>
      <c r="U101" s="72"/>
      <c r="V101" s="72"/>
      <c r="W101" s="72"/>
      <c r="X101" s="72"/>
      <c r="Y101" s="72"/>
      <c r="Z101" s="72"/>
      <c r="AA101" s="58">
        <f t="shared" si="14"/>
        <v>0</v>
      </c>
      <c r="AB101" s="73"/>
      <c r="AC101" s="59">
        <f>IF(ROUND(Comptes!AA101,0)=0,Comptes!AF101,IFERROR(IF(Comptes!H101&lt;&gt;0,IF(Comptes!AA101&lt;&gt;0,SUMPRODUCT(Comptes!O101:Z101,Comptes!$O$5:$Z$5)/Comptes!AA101,IF(Comptes!G101&lt;&gt;0,$AC$3,Comptes!AF101)),""),""))</f>
        <v>0</v>
      </c>
      <c r="AD101" s="60" t="str">
        <f ca="1">+IFERROR(VLOOKUP((($AC$3-AC101))/30.5,$AK$24:$AL$28,2,TRUE),"")</f>
        <v>A plus d’un an</v>
      </c>
      <c r="AE101" s="52"/>
      <c r="AF101" s="61"/>
    </row>
    <row r="102" spans="1:32" s="62" customFormat="1" ht="13.8" x14ac:dyDescent="0.3">
      <c r="A102" s="76"/>
      <c r="B102" s="64" t="s">
        <v>125</v>
      </c>
      <c r="C102" s="65" t="s">
        <v>125</v>
      </c>
      <c r="D102" s="65" t="s">
        <v>125</v>
      </c>
      <c r="E102" s="66" t="s">
        <v>125</v>
      </c>
      <c r="F102" s="54">
        <v>0</v>
      </c>
      <c r="G102" s="55">
        <v>0</v>
      </c>
      <c r="H102" s="67">
        <f t="shared" si="12"/>
        <v>0</v>
      </c>
      <c r="I102" s="68"/>
      <c r="J102" s="56"/>
      <c r="K102" s="69"/>
      <c r="L102" s="70">
        <f t="shared" si="13"/>
        <v>0</v>
      </c>
      <c r="M102" s="52"/>
      <c r="N102" s="57">
        <v>0</v>
      </c>
      <c r="O102" s="72"/>
      <c r="P102" s="72"/>
      <c r="Q102" s="72"/>
      <c r="R102" s="72"/>
      <c r="S102" s="72"/>
      <c r="T102" s="72"/>
      <c r="U102" s="72"/>
      <c r="V102" s="72"/>
      <c r="W102" s="72"/>
      <c r="X102" s="72"/>
      <c r="Y102" s="72"/>
      <c r="Z102" s="72"/>
      <c r="AA102" s="58">
        <f t="shared" si="14"/>
        <v>0</v>
      </c>
      <c r="AB102" s="73"/>
      <c r="AC102" s="59">
        <f>IF(ROUND(Comptes!AA102,0)=0,Comptes!AF102,IFERROR(IF(Comptes!H102&lt;&gt;0,IF(Comptes!AA102&lt;&gt;0,SUMPRODUCT(Comptes!O102:Z102,Comptes!$O$5:$Z$5)/Comptes!AA102,IF(Comptes!G102&lt;&gt;0,$AC$3,Comptes!AF102)),""),""))</f>
        <v>0</v>
      </c>
      <c r="AD102" s="60" t="str">
        <f ca="1">+IFERROR(VLOOKUP((($AC$3-AC102))/30.5,$AK$24:$AL$28,2,TRUE),"")</f>
        <v>A plus d’un an</v>
      </c>
      <c r="AE102" s="52"/>
      <c r="AF102" s="61"/>
    </row>
    <row r="103" spans="1:32" s="62" customFormat="1" ht="13.8" x14ac:dyDescent="0.3">
      <c r="A103" s="76"/>
      <c r="B103" s="64" t="s">
        <v>125</v>
      </c>
      <c r="C103" s="65" t="s">
        <v>125</v>
      </c>
      <c r="D103" s="65" t="s">
        <v>125</v>
      </c>
      <c r="E103" s="66" t="s">
        <v>125</v>
      </c>
      <c r="F103" s="54">
        <v>0</v>
      </c>
      <c r="G103" s="55">
        <v>0</v>
      </c>
      <c r="H103" s="67">
        <f t="shared" si="12"/>
        <v>0</v>
      </c>
      <c r="I103" s="68"/>
      <c r="J103" s="56"/>
      <c r="K103" s="69"/>
      <c r="L103" s="70">
        <f t="shared" si="13"/>
        <v>0</v>
      </c>
      <c r="M103" s="52"/>
      <c r="N103" s="57">
        <v>0</v>
      </c>
      <c r="O103" s="72"/>
      <c r="P103" s="72"/>
      <c r="Q103" s="72"/>
      <c r="R103" s="72"/>
      <c r="S103" s="72"/>
      <c r="T103" s="72"/>
      <c r="U103" s="72"/>
      <c r="V103" s="72"/>
      <c r="W103" s="72"/>
      <c r="X103" s="72"/>
      <c r="Y103" s="72"/>
      <c r="Z103" s="72"/>
      <c r="AA103" s="58">
        <f t="shared" si="14"/>
        <v>0</v>
      </c>
      <c r="AB103" s="73"/>
      <c r="AC103" s="59">
        <f>IF(ROUND(Comptes!AA103,0)=0,Comptes!AF103,IFERROR(IF(Comptes!H103&lt;&gt;0,IF(Comptes!AA103&lt;&gt;0,SUMPRODUCT(Comptes!O103:Z103,Comptes!$O$5:$Z$5)/Comptes!AA103,IF(Comptes!G103&lt;&gt;0,$AC$3,Comptes!AF103)),""),""))</f>
        <v>0</v>
      </c>
      <c r="AD103" s="60" t="str">
        <f ca="1">+IFERROR(VLOOKUP((($AC$3-AC103))/30.5,$AK$24:$AL$28,2,TRUE),"")</f>
        <v>A plus d’un an</v>
      </c>
      <c r="AE103" s="52"/>
      <c r="AF103" s="61"/>
    </row>
    <row r="104" spans="1:32" s="62" customFormat="1" ht="13.8" x14ac:dyDescent="0.3">
      <c r="A104" s="76"/>
      <c r="B104" s="64" t="s">
        <v>125</v>
      </c>
      <c r="C104" s="65" t="s">
        <v>125</v>
      </c>
      <c r="D104" s="65" t="s">
        <v>125</v>
      </c>
      <c r="E104" s="66" t="s">
        <v>125</v>
      </c>
      <c r="F104" s="54">
        <v>0</v>
      </c>
      <c r="G104" s="55">
        <v>0</v>
      </c>
      <c r="H104" s="67">
        <f t="shared" si="12"/>
        <v>0</v>
      </c>
      <c r="I104" s="68"/>
      <c r="J104" s="56"/>
      <c r="K104" s="69"/>
      <c r="L104" s="70">
        <f t="shared" si="13"/>
        <v>0</v>
      </c>
      <c r="M104" s="52"/>
      <c r="N104" s="57">
        <v>0</v>
      </c>
      <c r="O104" s="72"/>
      <c r="P104" s="72"/>
      <c r="Q104" s="72"/>
      <c r="R104" s="72"/>
      <c r="S104" s="72"/>
      <c r="T104" s="72"/>
      <c r="U104" s="72"/>
      <c r="V104" s="72"/>
      <c r="W104" s="72"/>
      <c r="X104" s="72"/>
      <c r="Y104" s="72"/>
      <c r="Z104" s="72"/>
      <c r="AA104" s="58">
        <f t="shared" si="14"/>
        <v>0</v>
      </c>
      <c r="AB104" s="73"/>
      <c r="AC104" s="59">
        <f>IF(ROUND(Comptes!AA104,0)=0,Comptes!AF104,IFERROR(IF(Comptes!H104&lt;&gt;0,IF(Comptes!AA104&lt;&gt;0,SUMPRODUCT(Comptes!O104:Z104,Comptes!$O$5:$Z$5)/Comptes!AA104,IF(Comptes!G104&lt;&gt;0,$AC$3,Comptes!AF104)),""),""))</f>
        <v>0</v>
      </c>
      <c r="AD104" s="60" t="str">
        <f ca="1">+IFERROR(VLOOKUP((($AC$3-AC104))/30.5,$AK$24:$AL$28,2,TRUE),"")</f>
        <v>A plus d’un an</v>
      </c>
      <c r="AE104" s="52"/>
      <c r="AF104" s="61"/>
    </row>
    <row r="105" spans="1:32" s="62" customFormat="1" ht="13.8" x14ac:dyDescent="0.3">
      <c r="A105" s="76"/>
      <c r="B105" s="64" t="s">
        <v>125</v>
      </c>
      <c r="C105" s="65" t="s">
        <v>125</v>
      </c>
      <c r="D105" s="65" t="s">
        <v>125</v>
      </c>
      <c r="E105" s="66" t="s">
        <v>125</v>
      </c>
      <c r="F105" s="54">
        <v>0</v>
      </c>
      <c r="G105" s="55">
        <v>0</v>
      </c>
      <c r="H105" s="67">
        <f t="shared" si="12"/>
        <v>0</v>
      </c>
      <c r="I105" s="68"/>
      <c r="J105" s="56"/>
      <c r="K105" s="69"/>
      <c r="L105" s="70">
        <f t="shared" si="13"/>
        <v>0</v>
      </c>
      <c r="M105" s="52"/>
      <c r="N105" s="57">
        <v>0</v>
      </c>
      <c r="O105" s="72"/>
      <c r="P105" s="72"/>
      <c r="Q105" s="72"/>
      <c r="R105" s="72"/>
      <c r="S105" s="72"/>
      <c r="T105" s="72"/>
      <c r="U105" s="72"/>
      <c r="V105" s="72"/>
      <c r="W105" s="72"/>
      <c r="X105" s="72"/>
      <c r="Y105" s="72"/>
      <c r="Z105" s="72"/>
      <c r="AA105" s="58">
        <f t="shared" si="14"/>
        <v>0</v>
      </c>
      <c r="AB105" s="73"/>
      <c r="AC105" s="59">
        <f>IF(ROUND(Comptes!AA105,0)=0,Comptes!AF105,IFERROR(IF(Comptes!H105&lt;&gt;0,IF(Comptes!AA105&lt;&gt;0,SUMPRODUCT(Comptes!O105:Z105,Comptes!$O$5:$Z$5)/Comptes!AA105,IF(Comptes!G105&lt;&gt;0,$AC$3,Comptes!AF105)),""),""))</f>
        <v>0</v>
      </c>
      <c r="AD105" s="60" t="str">
        <f ca="1">+IFERROR(VLOOKUP((($AC$3-AC105))/30.5,$AK$24:$AL$28,2,TRUE),"")</f>
        <v>A plus d’un an</v>
      </c>
      <c r="AE105" s="52"/>
      <c r="AF105" s="61"/>
    </row>
    <row r="106" spans="1:32" s="62" customFormat="1" ht="13.8" x14ac:dyDescent="0.3">
      <c r="A106" s="76"/>
      <c r="B106" s="64" t="s">
        <v>125</v>
      </c>
      <c r="C106" s="65" t="s">
        <v>125</v>
      </c>
      <c r="D106" s="65" t="s">
        <v>125</v>
      </c>
      <c r="E106" s="66" t="s">
        <v>125</v>
      </c>
      <c r="F106" s="54">
        <v>0</v>
      </c>
      <c r="G106" s="55">
        <v>0</v>
      </c>
      <c r="H106" s="67">
        <f t="shared" si="12"/>
        <v>0</v>
      </c>
      <c r="I106" s="68"/>
      <c r="J106" s="56"/>
      <c r="K106" s="69"/>
      <c r="L106" s="70">
        <f t="shared" si="13"/>
        <v>0</v>
      </c>
      <c r="M106" s="52"/>
      <c r="N106" s="57">
        <v>0</v>
      </c>
      <c r="O106" s="72"/>
      <c r="P106" s="72"/>
      <c r="Q106" s="72"/>
      <c r="R106" s="72"/>
      <c r="S106" s="72"/>
      <c r="T106" s="72"/>
      <c r="U106" s="72"/>
      <c r="V106" s="72"/>
      <c r="W106" s="72"/>
      <c r="X106" s="72"/>
      <c r="Y106" s="72"/>
      <c r="Z106" s="72"/>
      <c r="AA106" s="58">
        <f t="shared" si="14"/>
        <v>0</v>
      </c>
      <c r="AB106" s="73"/>
      <c r="AC106" s="59">
        <f>IF(ROUND(Comptes!AA106,0)=0,Comptes!AF106,IFERROR(IF(Comptes!H106&lt;&gt;0,IF(Comptes!AA106&lt;&gt;0,SUMPRODUCT(Comptes!O106:Z106,Comptes!$O$5:$Z$5)/Comptes!AA106,IF(Comptes!G106&lt;&gt;0,$AC$3,Comptes!AF106)),""),""))</f>
        <v>0</v>
      </c>
      <c r="AD106" s="60" t="str">
        <f ca="1">+IFERROR(VLOOKUP((($AC$3-AC106))/30.5,$AK$24:$AL$28,2,TRUE),"")</f>
        <v>A plus d’un an</v>
      </c>
      <c r="AE106" s="52"/>
      <c r="AF106" s="61"/>
    </row>
    <row r="107" spans="1:32" s="62" customFormat="1" ht="13.8" x14ac:dyDescent="0.3">
      <c r="A107" s="76"/>
      <c r="B107" s="64" t="s">
        <v>125</v>
      </c>
      <c r="C107" s="65" t="s">
        <v>125</v>
      </c>
      <c r="D107" s="65" t="s">
        <v>125</v>
      </c>
      <c r="E107" s="66" t="s">
        <v>125</v>
      </c>
      <c r="F107" s="54">
        <v>0</v>
      </c>
      <c r="G107" s="55">
        <v>0</v>
      </c>
      <c r="H107" s="67">
        <f t="shared" si="12"/>
        <v>0</v>
      </c>
      <c r="I107" s="68"/>
      <c r="J107" s="56"/>
      <c r="K107" s="69"/>
      <c r="L107" s="70">
        <f t="shared" si="13"/>
        <v>0</v>
      </c>
      <c r="M107" s="52"/>
      <c r="N107" s="57">
        <v>0</v>
      </c>
      <c r="O107" s="72"/>
      <c r="P107" s="72"/>
      <c r="Q107" s="72"/>
      <c r="R107" s="72"/>
      <c r="S107" s="72"/>
      <c r="T107" s="72"/>
      <c r="U107" s="72"/>
      <c r="V107" s="72"/>
      <c r="W107" s="72"/>
      <c r="X107" s="72"/>
      <c r="Y107" s="72"/>
      <c r="Z107" s="72"/>
      <c r="AA107" s="58">
        <f t="shared" si="14"/>
        <v>0</v>
      </c>
      <c r="AB107" s="73"/>
      <c r="AC107" s="59">
        <f>IF(ROUND(Comptes!AA107,0)=0,Comptes!AF107,IFERROR(IF(Comptes!H107&lt;&gt;0,IF(Comptes!AA107&lt;&gt;0,SUMPRODUCT(Comptes!O107:Z107,Comptes!$O$5:$Z$5)/Comptes!AA107,IF(Comptes!G107&lt;&gt;0,$AC$3,Comptes!AF107)),""),""))</f>
        <v>0</v>
      </c>
      <c r="AD107" s="60" t="str">
        <f ca="1">+IFERROR(VLOOKUP((($AC$3-AC107))/30.5,$AK$24:$AL$28,2,TRUE),"")</f>
        <v>A plus d’un an</v>
      </c>
      <c r="AE107" s="52"/>
      <c r="AF107" s="61"/>
    </row>
    <row r="108" spans="1:32" s="62" customFormat="1" ht="13.8" x14ac:dyDescent="0.3">
      <c r="A108" s="76"/>
      <c r="B108" s="64" t="s">
        <v>125</v>
      </c>
      <c r="C108" s="65" t="s">
        <v>125</v>
      </c>
      <c r="D108" s="65" t="s">
        <v>125</v>
      </c>
      <c r="E108" s="66" t="s">
        <v>125</v>
      </c>
      <c r="F108" s="54">
        <v>0</v>
      </c>
      <c r="G108" s="55">
        <v>0</v>
      </c>
      <c r="H108" s="67">
        <f t="shared" si="12"/>
        <v>0</v>
      </c>
      <c r="I108" s="68"/>
      <c r="J108" s="56"/>
      <c r="K108" s="69"/>
      <c r="L108" s="70">
        <f t="shared" si="13"/>
        <v>0</v>
      </c>
      <c r="M108" s="52"/>
      <c r="N108" s="57">
        <v>0</v>
      </c>
      <c r="O108" s="72"/>
      <c r="P108" s="72"/>
      <c r="Q108" s="72"/>
      <c r="R108" s="72"/>
      <c r="S108" s="72"/>
      <c r="T108" s="72"/>
      <c r="U108" s="72"/>
      <c r="V108" s="72"/>
      <c r="W108" s="72"/>
      <c r="X108" s="72"/>
      <c r="Y108" s="72"/>
      <c r="Z108" s="72"/>
      <c r="AA108" s="58">
        <f t="shared" si="14"/>
        <v>0</v>
      </c>
      <c r="AB108" s="73"/>
      <c r="AC108" s="59">
        <f>IF(ROUND(Comptes!AA108,0)=0,Comptes!AF108,IFERROR(IF(Comptes!H108&lt;&gt;0,IF(Comptes!AA108&lt;&gt;0,SUMPRODUCT(Comptes!O108:Z108,Comptes!$O$5:$Z$5)/Comptes!AA108,IF(Comptes!G108&lt;&gt;0,$AC$3,Comptes!AF108)),""),""))</f>
        <v>0</v>
      </c>
      <c r="AD108" s="60" t="str">
        <f ca="1">+IFERROR(VLOOKUP((($AC$3-AC108))/30.5,$AK$24:$AL$28,2,TRUE),"")</f>
        <v>A plus d’un an</v>
      </c>
      <c r="AE108" s="52"/>
      <c r="AF108" s="61"/>
    </row>
    <row r="109" spans="1:32" s="62" customFormat="1" ht="13.8" x14ac:dyDescent="0.3">
      <c r="A109" s="76"/>
      <c r="B109" s="64" t="s">
        <v>125</v>
      </c>
      <c r="C109" s="65" t="s">
        <v>125</v>
      </c>
      <c r="D109" s="65" t="s">
        <v>125</v>
      </c>
      <c r="E109" s="66" t="s">
        <v>125</v>
      </c>
      <c r="F109" s="54">
        <v>0</v>
      </c>
      <c r="G109" s="55">
        <v>0</v>
      </c>
      <c r="H109" s="67">
        <f t="shared" si="12"/>
        <v>0</v>
      </c>
      <c r="I109" s="68"/>
      <c r="J109" s="56"/>
      <c r="K109" s="69"/>
      <c r="L109" s="70">
        <f t="shared" si="13"/>
        <v>0</v>
      </c>
      <c r="M109" s="52"/>
      <c r="N109" s="57">
        <v>0</v>
      </c>
      <c r="O109" s="72"/>
      <c r="P109" s="72"/>
      <c r="Q109" s="72"/>
      <c r="R109" s="72"/>
      <c r="S109" s="72"/>
      <c r="T109" s="72"/>
      <c r="U109" s="72"/>
      <c r="V109" s="72"/>
      <c r="W109" s="72"/>
      <c r="X109" s="72"/>
      <c r="Y109" s="72"/>
      <c r="Z109" s="72"/>
      <c r="AA109" s="58">
        <f t="shared" si="14"/>
        <v>0</v>
      </c>
      <c r="AB109" s="73"/>
      <c r="AC109" s="59">
        <f>IF(ROUND(Comptes!AA109,0)=0,Comptes!AF109,IFERROR(IF(Comptes!H109&lt;&gt;0,IF(Comptes!AA109&lt;&gt;0,SUMPRODUCT(Comptes!O109:Z109,Comptes!$O$5:$Z$5)/Comptes!AA109,IF(Comptes!G109&lt;&gt;0,$AC$3,Comptes!AF109)),""),""))</f>
        <v>0</v>
      </c>
      <c r="AD109" s="60" t="str">
        <f ca="1">+IFERROR(VLOOKUP((($AC$3-AC109))/30.5,$AK$24:$AL$28,2,TRUE),"")</f>
        <v>A plus d’un an</v>
      </c>
      <c r="AE109" s="52"/>
      <c r="AF109" s="61"/>
    </row>
    <row r="110" spans="1:32" s="62" customFormat="1" ht="13.8" x14ac:dyDescent="0.3">
      <c r="A110" s="76"/>
      <c r="B110" s="64" t="s">
        <v>125</v>
      </c>
      <c r="C110" s="65" t="s">
        <v>125</v>
      </c>
      <c r="D110" s="65" t="s">
        <v>125</v>
      </c>
      <c r="E110" s="66" t="s">
        <v>125</v>
      </c>
      <c r="F110" s="54">
        <v>0</v>
      </c>
      <c r="G110" s="55">
        <v>0</v>
      </c>
      <c r="H110" s="67">
        <f t="shared" si="12"/>
        <v>0</v>
      </c>
      <c r="I110" s="68"/>
      <c r="J110" s="56"/>
      <c r="K110" s="69"/>
      <c r="L110" s="70">
        <f t="shared" si="13"/>
        <v>0</v>
      </c>
      <c r="M110" s="52"/>
      <c r="N110" s="57">
        <v>0</v>
      </c>
      <c r="O110" s="72"/>
      <c r="P110" s="72"/>
      <c r="Q110" s="72"/>
      <c r="R110" s="72"/>
      <c r="S110" s="72"/>
      <c r="T110" s="72"/>
      <c r="U110" s="72"/>
      <c r="V110" s="72"/>
      <c r="W110" s="72"/>
      <c r="X110" s="72"/>
      <c r="Y110" s="72"/>
      <c r="Z110" s="72"/>
      <c r="AA110" s="58">
        <f t="shared" si="14"/>
        <v>0</v>
      </c>
      <c r="AB110" s="73"/>
      <c r="AC110" s="59">
        <f>IF(ROUND(Comptes!AA110,0)=0,Comptes!AF110,IFERROR(IF(Comptes!H110&lt;&gt;0,IF(Comptes!AA110&lt;&gt;0,SUMPRODUCT(Comptes!O110:Z110,Comptes!$O$5:$Z$5)/Comptes!AA110,IF(Comptes!G110&lt;&gt;0,$AC$3,Comptes!AF110)),""),""))</f>
        <v>0</v>
      </c>
      <c r="AD110" s="60" t="str">
        <f ca="1">+IFERROR(VLOOKUP((($AC$3-AC110))/30.5,$AK$24:$AL$28,2,TRUE),"")</f>
        <v>A plus d’un an</v>
      </c>
      <c r="AE110" s="52"/>
      <c r="AF110" s="61"/>
    </row>
    <row r="111" spans="1:32" s="62" customFormat="1" ht="13.8" x14ac:dyDescent="0.3">
      <c r="A111" s="76"/>
      <c r="B111" s="64" t="s">
        <v>125</v>
      </c>
      <c r="C111" s="65" t="s">
        <v>125</v>
      </c>
      <c r="D111" s="65" t="s">
        <v>125</v>
      </c>
      <c r="E111" s="66" t="s">
        <v>125</v>
      </c>
      <c r="F111" s="54">
        <v>0</v>
      </c>
      <c r="G111" s="55">
        <v>0</v>
      </c>
      <c r="H111" s="67">
        <f t="shared" si="12"/>
        <v>0</v>
      </c>
      <c r="I111" s="68"/>
      <c r="J111" s="56"/>
      <c r="K111" s="69"/>
      <c r="L111" s="70">
        <f t="shared" si="13"/>
        <v>0</v>
      </c>
      <c r="M111" s="52"/>
      <c r="N111" s="57">
        <v>0</v>
      </c>
      <c r="O111" s="72"/>
      <c r="P111" s="72"/>
      <c r="Q111" s="72"/>
      <c r="R111" s="72"/>
      <c r="S111" s="72"/>
      <c r="T111" s="72"/>
      <c r="U111" s="72"/>
      <c r="V111" s="72"/>
      <c r="W111" s="72"/>
      <c r="X111" s="72"/>
      <c r="Y111" s="72"/>
      <c r="Z111" s="72"/>
      <c r="AA111" s="58">
        <f t="shared" si="14"/>
        <v>0</v>
      </c>
      <c r="AB111" s="73"/>
      <c r="AC111" s="59">
        <f>IF(ROUND(Comptes!AA111,0)=0,Comptes!AF111,IFERROR(IF(Comptes!H111&lt;&gt;0,IF(Comptes!AA111&lt;&gt;0,SUMPRODUCT(Comptes!O111:Z111,Comptes!$O$5:$Z$5)/Comptes!AA111,IF(Comptes!G111&lt;&gt;0,$AC$3,Comptes!AF111)),""),""))</f>
        <v>0</v>
      </c>
      <c r="AD111" s="60" t="str">
        <f ca="1">+IFERROR(VLOOKUP((($AC$3-AC111))/30.5,$AK$24:$AL$28,2,TRUE),"")</f>
        <v>A plus d’un an</v>
      </c>
      <c r="AE111" s="52"/>
      <c r="AF111" s="61"/>
    </row>
    <row r="112" spans="1:32" s="62" customFormat="1" ht="13.8" x14ac:dyDescent="0.3">
      <c r="A112" s="76"/>
      <c r="B112" s="64" t="s">
        <v>125</v>
      </c>
      <c r="C112" s="65" t="s">
        <v>125</v>
      </c>
      <c r="D112" s="65" t="s">
        <v>125</v>
      </c>
      <c r="E112" s="66" t="s">
        <v>125</v>
      </c>
      <c r="F112" s="54">
        <v>0</v>
      </c>
      <c r="G112" s="55">
        <v>0</v>
      </c>
      <c r="H112" s="67">
        <f t="shared" si="12"/>
        <v>0</v>
      </c>
      <c r="I112" s="68"/>
      <c r="J112" s="56"/>
      <c r="K112" s="69"/>
      <c r="L112" s="70">
        <f t="shared" si="13"/>
        <v>0</v>
      </c>
      <c r="M112" s="52"/>
      <c r="N112" s="57">
        <v>0</v>
      </c>
      <c r="O112" s="72"/>
      <c r="P112" s="72"/>
      <c r="Q112" s="72"/>
      <c r="R112" s="72"/>
      <c r="S112" s="72"/>
      <c r="T112" s="72"/>
      <c r="U112" s="72"/>
      <c r="V112" s="72"/>
      <c r="W112" s="72"/>
      <c r="X112" s="72"/>
      <c r="Y112" s="72"/>
      <c r="Z112" s="72"/>
      <c r="AA112" s="58">
        <f t="shared" si="14"/>
        <v>0</v>
      </c>
      <c r="AB112" s="73"/>
      <c r="AC112" s="59">
        <f>IF(ROUND(Comptes!AA112,0)=0,Comptes!AF112,IFERROR(IF(Comptes!H112&lt;&gt;0,IF(Comptes!AA112&lt;&gt;0,SUMPRODUCT(Comptes!O112:Z112,Comptes!$O$5:$Z$5)/Comptes!AA112,IF(Comptes!G112&lt;&gt;0,$AC$3,Comptes!AF112)),""),""))</f>
        <v>0</v>
      </c>
      <c r="AD112" s="60" t="str">
        <f ca="1">+IFERROR(VLOOKUP((($AC$3-AC112))/30.5,$AK$24:$AL$28,2,TRUE),"")</f>
        <v>A plus d’un an</v>
      </c>
      <c r="AE112" s="52"/>
      <c r="AF112" s="61"/>
    </row>
    <row r="113" spans="1:32" s="62" customFormat="1" ht="13.8" x14ac:dyDescent="0.3">
      <c r="A113" s="76"/>
      <c r="B113" s="64" t="s">
        <v>125</v>
      </c>
      <c r="C113" s="65" t="s">
        <v>125</v>
      </c>
      <c r="D113" s="65" t="s">
        <v>125</v>
      </c>
      <c r="E113" s="66" t="s">
        <v>125</v>
      </c>
      <c r="F113" s="54">
        <v>0</v>
      </c>
      <c r="G113" s="55">
        <v>0</v>
      </c>
      <c r="H113" s="67">
        <f t="shared" si="12"/>
        <v>0</v>
      </c>
      <c r="I113" s="68"/>
      <c r="J113" s="56"/>
      <c r="K113" s="69"/>
      <c r="L113" s="70">
        <f t="shared" si="13"/>
        <v>0</v>
      </c>
      <c r="M113" s="52"/>
      <c r="N113" s="57">
        <v>0</v>
      </c>
      <c r="O113" s="72"/>
      <c r="P113" s="72"/>
      <c r="Q113" s="72"/>
      <c r="R113" s="72"/>
      <c r="S113" s="72"/>
      <c r="T113" s="72"/>
      <c r="U113" s="72"/>
      <c r="V113" s="72"/>
      <c r="W113" s="72"/>
      <c r="X113" s="72"/>
      <c r="Y113" s="72"/>
      <c r="Z113" s="72"/>
      <c r="AA113" s="58">
        <f t="shared" si="14"/>
        <v>0</v>
      </c>
      <c r="AB113" s="73"/>
      <c r="AC113" s="59">
        <f>IF(ROUND(Comptes!AA113,0)=0,Comptes!AF113,IFERROR(IF(Comptes!H113&lt;&gt;0,IF(Comptes!AA113&lt;&gt;0,SUMPRODUCT(Comptes!O113:Z113,Comptes!$O$5:$Z$5)/Comptes!AA113,IF(Comptes!G113&lt;&gt;0,$AC$3,Comptes!AF113)),""),""))</f>
        <v>0</v>
      </c>
      <c r="AD113" s="60" t="str">
        <f ca="1">+IFERROR(VLOOKUP((($AC$3-AC113))/30.5,$AK$24:$AL$28,2,TRUE),"")</f>
        <v>A plus d’un an</v>
      </c>
      <c r="AE113" s="52"/>
      <c r="AF113" s="61"/>
    </row>
    <row r="114" spans="1:32" s="62" customFormat="1" ht="13.8" x14ac:dyDescent="0.3">
      <c r="A114" s="76"/>
      <c r="B114" s="64" t="s">
        <v>125</v>
      </c>
      <c r="C114" s="65" t="s">
        <v>125</v>
      </c>
      <c r="D114" s="65" t="s">
        <v>125</v>
      </c>
      <c r="E114" s="66" t="s">
        <v>125</v>
      </c>
      <c r="F114" s="54">
        <v>0</v>
      </c>
      <c r="G114" s="55">
        <v>0</v>
      </c>
      <c r="H114" s="67">
        <f t="shared" si="12"/>
        <v>0</v>
      </c>
      <c r="I114" s="68"/>
      <c r="J114" s="56"/>
      <c r="K114" s="69"/>
      <c r="L114" s="70">
        <f t="shared" si="13"/>
        <v>0</v>
      </c>
      <c r="M114" s="52"/>
      <c r="N114" s="57">
        <v>0</v>
      </c>
      <c r="O114" s="72"/>
      <c r="P114" s="72"/>
      <c r="Q114" s="72"/>
      <c r="R114" s="72"/>
      <c r="S114" s="72"/>
      <c r="T114" s="72"/>
      <c r="U114" s="72"/>
      <c r="V114" s="72"/>
      <c r="W114" s="72"/>
      <c r="X114" s="72"/>
      <c r="Y114" s="72"/>
      <c r="Z114" s="72"/>
      <c r="AA114" s="58">
        <f t="shared" si="14"/>
        <v>0</v>
      </c>
      <c r="AB114" s="73"/>
      <c r="AC114" s="59">
        <f>IF(ROUND(Comptes!AA114,0)=0,Comptes!AF114,IFERROR(IF(Comptes!H114&lt;&gt;0,IF(Comptes!AA114&lt;&gt;0,SUMPRODUCT(Comptes!O114:Z114,Comptes!$O$5:$Z$5)/Comptes!AA114,IF(Comptes!G114&lt;&gt;0,$AC$3,Comptes!AF114)),""),""))</f>
        <v>0</v>
      </c>
      <c r="AD114" s="60" t="str">
        <f ca="1">+IFERROR(VLOOKUP((($AC$3-AC114))/30.5,$AK$24:$AL$28,2,TRUE),"")</f>
        <v>A plus d’un an</v>
      </c>
      <c r="AE114" s="52"/>
      <c r="AF114" s="61"/>
    </row>
    <row r="115" spans="1:32" s="62" customFormat="1" ht="13.8" x14ac:dyDescent="0.3">
      <c r="A115" s="76"/>
      <c r="B115" s="64" t="s">
        <v>125</v>
      </c>
      <c r="C115" s="65" t="s">
        <v>125</v>
      </c>
      <c r="D115" s="65" t="s">
        <v>125</v>
      </c>
      <c r="E115" s="66" t="s">
        <v>125</v>
      </c>
      <c r="F115" s="54">
        <v>0</v>
      </c>
      <c r="G115" s="55">
        <v>0</v>
      </c>
      <c r="H115" s="67">
        <f t="shared" si="12"/>
        <v>0</v>
      </c>
      <c r="I115" s="68"/>
      <c r="J115" s="56"/>
      <c r="K115" s="69"/>
      <c r="L115" s="70">
        <f t="shared" si="13"/>
        <v>0</v>
      </c>
      <c r="M115" s="52"/>
      <c r="N115" s="57">
        <v>0</v>
      </c>
      <c r="O115" s="72"/>
      <c r="P115" s="72"/>
      <c r="Q115" s="72"/>
      <c r="R115" s="72"/>
      <c r="S115" s="72"/>
      <c r="T115" s="72"/>
      <c r="U115" s="72"/>
      <c r="V115" s="72"/>
      <c r="W115" s="72"/>
      <c r="X115" s="72"/>
      <c r="Y115" s="72"/>
      <c r="Z115" s="72"/>
      <c r="AA115" s="58">
        <f t="shared" si="14"/>
        <v>0</v>
      </c>
      <c r="AB115" s="73"/>
      <c r="AC115" s="59">
        <f>IF(ROUND(Comptes!AA115,0)=0,Comptes!AF115,IFERROR(IF(Comptes!H115&lt;&gt;0,IF(Comptes!AA115&lt;&gt;0,SUMPRODUCT(Comptes!O115:Z115,Comptes!$O$5:$Z$5)/Comptes!AA115,IF(Comptes!G115&lt;&gt;0,$AC$3,Comptes!AF115)),""),""))</f>
        <v>0</v>
      </c>
      <c r="AD115" s="60" t="str">
        <f ca="1">+IFERROR(VLOOKUP((($AC$3-AC115))/30.5,$AK$24:$AL$28,2,TRUE),"")</f>
        <v>A plus d’un an</v>
      </c>
      <c r="AE115" s="52"/>
      <c r="AF115" s="61"/>
    </row>
    <row r="116" spans="1:32" s="62" customFormat="1" ht="13.8" x14ac:dyDescent="0.3">
      <c r="A116" s="76"/>
      <c r="B116" s="64" t="s">
        <v>125</v>
      </c>
      <c r="C116" s="65" t="s">
        <v>125</v>
      </c>
      <c r="D116" s="65" t="s">
        <v>125</v>
      </c>
      <c r="E116" s="66" t="s">
        <v>125</v>
      </c>
      <c r="F116" s="54">
        <v>0</v>
      </c>
      <c r="G116" s="55">
        <v>0</v>
      </c>
      <c r="H116" s="67">
        <f t="shared" si="12"/>
        <v>0</v>
      </c>
      <c r="I116" s="68"/>
      <c r="J116" s="56"/>
      <c r="K116" s="69"/>
      <c r="L116" s="70">
        <f t="shared" si="13"/>
        <v>0</v>
      </c>
      <c r="M116" s="52"/>
      <c r="N116" s="57">
        <v>0</v>
      </c>
      <c r="O116" s="72"/>
      <c r="P116" s="72"/>
      <c r="Q116" s="72"/>
      <c r="R116" s="72"/>
      <c r="S116" s="72"/>
      <c r="T116" s="72"/>
      <c r="U116" s="72"/>
      <c r="V116" s="72"/>
      <c r="W116" s="72"/>
      <c r="X116" s="72"/>
      <c r="Y116" s="72"/>
      <c r="Z116" s="72"/>
      <c r="AA116" s="58">
        <f t="shared" si="14"/>
        <v>0</v>
      </c>
      <c r="AB116" s="73"/>
      <c r="AC116" s="59">
        <f>IF(ROUND(Comptes!AA116,0)=0,Comptes!AF116,IFERROR(IF(Comptes!H116&lt;&gt;0,IF(Comptes!AA116&lt;&gt;0,SUMPRODUCT(Comptes!O116:Z116,Comptes!$O$5:$Z$5)/Comptes!AA116,IF(Comptes!G116&lt;&gt;0,$AC$3,Comptes!AF116)),""),""))</f>
        <v>0</v>
      </c>
      <c r="AD116" s="60" t="str">
        <f ca="1">+IFERROR(VLOOKUP((($AC$3-AC116))/30.5,$AK$24:$AL$28,2,TRUE),"")</f>
        <v>A plus d’un an</v>
      </c>
      <c r="AE116" s="52"/>
      <c r="AF116" s="61"/>
    </row>
    <row r="117" spans="1:32" s="62" customFormat="1" ht="13.8" x14ac:dyDescent="0.3">
      <c r="A117" s="76"/>
      <c r="B117" s="64" t="s">
        <v>125</v>
      </c>
      <c r="C117" s="65" t="s">
        <v>125</v>
      </c>
      <c r="D117" s="65" t="s">
        <v>125</v>
      </c>
      <c r="E117" s="66" t="s">
        <v>125</v>
      </c>
      <c r="F117" s="54">
        <v>0</v>
      </c>
      <c r="G117" s="55">
        <v>0</v>
      </c>
      <c r="H117" s="67">
        <f t="shared" ref="H117:H180" si="15">AA117+N117-G117</f>
        <v>0</v>
      </c>
      <c r="I117" s="68"/>
      <c r="J117" s="56"/>
      <c r="K117" s="69"/>
      <c r="L117" s="70">
        <f t="shared" ref="L117:L180" si="16">+F117-N117-K117-AA117</f>
        <v>0</v>
      </c>
      <c r="M117" s="52"/>
      <c r="N117" s="57">
        <v>0</v>
      </c>
      <c r="O117" s="72"/>
      <c r="P117" s="72"/>
      <c r="Q117" s="72"/>
      <c r="R117" s="72"/>
      <c r="S117" s="72"/>
      <c r="T117" s="72"/>
      <c r="U117" s="72"/>
      <c r="V117" s="72"/>
      <c r="W117" s="72"/>
      <c r="X117" s="72"/>
      <c r="Y117" s="72"/>
      <c r="Z117" s="72"/>
      <c r="AA117" s="58">
        <f t="shared" ref="AA117:AA180" si="17">+SUM(O117:Z117)</f>
        <v>0</v>
      </c>
      <c r="AB117" s="73"/>
      <c r="AC117" s="59">
        <f>IF(ROUND(Comptes!AA117,0)=0,Comptes!AF117,IFERROR(IF(Comptes!H117&lt;&gt;0,IF(Comptes!AA117&lt;&gt;0,SUMPRODUCT(Comptes!O117:Z117,Comptes!$O$5:$Z$5)/Comptes!AA117,IF(Comptes!G117&lt;&gt;0,$AC$3,Comptes!AF117)),""),""))</f>
        <v>0</v>
      </c>
      <c r="AD117" s="60" t="str">
        <f ca="1">+IFERROR(VLOOKUP((($AC$3-AC117))/30.5,$AK$24:$AL$28,2,TRUE),"")</f>
        <v>A plus d’un an</v>
      </c>
      <c r="AE117" s="52"/>
      <c r="AF117" s="61"/>
    </row>
    <row r="118" spans="1:32" s="62" customFormat="1" ht="13.8" x14ac:dyDescent="0.3">
      <c r="A118" s="76"/>
      <c r="B118" s="64" t="s">
        <v>125</v>
      </c>
      <c r="C118" s="65" t="s">
        <v>125</v>
      </c>
      <c r="D118" s="65" t="s">
        <v>125</v>
      </c>
      <c r="E118" s="66" t="s">
        <v>125</v>
      </c>
      <c r="F118" s="54">
        <v>0</v>
      </c>
      <c r="G118" s="55">
        <v>0</v>
      </c>
      <c r="H118" s="67">
        <f t="shared" si="15"/>
        <v>0</v>
      </c>
      <c r="I118" s="68"/>
      <c r="J118" s="56"/>
      <c r="K118" s="69"/>
      <c r="L118" s="70">
        <f t="shared" si="16"/>
        <v>0</v>
      </c>
      <c r="M118" s="52"/>
      <c r="N118" s="57">
        <v>0</v>
      </c>
      <c r="O118" s="72"/>
      <c r="P118" s="72"/>
      <c r="Q118" s="72"/>
      <c r="R118" s="72"/>
      <c r="S118" s="72"/>
      <c r="T118" s="72"/>
      <c r="U118" s="72"/>
      <c r="V118" s="72"/>
      <c r="W118" s="72"/>
      <c r="X118" s="72"/>
      <c r="Y118" s="72"/>
      <c r="Z118" s="72"/>
      <c r="AA118" s="58">
        <f t="shared" si="17"/>
        <v>0</v>
      </c>
      <c r="AB118" s="73"/>
      <c r="AC118" s="59">
        <f>IF(ROUND(Comptes!AA118,0)=0,Comptes!AF118,IFERROR(IF(Comptes!H118&lt;&gt;0,IF(Comptes!AA118&lt;&gt;0,SUMPRODUCT(Comptes!O118:Z118,Comptes!$O$5:$Z$5)/Comptes!AA118,IF(Comptes!G118&lt;&gt;0,$AC$3,Comptes!AF118)),""),""))</f>
        <v>0</v>
      </c>
      <c r="AD118" s="60" t="str">
        <f ca="1">+IFERROR(VLOOKUP((($AC$3-AC118))/30.5,$AK$24:$AL$28,2,TRUE),"")</f>
        <v>A plus d’un an</v>
      </c>
      <c r="AE118" s="52"/>
      <c r="AF118" s="61"/>
    </row>
    <row r="119" spans="1:32" s="62" customFormat="1" ht="13.8" x14ac:dyDescent="0.3">
      <c r="A119" s="76"/>
      <c r="B119" s="64" t="s">
        <v>125</v>
      </c>
      <c r="C119" s="65" t="s">
        <v>125</v>
      </c>
      <c r="D119" s="65" t="s">
        <v>125</v>
      </c>
      <c r="E119" s="66" t="s">
        <v>125</v>
      </c>
      <c r="F119" s="54">
        <v>0</v>
      </c>
      <c r="G119" s="55">
        <v>0</v>
      </c>
      <c r="H119" s="67">
        <f t="shared" si="15"/>
        <v>0</v>
      </c>
      <c r="I119" s="68"/>
      <c r="J119" s="56"/>
      <c r="K119" s="69"/>
      <c r="L119" s="70">
        <f t="shared" si="16"/>
        <v>0</v>
      </c>
      <c r="M119" s="52"/>
      <c r="N119" s="57">
        <v>0</v>
      </c>
      <c r="O119" s="72"/>
      <c r="P119" s="72"/>
      <c r="Q119" s="72"/>
      <c r="R119" s="72"/>
      <c r="S119" s="72"/>
      <c r="T119" s="72"/>
      <c r="U119" s="72"/>
      <c r="V119" s="72"/>
      <c r="W119" s="72"/>
      <c r="X119" s="72"/>
      <c r="Y119" s="72"/>
      <c r="Z119" s="72"/>
      <c r="AA119" s="58">
        <f t="shared" si="17"/>
        <v>0</v>
      </c>
      <c r="AB119" s="73"/>
      <c r="AC119" s="59">
        <f>IF(ROUND(Comptes!AA119,0)=0,Comptes!AF119,IFERROR(IF(Comptes!H119&lt;&gt;0,IF(Comptes!AA119&lt;&gt;0,SUMPRODUCT(Comptes!O119:Z119,Comptes!$O$5:$Z$5)/Comptes!AA119,IF(Comptes!G119&lt;&gt;0,$AC$3,Comptes!AF119)),""),""))</f>
        <v>0</v>
      </c>
      <c r="AD119" s="60" t="str">
        <f ca="1">+IFERROR(VLOOKUP((($AC$3-AC119))/30.5,$AK$24:$AL$28,2,TRUE),"")</f>
        <v>A plus d’un an</v>
      </c>
      <c r="AE119" s="52"/>
      <c r="AF119" s="61"/>
    </row>
    <row r="120" spans="1:32" s="62" customFormat="1" ht="13.8" x14ac:dyDescent="0.3">
      <c r="A120" s="76"/>
      <c r="B120" s="64" t="s">
        <v>125</v>
      </c>
      <c r="C120" s="65" t="s">
        <v>125</v>
      </c>
      <c r="D120" s="65" t="s">
        <v>125</v>
      </c>
      <c r="E120" s="66" t="s">
        <v>125</v>
      </c>
      <c r="F120" s="54">
        <v>0</v>
      </c>
      <c r="G120" s="55">
        <v>0</v>
      </c>
      <c r="H120" s="67">
        <f t="shared" si="15"/>
        <v>0</v>
      </c>
      <c r="I120" s="68"/>
      <c r="J120" s="56"/>
      <c r="K120" s="69"/>
      <c r="L120" s="70">
        <f t="shared" si="16"/>
        <v>0</v>
      </c>
      <c r="M120" s="52"/>
      <c r="N120" s="57">
        <v>0</v>
      </c>
      <c r="O120" s="72"/>
      <c r="P120" s="72"/>
      <c r="Q120" s="72"/>
      <c r="R120" s="72"/>
      <c r="S120" s="72"/>
      <c r="T120" s="72"/>
      <c r="U120" s="72"/>
      <c r="V120" s="72"/>
      <c r="W120" s="72"/>
      <c r="X120" s="72"/>
      <c r="Y120" s="72"/>
      <c r="Z120" s="72"/>
      <c r="AA120" s="58">
        <f t="shared" si="17"/>
        <v>0</v>
      </c>
      <c r="AB120" s="73"/>
      <c r="AC120" s="59">
        <f>IF(ROUND(Comptes!AA120,0)=0,Comptes!AF120,IFERROR(IF(Comptes!H120&lt;&gt;0,IF(Comptes!AA120&lt;&gt;0,SUMPRODUCT(Comptes!O120:Z120,Comptes!$O$5:$Z$5)/Comptes!AA120,IF(Comptes!G120&lt;&gt;0,$AC$3,Comptes!AF120)),""),""))</f>
        <v>0</v>
      </c>
      <c r="AD120" s="60" t="str">
        <f ca="1">+IFERROR(VLOOKUP((($AC$3-AC120))/30.5,$AK$24:$AL$28,2,TRUE),"")</f>
        <v>A plus d’un an</v>
      </c>
      <c r="AE120" s="52"/>
      <c r="AF120" s="61"/>
    </row>
    <row r="121" spans="1:32" s="62" customFormat="1" ht="13.8" x14ac:dyDescent="0.3">
      <c r="A121" s="76"/>
      <c r="B121" s="64" t="s">
        <v>125</v>
      </c>
      <c r="C121" s="65" t="s">
        <v>125</v>
      </c>
      <c r="D121" s="65" t="s">
        <v>125</v>
      </c>
      <c r="E121" s="66" t="s">
        <v>125</v>
      </c>
      <c r="F121" s="54">
        <v>0</v>
      </c>
      <c r="G121" s="55">
        <v>0</v>
      </c>
      <c r="H121" s="67">
        <f t="shared" si="15"/>
        <v>0</v>
      </c>
      <c r="I121" s="68"/>
      <c r="J121" s="56"/>
      <c r="K121" s="69"/>
      <c r="L121" s="70">
        <f t="shared" si="16"/>
        <v>0</v>
      </c>
      <c r="M121" s="52"/>
      <c r="N121" s="57">
        <v>0</v>
      </c>
      <c r="O121" s="72"/>
      <c r="P121" s="72"/>
      <c r="Q121" s="72"/>
      <c r="R121" s="72"/>
      <c r="S121" s="72"/>
      <c r="T121" s="72"/>
      <c r="U121" s="72"/>
      <c r="V121" s="72"/>
      <c r="W121" s="72"/>
      <c r="X121" s="72"/>
      <c r="Y121" s="72"/>
      <c r="Z121" s="72"/>
      <c r="AA121" s="58">
        <f t="shared" si="17"/>
        <v>0</v>
      </c>
      <c r="AB121" s="73"/>
      <c r="AC121" s="59">
        <f>IF(ROUND(Comptes!AA121,0)=0,Comptes!AF121,IFERROR(IF(Comptes!H121&lt;&gt;0,IF(Comptes!AA121&lt;&gt;0,SUMPRODUCT(Comptes!O121:Z121,Comptes!$O$5:$Z$5)/Comptes!AA121,IF(Comptes!G121&lt;&gt;0,$AC$3,Comptes!AF121)),""),""))</f>
        <v>0</v>
      </c>
      <c r="AD121" s="60" t="str">
        <f ca="1">+IFERROR(VLOOKUP((($AC$3-AC121))/30.5,$AK$24:$AL$28,2,TRUE),"")</f>
        <v>A plus d’un an</v>
      </c>
      <c r="AE121" s="52"/>
      <c r="AF121" s="61"/>
    </row>
    <row r="122" spans="1:32" s="62" customFormat="1" ht="13.8" x14ac:dyDescent="0.3">
      <c r="A122" s="76"/>
      <c r="B122" s="64" t="s">
        <v>125</v>
      </c>
      <c r="C122" s="65" t="s">
        <v>125</v>
      </c>
      <c r="D122" s="65" t="s">
        <v>125</v>
      </c>
      <c r="E122" s="66" t="s">
        <v>125</v>
      </c>
      <c r="F122" s="54">
        <v>0</v>
      </c>
      <c r="G122" s="55">
        <v>0</v>
      </c>
      <c r="H122" s="67">
        <f t="shared" si="15"/>
        <v>0</v>
      </c>
      <c r="I122" s="68"/>
      <c r="J122" s="56"/>
      <c r="K122" s="69"/>
      <c r="L122" s="70">
        <f t="shared" si="16"/>
        <v>0</v>
      </c>
      <c r="M122" s="52"/>
      <c r="N122" s="57">
        <v>0</v>
      </c>
      <c r="O122" s="72"/>
      <c r="P122" s="72"/>
      <c r="Q122" s="72"/>
      <c r="R122" s="72"/>
      <c r="S122" s="72"/>
      <c r="T122" s="72"/>
      <c r="U122" s="72"/>
      <c r="V122" s="72"/>
      <c r="W122" s="72"/>
      <c r="X122" s="72"/>
      <c r="Y122" s="72"/>
      <c r="Z122" s="72"/>
      <c r="AA122" s="58">
        <f t="shared" si="17"/>
        <v>0</v>
      </c>
      <c r="AB122" s="73"/>
      <c r="AC122" s="59">
        <f>IF(ROUND(Comptes!AA122,0)=0,Comptes!AF122,IFERROR(IF(Comptes!H122&lt;&gt;0,IF(Comptes!AA122&lt;&gt;0,SUMPRODUCT(Comptes!O122:Z122,Comptes!$O$5:$Z$5)/Comptes!AA122,IF(Comptes!G122&lt;&gt;0,$AC$3,Comptes!AF122)),""),""))</f>
        <v>0</v>
      </c>
      <c r="AD122" s="60" t="str">
        <f ca="1">+IFERROR(VLOOKUP((($AC$3-AC122))/30.5,$AK$24:$AL$28,2,TRUE),"")</f>
        <v>A plus d’un an</v>
      </c>
      <c r="AE122" s="52"/>
      <c r="AF122" s="61"/>
    </row>
    <row r="123" spans="1:32" s="62" customFormat="1" ht="13.8" x14ac:dyDescent="0.3">
      <c r="A123" s="76"/>
      <c r="B123" s="64" t="s">
        <v>125</v>
      </c>
      <c r="C123" s="65" t="s">
        <v>125</v>
      </c>
      <c r="D123" s="65" t="s">
        <v>125</v>
      </c>
      <c r="E123" s="66" t="s">
        <v>125</v>
      </c>
      <c r="F123" s="54">
        <v>0</v>
      </c>
      <c r="G123" s="55">
        <v>0</v>
      </c>
      <c r="H123" s="67">
        <f t="shared" si="15"/>
        <v>0</v>
      </c>
      <c r="I123" s="68"/>
      <c r="J123" s="56"/>
      <c r="K123" s="69"/>
      <c r="L123" s="70">
        <f t="shared" si="16"/>
        <v>0</v>
      </c>
      <c r="M123" s="52"/>
      <c r="N123" s="57">
        <v>0</v>
      </c>
      <c r="O123" s="72"/>
      <c r="P123" s="72"/>
      <c r="Q123" s="72"/>
      <c r="R123" s="72"/>
      <c r="S123" s="72"/>
      <c r="T123" s="72"/>
      <c r="U123" s="72"/>
      <c r="V123" s="72"/>
      <c r="W123" s="72"/>
      <c r="X123" s="72"/>
      <c r="Y123" s="72"/>
      <c r="Z123" s="72"/>
      <c r="AA123" s="58">
        <f t="shared" si="17"/>
        <v>0</v>
      </c>
      <c r="AB123" s="73"/>
      <c r="AC123" s="59">
        <f>IF(ROUND(Comptes!AA123,0)=0,Comptes!AF123,IFERROR(IF(Comptes!H123&lt;&gt;0,IF(Comptes!AA123&lt;&gt;0,SUMPRODUCT(Comptes!O123:Z123,Comptes!$O$5:$Z$5)/Comptes!AA123,IF(Comptes!G123&lt;&gt;0,$AC$3,Comptes!AF123)),""),""))</f>
        <v>0</v>
      </c>
      <c r="AD123" s="60" t="str">
        <f ca="1">+IFERROR(VLOOKUP((($AC$3-AC123))/30.5,$AK$24:$AL$28,2,TRUE),"")</f>
        <v>A plus d’un an</v>
      </c>
      <c r="AE123" s="52"/>
      <c r="AF123" s="61"/>
    </row>
    <row r="124" spans="1:32" s="62" customFormat="1" ht="13.8" x14ac:dyDescent="0.3">
      <c r="A124" s="76"/>
      <c r="B124" s="64" t="s">
        <v>125</v>
      </c>
      <c r="C124" s="65" t="s">
        <v>125</v>
      </c>
      <c r="D124" s="65" t="s">
        <v>125</v>
      </c>
      <c r="E124" s="66" t="s">
        <v>125</v>
      </c>
      <c r="F124" s="54">
        <v>0</v>
      </c>
      <c r="G124" s="55">
        <v>0</v>
      </c>
      <c r="H124" s="67">
        <f t="shared" si="15"/>
        <v>0</v>
      </c>
      <c r="I124" s="68"/>
      <c r="J124" s="56"/>
      <c r="K124" s="69"/>
      <c r="L124" s="70">
        <f t="shared" si="16"/>
        <v>0</v>
      </c>
      <c r="M124" s="52"/>
      <c r="N124" s="57">
        <v>0</v>
      </c>
      <c r="O124" s="72"/>
      <c r="P124" s="72"/>
      <c r="Q124" s="72"/>
      <c r="R124" s="72"/>
      <c r="S124" s="72"/>
      <c r="T124" s="72"/>
      <c r="U124" s="72"/>
      <c r="V124" s="72"/>
      <c r="W124" s="72"/>
      <c r="X124" s="72"/>
      <c r="Y124" s="72"/>
      <c r="Z124" s="72"/>
      <c r="AA124" s="58">
        <f t="shared" si="17"/>
        <v>0</v>
      </c>
      <c r="AB124" s="73"/>
      <c r="AC124" s="59">
        <f>IF(ROUND(Comptes!AA124,0)=0,Comptes!AF124,IFERROR(IF(Comptes!H124&lt;&gt;0,IF(Comptes!AA124&lt;&gt;0,SUMPRODUCT(Comptes!O124:Z124,Comptes!$O$5:$Z$5)/Comptes!AA124,IF(Comptes!G124&lt;&gt;0,$AC$3,Comptes!AF124)),""),""))</f>
        <v>0</v>
      </c>
      <c r="AD124" s="60" t="str">
        <f ca="1">+IFERROR(VLOOKUP((($AC$3-AC124))/30.5,$AK$24:$AL$28,2,TRUE),"")</f>
        <v>A plus d’un an</v>
      </c>
      <c r="AE124" s="52"/>
      <c r="AF124" s="61"/>
    </row>
    <row r="125" spans="1:32" s="62" customFormat="1" ht="13.8" x14ac:dyDescent="0.3">
      <c r="A125" s="76"/>
      <c r="B125" s="64" t="s">
        <v>125</v>
      </c>
      <c r="C125" s="65" t="s">
        <v>125</v>
      </c>
      <c r="D125" s="65" t="s">
        <v>125</v>
      </c>
      <c r="E125" s="66" t="s">
        <v>125</v>
      </c>
      <c r="F125" s="54">
        <v>0</v>
      </c>
      <c r="G125" s="55">
        <v>0</v>
      </c>
      <c r="H125" s="67">
        <f t="shared" si="15"/>
        <v>0</v>
      </c>
      <c r="I125" s="68"/>
      <c r="J125" s="56"/>
      <c r="K125" s="69"/>
      <c r="L125" s="70">
        <f t="shared" si="16"/>
        <v>0</v>
      </c>
      <c r="M125" s="52"/>
      <c r="N125" s="57">
        <v>0</v>
      </c>
      <c r="O125" s="72"/>
      <c r="P125" s="72"/>
      <c r="Q125" s="72"/>
      <c r="R125" s="72"/>
      <c r="S125" s="72"/>
      <c r="T125" s="72"/>
      <c r="U125" s="72"/>
      <c r="V125" s="72"/>
      <c r="W125" s="72"/>
      <c r="X125" s="72"/>
      <c r="Y125" s="72"/>
      <c r="Z125" s="72"/>
      <c r="AA125" s="58">
        <f t="shared" si="17"/>
        <v>0</v>
      </c>
      <c r="AB125" s="73"/>
      <c r="AC125" s="59">
        <f>IF(ROUND(Comptes!AA125,0)=0,Comptes!AF125,IFERROR(IF(Comptes!H125&lt;&gt;0,IF(Comptes!AA125&lt;&gt;0,SUMPRODUCT(Comptes!O125:Z125,Comptes!$O$5:$Z$5)/Comptes!AA125,IF(Comptes!G125&lt;&gt;0,$AC$3,Comptes!AF125)),""),""))</f>
        <v>0</v>
      </c>
      <c r="AD125" s="60" t="str">
        <f ca="1">+IFERROR(VLOOKUP((($AC$3-AC125))/30.5,$AK$24:$AL$28,2,TRUE),"")</f>
        <v>A plus d’un an</v>
      </c>
      <c r="AE125" s="52"/>
      <c r="AF125" s="61"/>
    </row>
    <row r="126" spans="1:32" s="62" customFormat="1" ht="13.8" x14ac:dyDescent="0.3">
      <c r="A126" s="76"/>
      <c r="B126" s="64" t="s">
        <v>125</v>
      </c>
      <c r="C126" s="65" t="s">
        <v>125</v>
      </c>
      <c r="D126" s="65" t="s">
        <v>125</v>
      </c>
      <c r="E126" s="66" t="s">
        <v>125</v>
      </c>
      <c r="F126" s="54">
        <v>0</v>
      </c>
      <c r="G126" s="55">
        <v>0</v>
      </c>
      <c r="H126" s="67">
        <f t="shared" si="15"/>
        <v>0</v>
      </c>
      <c r="I126" s="68"/>
      <c r="J126" s="56"/>
      <c r="K126" s="69"/>
      <c r="L126" s="70">
        <f t="shared" si="16"/>
        <v>0</v>
      </c>
      <c r="M126" s="52"/>
      <c r="N126" s="57">
        <v>0</v>
      </c>
      <c r="O126" s="72"/>
      <c r="P126" s="72"/>
      <c r="Q126" s="72"/>
      <c r="R126" s="72"/>
      <c r="S126" s="72"/>
      <c r="T126" s="72"/>
      <c r="U126" s="72"/>
      <c r="V126" s="72"/>
      <c r="W126" s="72"/>
      <c r="X126" s="72"/>
      <c r="Y126" s="72"/>
      <c r="Z126" s="72"/>
      <c r="AA126" s="58">
        <f t="shared" si="17"/>
        <v>0</v>
      </c>
      <c r="AB126" s="73"/>
      <c r="AC126" s="59">
        <f>IF(ROUND(Comptes!AA126,0)=0,Comptes!AF126,IFERROR(IF(Comptes!H126&lt;&gt;0,IF(Comptes!AA126&lt;&gt;0,SUMPRODUCT(Comptes!O126:Z126,Comptes!$O$5:$Z$5)/Comptes!AA126,IF(Comptes!G126&lt;&gt;0,$AC$3,Comptes!AF126)),""),""))</f>
        <v>0</v>
      </c>
      <c r="AD126" s="60" t="str">
        <f ca="1">+IFERROR(VLOOKUP((($AC$3-AC126))/30.5,$AK$24:$AL$28,2,TRUE),"")</f>
        <v>A plus d’un an</v>
      </c>
      <c r="AE126" s="52"/>
      <c r="AF126" s="61"/>
    </row>
    <row r="127" spans="1:32" s="62" customFormat="1" ht="13.8" x14ac:dyDescent="0.3">
      <c r="A127" s="76"/>
      <c r="B127" s="64" t="s">
        <v>125</v>
      </c>
      <c r="C127" s="65" t="s">
        <v>125</v>
      </c>
      <c r="D127" s="65" t="s">
        <v>125</v>
      </c>
      <c r="E127" s="66" t="s">
        <v>125</v>
      </c>
      <c r="F127" s="54">
        <v>0</v>
      </c>
      <c r="G127" s="55">
        <v>0</v>
      </c>
      <c r="H127" s="67">
        <f t="shared" si="15"/>
        <v>0</v>
      </c>
      <c r="I127" s="68"/>
      <c r="J127" s="56"/>
      <c r="K127" s="69"/>
      <c r="L127" s="70">
        <f t="shared" si="16"/>
        <v>0</v>
      </c>
      <c r="M127" s="52"/>
      <c r="N127" s="57">
        <v>0</v>
      </c>
      <c r="O127" s="72"/>
      <c r="P127" s="72"/>
      <c r="Q127" s="72"/>
      <c r="R127" s="72"/>
      <c r="S127" s="72"/>
      <c r="T127" s="72"/>
      <c r="U127" s="72"/>
      <c r="V127" s="72"/>
      <c r="W127" s="72"/>
      <c r="X127" s="72"/>
      <c r="Y127" s="72"/>
      <c r="Z127" s="72"/>
      <c r="AA127" s="58">
        <f t="shared" si="17"/>
        <v>0</v>
      </c>
      <c r="AB127" s="73"/>
      <c r="AC127" s="59">
        <f>IF(ROUND(Comptes!AA127,0)=0,Comptes!AF127,IFERROR(IF(Comptes!H127&lt;&gt;0,IF(Comptes!AA127&lt;&gt;0,SUMPRODUCT(Comptes!O127:Z127,Comptes!$O$5:$Z$5)/Comptes!AA127,IF(Comptes!G127&lt;&gt;0,$AC$3,Comptes!AF127)),""),""))</f>
        <v>0</v>
      </c>
      <c r="AD127" s="60" t="str">
        <f ca="1">+IFERROR(VLOOKUP((($AC$3-AC127))/30.5,$AK$24:$AL$28,2,TRUE),"")</f>
        <v>A plus d’un an</v>
      </c>
      <c r="AE127" s="52"/>
      <c r="AF127" s="61"/>
    </row>
    <row r="128" spans="1:32" s="62" customFormat="1" ht="13.8" x14ac:dyDescent="0.3">
      <c r="A128" s="76"/>
      <c r="B128" s="64" t="s">
        <v>125</v>
      </c>
      <c r="C128" s="65" t="s">
        <v>125</v>
      </c>
      <c r="D128" s="65" t="s">
        <v>125</v>
      </c>
      <c r="E128" s="66" t="s">
        <v>125</v>
      </c>
      <c r="F128" s="54">
        <v>0</v>
      </c>
      <c r="G128" s="55">
        <v>0</v>
      </c>
      <c r="H128" s="67">
        <f t="shared" si="15"/>
        <v>0</v>
      </c>
      <c r="I128" s="68"/>
      <c r="J128" s="56"/>
      <c r="K128" s="69"/>
      <c r="L128" s="70">
        <f t="shared" si="16"/>
        <v>0</v>
      </c>
      <c r="M128" s="52"/>
      <c r="N128" s="57">
        <v>0</v>
      </c>
      <c r="O128" s="72"/>
      <c r="P128" s="72"/>
      <c r="Q128" s="72"/>
      <c r="R128" s="72"/>
      <c r="S128" s="72"/>
      <c r="T128" s="72"/>
      <c r="U128" s="72"/>
      <c r="V128" s="72"/>
      <c r="W128" s="72"/>
      <c r="X128" s="72"/>
      <c r="Y128" s="72"/>
      <c r="Z128" s="72"/>
      <c r="AA128" s="58">
        <f t="shared" si="17"/>
        <v>0</v>
      </c>
      <c r="AB128" s="73"/>
      <c r="AC128" s="59">
        <f>IF(ROUND(Comptes!AA128,0)=0,Comptes!AF128,IFERROR(IF(Comptes!H128&lt;&gt;0,IF(Comptes!AA128&lt;&gt;0,SUMPRODUCT(Comptes!O128:Z128,Comptes!$O$5:$Z$5)/Comptes!AA128,IF(Comptes!G128&lt;&gt;0,$AC$3,Comptes!AF128)),""),""))</f>
        <v>0</v>
      </c>
      <c r="AD128" s="60" t="str">
        <f ca="1">+IFERROR(VLOOKUP((($AC$3-AC128))/30.5,$AK$24:$AL$28,2,TRUE),"")</f>
        <v>A plus d’un an</v>
      </c>
      <c r="AE128" s="52"/>
      <c r="AF128" s="61"/>
    </row>
    <row r="129" spans="1:32" s="62" customFormat="1" ht="13.8" x14ac:dyDescent="0.3">
      <c r="A129" s="76"/>
      <c r="B129" s="64" t="s">
        <v>125</v>
      </c>
      <c r="C129" s="65" t="s">
        <v>125</v>
      </c>
      <c r="D129" s="65" t="s">
        <v>125</v>
      </c>
      <c r="E129" s="66" t="s">
        <v>125</v>
      </c>
      <c r="F129" s="54">
        <v>0</v>
      </c>
      <c r="G129" s="55">
        <v>0</v>
      </c>
      <c r="H129" s="67">
        <f t="shared" si="15"/>
        <v>0</v>
      </c>
      <c r="I129" s="68"/>
      <c r="J129" s="56"/>
      <c r="K129" s="69"/>
      <c r="L129" s="70">
        <f t="shared" si="16"/>
        <v>0</v>
      </c>
      <c r="M129" s="52"/>
      <c r="N129" s="57">
        <v>0</v>
      </c>
      <c r="O129" s="72"/>
      <c r="P129" s="72"/>
      <c r="Q129" s="72"/>
      <c r="R129" s="72"/>
      <c r="S129" s="72"/>
      <c r="T129" s="72"/>
      <c r="U129" s="72"/>
      <c r="V129" s="72"/>
      <c r="W129" s="72"/>
      <c r="X129" s="72"/>
      <c r="Y129" s="72"/>
      <c r="Z129" s="72"/>
      <c r="AA129" s="58">
        <f t="shared" si="17"/>
        <v>0</v>
      </c>
      <c r="AB129" s="73"/>
      <c r="AC129" s="59">
        <f>IF(ROUND(Comptes!AA129,0)=0,Comptes!AF129,IFERROR(IF(Comptes!H129&lt;&gt;0,IF(Comptes!AA129&lt;&gt;0,SUMPRODUCT(Comptes!O129:Z129,Comptes!$O$5:$Z$5)/Comptes!AA129,IF(Comptes!G129&lt;&gt;0,$AC$3,Comptes!AF129)),""),""))</f>
        <v>0</v>
      </c>
      <c r="AD129" s="60" t="str">
        <f ca="1">+IFERROR(VLOOKUP((($AC$3-AC129))/30.5,$AK$24:$AL$28,2,TRUE),"")</f>
        <v>A plus d’un an</v>
      </c>
      <c r="AE129" s="52"/>
      <c r="AF129" s="61"/>
    </row>
    <row r="130" spans="1:32" s="62" customFormat="1" ht="13.8" x14ac:dyDescent="0.3">
      <c r="A130" s="76"/>
      <c r="B130" s="64" t="s">
        <v>125</v>
      </c>
      <c r="C130" s="65" t="s">
        <v>125</v>
      </c>
      <c r="D130" s="65" t="s">
        <v>125</v>
      </c>
      <c r="E130" s="66" t="s">
        <v>125</v>
      </c>
      <c r="F130" s="54">
        <v>0</v>
      </c>
      <c r="G130" s="55">
        <v>0</v>
      </c>
      <c r="H130" s="67">
        <f t="shared" si="15"/>
        <v>0</v>
      </c>
      <c r="I130" s="68"/>
      <c r="J130" s="56"/>
      <c r="K130" s="69"/>
      <c r="L130" s="70">
        <f t="shared" si="16"/>
        <v>0</v>
      </c>
      <c r="M130" s="52"/>
      <c r="N130" s="57">
        <v>0</v>
      </c>
      <c r="O130" s="72"/>
      <c r="P130" s="72"/>
      <c r="Q130" s="72"/>
      <c r="R130" s="72"/>
      <c r="S130" s="72"/>
      <c r="T130" s="72"/>
      <c r="U130" s="72"/>
      <c r="V130" s="72"/>
      <c r="W130" s="72"/>
      <c r="X130" s="72"/>
      <c r="Y130" s="72"/>
      <c r="Z130" s="72"/>
      <c r="AA130" s="58">
        <f t="shared" si="17"/>
        <v>0</v>
      </c>
      <c r="AB130" s="73"/>
      <c r="AC130" s="59">
        <f>IF(ROUND(Comptes!AA130,0)=0,Comptes!AF130,IFERROR(IF(Comptes!H130&lt;&gt;0,IF(Comptes!AA130&lt;&gt;0,SUMPRODUCT(Comptes!O130:Z130,Comptes!$O$5:$Z$5)/Comptes!AA130,IF(Comptes!G130&lt;&gt;0,$AC$3,Comptes!AF130)),""),""))</f>
        <v>0</v>
      </c>
      <c r="AD130" s="60" t="str">
        <f ca="1">+IFERROR(VLOOKUP((($AC$3-AC130))/30.5,$AK$24:$AL$28,2,TRUE),"")</f>
        <v>A plus d’un an</v>
      </c>
      <c r="AE130" s="52"/>
      <c r="AF130" s="61"/>
    </row>
    <row r="131" spans="1:32" s="62" customFormat="1" ht="13.8" x14ac:dyDescent="0.3">
      <c r="A131" s="76"/>
      <c r="B131" s="64" t="s">
        <v>125</v>
      </c>
      <c r="C131" s="65" t="s">
        <v>125</v>
      </c>
      <c r="D131" s="65" t="s">
        <v>125</v>
      </c>
      <c r="E131" s="66" t="s">
        <v>125</v>
      </c>
      <c r="F131" s="54">
        <v>0</v>
      </c>
      <c r="G131" s="55">
        <v>0</v>
      </c>
      <c r="H131" s="67">
        <f t="shared" si="15"/>
        <v>0</v>
      </c>
      <c r="I131" s="68"/>
      <c r="J131" s="56"/>
      <c r="K131" s="69"/>
      <c r="L131" s="70">
        <f t="shared" si="16"/>
        <v>0</v>
      </c>
      <c r="M131" s="52"/>
      <c r="N131" s="57">
        <v>0</v>
      </c>
      <c r="O131" s="72"/>
      <c r="P131" s="72"/>
      <c r="Q131" s="72"/>
      <c r="R131" s="72"/>
      <c r="S131" s="72"/>
      <c r="T131" s="72"/>
      <c r="U131" s="72"/>
      <c r="V131" s="72"/>
      <c r="W131" s="72"/>
      <c r="X131" s="72"/>
      <c r="Y131" s="72"/>
      <c r="Z131" s="72"/>
      <c r="AA131" s="58">
        <f t="shared" si="17"/>
        <v>0</v>
      </c>
      <c r="AB131" s="73"/>
      <c r="AC131" s="59">
        <f>IF(ROUND(Comptes!AA131,0)=0,Comptes!AF131,IFERROR(IF(Comptes!H131&lt;&gt;0,IF(Comptes!AA131&lt;&gt;0,SUMPRODUCT(Comptes!O131:Z131,Comptes!$O$5:$Z$5)/Comptes!AA131,IF(Comptes!G131&lt;&gt;0,$AC$3,Comptes!AF131)),""),""))</f>
        <v>0</v>
      </c>
      <c r="AD131" s="60" t="str">
        <f ca="1">+IFERROR(VLOOKUP((($AC$3-AC131))/30.5,$AK$24:$AL$28,2,TRUE),"")</f>
        <v>A plus d’un an</v>
      </c>
      <c r="AE131" s="52"/>
      <c r="AF131" s="61"/>
    </row>
    <row r="132" spans="1:32" s="62" customFormat="1" ht="13.8" x14ac:dyDescent="0.3">
      <c r="A132" s="76"/>
      <c r="B132" s="64" t="s">
        <v>125</v>
      </c>
      <c r="C132" s="65" t="s">
        <v>125</v>
      </c>
      <c r="D132" s="65" t="s">
        <v>125</v>
      </c>
      <c r="E132" s="66" t="s">
        <v>125</v>
      </c>
      <c r="F132" s="54">
        <v>0</v>
      </c>
      <c r="G132" s="55">
        <v>0</v>
      </c>
      <c r="H132" s="67">
        <f t="shared" si="15"/>
        <v>0</v>
      </c>
      <c r="I132" s="68"/>
      <c r="J132" s="56"/>
      <c r="K132" s="69"/>
      <c r="L132" s="70">
        <f t="shared" si="16"/>
        <v>0</v>
      </c>
      <c r="M132" s="52"/>
      <c r="N132" s="57">
        <v>0</v>
      </c>
      <c r="O132" s="72"/>
      <c r="P132" s="72"/>
      <c r="Q132" s="72"/>
      <c r="R132" s="72"/>
      <c r="S132" s="72"/>
      <c r="T132" s="72"/>
      <c r="U132" s="72"/>
      <c r="V132" s="72"/>
      <c r="W132" s="72"/>
      <c r="X132" s="72"/>
      <c r="Y132" s="72"/>
      <c r="Z132" s="72"/>
      <c r="AA132" s="58">
        <f t="shared" si="17"/>
        <v>0</v>
      </c>
      <c r="AB132" s="73"/>
      <c r="AC132" s="59">
        <f>IF(ROUND(Comptes!AA132,0)=0,Comptes!AF132,IFERROR(IF(Comptes!H132&lt;&gt;0,IF(Comptes!AA132&lt;&gt;0,SUMPRODUCT(Comptes!O132:Z132,Comptes!$O$5:$Z$5)/Comptes!AA132,IF(Comptes!G132&lt;&gt;0,$AC$3,Comptes!AF132)),""),""))</f>
        <v>0</v>
      </c>
      <c r="AD132" s="60" t="str">
        <f ca="1">+IFERROR(VLOOKUP((($AC$3-AC132))/30.5,$AK$24:$AL$28,2,TRUE),"")</f>
        <v>A plus d’un an</v>
      </c>
      <c r="AE132" s="52"/>
      <c r="AF132" s="61"/>
    </row>
    <row r="133" spans="1:32" s="62" customFormat="1" ht="13.8" x14ac:dyDescent="0.3">
      <c r="A133" s="76"/>
      <c r="B133" s="64" t="s">
        <v>125</v>
      </c>
      <c r="C133" s="65" t="s">
        <v>125</v>
      </c>
      <c r="D133" s="65" t="s">
        <v>125</v>
      </c>
      <c r="E133" s="66" t="s">
        <v>125</v>
      </c>
      <c r="F133" s="54">
        <v>0</v>
      </c>
      <c r="G133" s="55">
        <v>0</v>
      </c>
      <c r="H133" s="67">
        <f t="shared" si="15"/>
        <v>0</v>
      </c>
      <c r="I133" s="68"/>
      <c r="J133" s="56"/>
      <c r="K133" s="69"/>
      <c r="L133" s="70">
        <f t="shared" si="16"/>
        <v>0</v>
      </c>
      <c r="M133" s="52"/>
      <c r="N133" s="57">
        <v>0</v>
      </c>
      <c r="O133" s="72"/>
      <c r="P133" s="72"/>
      <c r="Q133" s="72"/>
      <c r="R133" s="72"/>
      <c r="S133" s="72"/>
      <c r="T133" s="72"/>
      <c r="U133" s="72"/>
      <c r="V133" s="72"/>
      <c r="W133" s="72"/>
      <c r="X133" s="72"/>
      <c r="Y133" s="72"/>
      <c r="Z133" s="72"/>
      <c r="AA133" s="58">
        <f t="shared" si="17"/>
        <v>0</v>
      </c>
      <c r="AB133" s="73"/>
      <c r="AC133" s="59">
        <f>IF(ROUND(Comptes!AA133,0)=0,Comptes!AF133,IFERROR(IF(Comptes!H133&lt;&gt;0,IF(Comptes!AA133&lt;&gt;0,SUMPRODUCT(Comptes!O133:Z133,Comptes!$O$5:$Z$5)/Comptes!AA133,IF(Comptes!G133&lt;&gt;0,$AC$3,Comptes!AF133)),""),""))</f>
        <v>0</v>
      </c>
      <c r="AD133" s="60" t="str">
        <f ca="1">+IFERROR(VLOOKUP((($AC$3-AC133))/30.5,$AK$24:$AL$28,2,TRUE),"")</f>
        <v>A plus d’un an</v>
      </c>
      <c r="AE133" s="52"/>
      <c r="AF133" s="61"/>
    </row>
    <row r="134" spans="1:32" s="62" customFormat="1" ht="13.8" x14ac:dyDescent="0.3">
      <c r="A134" s="76"/>
      <c r="B134" s="64" t="s">
        <v>125</v>
      </c>
      <c r="C134" s="65" t="s">
        <v>125</v>
      </c>
      <c r="D134" s="65" t="s">
        <v>125</v>
      </c>
      <c r="E134" s="66" t="s">
        <v>125</v>
      </c>
      <c r="F134" s="54">
        <v>0</v>
      </c>
      <c r="G134" s="55">
        <v>0</v>
      </c>
      <c r="H134" s="67">
        <f t="shared" si="15"/>
        <v>0</v>
      </c>
      <c r="I134" s="68"/>
      <c r="J134" s="56"/>
      <c r="K134" s="69"/>
      <c r="L134" s="70">
        <f t="shared" si="16"/>
        <v>0</v>
      </c>
      <c r="M134" s="52"/>
      <c r="N134" s="57">
        <v>0</v>
      </c>
      <c r="O134" s="72"/>
      <c r="P134" s="72"/>
      <c r="Q134" s="72"/>
      <c r="R134" s="72"/>
      <c r="S134" s="72"/>
      <c r="T134" s="72"/>
      <c r="U134" s="72"/>
      <c r="V134" s="72"/>
      <c r="W134" s="72"/>
      <c r="X134" s="72"/>
      <c r="Y134" s="72"/>
      <c r="Z134" s="72"/>
      <c r="AA134" s="58">
        <f t="shared" si="17"/>
        <v>0</v>
      </c>
      <c r="AB134" s="73"/>
      <c r="AC134" s="59">
        <f>IF(ROUND(Comptes!AA134,0)=0,Comptes!AF134,IFERROR(IF(Comptes!H134&lt;&gt;0,IF(Comptes!AA134&lt;&gt;0,SUMPRODUCT(Comptes!O134:Z134,Comptes!$O$5:$Z$5)/Comptes!AA134,IF(Comptes!G134&lt;&gt;0,$AC$3,Comptes!AF134)),""),""))</f>
        <v>0</v>
      </c>
      <c r="AD134" s="60" t="str">
        <f ca="1">+IFERROR(VLOOKUP((($AC$3-AC134))/30.5,$AK$24:$AL$28,2,TRUE),"")</f>
        <v>A plus d’un an</v>
      </c>
      <c r="AE134" s="52"/>
      <c r="AF134" s="61"/>
    </row>
    <row r="135" spans="1:32" s="62" customFormat="1" ht="13.8" x14ac:dyDescent="0.3">
      <c r="A135" s="76"/>
      <c r="B135" s="64" t="s">
        <v>125</v>
      </c>
      <c r="C135" s="65" t="s">
        <v>125</v>
      </c>
      <c r="D135" s="65" t="s">
        <v>125</v>
      </c>
      <c r="E135" s="66" t="s">
        <v>125</v>
      </c>
      <c r="F135" s="54">
        <v>0</v>
      </c>
      <c r="G135" s="55">
        <v>0</v>
      </c>
      <c r="H135" s="67">
        <f t="shared" si="15"/>
        <v>0</v>
      </c>
      <c r="I135" s="68"/>
      <c r="J135" s="56"/>
      <c r="K135" s="69"/>
      <c r="L135" s="70">
        <f t="shared" si="16"/>
        <v>0</v>
      </c>
      <c r="M135" s="52"/>
      <c r="N135" s="57">
        <v>0</v>
      </c>
      <c r="O135" s="72"/>
      <c r="P135" s="72"/>
      <c r="Q135" s="72"/>
      <c r="R135" s="72"/>
      <c r="S135" s="72"/>
      <c r="T135" s="72"/>
      <c r="U135" s="72"/>
      <c r="V135" s="72"/>
      <c r="W135" s="72"/>
      <c r="X135" s="72"/>
      <c r="Y135" s="72"/>
      <c r="Z135" s="72"/>
      <c r="AA135" s="58">
        <f t="shared" si="17"/>
        <v>0</v>
      </c>
      <c r="AB135" s="73"/>
      <c r="AC135" s="59">
        <f>IF(ROUND(Comptes!AA135,0)=0,Comptes!AF135,IFERROR(IF(Comptes!H135&lt;&gt;0,IF(Comptes!AA135&lt;&gt;0,SUMPRODUCT(Comptes!O135:Z135,Comptes!$O$5:$Z$5)/Comptes!AA135,IF(Comptes!G135&lt;&gt;0,$AC$3,Comptes!AF135)),""),""))</f>
        <v>0</v>
      </c>
      <c r="AD135" s="60" t="str">
        <f ca="1">+IFERROR(VLOOKUP((($AC$3-AC135))/30.5,$AK$24:$AL$28,2,TRUE),"")</f>
        <v>A plus d’un an</v>
      </c>
      <c r="AE135" s="52"/>
      <c r="AF135" s="61"/>
    </row>
    <row r="136" spans="1:32" s="62" customFormat="1" ht="13.8" x14ac:dyDescent="0.3">
      <c r="A136" s="76"/>
      <c r="B136" s="64" t="s">
        <v>125</v>
      </c>
      <c r="C136" s="65" t="s">
        <v>125</v>
      </c>
      <c r="D136" s="65" t="s">
        <v>125</v>
      </c>
      <c r="E136" s="66" t="s">
        <v>125</v>
      </c>
      <c r="F136" s="54">
        <v>0</v>
      </c>
      <c r="G136" s="55">
        <v>0</v>
      </c>
      <c r="H136" s="67">
        <f t="shared" si="15"/>
        <v>0</v>
      </c>
      <c r="I136" s="68"/>
      <c r="J136" s="56"/>
      <c r="K136" s="69"/>
      <c r="L136" s="70">
        <f t="shared" si="16"/>
        <v>0</v>
      </c>
      <c r="M136" s="52"/>
      <c r="N136" s="57">
        <v>0</v>
      </c>
      <c r="O136" s="72"/>
      <c r="P136" s="72"/>
      <c r="Q136" s="72"/>
      <c r="R136" s="72"/>
      <c r="S136" s="72"/>
      <c r="T136" s="72"/>
      <c r="U136" s="72"/>
      <c r="V136" s="72"/>
      <c r="W136" s="72"/>
      <c r="X136" s="72"/>
      <c r="Y136" s="72"/>
      <c r="Z136" s="72"/>
      <c r="AA136" s="58">
        <f t="shared" si="17"/>
        <v>0</v>
      </c>
      <c r="AB136" s="73"/>
      <c r="AC136" s="59">
        <f>IF(ROUND(Comptes!AA136,0)=0,Comptes!AF136,IFERROR(IF(Comptes!H136&lt;&gt;0,IF(Comptes!AA136&lt;&gt;0,SUMPRODUCT(Comptes!O136:Z136,Comptes!$O$5:$Z$5)/Comptes!AA136,IF(Comptes!G136&lt;&gt;0,$AC$3,Comptes!AF136)),""),""))</f>
        <v>0</v>
      </c>
      <c r="AD136" s="60" t="str">
        <f ca="1">+IFERROR(VLOOKUP((($AC$3-AC136))/30.5,$AK$24:$AL$28,2,TRUE),"")</f>
        <v>A plus d’un an</v>
      </c>
      <c r="AE136" s="52"/>
      <c r="AF136" s="61"/>
    </row>
    <row r="137" spans="1:32" s="62" customFormat="1" ht="13.8" x14ac:dyDescent="0.3">
      <c r="A137" s="76"/>
      <c r="B137" s="64" t="s">
        <v>125</v>
      </c>
      <c r="C137" s="65" t="s">
        <v>125</v>
      </c>
      <c r="D137" s="65" t="s">
        <v>125</v>
      </c>
      <c r="E137" s="66" t="s">
        <v>125</v>
      </c>
      <c r="F137" s="54">
        <v>0</v>
      </c>
      <c r="G137" s="55">
        <v>0</v>
      </c>
      <c r="H137" s="67">
        <f t="shared" si="15"/>
        <v>0</v>
      </c>
      <c r="I137" s="68"/>
      <c r="J137" s="56"/>
      <c r="K137" s="69"/>
      <c r="L137" s="70">
        <f t="shared" si="16"/>
        <v>0</v>
      </c>
      <c r="M137" s="52"/>
      <c r="N137" s="57">
        <v>0</v>
      </c>
      <c r="O137" s="72"/>
      <c r="P137" s="72"/>
      <c r="Q137" s="72"/>
      <c r="R137" s="72"/>
      <c r="S137" s="72"/>
      <c r="T137" s="72"/>
      <c r="U137" s="72"/>
      <c r="V137" s="72"/>
      <c r="W137" s="72"/>
      <c r="X137" s="72"/>
      <c r="Y137" s="72"/>
      <c r="Z137" s="72"/>
      <c r="AA137" s="58">
        <f t="shared" si="17"/>
        <v>0</v>
      </c>
      <c r="AB137" s="73"/>
      <c r="AC137" s="59">
        <f>IF(ROUND(Comptes!AA137,0)=0,Comptes!AF137,IFERROR(IF(Comptes!H137&lt;&gt;0,IF(Comptes!AA137&lt;&gt;0,SUMPRODUCT(Comptes!O137:Z137,Comptes!$O$5:$Z$5)/Comptes!AA137,IF(Comptes!G137&lt;&gt;0,$AC$3,Comptes!AF137)),""),""))</f>
        <v>0</v>
      </c>
      <c r="AD137" s="60" t="str">
        <f ca="1">+IFERROR(VLOOKUP((($AC$3-AC137))/30.5,$AK$24:$AL$28,2,TRUE),"")</f>
        <v>A plus d’un an</v>
      </c>
      <c r="AE137" s="52"/>
      <c r="AF137" s="61"/>
    </row>
    <row r="138" spans="1:32" s="62" customFormat="1" ht="13.8" x14ac:dyDescent="0.3">
      <c r="A138" s="76"/>
      <c r="B138" s="64" t="s">
        <v>125</v>
      </c>
      <c r="C138" s="65" t="s">
        <v>125</v>
      </c>
      <c r="D138" s="65" t="s">
        <v>125</v>
      </c>
      <c r="E138" s="66" t="s">
        <v>125</v>
      </c>
      <c r="F138" s="54">
        <v>0</v>
      </c>
      <c r="G138" s="55">
        <v>0</v>
      </c>
      <c r="H138" s="67">
        <f t="shared" si="15"/>
        <v>0</v>
      </c>
      <c r="I138" s="68"/>
      <c r="J138" s="56"/>
      <c r="K138" s="69"/>
      <c r="L138" s="70">
        <f t="shared" si="16"/>
        <v>0</v>
      </c>
      <c r="M138" s="52"/>
      <c r="N138" s="57">
        <v>0</v>
      </c>
      <c r="O138" s="72"/>
      <c r="P138" s="72"/>
      <c r="Q138" s="72"/>
      <c r="R138" s="72"/>
      <c r="S138" s="72"/>
      <c r="T138" s="72"/>
      <c r="U138" s="72"/>
      <c r="V138" s="72"/>
      <c r="W138" s="72"/>
      <c r="X138" s="72"/>
      <c r="Y138" s="72"/>
      <c r="Z138" s="72"/>
      <c r="AA138" s="58">
        <f t="shared" si="17"/>
        <v>0</v>
      </c>
      <c r="AB138" s="73"/>
      <c r="AC138" s="59">
        <f>IF(ROUND(Comptes!AA138,0)=0,Comptes!AF138,IFERROR(IF(Comptes!H138&lt;&gt;0,IF(Comptes!AA138&lt;&gt;0,SUMPRODUCT(Comptes!O138:Z138,Comptes!$O$5:$Z$5)/Comptes!AA138,IF(Comptes!G138&lt;&gt;0,$AC$3,Comptes!AF138)),""),""))</f>
        <v>0</v>
      </c>
      <c r="AD138" s="60" t="str">
        <f ca="1">+IFERROR(VLOOKUP((($AC$3-AC138))/30.5,$AK$24:$AL$28,2,TRUE),"")</f>
        <v>A plus d’un an</v>
      </c>
      <c r="AE138" s="52"/>
      <c r="AF138" s="61"/>
    </row>
    <row r="139" spans="1:32" s="62" customFormat="1" ht="13.8" x14ac:dyDescent="0.3">
      <c r="A139" s="76"/>
      <c r="B139" s="64" t="s">
        <v>125</v>
      </c>
      <c r="C139" s="65" t="s">
        <v>125</v>
      </c>
      <c r="D139" s="65" t="s">
        <v>125</v>
      </c>
      <c r="E139" s="66" t="s">
        <v>125</v>
      </c>
      <c r="F139" s="54">
        <v>0</v>
      </c>
      <c r="G139" s="55">
        <v>0</v>
      </c>
      <c r="H139" s="67">
        <f t="shared" si="15"/>
        <v>0</v>
      </c>
      <c r="I139" s="68"/>
      <c r="J139" s="56"/>
      <c r="K139" s="69"/>
      <c r="L139" s="70">
        <f t="shared" si="16"/>
        <v>0</v>
      </c>
      <c r="M139" s="52"/>
      <c r="N139" s="57">
        <v>0</v>
      </c>
      <c r="O139" s="72"/>
      <c r="P139" s="72"/>
      <c r="Q139" s="72"/>
      <c r="R139" s="72"/>
      <c r="S139" s="72"/>
      <c r="T139" s="72"/>
      <c r="U139" s="72"/>
      <c r="V139" s="72"/>
      <c r="W139" s="72"/>
      <c r="X139" s="72"/>
      <c r="Y139" s="72"/>
      <c r="Z139" s="72"/>
      <c r="AA139" s="58">
        <f t="shared" si="17"/>
        <v>0</v>
      </c>
      <c r="AB139" s="73"/>
      <c r="AC139" s="59">
        <f>IF(ROUND(Comptes!AA139,0)=0,Comptes!AF139,IFERROR(IF(Comptes!H139&lt;&gt;0,IF(Comptes!AA139&lt;&gt;0,SUMPRODUCT(Comptes!O139:Z139,Comptes!$O$5:$Z$5)/Comptes!AA139,IF(Comptes!G139&lt;&gt;0,$AC$3,Comptes!AF139)),""),""))</f>
        <v>0</v>
      </c>
      <c r="AD139" s="60" t="str">
        <f ca="1">+IFERROR(VLOOKUP((($AC$3-AC139))/30.5,$AK$24:$AL$28,2,TRUE),"")</f>
        <v>A plus d’un an</v>
      </c>
      <c r="AE139" s="52"/>
      <c r="AF139" s="61"/>
    </row>
    <row r="140" spans="1:32" s="62" customFormat="1" ht="13.8" x14ac:dyDescent="0.3">
      <c r="A140" s="76"/>
      <c r="B140" s="64" t="s">
        <v>125</v>
      </c>
      <c r="C140" s="65" t="s">
        <v>125</v>
      </c>
      <c r="D140" s="65" t="s">
        <v>125</v>
      </c>
      <c r="E140" s="66" t="s">
        <v>125</v>
      </c>
      <c r="F140" s="54">
        <v>0</v>
      </c>
      <c r="G140" s="55">
        <v>0</v>
      </c>
      <c r="H140" s="67">
        <f t="shared" si="15"/>
        <v>0</v>
      </c>
      <c r="I140" s="68"/>
      <c r="J140" s="56"/>
      <c r="K140" s="69"/>
      <c r="L140" s="70">
        <f t="shared" si="16"/>
        <v>0</v>
      </c>
      <c r="M140" s="52"/>
      <c r="N140" s="57">
        <v>0</v>
      </c>
      <c r="O140" s="72"/>
      <c r="P140" s="72"/>
      <c r="Q140" s="72"/>
      <c r="R140" s="72"/>
      <c r="S140" s="72"/>
      <c r="T140" s="72"/>
      <c r="U140" s="72"/>
      <c r="V140" s="72"/>
      <c r="W140" s="72"/>
      <c r="X140" s="72"/>
      <c r="Y140" s="72"/>
      <c r="Z140" s="72"/>
      <c r="AA140" s="58">
        <f t="shared" si="17"/>
        <v>0</v>
      </c>
      <c r="AB140" s="73"/>
      <c r="AC140" s="59">
        <f>IF(ROUND(Comptes!AA140,0)=0,Comptes!AF140,IFERROR(IF(Comptes!H140&lt;&gt;0,IF(Comptes!AA140&lt;&gt;0,SUMPRODUCT(Comptes!O140:Z140,Comptes!$O$5:$Z$5)/Comptes!AA140,IF(Comptes!G140&lt;&gt;0,$AC$3,Comptes!AF140)),""),""))</f>
        <v>0</v>
      </c>
      <c r="AD140" s="60" t="str">
        <f ca="1">+IFERROR(VLOOKUP((($AC$3-AC140))/30.5,$AK$24:$AL$28,2,TRUE),"")</f>
        <v>A plus d’un an</v>
      </c>
      <c r="AE140" s="52"/>
      <c r="AF140" s="61"/>
    </row>
    <row r="141" spans="1:32" s="62" customFormat="1" ht="13.8" x14ac:dyDescent="0.3">
      <c r="A141" s="76"/>
      <c r="B141" s="64" t="s">
        <v>125</v>
      </c>
      <c r="C141" s="65" t="s">
        <v>125</v>
      </c>
      <c r="D141" s="65" t="s">
        <v>125</v>
      </c>
      <c r="E141" s="66" t="s">
        <v>125</v>
      </c>
      <c r="F141" s="54">
        <v>0</v>
      </c>
      <c r="G141" s="55">
        <v>0</v>
      </c>
      <c r="H141" s="67">
        <f t="shared" si="15"/>
        <v>0</v>
      </c>
      <c r="I141" s="68"/>
      <c r="J141" s="56"/>
      <c r="K141" s="69"/>
      <c r="L141" s="70">
        <f t="shared" si="16"/>
        <v>0</v>
      </c>
      <c r="M141" s="52"/>
      <c r="N141" s="57">
        <v>0</v>
      </c>
      <c r="O141" s="72"/>
      <c r="P141" s="72"/>
      <c r="Q141" s="72"/>
      <c r="R141" s="72"/>
      <c r="S141" s="72"/>
      <c r="T141" s="72"/>
      <c r="U141" s="72"/>
      <c r="V141" s="72"/>
      <c r="W141" s="72"/>
      <c r="X141" s="72"/>
      <c r="Y141" s="72"/>
      <c r="Z141" s="72"/>
      <c r="AA141" s="58">
        <f t="shared" si="17"/>
        <v>0</v>
      </c>
      <c r="AB141" s="73"/>
      <c r="AC141" s="59">
        <f>IF(ROUND(Comptes!AA141,0)=0,Comptes!AF141,IFERROR(IF(Comptes!H141&lt;&gt;0,IF(Comptes!AA141&lt;&gt;0,SUMPRODUCT(Comptes!O141:Z141,Comptes!$O$5:$Z$5)/Comptes!AA141,IF(Comptes!G141&lt;&gt;0,$AC$3,Comptes!AF141)),""),""))</f>
        <v>0</v>
      </c>
      <c r="AD141" s="60" t="str">
        <f ca="1">+IFERROR(VLOOKUP((($AC$3-AC141))/30.5,$AK$24:$AL$28,2,TRUE),"")</f>
        <v>A plus d’un an</v>
      </c>
      <c r="AE141" s="52"/>
      <c r="AF141" s="61"/>
    </row>
    <row r="142" spans="1:32" s="62" customFormat="1" ht="13.8" x14ac:dyDescent="0.3">
      <c r="A142" s="76"/>
      <c r="B142" s="64" t="s">
        <v>125</v>
      </c>
      <c r="C142" s="65" t="s">
        <v>125</v>
      </c>
      <c r="D142" s="65" t="s">
        <v>125</v>
      </c>
      <c r="E142" s="66" t="s">
        <v>125</v>
      </c>
      <c r="F142" s="54">
        <v>0</v>
      </c>
      <c r="G142" s="55">
        <v>0</v>
      </c>
      <c r="H142" s="67">
        <f t="shared" si="15"/>
        <v>0</v>
      </c>
      <c r="I142" s="68"/>
      <c r="J142" s="56"/>
      <c r="K142" s="69"/>
      <c r="L142" s="70">
        <f t="shared" si="16"/>
        <v>0</v>
      </c>
      <c r="M142" s="52"/>
      <c r="N142" s="57">
        <v>0</v>
      </c>
      <c r="O142" s="72"/>
      <c r="P142" s="72"/>
      <c r="Q142" s="72"/>
      <c r="R142" s="72"/>
      <c r="S142" s="72"/>
      <c r="T142" s="72"/>
      <c r="U142" s="72"/>
      <c r="V142" s="72"/>
      <c r="W142" s="72"/>
      <c r="X142" s="72"/>
      <c r="Y142" s="72"/>
      <c r="Z142" s="72"/>
      <c r="AA142" s="58">
        <f t="shared" si="17"/>
        <v>0</v>
      </c>
      <c r="AB142" s="73"/>
      <c r="AC142" s="59">
        <f>IF(ROUND(Comptes!AA142,0)=0,Comptes!AF142,IFERROR(IF(Comptes!H142&lt;&gt;0,IF(Comptes!AA142&lt;&gt;0,SUMPRODUCT(Comptes!O142:Z142,Comptes!$O$5:$Z$5)/Comptes!AA142,IF(Comptes!G142&lt;&gt;0,$AC$3,Comptes!AF142)),""),""))</f>
        <v>0</v>
      </c>
      <c r="AD142" s="60" t="str">
        <f ca="1">+IFERROR(VLOOKUP((($AC$3-AC142))/30.5,$AK$24:$AL$28,2,TRUE),"")</f>
        <v>A plus d’un an</v>
      </c>
      <c r="AE142" s="52"/>
      <c r="AF142" s="61"/>
    </row>
    <row r="143" spans="1:32" s="62" customFormat="1" ht="13.8" x14ac:dyDescent="0.3">
      <c r="A143" s="76"/>
      <c r="B143" s="64" t="s">
        <v>125</v>
      </c>
      <c r="C143" s="65" t="s">
        <v>125</v>
      </c>
      <c r="D143" s="65" t="s">
        <v>125</v>
      </c>
      <c r="E143" s="66" t="s">
        <v>125</v>
      </c>
      <c r="F143" s="54">
        <v>0</v>
      </c>
      <c r="G143" s="55">
        <v>0</v>
      </c>
      <c r="H143" s="67">
        <f t="shared" si="15"/>
        <v>0</v>
      </c>
      <c r="I143" s="68"/>
      <c r="J143" s="56"/>
      <c r="K143" s="69"/>
      <c r="L143" s="70">
        <f t="shared" si="16"/>
        <v>0</v>
      </c>
      <c r="M143" s="52"/>
      <c r="N143" s="57">
        <v>0</v>
      </c>
      <c r="O143" s="72"/>
      <c r="P143" s="72"/>
      <c r="Q143" s="72"/>
      <c r="R143" s="72"/>
      <c r="S143" s="72"/>
      <c r="T143" s="72"/>
      <c r="U143" s="72"/>
      <c r="V143" s="72"/>
      <c r="W143" s="72"/>
      <c r="X143" s="72"/>
      <c r="Y143" s="72"/>
      <c r="Z143" s="72"/>
      <c r="AA143" s="58">
        <f t="shared" si="17"/>
        <v>0</v>
      </c>
      <c r="AB143" s="73"/>
      <c r="AC143" s="59">
        <f>IF(ROUND(Comptes!AA143,0)=0,Comptes!AF143,IFERROR(IF(Comptes!H143&lt;&gt;0,IF(Comptes!AA143&lt;&gt;0,SUMPRODUCT(Comptes!O143:Z143,Comptes!$O$5:$Z$5)/Comptes!AA143,IF(Comptes!G143&lt;&gt;0,$AC$3,Comptes!AF143)),""),""))</f>
        <v>0</v>
      </c>
      <c r="AD143" s="60" t="str">
        <f ca="1">+IFERROR(VLOOKUP((($AC$3-AC143))/30.5,$AK$24:$AL$28,2,TRUE),"")</f>
        <v>A plus d’un an</v>
      </c>
      <c r="AE143" s="52"/>
      <c r="AF143" s="61"/>
    </row>
    <row r="144" spans="1:32" s="62" customFormat="1" ht="13.8" x14ac:dyDescent="0.3">
      <c r="A144" s="76"/>
      <c r="B144" s="64" t="s">
        <v>125</v>
      </c>
      <c r="C144" s="65" t="s">
        <v>125</v>
      </c>
      <c r="D144" s="65" t="s">
        <v>125</v>
      </c>
      <c r="E144" s="66" t="s">
        <v>125</v>
      </c>
      <c r="F144" s="54">
        <v>0</v>
      </c>
      <c r="G144" s="55">
        <v>0</v>
      </c>
      <c r="H144" s="67">
        <f t="shared" si="15"/>
        <v>0</v>
      </c>
      <c r="I144" s="68"/>
      <c r="J144" s="56"/>
      <c r="K144" s="69"/>
      <c r="L144" s="70">
        <f t="shared" si="16"/>
        <v>0</v>
      </c>
      <c r="M144" s="52"/>
      <c r="N144" s="57">
        <v>0</v>
      </c>
      <c r="O144" s="72"/>
      <c r="P144" s="72"/>
      <c r="Q144" s="72"/>
      <c r="R144" s="72"/>
      <c r="S144" s="72"/>
      <c r="T144" s="72"/>
      <c r="U144" s="72"/>
      <c r="V144" s="72"/>
      <c r="W144" s="72"/>
      <c r="X144" s="72"/>
      <c r="Y144" s="72"/>
      <c r="Z144" s="72"/>
      <c r="AA144" s="58">
        <f t="shared" si="17"/>
        <v>0</v>
      </c>
      <c r="AB144" s="73"/>
      <c r="AC144" s="59">
        <f>IF(ROUND(Comptes!AA144,0)=0,Comptes!AF144,IFERROR(IF(Comptes!H144&lt;&gt;0,IF(Comptes!AA144&lt;&gt;0,SUMPRODUCT(Comptes!O144:Z144,Comptes!$O$5:$Z$5)/Comptes!AA144,IF(Comptes!G144&lt;&gt;0,$AC$3,Comptes!AF144)),""),""))</f>
        <v>0</v>
      </c>
      <c r="AD144" s="60" t="str">
        <f ca="1">+IFERROR(VLOOKUP((($AC$3-AC144))/30.5,$AK$24:$AL$28,2,TRUE),"")</f>
        <v>A plus d’un an</v>
      </c>
      <c r="AE144" s="52"/>
      <c r="AF144" s="61"/>
    </row>
    <row r="145" spans="1:32" s="62" customFormat="1" ht="13.8" x14ac:dyDescent="0.3">
      <c r="A145" s="76"/>
      <c r="B145" s="64" t="s">
        <v>125</v>
      </c>
      <c r="C145" s="65" t="s">
        <v>125</v>
      </c>
      <c r="D145" s="65" t="s">
        <v>125</v>
      </c>
      <c r="E145" s="66" t="s">
        <v>125</v>
      </c>
      <c r="F145" s="54">
        <v>0</v>
      </c>
      <c r="G145" s="55">
        <v>0</v>
      </c>
      <c r="H145" s="67">
        <f t="shared" si="15"/>
        <v>0</v>
      </c>
      <c r="I145" s="68"/>
      <c r="J145" s="56"/>
      <c r="K145" s="69"/>
      <c r="L145" s="70">
        <f t="shared" si="16"/>
        <v>0</v>
      </c>
      <c r="M145" s="52"/>
      <c r="N145" s="57">
        <v>0</v>
      </c>
      <c r="O145" s="72"/>
      <c r="P145" s="72"/>
      <c r="Q145" s="72"/>
      <c r="R145" s="72"/>
      <c r="S145" s="72"/>
      <c r="T145" s="72"/>
      <c r="U145" s="72"/>
      <c r="V145" s="72"/>
      <c r="W145" s="72"/>
      <c r="X145" s="72"/>
      <c r="Y145" s="72"/>
      <c r="Z145" s="72"/>
      <c r="AA145" s="58">
        <f t="shared" si="17"/>
        <v>0</v>
      </c>
      <c r="AB145" s="73"/>
      <c r="AC145" s="59">
        <f>IF(ROUND(Comptes!AA145,0)=0,Comptes!AF145,IFERROR(IF(Comptes!H145&lt;&gt;0,IF(Comptes!AA145&lt;&gt;0,SUMPRODUCT(Comptes!O145:Z145,Comptes!$O$5:$Z$5)/Comptes!AA145,IF(Comptes!G145&lt;&gt;0,$AC$3,Comptes!AF145)),""),""))</f>
        <v>0</v>
      </c>
      <c r="AD145" s="60" t="str">
        <f ca="1">+IFERROR(VLOOKUP((($AC$3-AC145))/30.5,$AK$24:$AL$28,2,TRUE),"")</f>
        <v>A plus d’un an</v>
      </c>
      <c r="AE145" s="52"/>
      <c r="AF145" s="61"/>
    </row>
    <row r="146" spans="1:32" s="62" customFormat="1" ht="13.8" x14ac:dyDescent="0.3">
      <c r="A146" s="76"/>
      <c r="B146" s="64" t="s">
        <v>125</v>
      </c>
      <c r="C146" s="65" t="s">
        <v>125</v>
      </c>
      <c r="D146" s="65" t="s">
        <v>125</v>
      </c>
      <c r="E146" s="66" t="s">
        <v>125</v>
      </c>
      <c r="F146" s="54">
        <v>0</v>
      </c>
      <c r="G146" s="55">
        <v>0</v>
      </c>
      <c r="H146" s="67">
        <f t="shared" si="15"/>
        <v>0</v>
      </c>
      <c r="I146" s="68"/>
      <c r="J146" s="56"/>
      <c r="K146" s="69"/>
      <c r="L146" s="70">
        <f t="shared" si="16"/>
        <v>0</v>
      </c>
      <c r="M146" s="52"/>
      <c r="N146" s="57">
        <v>0</v>
      </c>
      <c r="O146" s="72"/>
      <c r="P146" s="72"/>
      <c r="Q146" s="72"/>
      <c r="R146" s="72"/>
      <c r="S146" s="72"/>
      <c r="T146" s="72"/>
      <c r="U146" s="72"/>
      <c r="V146" s="72"/>
      <c r="W146" s="72"/>
      <c r="X146" s="72"/>
      <c r="Y146" s="72"/>
      <c r="Z146" s="72"/>
      <c r="AA146" s="58">
        <f t="shared" si="17"/>
        <v>0</v>
      </c>
      <c r="AB146" s="73"/>
      <c r="AC146" s="59">
        <f>IF(ROUND(Comptes!AA146,0)=0,Comptes!AF146,IFERROR(IF(Comptes!H146&lt;&gt;0,IF(Comptes!AA146&lt;&gt;0,SUMPRODUCT(Comptes!O146:Z146,Comptes!$O$5:$Z$5)/Comptes!AA146,IF(Comptes!G146&lt;&gt;0,$AC$3,Comptes!AF146)),""),""))</f>
        <v>0</v>
      </c>
      <c r="AD146" s="60" t="str">
        <f ca="1">+IFERROR(VLOOKUP((($AC$3-AC146))/30.5,$AK$24:$AL$28,2,TRUE),"")</f>
        <v>A plus d’un an</v>
      </c>
      <c r="AE146" s="52"/>
      <c r="AF146" s="61"/>
    </row>
    <row r="147" spans="1:32" s="62" customFormat="1" ht="13.8" x14ac:dyDescent="0.3">
      <c r="A147" s="76"/>
      <c r="B147" s="64" t="s">
        <v>125</v>
      </c>
      <c r="C147" s="65" t="s">
        <v>125</v>
      </c>
      <c r="D147" s="65" t="s">
        <v>125</v>
      </c>
      <c r="E147" s="66" t="s">
        <v>125</v>
      </c>
      <c r="F147" s="54">
        <v>0</v>
      </c>
      <c r="G147" s="55">
        <v>0</v>
      </c>
      <c r="H147" s="67">
        <f t="shared" si="15"/>
        <v>0</v>
      </c>
      <c r="I147" s="68"/>
      <c r="J147" s="56"/>
      <c r="K147" s="69"/>
      <c r="L147" s="70">
        <f t="shared" si="16"/>
        <v>0</v>
      </c>
      <c r="M147" s="52"/>
      <c r="N147" s="57">
        <v>0</v>
      </c>
      <c r="O147" s="72"/>
      <c r="P147" s="72"/>
      <c r="Q147" s="72"/>
      <c r="R147" s="72"/>
      <c r="S147" s="72"/>
      <c r="T147" s="72"/>
      <c r="U147" s="72"/>
      <c r="V147" s="72"/>
      <c r="W147" s="72"/>
      <c r="X147" s="72"/>
      <c r="Y147" s="72"/>
      <c r="Z147" s="72"/>
      <c r="AA147" s="58">
        <f t="shared" si="17"/>
        <v>0</v>
      </c>
      <c r="AB147" s="73"/>
      <c r="AC147" s="59">
        <f>IF(ROUND(Comptes!AA147,0)=0,Comptes!AF147,IFERROR(IF(Comptes!H147&lt;&gt;0,IF(Comptes!AA147&lt;&gt;0,SUMPRODUCT(Comptes!O147:Z147,Comptes!$O$5:$Z$5)/Comptes!AA147,IF(Comptes!G147&lt;&gt;0,$AC$3,Comptes!AF147)),""),""))</f>
        <v>0</v>
      </c>
      <c r="AD147" s="60" t="str">
        <f ca="1">+IFERROR(VLOOKUP((($AC$3-AC147))/30.5,$AK$24:$AL$28,2,TRUE),"")</f>
        <v>A plus d’un an</v>
      </c>
      <c r="AE147" s="52"/>
      <c r="AF147" s="61"/>
    </row>
    <row r="148" spans="1:32" s="62" customFormat="1" ht="13.8" x14ac:dyDescent="0.3">
      <c r="A148" s="76"/>
      <c r="B148" s="64" t="s">
        <v>125</v>
      </c>
      <c r="C148" s="65" t="s">
        <v>125</v>
      </c>
      <c r="D148" s="65" t="s">
        <v>125</v>
      </c>
      <c r="E148" s="66" t="s">
        <v>125</v>
      </c>
      <c r="F148" s="54">
        <v>0</v>
      </c>
      <c r="G148" s="55">
        <v>0</v>
      </c>
      <c r="H148" s="67">
        <f t="shared" si="15"/>
        <v>0</v>
      </c>
      <c r="I148" s="68"/>
      <c r="J148" s="56"/>
      <c r="K148" s="69"/>
      <c r="L148" s="70">
        <f t="shared" si="16"/>
        <v>0</v>
      </c>
      <c r="M148" s="52"/>
      <c r="N148" s="57">
        <v>0</v>
      </c>
      <c r="O148" s="72"/>
      <c r="P148" s="72"/>
      <c r="Q148" s="72"/>
      <c r="R148" s="72"/>
      <c r="S148" s="72"/>
      <c r="T148" s="72"/>
      <c r="U148" s="72"/>
      <c r="V148" s="72"/>
      <c r="W148" s="72"/>
      <c r="X148" s="72"/>
      <c r="Y148" s="72"/>
      <c r="Z148" s="72"/>
      <c r="AA148" s="58">
        <f t="shared" si="17"/>
        <v>0</v>
      </c>
      <c r="AB148" s="73"/>
      <c r="AC148" s="59">
        <f>IF(ROUND(Comptes!AA148,0)=0,Comptes!AF148,IFERROR(IF(Comptes!H148&lt;&gt;0,IF(Comptes!AA148&lt;&gt;0,SUMPRODUCT(Comptes!O148:Z148,Comptes!$O$5:$Z$5)/Comptes!AA148,IF(Comptes!G148&lt;&gt;0,$AC$3,Comptes!AF148)),""),""))</f>
        <v>0</v>
      </c>
      <c r="AD148" s="60" t="str">
        <f ca="1">+IFERROR(VLOOKUP((($AC$3-AC148))/30.5,$AK$24:$AL$28,2,TRUE),"")</f>
        <v>A plus d’un an</v>
      </c>
      <c r="AE148" s="52"/>
      <c r="AF148" s="61"/>
    </row>
    <row r="149" spans="1:32" s="62" customFormat="1" ht="13.8" x14ac:dyDescent="0.3">
      <c r="A149" s="76"/>
      <c r="B149" s="64" t="s">
        <v>125</v>
      </c>
      <c r="C149" s="65" t="s">
        <v>125</v>
      </c>
      <c r="D149" s="65" t="s">
        <v>125</v>
      </c>
      <c r="E149" s="66" t="s">
        <v>125</v>
      </c>
      <c r="F149" s="54">
        <v>0</v>
      </c>
      <c r="G149" s="55">
        <v>0</v>
      </c>
      <c r="H149" s="67">
        <f t="shared" si="15"/>
        <v>0</v>
      </c>
      <c r="I149" s="68"/>
      <c r="J149" s="56"/>
      <c r="K149" s="69"/>
      <c r="L149" s="70">
        <f t="shared" si="16"/>
        <v>0</v>
      </c>
      <c r="M149" s="52"/>
      <c r="N149" s="57">
        <v>0</v>
      </c>
      <c r="O149" s="72"/>
      <c r="P149" s="72"/>
      <c r="Q149" s="72"/>
      <c r="R149" s="72"/>
      <c r="S149" s="72"/>
      <c r="T149" s="72"/>
      <c r="U149" s="72"/>
      <c r="V149" s="72"/>
      <c r="W149" s="72"/>
      <c r="X149" s="72"/>
      <c r="Y149" s="72"/>
      <c r="Z149" s="72"/>
      <c r="AA149" s="58">
        <f t="shared" si="17"/>
        <v>0</v>
      </c>
      <c r="AB149" s="73"/>
      <c r="AC149" s="59">
        <f>IF(ROUND(Comptes!AA149,0)=0,Comptes!AF149,IFERROR(IF(Comptes!H149&lt;&gt;0,IF(Comptes!AA149&lt;&gt;0,SUMPRODUCT(Comptes!O149:Z149,Comptes!$O$5:$Z$5)/Comptes!AA149,IF(Comptes!G149&lt;&gt;0,$AC$3,Comptes!AF149)),""),""))</f>
        <v>0</v>
      </c>
      <c r="AD149" s="60" t="str">
        <f ca="1">+IFERROR(VLOOKUP((($AC$3-AC149))/30.5,$AK$24:$AL$28,2,TRUE),"")</f>
        <v>A plus d’un an</v>
      </c>
      <c r="AE149" s="52"/>
      <c r="AF149" s="61"/>
    </row>
    <row r="150" spans="1:32" s="62" customFormat="1" ht="13.8" x14ac:dyDescent="0.3">
      <c r="A150" s="76"/>
      <c r="B150" s="64" t="s">
        <v>125</v>
      </c>
      <c r="C150" s="65" t="s">
        <v>125</v>
      </c>
      <c r="D150" s="65" t="s">
        <v>125</v>
      </c>
      <c r="E150" s="66" t="s">
        <v>125</v>
      </c>
      <c r="F150" s="54">
        <v>0</v>
      </c>
      <c r="G150" s="55">
        <v>0</v>
      </c>
      <c r="H150" s="67">
        <f t="shared" si="15"/>
        <v>0</v>
      </c>
      <c r="I150" s="68"/>
      <c r="J150" s="56"/>
      <c r="K150" s="69"/>
      <c r="L150" s="70">
        <f t="shared" si="16"/>
        <v>0</v>
      </c>
      <c r="M150" s="52"/>
      <c r="N150" s="57">
        <v>0</v>
      </c>
      <c r="O150" s="72"/>
      <c r="P150" s="72"/>
      <c r="Q150" s="72"/>
      <c r="R150" s="72"/>
      <c r="S150" s="72"/>
      <c r="T150" s="72"/>
      <c r="U150" s="72"/>
      <c r="V150" s="72"/>
      <c r="W150" s="72"/>
      <c r="X150" s="72"/>
      <c r="Y150" s="72"/>
      <c r="Z150" s="72"/>
      <c r="AA150" s="58">
        <f t="shared" si="17"/>
        <v>0</v>
      </c>
      <c r="AB150" s="73"/>
      <c r="AC150" s="59">
        <f>IF(ROUND(Comptes!AA150,0)=0,Comptes!AF150,IFERROR(IF(Comptes!H150&lt;&gt;0,IF(Comptes!AA150&lt;&gt;0,SUMPRODUCT(Comptes!O150:Z150,Comptes!$O$5:$Z$5)/Comptes!AA150,IF(Comptes!G150&lt;&gt;0,$AC$3,Comptes!AF150)),""),""))</f>
        <v>0</v>
      </c>
      <c r="AD150" s="60" t="str">
        <f ca="1">+IFERROR(VLOOKUP((($AC$3-AC150))/30.5,$AK$24:$AL$28,2,TRUE),"")</f>
        <v>A plus d’un an</v>
      </c>
      <c r="AE150" s="52"/>
      <c r="AF150" s="61"/>
    </row>
    <row r="151" spans="1:32" s="62" customFormat="1" ht="13.8" x14ac:dyDescent="0.3">
      <c r="A151" s="76"/>
      <c r="B151" s="64" t="s">
        <v>125</v>
      </c>
      <c r="C151" s="65" t="s">
        <v>125</v>
      </c>
      <c r="D151" s="65" t="s">
        <v>125</v>
      </c>
      <c r="E151" s="66" t="s">
        <v>125</v>
      </c>
      <c r="F151" s="54">
        <v>0</v>
      </c>
      <c r="G151" s="55">
        <v>0</v>
      </c>
      <c r="H151" s="67">
        <f t="shared" si="15"/>
        <v>0</v>
      </c>
      <c r="I151" s="68"/>
      <c r="J151" s="56"/>
      <c r="K151" s="69"/>
      <c r="L151" s="70">
        <f t="shared" si="16"/>
        <v>0</v>
      </c>
      <c r="M151" s="52"/>
      <c r="N151" s="57">
        <v>0</v>
      </c>
      <c r="O151" s="72"/>
      <c r="P151" s="72"/>
      <c r="Q151" s="72"/>
      <c r="R151" s="72"/>
      <c r="S151" s="72"/>
      <c r="T151" s="72"/>
      <c r="U151" s="72"/>
      <c r="V151" s="72"/>
      <c r="W151" s="72"/>
      <c r="X151" s="72"/>
      <c r="Y151" s="72"/>
      <c r="Z151" s="72"/>
      <c r="AA151" s="58">
        <f t="shared" si="17"/>
        <v>0</v>
      </c>
      <c r="AB151" s="73"/>
      <c r="AC151" s="59">
        <f>IF(ROUND(Comptes!AA151,0)=0,Comptes!AF151,IFERROR(IF(Comptes!H151&lt;&gt;0,IF(Comptes!AA151&lt;&gt;0,SUMPRODUCT(Comptes!O151:Z151,Comptes!$O$5:$Z$5)/Comptes!AA151,IF(Comptes!G151&lt;&gt;0,$AC$3,Comptes!AF151)),""),""))</f>
        <v>0</v>
      </c>
      <c r="AD151" s="60" t="str">
        <f ca="1">+IFERROR(VLOOKUP((($AC$3-AC151))/30.5,$AK$24:$AL$28,2,TRUE),"")</f>
        <v>A plus d’un an</v>
      </c>
      <c r="AE151" s="52"/>
      <c r="AF151" s="61"/>
    </row>
    <row r="152" spans="1:32" s="62" customFormat="1" ht="13.8" x14ac:dyDescent="0.3">
      <c r="A152" s="76"/>
      <c r="B152" s="64" t="s">
        <v>125</v>
      </c>
      <c r="C152" s="65" t="s">
        <v>125</v>
      </c>
      <c r="D152" s="65" t="s">
        <v>125</v>
      </c>
      <c r="E152" s="66" t="s">
        <v>125</v>
      </c>
      <c r="F152" s="54">
        <v>0</v>
      </c>
      <c r="G152" s="55">
        <v>0</v>
      </c>
      <c r="H152" s="67">
        <f t="shared" si="15"/>
        <v>0</v>
      </c>
      <c r="I152" s="68"/>
      <c r="J152" s="56"/>
      <c r="K152" s="69"/>
      <c r="L152" s="70">
        <f t="shared" si="16"/>
        <v>0</v>
      </c>
      <c r="M152" s="52"/>
      <c r="N152" s="57">
        <v>0</v>
      </c>
      <c r="O152" s="72"/>
      <c r="P152" s="72"/>
      <c r="Q152" s="72"/>
      <c r="R152" s="72"/>
      <c r="S152" s="72"/>
      <c r="T152" s="72"/>
      <c r="U152" s="72"/>
      <c r="V152" s="72"/>
      <c r="W152" s="72"/>
      <c r="X152" s="72"/>
      <c r="Y152" s="72"/>
      <c r="Z152" s="72"/>
      <c r="AA152" s="58">
        <f t="shared" si="17"/>
        <v>0</v>
      </c>
      <c r="AB152" s="73"/>
      <c r="AC152" s="59">
        <f>IF(ROUND(Comptes!AA152,0)=0,Comptes!AF152,IFERROR(IF(Comptes!H152&lt;&gt;0,IF(Comptes!AA152&lt;&gt;0,SUMPRODUCT(Comptes!O152:Z152,Comptes!$O$5:$Z$5)/Comptes!AA152,IF(Comptes!G152&lt;&gt;0,$AC$3,Comptes!AF152)),""),""))</f>
        <v>0</v>
      </c>
      <c r="AD152" s="60" t="str">
        <f ca="1">+IFERROR(VLOOKUP((($AC$3-AC152))/30.5,$AK$24:$AL$28,2,TRUE),"")</f>
        <v>A plus d’un an</v>
      </c>
      <c r="AE152" s="52"/>
      <c r="AF152" s="61"/>
    </row>
    <row r="153" spans="1:32" s="62" customFormat="1" ht="13.8" x14ac:dyDescent="0.3">
      <c r="A153" s="76"/>
      <c r="B153" s="64" t="s">
        <v>125</v>
      </c>
      <c r="C153" s="65" t="s">
        <v>125</v>
      </c>
      <c r="D153" s="65" t="s">
        <v>125</v>
      </c>
      <c r="E153" s="66" t="s">
        <v>125</v>
      </c>
      <c r="F153" s="54">
        <v>0</v>
      </c>
      <c r="G153" s="55">
        <v>0</v>
      </c>
      <c r="H153" s="67">
        <f t="shared" si="15"/>
        <v>0</v>
      </c>
      <c r="I153" s="68"/>
      <c r="J153" s="56"/>
      <c r="K153" s="69"/>
      <c r="L153" s="70">
        <f t="shared" si="16"/>
        <v>0</v>
      </c>
      <c r="M153" s="52"/>
      <c r="N153" s="57">
        <v>0</v>
      </c>
      <c r="O153" s="72"/>
      <c r="P153" s="72"/>
      <c r="Q153" s="72"/>
      <c r="R153" s="72"/>
      <c r="S153" s="72"/>
      <c r="T153" s="72"/>
      <c r="U153" s="72"/>
      <c r="V153" s="72"/>
      <c r="W153" s="72"/>
      <c r="X153" s="72"/>
      <c r="Y153" s="72"/>
      <c r="Z153" s="72"/>
      <c r="AA153" s="58">
        <f t="shared" si="17"/>
        <v>0</v>
      </c>
      <c r="AB153" s="73"/>
      <c r="AC153" s="59">
        <f>IF(ROUND(Comptes!AA153,0)=0,Comptes!AF153,IFERROR(IF(Comptes!H153&lt;&gt;0,IF(Comptes!AA153&lt;&gt;0,SUMPRODUCT(Comptes!O153:Z153,Comptes!$O$5:$Z$5)/Comptes!AA153,IF(Comptes!G153&lt;&gt;0,$AC$3,Comptes!AF153)),""),""))</f>
        <v>0</v>
      </c>
      <c r="AD153" s="60" t="str">
        <f ca="1">+IFERROR(VLOOKUP((($AC$3-AC153))/30.5,$AK$24:$AL$28,2,TRUE),"")</f>
        <v>A plus d’un an</v>
      </c>
      <c r="AE153" s="52"/>
      <c r="AF153" s="61"/>
    </row>
    <row r="154" spans="1:32" s="62" customFormat="1" ht="13.8" x14ac:dyDescent="0.3">
      <c r="A154" s="76"/>
      <c r="B154" s="64" t="s">
        <v>125</v>
      </c>
      <c r="C154" s="65" t="s">
        <v>125</v>
      </c>
      <c r="D154" s="65" t="s">
        <v>125</v>
      </c>
      <c r="E154" s="66" t="s">
        <v>125</v>
      </c>
      <c r="F154" s="54">
        <v>0</v>
      </c>
      <c r="G154" s="55">
        <v>0</v>
      </c>
      <c r="H154" s="67">
        <f t="shared" si="15"/>
        <v>0</v>
      </c>
      <c r="I154" s="68"/>
      <c r="J154" s="56"/>
      <c r="K154" s="69"/>
      <c r="L154" s="70">
        <f t="shared" si="16"/>
        <v>0</v>
      </c>
      <c r="M154" s="52"/>
      <c r="N154" s="57">
        <v>0</v>
      </c>
      <c r="O154" s="72"/>
      <c r="P154" s="72"/>
      <c r="Q154" s="72"/>
      <c r="R154" s="72"/>
      <c r="S154" s="72"/>
      <c r="T154" s="72"/>
      <c r="U154" s="72"/>
      <c r="V154" s="72"/>
      <c r="W154" s="72"/>
      <c r="X154" s="72"/>
      <c r="Y154" s="72"/>
      <c r="Z154" s="72"/>
      <c r="AA154" s="58">
        <f t="shared" si="17"/>
        <v>0</v>
      </c>
      <c r="AB154" s="73"/>
      <c r="AC154" s="59">
        <f>IF(ROUND(Comptes!AA154,0)=0,Comptes!AF154,IFERROR(IF(Comptes!H154&lt;&gt;0,IF(Comptes!AA154&lt;&gt;0,SUMPRODUCT(Comptes!O154:Z154,Comptes!$O$5:$Z$5)/Comptes!AA154,IF(Comptes!G154&lt;&gt;0,$AC$3,Comptes!AF154)),""),""))</f>
        <v>0</v>
      </c>
      <c r="AD154" s="60" t="str">
        <f ca="1">+IFERROR(VLOOKUP((($AC$3-AC154))/30.5,$AK$24:$AL$28,2,TRUE),"")</f>
        <v>A plus d’un an</v>
      </c>
      <c r="AE154" s="52"/>
      <c r="AF154" s="61"/>
    </row>
    <row r="155" spans="1:32" s="62" customFormat="1" ht="13.8" x14ac:dyDescent="0.3">
      <c r="A155" s="76"/>
      <c r="B155" s="64" t="s">
        <v>125</v>
      </c>
      <c r="C155" s="65" t="s">
        <v>125</v>
      </c>
      <c r="D155" s="65" t="s">
        <v>125</v>
      </c>
      <c r="E155" s="66" t="s">
        <v>125</v>
      </c>
      <c r="F155" s="54">
        <v>0</v>
      </c>
      <c r="G155" s="55">
        <v>0</v>
      </c>
      <c r="H155" s="67">
        <f t="shared" si="15"/>
        <v>0</v>
      </c>
      <c r="I155" s="68"/>
      <c r="J155" s="56"/>
      <c r="K155" s="69"/>
      <c r="L155" s="70">
        <f t="shared" si="16"/>
        <v>0</v>
      </c>
      <c r="M155" s="52"/>
      <c r="N155" s="57">
        <v>0</v>
      </c>
      <c r="O155" s="72"/>
      <c r="P155" s="72"/>
      <c r="Q155" s="72"/>
      <c r="R155" s="72"/>
      <c r="S155" s="72"/>
      <c r="T155" s="72"/>
      <c r="U155" s="72"/>
      <c r="V155" s="72"/>
      <c r="W155" s="72"/>
      <c r="X155" s="72"/>
      <c r="Y155" s="72"/>
      <c r="Z155" s="72"/>
      <c r="AA155" s="58">
        <f t="shared" si="17"/>
        <v>0</v>
      </c>
      <c r="AB155" s="73"/>
      <c r="AC155" s="59">
        <f>IF(ROUND(Comptes!AA155,0)=0,Comptes!AF155,IFERROR(IF(Comptes!H155&lt;&gt;0,IF(Comptes!AA155&lt;&gt;0,SUMPRODUCT(Comptes!O155:Z155,Comptes!$O$5:$Z$5)/Comptes!AA155,IF(Comptes!G155&lt;&gt;0,$AC$3,Comptes!AF155)),""),""))</f>
        <v>0</v>
      </c>
      <c r="AD155" s="60" t="str">
        <f ca="1">+IFERROR(VLOOKUP((($AC$3-AC155))/30.5,$AK$24:$AL$28,2,TRUE),"")</f>
        <v>A plus d’un an</v>
      </c>
      <c r="AE155" s="52"/>
      <c r="AF155" s="61"/>
    </row>
    <row r="156" spans="1:32" s="62" customFormat="1" ht="13.8" x14ac:dyDescent="0.3">
      <c r="A156" s="76"/>
      <c r="B156" s="64" t="s">
        <v>125</v>
      </c>
      <c r="C156" s="65" t="s">
        <v>125</v>
      </c>
      <c r="D156" s="65" t="s">
        <v>125</v>
      </c>
      <c r="E156" s="66" t="s">
        <v>125</v>
      </c>
      <c r="F156" s="54">
        <v>0</v>
      </c>
      <c r="G156" s="55">
        <v>0</v>
      </c>
      <c r="H156" s="67">
        <f t="shared" si="15"/>
        <v>0</v>
      </c>
      <c r="I156" s="68"/>
      <c r="J156" s="56"/>
      <c r="K156" s="69"/>
      <c r="L156" s="70">
        <f t="shared" si="16"/>
        <v>0</v>
      </c>
      <c r="M156" s="52"/>
      <c r="N156" s="57">
        <v>0</v>
      </c>
      <c r="O156" s="72"/>
      <c r="P156" s="72"/>
      <c r="Q156" s="72"/>
      <c r="R156" s="72"/>
      <c r="S156" s="72"/>
      <c r="T156" s="72"/>
      <c r="U156" s="72"/>
      <c r="V156" s="72"/>
      <c r="W156" s="72"/>
      <c r="X156" s="72"/>
      <c r="Y156" s="72"/>
      <c r="Z156" s="72"/>
      <c r="AA156" s="58">
        <f t="shared" si="17"/>
        <v>0</v>
      </c>
      <c r="AB156" s="73"/>
      <c r="AC156" s="59">
        <f>IF(ROUND(Comptes!AA156,0)=0,Comptes!AF156,IFERROR(IF(Comptes!H156&lt;&gt;0,IF(Comptes!AA156&lt;&gt;0,SUMPRODUCT(Comptes!O156:Z156,Comptes!$O$5:$Z$5)/Comptes!AA156,IF(Comptes!G156&lt;&gt;0,$AC$3,Comptes!AF156)),""),""))</f>
        <v>0</v>
      </c>
      <c r="AD156" s="60" t="str">
        <f ca="1">+IFERROR(VLOOKUP((($AC$3-AC156))/30.5,$AK$24:$AL$28,2,TRUE),"")</f>
        <v>A plus d’un an</v>
      </c>
      <c r="AE156" s="52"/>
      <c r="AF156" s="61"/>
    </row>
    <row r="157" spans="1:32" s="62" customFormat="1" ht="13.8" x14ac:dyDescent="0.3">
      <c r="A157" s="76"/>
      <c r="B157" s="64" t="s">
        <v>125</v>
      </c>
      <c r="C157" s="65" t="s">
        <v>125</v>
      </c>
      <c r="D157" s="65" t="s">
        <v>125</v>
      </c>
      <c r="E157" s="66" t="s">
        <v>125</v>
      </c>
      <c r="F157" s="54">
        <v>0</v>
      </c>
      <c r="G157" s="55">
        <v>0</v>
      </c>
      <c r="H157" s="67">
        <f t="shared" si="15"/>
        <v>0</v>
      </c>
      <c r="I157" s="68"/>
      <c r="J157" s="56"/>
      <c r="K157" s="69"/>
      <c r="L157" s="70">
        <f t="shared" si="16"/>
        <v>0</v>
      </c>
      <c r="M157" s="52"/>
      <c r="N157" s="57">
        <v>0</v>
      </c>
      <c r="O157" s="72"/>
      <c r="P157" s="72"/>
      <c r="Q157" s="72"/>
      <c r="R157" s="72"/>
      <c r="S157" s="72"/>
      <c r="T157" s="72"/>
      <c r="U157" s="72"/>
      <c r="V157" s="72"/>
      <c r="W157" s="72"/>
      <c r="X157" s="72"/>
      <c r="Y157" s="72"/>
      <c r="Z157" s="72"/>
      <c r="AA157" s="58">
        <f t="shared" si="17"/>
        <v>0</v>
      </c>
      <c r="AB157" s="73"/>
      <c r="AC157" s="59">
        <f>IF(ROUND(Comptes!AA157,0)=0,Comptes!AF157,IFERROR(IF(Comptes!H157&lt;&gt;0,IF(Comptes!AA157&lt;&gt;0,SUMPRODUCT(Comptes!O157:Z157,Comptes!$O$5:$Z$5)/Comptes!AA157,IF(Comptes!G157&lt;&gt;0,$AC$3,Comptes!AF157)),""),""))</f>
        <v>0</v>
      </c>
      <c r="AD157" s="60" t="str">
        <f ca="1">+IFERROR(VLOOKUP((($AC$3-AC157))/30.5,$AK$24:$AL$28,2,TRUE),"")</f>
        <v>A plus d’un an</v>
      </c>
      <c r="AE157" s="52"/>
      <c r="AF157" s="61"/>
    </row>
    <row r="158" spans="1:32" s="62" customFormat="1" ht="13.8" x14ac:dyDescent="0.3">
      <c r="A158" s="76"/>
      <c r="B158" s="64" t="s">
        <v>125</v>
      </c>
      <c r="C158" s="65" t="s">
        <v>125</v>
      </c>
      <c r="D158" s="65" t="s">
        <v>125</v>
      </c>
      <c r="E158" s="66" t="s">
        <v>125</v>
      </c>
      <c r="F158" s="54">
        <v>0</v>
      </c>
      <c r="G158" s="55">
        <v>0</v>
      </c>
      <c r="H158" s="67">
        <f t="shared" si="15"/>
        <v>0</v>
      </c>
      <c r="I158" s="68"/>
      <c r="J158" s="56"/>
      <c r="K158" s="69"/>
      <c r="L158" s="70">
        <f t="shared" si="16"/>
        <v>0</v>
      </c>
      <c r="M158" s="52"/>
      <c r="N158" s="57">
        <v>0</v>
      </c>
      <c r="O158" s="72"/>
      <c r="P158" s="72"/>
      <c r="Q158" s="72"/>
      <c r="R158" s="72"/>
      <c r="S158" s="72"/>
      <c r="T158" s="72"/>
      <c r="U158" s="72"/>
      <c r="V158" s="72"/>
      <c r="W158" s="72"/>
      <c r="X158" s="72"/>
      <c r="Y158" s="72"/>
      <c r="Z158" s="72"/>
      <c r="AA158" s="58">
        <f t="shared" si="17"/>
        <v>0</v>
      </c>
      <c r="AB158" s="73"/>
      <c r="AC158" s="59">
        <f>IF(ROUND(Comptes!AA158,0)=0,Comptes!AF158,IFERROR(IF(Comptes!H158&lt;&gt;0,IF(Comptes!AA158&lt;&gt;0,SUMPRODUCT(Comptes!O158:Z158,Comptes!$O$5:$Z$5)/Comptes!AA158,IF(Comptes!G158&lt;&gt;0,$AC$3,Comptes!AF158)),""),""))</f>
        <v>0</v>
      </c>
      <c r="AD158" s="60" t="str">
        <f ca="1">+IFERROR(VLOOKUP((($AC$3-AC158))/30.5,$AK$24:$AL$28,2,TRUE),"")</f>
        <v>A plus d’un an</v>
      </c>
      <c r="AE158" s="52"/>
      <c r="AF158" s="61"/>
    </row>
    <row r="159" spans="1:32" s="62" customFormat="1" ht="13.8" x14ac:dyDescent="0.3">
      <c r="A159" s="76"/>
      <c r="B159" s="64" t="s">
        <v>125</v>
      </c>
      <c r="C159" s="65" t="s">
        <v>125</v>
      </c>
      <c r="D159" s="65" t="s">
        <v>125</v>
      </c>
      <c r="E159" s="66" t="s">
        <v>125</v>
      </c>
      <c r="F159" s="54">
        <v>0</v>
      </c>
      <c r="G159" s="55">
        <v>0</v>
      </c>
      <c r="H159" s="67">
        <f t="shared" si="15"/>
        <v>0</v>
      </c>
      <c r="I159" s="68"/>
      <c r="J159" s="56"/>
      <c r="K159" s="69"/>
      <c r="L159" s="70">
        <f t="shared" si="16"/>
        <v>0</v>
      </c>
      <c r="M159" s="52"/>
      <c r="N159" s="57">
        <v>0</v>
      </c>
      <c r="O159" s="72"/>
      <c r="P159" s="72"/>
      <c r="Q159" s="72"/>
      <c r="R159" s="72"/>
      <c r="S159" s="72"/>
      <c r="T159" s="72"/>
      <c r="U159" s="72"/>
      <c r="V159" s="72"/>
      <c r="W159" s="72"/>
      <c r="X159" s="72"/>
      <c r="Y159" s="72"/>
      <c r="Z159" s="72"/>
      <c r="AA159" s="58">
        <f t="shared" si="17"/>
        <v>0</v>
      </c>
      <c r="AB159" s="73"/>
      <c r="AC159" s="59">
        <f>IF(ROUND(Comptes!AA159,0)=0,Comptes!AF159,IFERROR(IF(Comptes!H159&lt;&gt;0,IF(Comptes!AA159&lt;&gt;0,SUMPRODUCT(Comptes!O159:Z159,Comptes!$O$5:$Z$5)/Comptes!AA159,IF(Comptes!G159&lt;&gt;0,$AC$3,Comptes!AF159)),""),""))</f>
        <v>0</v>
      </c>
      <c r="AD159" s="60" t="str">
        <f ca="1">+IFERROR(VLOOKUP((($AC$3-AC159))/30.5,$AK$24:$AL$28,2,TRUE),"")</f>
        <v>A plus d’un an</v>
      </c>
      <c r="AE159" s="52"/>
      <c r="AF159" s="61"/>
    </row>
    <row r="160" spans="1:32" s="62" customFormat="1" ht="13.8" x14ac:dyDescent="0.3">
      <c r="A160" s="76"/>
      <c r="B160" s="64" t="s">
        <v>125</v>
      </c>
      <c r="C160" s="65" t="s">
        <v>125</v>
      </c>
      <c r="D160" s="65" t="s">
        <v>125</v>
      </c>
      <c r="E160" s="66" t="s">
        <v>125</v>
      </c>
      <c r="F160" s="54">
        <v>0</v>
      </c>
      <c r="G160" s="55">
        <v>0</v>
      </c>
      <c r="H160" s="67">
        <f t="shared" si="15"/>
        <v>0</v>
      </c>
      <c r="I160" s="68"/>
      <c r="J160" s="56"/>
      <c r="K160" s="69"/>
      <c r="L160" s="70">
        <f t="shared" si="16"/>
        <v>0</v>
      </c>
      <c r="M160" s="52"/>
      <c r="N160" s="57">
        <v>0</v>
      </c>
      <c r="O160" s="72"/>
      <c r="P160" s="72"/>
      <c r="Q160" s="72"/>
      <c r="R160" s="72"/>
      <c r="S160" s="72"/>
      <c r="T160" s="72"/>
      <c r="U160" s="72"/>
      <c r="V160" s="72"/>
      <c r="W160" s="72"/>
      <c r="X160" s="72"/>
      <c r="Y160" s="72"/>
      <c r="Z160" s="72"/>
      <c r="AA160" s="58">
        <f t="shared" si="17"/>
        <v>0</v>
      </c>
      <c r="AB160" s="73"/>
      <c r="AC160" s="59">
        <f>IF(ROUND(Comptes!AA160,0)=0,Comptes!AF160,IFERROR(IF(Comptes!H160&lt;&gt;0,IF(Comptes!AA160&lt;&gt;0,SUMPRODUCT(Comptes!O160:Z160,Comptes!$O$5:$Z$5)/Comptes!AA160,IF(Comptes!G160&lt;&gt;0,$AC$3,Comptes!AF160)),""),""))</f>
        <v>0</v>
      </c>
      <c r="AD160" s="60" t="str">
        <f ca="1">+IFERROR(VLOOKUP((($AC$3-AC160))/30.5,$AK$24:$AL$28,2,TRUE),"")</f>
        <v>A plus d’un an</v>
      </c>
      <c r="AE160" s="52"/>
      <c r="AF160" s="61"/>
    </row>
    <row r="161" spans="1:32" s="62" customFormat="1" ht="13.8" x14ac:dyDescent="0.3">
      <c r="A161" s="76"/>
      <c r="B161" s="64" t="s">
        <v>125</v>
      </c>
      <c r="C161" s="65" t="s">
        <v>125</v>
      </c>
      <c r="D161" s="65" t="s">
        <v>125</v>
      </c>
      <c r="E161" s="66" t="s">
        <v>125</v>
      </c>
      <c r="F161" s="54">
        <v>0</v>
      </c>
      <c r="G161" s="55">
        <v>0</v>
      </c>
      <c r="H161" s="67">
        <f t="shared" si="15"/>
        <v>0</v>
      </c>
      <c r="I161" s="68"/>
      <c r="J161" s="56"/>
      <c r="K161" s="69"/>
      <c r="L161" s="70">
        <f t="shared" si="16"/>
        <v>0</v>
      </c>
      <c r="M161" s="52"/>
      <c r="N161" s="57">
        <v>0</v>
      </c>
      <c r="O161" s="72"/>
      <c r="P161" s="72"/>
      <c r="Q161" s="72"/>
      <c r="R161" s="72"/>
      <c r="S161" s="72"/>
      <c r="T161" s="72"/>
      <c r="U161" s="72"/>
      <c r="V161" s="72"/>
      <c r="W161" s="72"/>
      <c r="X161" s="72"/>
      <c r="Y161" s="72"/>
      <c r="Z161" s="72"/>
      <c r="AA161" s="58">
        <f t="shared" si="17"/>
        <v>0</v>
      </c>
      <c r="AB161" s="73"/>
      <c r="AC161" s="59">
        <f>IF(ROUND(Comptes!AA161,0)=0,Comptes!AF161,IFERROR(IF(Comptes!H161&lt;&gt;0,IF(Comptes!AA161&lt;&gt;0,SUMPRODUCT(Comptes!O161:Z161,Comptes!$O$5:$Z$5)/Comptes!AA161,IF(Comptes!G161&lt;&gt;0,$AC$3,Comptes!AF161)),""),""))</f>
        <v>0</v>
      </c>
      <c r="AD161" s="60" t="str">
        <f ca="1">+IFERROR(VLOOKUP((($AC$3-AC161))/30.5,$AK$24:$AL$28,2,TRUE),"")</f>
        <v>A plus d’un an</v>
      </c>
      <c r="AE161" s="52"/>
      <c r="AF161" s="61"/>
    </row>
    <row r="162" spans="1:32" s="62" customFormat="1" ht="13.8" x14ac:dyDescent="0.3">
      <c r="A162" s="76"/>
      <c r="B162" s="64" t="s">
        <v>125</v>
      </c>
      <c r="C162" s="65" t="s">
        <v>125</v>
      </c>
      <c r="D162" s="65" t="s">
        <v>125</v>
      </c>
      <c r="E162" s="66" t="s">
        <v>125</v>
      </c>
      <c r="F162" s="54">
        <v>0</v>
      </c>
      <c r="G162" s="55">
        <v>0</v>
      </c>
      <c r="H162" s="67">
        <f t="shared" si="15"/>
        <v>0</v>
      </c>
      <c r="I162" s="68"/>
      <c r="J162" s="56"/>
      <c r="K162" s="69"/>
      <c r="L162" s="70">
        <f t="shared" si="16"/>
        <v>0</v>
      </c>
      <c r="M162" s="52"/>
      <c r="N162" s="57">
        <v>0</v>
      </c>
      <c r="O162" s="72"/>
      <c r="P162" s="72"/>
      <c r="Q162" s="72"/>
      <c r="R162" s="72"/>
      <c r="S162" s="72"/>
      <c r="T162" s="72"/>
      <c r="U162" s="72"/>
      <c r="V162" s="72"/>
      <c r="W162" s="72"/>
      <c r="X162" s="72"/>
      <c r="Y162" s="72"/>
      <c r="Z162" s="72"/>
      <c r="AA162" s="58">
        <f t="shared" si="17"/>
        <v>0</v>
      </c>
      <c r="AB162" s="73"/>
      <c r="AC162" s="59">
        <f>IF(ROUND(Comptes!AA162,0)=0,Comptes!AF162,IFERROR(IF(Comptes!H162&lt;&gt;0,IF(Comptes!AA162&lt;&gt;0,SUMPRODUCT(Comptes!O162:Z162,Comptes!$O$5:$Z$5)/Comptes!AA162,IF(Comptes!G162&lt;&gt;0,$AC$3,Comptes!AF162)),""),""))</f>
        <v>0</v>
      </c>
      <c r="AD162" s="60" t="str">
        <f ca="1">+IFERROR(VLOOKUP((($AC$3-AC162))/30.5,$AK$24:$AL$28,2,TRUE),"")</f>
        <v>A plus d’un an</v>
      </c>
      <c r="AE162" s="52"/>
      <c r="AF162" s="61"/>
    </row>
    <row r="163" spans="1:32" s="62" customFormat="1" ht="13.8" x14ac:dyDescent="0.3">
      <c r="A163" s="76"/>
      <c r="B163" s="64" t="s">
        <v>125</v>
      </c>
      <c r="C163" s="65" t="s">
        <v>125</v>
      </c>
      <c r="D163" s="65" t="s">
        <v>125</v>
      </c>
      <c r="E163" s="66" t="s">
        <v>125</v>
      </c>
      <c r="F163" s="54">
        <v>0</v>
      </c>
      <c r="G163" s="55">
        <v>0</v>
      </c>
      <c r="H163" s="67">
        <f t="shared" si="15"/>
        <v>0</v>
      </c>
      <c r="I163" s="68"/>
      <c r="J163" s="56"/>
      <c r="K163" s="69"/>
      <c r="L163" s="70">
        <f t="shared" si="16"/>
        <v>0</v>
      </c>
      <c r="M163" s="52"/>
      <c r="N163" s="57">
        <v>0</v>
      </c>
      <c r="O163" s="72"/>
      <c r="P163" s="72"/>
      <c r="Q163" s="72"/>
      <c r="R163" s="72"/>
      <c r="S163" s="72"/>
      <c r="T163" s="72"/>
      <c r="U163" s="72"/>
      <c r="V163" s="72"/>
      <c r="W163" s="72"/>
      <c r="X163" s="72"/>
      <c r="Y163" s="72"/>
      <c r="Z163" s="72"/>
      <c r="AA163" s="58">
        <f t="shared" si="17"/>
        <v>0</v>
      </c>
      <c r="AB163" s="73"/>
      <c r="AC163" s="59">
        <f>IF(ROUND(Comptes!AA163,0)=0,Comptes!AF163,IFERROR(IF(Comptes!H163&lt;&gt;0,IF(Comptes!AA163&lt;&gt;0,SUMPRODUCT(Comptes!O163:Z163,Comptes!$O$5:$Z$5)/Comptes!AA163,IF(Comptes!G163&lt;&gt;0,$AC$3,Comptes!AF163)),""),""))</f>
        <v>0</v>
      </c>
      <c r="AD163" s="60" t="str">
        <f ca="1">+IFERROR(VLOOKUP((($AC$3-AC163))/30.5,$AK$24:$AL$28,2,TRUE),"")</f>
        <v>A plus d’un an</v>
      </c>
      <c r="AE163" s="52"/>
      <c r="AF163" s="61"/>
    </row>
    <row r="164" spans="1:32" s="62" customFormat="1" ht="13.8" x14ac:dyDescent="0.3">
      <c r="A164" s="76"/>
      <c r="B164" s="64" t="s">
        <v>125</v>
      </c>
      <c r="C164" s="65" t="s">
        <v>125</v>
      </c>
      <c r="D164" s="65" t="s">
        <v>125</v>
      </c>
      <c r="E164" s="66" t="s">
        <v>125</v>
      </c>
      <c r="F164" s="54">
        <v>0</v>
      </c>
      <c r="G164" s="55">
        <v>0</v>
      </c>
      <c r="H164" s="67">
        <f t="shared" si="15"/>
        <v>0</v>
      </c>
      <c r="I164" s="68"/>
      <c r="J164" s="56"/>
      <c r="K164" s="69"/>
      <c r="L164" s="70">
        <f t="shared" si="16"/>
        <v>0</v>
      </c>
      <c r="M164" s="52"/>
      <c r="N164" s="57">
        <v>0</v>
      </c>
      <c r="O164" s="72"/>
      <c r="P164" s="72"/>
      <c r="Q164" s="72"/>
      <c r="R164" s="72"/>
      <c r="S164" s="72"/>
      <c r="T164" s="72"/>
      <c r="U164" s="72"/>
      <c r="V164" s="72"/>
      <c r="W164" s="72"/>
      <c r="X164" s="72"/>
      <c r="Y164" s="72"/>
      <c r="Z164" s="72"/>
      <c r="AA164" s="58">
        <f t="shared" si="17"/>
        <v>0</v>
      </c>
      <c r="AB164" s="73"/>
      <c r="AC164" s="59">
        <f>IF(ROUND(Comptes!AA164,0)=0,Comptes!AF164,IFERROR(IF(Comptes!H164&lt;&gt;0,IF(Comptes!AA164&lt;&gt;0,SUMPRODUCT(Comptes!O164:Z164,Comptes!$O$5:$Z$5)/Comptes!AA164,IF(Comptes!G164&lt;&gt;0,$AC$3,Comptes!AF164)),""),""))</f>
        <v>0</v>
      </c>
      <c r="AD164" s="60" t="str">
        <f ca="1">+IFERROR(VLOOKUP((($AC$3-AC164))/30.5,$AK$24:$AL$28,2,TRUE),"")</f>
        <v>A plus d’un an</v>
      </c>
      <c r="AE164" s="52"/>
      <c r="AF164" s="61"/>
    </row>
    <row r="165" spans="1:32" s="62" customFormat="1" ht="13.8" x14ac:dyDescent="0.3">
      <c r="A165" s="76"/>
      <c r="B165" s="64" t="s">
        <v>125</v>
      </c>
      <c r="C165" s="65" t="s">
        <v>125</v>
      </c>
      <c r="D165" s="65" t="s">
        <v>125</v>
      </c>
      <c r="E165" s="66" t="s">
        <v>125</v>
      </c>
      <c r="F165" s="54">
        <v>0</v>
      </c>
      <c r="G165" s="55">
        <v>0</v>
      </c>
      <c r="H165" s="67">
        <f t="shared" si="15"/>
        <v>0</v>
      </c>
      <c r="I165" s="68"/>
      <c r="J165" s="56"/>
      <c r="K165" s="69"/>
      <c r="L165" s="70">
        <f t="shared" si="16"/>
        <v>0</v>
      </c>
      <c r="M165" s="52"/>
      <c r="N165" s="57">
        <v>0</v>
      </c>
      <c r="O165" s="72"/>
      <c r="P165" s="72"/>
      <c r="Q165" s="72"/>
      <c r="R165" s="72"/>
      <c r="S165" s="72"/>
      <c r="T165" s="72"/>
      <c r="U165" s="72"/>
      <c r="V165" s="72"/>
      <c r="W165" s="72"/>
      <c r="X165" s="72"/>
      <c r="Y165" s="72"/>
      <c r="Z165" s="72"/>
      <c r="AA165" s="58">
        <f t="shared" si="17"/>
        <v>0</v>
      </c>
      <c r="AB165" s="73"/>
      <c r="AC165" s="59">
        <f>IF(ROUND(Comptes!AA165,0)=0,Comptes!AF165,IFERROR(IF(Comptes!H165&lt;&gt;0,IF(Comptes!AA165&lt;&gt;0,SUMPRODUCT(Comptes!O165:Z165,Comptes!$O$5:$Z$5)/Comptes!AA165,IF(Comptes!G165&lt;&gt;0,$AC$3,Comptes!AF165)),""),""))</f>
        <v>0</v>
      </c>
      <c r="AD165" s="60" t="str">
        <f ca="1">+IFERROR(VLOOKUP((($AC$3-AC165))/30.5,$AK$24:$AL$28,2,TRUE),"")</f>
        <v>A plus d’un an</v>
      </c>
      <c r="AE165" s="52"/>
      <c r="AF165" s="61"/>
    </row>
    <row r="166" spans="1:32" s="62" customFormat="1" ht="13.8" x14ac:dyDescent="0.3">
      <c r="A166" s="76"/>
      <c r="B166" s="64" t="s">
        <v>125</v>
      </c>
      <c r="C166" s="65" t="s">
        <v>125</v>
      </c>
      <c r="D166" s="65" t="s">
        <v>125</v>
      </c>
      <c r="E166" s="66" t="s">
        <v>125</v>
      </c>
      <c r="F166" s="54">
        <v>0</v>
      </c>
      <c r="G166" s="55">
        <v>0</v>
      </c>
      <c r="H166" s="67">
        <f t="shared" si="15"/>
        <v>0</v>
      </c>
      <c r="I166" s="68"/>
      <c r="J166" s="56"/>
      <c r="K166" s="69"/>
      <c r="L166" s="70">
        <f t="shared" si="16"/>
        <v>0</v>
      </c>
      <c r="M166" s="52"/>
      <c r="N166" s="57">
        <v>0</v>
      </c>
      <c r="O166" s="72"/>
      <c r="P166" s="72"/>
      <c r="Q166" s="72"/>
      <c r="R166" s="72"/>
      <c r="S166" s="72"/>
      <c r="T166" s="72"/>
      <c r="U166" s="72"/>
      <c r="V166" s="72"/>
      <c r="W166" s="72"/>
      <c r="X166" s="72"/>
      <c r="Y166" s="72"/>
      <c r="Z166" s="72"/>
      <c r="AA166" s="58">
        <f t="shared" si="17"/>
        <v>0</v>
      </c>
      <c r="AB166" s="73"/>
      <c r="AC166" s="59">
        <f>IF(ROUND(Comptes!AA166,0)=0,Comptes!AF166,IFERROR(IF(Comptes!H166&lt;&gt;0,IF(Comptes!AA166&lt;&gt;0,SUMPRODUCT(Comptes!O166:Z166,Comptes!$O$5:$Z$5)/Comptes!AA166,IF(Comptes!G166&lt;&gt;0,$AC$3,Comptes!AF166)),""),""))</f>
        <v>0</v>
      </c>
      <c r="AD166" s="60" t="str">
        <f ca="1">+IFERROR(VLOOKUP((($AC$3-AC166))/30.5,$AK$24:$AL$28,2,TRUE),"")</f>
        <v>A plus d’un an</v>
      </c>
      <c r="AE166" s="52"/>
      <c r="AF166" s="61"/>
    </row>
    <row r="167" spans="1:32" s="62" customFormat="1" ht="13.8" x14ac:dyDescent="0.3">
      <c r="A167" s="76"/>
      <c r="B167" s="64" t="s">
        <v>125</v>
      </c>
      <c r="C167" s="65" t="s">
        <v>125</v>
      </c>
      <c r="D167" s="65" t="s">
        <v>125</v>
      </c>
      <c r="E167" s="66" t="s">
        <v>125</v>
      </c>
      <c r="F167" s="54">
        <v>0</v>
      </c>
      <c r="G167" s="55">
        <v>0</v>
      </c>
      <c r="H167" s="67">
        <f t="shared" si="15"/>
        <v>0</v>
      </c>
      <c r="I167" s="68"/>
      <c r="J167" s="56"/>
      <c r="K167" s="69"/>
      <c r="L167" s="70">
        <f t="shared" si="16"/>
        <v>0</v>
      </c>
      <c r="M167" s="52"/>
      <c r="N167" s="57">
        <v>0</v>
      </c>
      <c r="O167" s="72"/>
      <c r="P167" s="72"/>
      <c r="Q167" s="72"/>
      <c r="R167" s="72"/>
      <c r="S167" s="72"/>
      <c r="T167" s="72"/>
      <c r="U167" s="72"/>
      <c r="V167" s="72"/>
      <c r="W167" s="72"/>
      <c r="X167" s="72"/>
      <c r="Y167" s="72"/>
      <c r="Z167" s="72"/>
      <c r="AA167" s="58">
        <f t="shared" si="17"/>
        <v>0</v>
      </c>
      <c r="AB167" s="73"/>
      <c r="AC167" s="59">
        <f>IF(ROUND(Comptes!AA167,0)=0,Comptes!AF167,IFERROR(IF(Comptes!H167&lt;&gt;0,IF(Comptes!AA167&lt;&gt;0,SUMPRODUCT(Comptes!O167:Z167,Comptes!$O$5:$Z$5)/Comptes!AA167,IF(Comptes!G167&lt;&gt;0,$AC$3,Comptes!AF167)),""),""))</f>
        <v>0</v>
      </c>
      <c r="AD167" s="60" t="str">
        <f ca="1">+IFERROR(VLOOKUP((($AC$3-AC167))/30.5,$AK$24:$AL$28,2,TRUE),"")</f>
        <v>A plus d’un an</v>
      </c>
      <c r="AE167" s="52"/>
      <c r="AF167" s="61"/>
    </row>
    <row r="168" spans="1:32" s="62" customFormat="1" ht="13.8" x14ac:dyDescent="0.3">
      <c r="A168" s="76"/>
      <c r="B168" s="64" t="s">
        <v>125</v>
      </c>
      <c r="C168" s="65" t="s">
        <v>125</v>
      </c>
      <c r="D168" s="65" t="s">
        <v>125</v>
      </c>
      <c r="E168" s="66" t="s">
        <v>125</v>
      </c>
      <c r="F168" s="54">
        <v>0</v>
      </c>
      <c r="G168" s="55">
        <v>0</v>
      </c>
      <c r="H168" s="67">
        <f t="shared" si="15"/>
        <v>0</v>
      </c>
      <c r="I168" s="68"/>
      <c r="J168" s="56"/>
      <c r="K168" s="69"/>
      <c r="L168" s="70">
        <f t="shared" si="16"/>
        <v>0</v>
      </c>
      <c r="M168" s="52"/>
      <c r="N168" s="57">
        <v>0</v>
      </c>
      <c r="O168" s="72"/>
      <c r="P168" s="72"/>
      <c r="Q168" s="72"/>
      <c r="R168" s="72"/>
      <c r="S168" s="72"/>
      <c r="T168" s="72"/>
      <c r="U168" s="72"/>
      <c r="V168" s="72"/>
      <c r="W168" s="72"/>
      <c r="X168" s="72"/>
      <c r="Y168" s="72"/>
      <c r="Z168" s="72"/>
      <c r="AA168" s="58">
        <f t="shared" si="17"/>
        <v>0</v>
      </c>
      <c r="AB168" s="73"/>
      <c r="AC168" s="59">
        <f>IF(ROUND(Comptes!AA168,0)=0,Comptes!AF168,IFERROR(IF(Comptes!H168&lt;&gt;0,IF(Comptes!AA168&lt;&gt;0,SUMPRODUCT(Comptes!O168:Z168,Comptes!$O$5:$Z$5)/Comptes!AA168,IF(Comptes!G168&lt;&gt;0,$AC$3,Comptes!AF168)),""),""))</f>
        <v>0</v>
      </c>
      <c r="AD168" s="60" t="str">
        <f ca="1">+IFERROR(VLOOKUP((($AC$3-AC168))/30.5,$AK$24:$AL$28,2,TRUE),"")</f>
        <v>A plus d’un an</v>
      </c>
      <c r="AE168" s="52"/>
      <c r="AF168" s="61"/>
    </row>
    <row r="169" spans="1:32" s="62" customFormat="1" ht="13.8" x14ac:dyDescent="0.3">
      <c r="A169" s="76"/>
      <c r="B169" s="64" t="s">
        <v>125</v>
      </c>
      <c r="C169" s="65" t="s">
        <v>125</v>
      </c>
      <c r="D169" s="65" t="s">
        <v>125</v>
      </c>
      <c r="E169" s="66" t="s">
        <v>125</v>
      </c>
      <c r="F169" s="54">
        <v>0</v>
      </c>
      <c r="G169" s="55">
        <v>0</v>
      </c>
      <c r="H169" s="67">
        <f t="shared" si="15"/>
        <v>0</v>
      </c>
      <c r="I169" s="68"/>
      <c r="J169" s="56"/>
      <c r="K169" s="69"/>
      <c r="L169" s="70">
        <f t="shared" si="16"/>
        <v>0</v>
      </c>
      <c r="M169" s="52"/>
      <c r="N169" s="57">
        <v>0</v>
      </c>
      <c r="O169" s="72"/>
      <c r="P169" s="72"/>
      <c r="Q169" s="72"/>
      <c r="R169" s="72"/>
      <c r="S169" s="72"/>
      <c r="T169" s="72"/>
      <c r="U169" s="72"/>
      <c r="V169" s="72"/>
      <c r="W169" s="72"/>
      <c r="X169" s="72"/>
      <c r="Y169" s="72"/>
      <c r="Z169" s="72"/>
      <c r="AA169" s="58">
        <f t="shared" si="17"/>
        <v>0</v>
      </c>
      <c r="AB169" s="73"/>
      <c r="AC169" s="59">
        <f>IF(ROUND(Comptes!AA169,0)=0,Comptes!AF169,IFERROR(IF(Comptes!H169&lt;&gt;0,IF(Comptes!AA169&lt;&gt;0,SUMPRODUCT(Comptes!O169:Z169,Comptes!$O$5:$Z$5)/Comptes!AA169,IF(Comptes!G169&lt;&gt;0,$AC$3,Comptes!AF169)),""),""))</f>
        <v>0</v>
      </c>
      <c r="AD169" s="60" t="str">
        <f ca="1">+IFERROR(VLOOKUP((($AC$3-AC169))/30.5,$AK$24:$AL$28,2,TRUE),"")</f>
        <v>A plus d’un an</v>
      </c>
      <c r="AE169" s="52"/>
      <c r="AF169" s="61"/>
    </row>
    <row r="170" spans="1:32" s="62" customFormat="1" ht="13.8" x14ac:dyDescent="0.3">
      <c r="A170" s="76"/>
      <c r="B170" s="64" t="s">
        <v>125</v>
      </c>
      <c r="C170" s="65" t="s">
        <v>125</v>
      </c>
      <c r="D170" s="65" t="s">
        <v>125</v>
      </c>
      <c r="E170" s="66" t="s">
        <v>125</v>
      </c>
      <c r="F170" s="54">
        <v>0</v>
      </c>
      <c r="G170" s="55">
        <v>0</v>
      </c>
      <c r="H170" s="67">
        <f t="shared" si="15"/>
        <v>0</v>
      </c>
      <c r="I170" s="68"/>
      <c r="J170" s="56"/>
      <c r="K170" s="69"/>
      <c r="L170" s="70">
        <f t="shared" si="16"/>
        <v>0</v>
      </c>
      <c r="M170" s="52"/>
      <c r="N170" s="57">
        <v>0</v>
      </c>
      <c r="O170" s="72"/>
      <c r="P170" s="72"/>
      <c r="Q170" s="72"/>
      <c r="R170" s="72"/>
      <c r="S170" s="72"/>
      <c r="T170" s="72"/>
      <c r="U170" s="72"/>
      <c r="V170" s="72"/>
      <c r="W170" s="72"/>
      <c r="X170" s="72"/>
      <c r="Y170" s="72"/>
      <c r="Z170" s="72"/>
      <c r="AA170" s="58">
        <f t="shared" si="17"/>
        <v>0</v>
      </c>
      <c r="AB170" s="73"/>
      <c r="AC170" s="59">
        <f>IF(ROUND(Comptes!AA170,0)=0,Comptes!AF170,IFERROR(IF(Comptes!H170&lt;&gt;0,IF(Comptes!AA170&lt;&gt;0,SUMPRODUCT(Comptes!O170:Z170,Comptes!$O$5:$Z$5)/Comptes!AA170,IF(Comptes!G170&lt;&gt;0,$AC$3,Comptes!AF170)),""),""))</f>
        <v>0</v>
      </c>
      <c r="AD170" s="60" t="str">
        <f ca="1">+IFERROR(VLOOKUP((($AC$3-AC170))/30.5,$AK$24:$AL$28,2,TRUE),"")</f>
        <v>A plus d’un an</v>
      </c>
      <c r="AE170" s="52"/>
      <c r="AF170" s="61"/>
    </row>
    <row r="171" spans="1:32" s="62" customFormat="1" ht="13.8" x14ac:dyDescent="0.3">
      <c r="A171" s="76"/>
      <c r="B171" s="64" t="s">
        <v>125</v>
      </c>
      <c r="C171" s="65" t="s">
        <v>125</v>
      </c>
      <c r="D171" s="65" t="s">
        <v>125</v>
      </c>
      <c r="E171" s="66" t="s">
        <v>125</v>
      </c>
      <c r="F171" s="54">
        <v>0</v>
      </c>
      <c r="G171" s="55">
        <v>0</v>
      </c>
      <c r="H171" s="67">
        <f t="shared" si="15"/>
        <v>0</v>
      </c>
      <c r="I171" s="68"/>
      <c r="J171" s="56"/>
      <c r="K171" s="69"/>
      <c r="L171" s="70">
        <f t="shared" si="16"/>
        <v>0</v>
      </c>
      <c r="M171" s="52"/>
      <c r="N171" s="57">
        <v>0</v>
      </c>
      <c r="O171" s="72"/>
      <c r="P171" s="72"/>
      <c r="Q171" s="72"/>
      <c r="R171" s="72"/>
      <c r="S171" s="72"/>
      <c r="T171" s="72"/>
      <c r="U171" s="72"/>
      <c r="V171" s="72"/>
      <c r="W171" s="72"/>
      <c r="X171" s="72"/>
      <c r="Y171" s="72"/>
      <c r="Z171" s="72"/>
      <c r="AA171" s="58">
        <f t="shared" si="17"/>
        <v>0</v>
      </c>
      <c r="AB171" s="73"/>
      <c r="AC171" s="59">
        <f>IF(ROUND(Comptes!AA171,0)=0,Comptes!AF171,IFERROR(IF(Comptes!H171&lt;&gt;0,IF(Comptes!AA171&lt;&gt;0,SUMPRODUCT(Comptes!O171:Z171,Comptes!$O$5:$Z$5)/Comptes!AA171,IF(Comptes!G171&lt;&gt;0,$AC$3,Comptes!AF171)),""),""))</f>
        <v>0</v>
      </c>
      <c r="AD171" s="60" t="str">
        <f ca="1">+IFERROR(VLOOKUP((($AC$3-AC171))/30.5,$AK$24:$AL$28,2,TRUE),"")</f>
        <v>A plus d’un an</v>
      </c>
      <c r="AE171" s="52"/>
      <c r="AF171" s="61"/>
    </row>
    <row r="172" spans="1:32" s="62" customFormat="1" ht="13.8" x14ac:dyDescent="0.3">
      <c r="A172" s="76"/>
      <c r="B172" s="64" t="s">
        <v>125</v>
      </c>
      <c r="C172" s="65" t="s">
        <v>125</v>
      </c>
      <c r="D172" s="65" t="s">
        <v>125</v>
      </c>
      <c r="E172" s="66" t="s">
        <v>125</v>
      </c>
      <c r="F172" s="54">
        <v>0</v>
      </c>
      <c r="G172" s="55">
        <v>0</v>
      </c>
      <c r="H172" s="67">
        <f t="shared" si="15"/>
        <v>0</v>
      </c>
      <c r="I172" s="68"/>
      <c r="J172" s="56"/>
      <c r="K172" s="69"/>
      <c r="L172" s="70">
        <f t="shared" si="16"/>
        <v>0</v>
      </c>
      <c r="M172" s="52"/>
      <c r="N172" s="57">
        <v>0</v>
      </c>
      <c r="O172" s="72"/>
      <c r="P172" s="72"/>
      <c r="Q172" s="72"/>
      <c r="R172" s="72"/>
      <c r="S172" s="72"/>
      <c r="T172" s="72"/>
      <c r="U172" s="72"/>
      <c r="V172" s="72"/>
      <c r="W172" s="72"/>
      <c r="X172" s="72"/>
      <c r="Y172" s="72"/>
      <c r="Z172" s="72"/>
      <c r="AA172" s="58">
        <f t="shared" si="17"/>
        <v>0</v>
      </c>
      <c r="AB172" s="73"/>
      <c r="AC172" s="59">
        <f>IF(ROUND(Comptes!AA172,0)=0,Comptes!AF172,IFERROR(IF(Comptes!H172&lt;&gt;0,IF(Comptes!AA172&lt;&gt;0,SUMPRODUCT(Comptes!O172:Z172,Comptes!$O$5:$Z$5)/Comptes!AA172,IF(Comptes!G172&lt;&gt;0,$AC$3,Comptes!AF172)),""),""))</f>
        <v>0</v>
      </c>
      <c r="AD172" s="60" t="str">
        <f ca="1">+IFERROR(VLOOKUP((($AC$3-AC172))/30.5,$AK$24:$AL$28,2,TRUE),"")</f>
        <v>A plus d’un an</v>
      </c>
      <c r="AE172" s="52"/>
      <c r="AF172" s="61"/>
    </row>
    <row r="173" spans="1:32" s="62" customFormat="1" ht="13.8" x14ac:dyDescent="0.3">
      <c r="A173" s="76"/>
      <c r="B173" s="64" t="s">
        <v>125</v>
      </c>
      <c r="C173" s="65" t="s">
        <v>125</v>
      </c>
      <c r="D173" s="65" t="s">
        <v>125</v>
      </c>
      <c r="E173" s="66" t="s">
        <v>125</v>
      </c>
      <c r="F173" s="54">
        <v>0</v>
      </c>
      <c r="G173" s="55">
        <v>0</v>
      </c>
      <c r="H173" s="67">
        <f t="shared" si="15"/>
        <v>0</v>
      </c>
      <c r="I173" s="68"/>
      <c r="J173" s="56"/>
      <c r="K173" s="69"/>
      <c r="L173" s="70">
        <f t="shared" si="16"/>
        <v>0</v>
      </c>
      <c r="M173" s="52"/>
      <c r="N173" s="57">
        <v>0</v>
      </c>
      <c r="O173" s="72"/>
      <c r="P173" s="72"/>
      <c r="Q173" s="72"/>
      <c r="R173" s="72"/>
      <c r="S173" s="72"/>
      <c r="T173" s="72"/>
      <c r="U173" s="72"/>
      <c r="V173" s="72"/>
      <c r="W173" s="72"/>
      <c r="X173" s="72"/>
      <c r="Y173" s="72"/>
      <c r="Z173" s="72"/>
      <c r="AA173" s="58">
        <f t="shared" si="17"/>
        <v>0</v>
      </c>
      <c r="AB173" s="73"/>
      <c r="AC173" s="59">
        <f>IF(ROUND(Comptes!AA173,0)=0,Comptes!AF173,IFERROR(IF(Comptes!H173&lt;&gt;0,IF(Comptes!AA173&lt;&gt;0,SUMPRODUCT(Comptes!O173:Z173,Comptes!$O$5:$Z$5)/Comptes!AA173,IF(Comptes!G173&lt;&gt;0,$AC$3,Comptes!AF173)),""),""))</f>
        <v>0</v>
      </c>
      <c r="AD173" s="60" t="str">
        <f ca="1">+IFERROR(VLOOKUP((($AC$3-AC173))/30.5,$AK$24:$AL$28,2,TRUE),"")</f>
        <v>A plus d’un an</v>
      </c>
      <c r="AE173" s="52"/>
      <c r="AF173" s="61"/>
    </row>
    <row r="174" spans="1:32" s="62" customFormat="1" ht="13.8" x14ac:dyDescent="0.3">
      <c r="A174" s="76"/>
      <c r="B174" s="64" t="s">
        <v>125</v>
      </c>
      <c r="C174" s="65" t="s">
        <v>125</v>
      </c>
      <c r="D174" s="65" t="s">
        <v>125</v>
      </c>
      <c r="E174" s="66" t="s">
        <v>125</v>
      </c>
      <c r="F174" s="54">
        <v>0</v>
      </c>
      <c r="G174" s="55">
        <v>0</v>
      </c>
      <c r="H174" s="67">
        <f t="shared" si="15"/>
        <v>0</v>
      </c>
      <c r="I174" s="68"/>
      <c r="J174" s="56"/>
      <c r="K174" s="69"/>
      <c r="L174" s="70">
        <f t="shared" si="16"/>
        <v>0</v>
      </c>
      <c r="M174" s="52"/>
      <c r="N174" s="57">
        <v>0</v>
      </c>
      <c r="O174" s="72"/>
      <c r="P174" s="72"/>
      <c r="Q174" s="72"/>
      <c r="R174" s="72"/>
      <c r="S174" s="72"/>
      <c r="T174" s="72"/>
      <c r="U174" s="72"/>
      <c r="V174" s="72"/>
      <c r="W174" s="72"/>
      <c r="X174" s="72"/>
      <c r="Y174" s="72"/>
      <c r="Z174" s="72"/>
      <c r="AA174" s="58">
        <f t="shared" si="17"/>
        <v>0</v>
      </c>
      <c r="AB174" s="73"/>
      <c r="AC174" s="59">
        <f>IF(ROUND(Comptes!AA174,0)=0,Comptes!AF174,IFERROR(IF(Comptes!H174&lt;&gt;0,IF(Comptes!AA174&lt;&gt;0,SUMPRODUCT(Comptes!O174:Z174,Comptes!$O$5:$Z$5)/Comptes!AA174,IF(Comptes!G174&lt;&gt;0,$AC$3,Comptes!AF174)),""),""))</f>
        <v>0</v>
      </c>
      <c r="AD174" s="60" t="str">
        <f ca="1">+IFERROR(VLOOKUP((($AC$3-AC174))/30.5,$AK$24:$AL$28,2,TRUE),"")</f>
        <v>A plus d’un an</v>
      </c>
      <c r="AE174" s="52"/>
      <c r="AF174" s="61"/>
    </row>
    <row r="175" spans="1:32" s="62" customFormat="1" ht="13.8" x14ac:dyDescent="0.3">
      <c r="A175" s="76"/>
      <c r="B175" s="64" t="s">
        <v>125</v>
      </c>
      <c r="C175" s="65" t="s">
        <v>125</v>
      </c>
      <c r="D175" s="65" t="s">
        <v>125</v>
      </c>
      <c r="E175" s="66" t="s">
        <v>125</v>
      </c>
      <c r="F175" s="54">
        <v>0</v>
      </c>
      <c r="G175" s="55">
        <v>0</v>
      </c>
      <c r="H175" s="67">
        <f t="shared" si="15"/>
        <v>0</v>
      </c>
      <c r="I175" s="68"/>
      <c r="J175" s="56"/>
      <c r="K175" s="69"/>
      <c r="L175" s="70">
        <f t="shared" si="16"/>
        <v>0</v>
      </c>
      <c r="M175" s="52"/>
      <c r="N175" s="57">
        <v>0</v>
      </c>
      <c r="O175" s="72"/>
      <c r="P175" s="72"/>
      <c r="Q175" s="72"/>
      <c r="R175" s="72"/>
      <c r="S175" s="72"/>
      <c r="T175" s="72"/>
      <c r="U175" s="72"/>
      <c r="V175" s="72"/>
      <c r="W175" s="72"/>
      <c r="X175" s="72"/>
      <c r="Y175" s="72"/>
      <c r="Z175" s="72"/>
      <c r="AA175" s="58">
        <f t="shared" si="17"/>
        <v>0</v>
      </c>
      <c r="AB175" s="73"/>
      <c r="AC175" s="59">
        <f>IF(ROUND(Comptes!AA175,0)=0,Comptes!AF175,IFERROR(IF(Comptes!H175&lt;&gt;0,IF(Comptes!AA175&lt;&gt;0,SUMPRODUCT(Comptes!O175:Z175,Comptes!$O$5:$Z$5)/Comptes!AA175,IF(Comptes!G175&lt;&gt;0,$AC$3,Comptes!AF175)),""),""))</f>
        <v>0</v>
      </c>
      <c r="AD175" s="60" t="str">
        <f ca="1">+IFERROR(VLOOKUP((($AC$3-AC175))/30.5,$AK$24:$AL$28,2,TRUE),"")</f>
        <v>A plus d’un an</v>
      </c>
      <c r="AE175" s="52"/>
      <c r="AF175" s="61"/>
    </row>
    <row r="176" spans="1:32" s="62" customFormat="1" ht="13.8" x14ac:dyDescent="0.3">
      <c r="A176" s="76"/>
      <c r="B176" s="64" t="s">
        <v>125</v>
      </c>
      <c r="C176" s="65" t="s">
        <v>125</v>
      </c>
      <c r="D176" s="65" t="s">
        <v>125</v>
      </c>
      <c r="E176" s="66" t="s">
        <v>125</v>
      </c>
      <c r="F176" s="54">
        <v>0</v>
      </c>
      <c r="G176" s="55">
        <v>0</v>
      </c>
      <c r="H176" s="67">
        <f t="shared" si="15"/>
        <v>0</v>
      </c>
      <c r="I176" s="68"/>
      <c r="J176" s="56"/>
      <c r="K176" s="69"/>
      <c r="L176" s="70">
        <f t="shared" si="16"/>
        <v>0</v>
      </c>
      <c r="M176" s="52"/>
      <c r="N176" s="57">
        <v>0</v>
      </c>
      <c r="O176" s="72"/>
      <c r="P176" s="72"/>
      <c r="Q176" s="72"/>
      <c r="R176" s="72"/>
      <c r="S176" s="72"/>
      <c r="T176" s="72"/>
      <c r="U176" s="72"/>
      <c r="V176" s="72"/>
      <c r="W176" s="72"/>
      <c r="X176" s="72"/>
      <c r="Y176" s="72"/>
      <c r="Z176" s="72"/>
      <c r="AA176" s="58">
        <f t="shared" si="17"/>
        <v>0</v>
      </c>
      <c r="AB176" s="73"/>
      <c r="AC176" s="59">
        <f>IF(ROUND(Comptes!AA176,0)=0,Comptes!AF176,IFERROR(IF(Comptes!H176&lt;&gt;0,IF(Comptes!AA176&lt;&gt;0,SUMPRODUCT(Comptes!O176:Z176,Comptes!$O$5:$Z$5)/Comptes!AA176,IF(Comptes!G176&lt;&gt;0,$AC$3,Comptes!AF176)),""),""))</f>
        <v>0</v>
      </c>
      <c r="AD176" s="60" t="str">
        <f ca="1">+IFERROR(VLOOKUP((($AC$3-AC176))/30.5,$AK$24:$AL$28,2,TRUE),"")</f>
        <v>A plus d’un an</v>
      </c>
      <c r="AE176" s="52"/>
      <c r="AF176" s="61"/>
    </row>
    <row r="177" spans="1:32" s="62" customFormat="1" ht="13.8" x14ac:dyDescent="0.3">
      <c r="A177" s="76"/>
      <c r="B177" s="64" t="s">
        <v>125</v>
      </c>
      <c r="C177" s="65" t="s">
        <v>125</v>
      </c>
      <c r="D177" s="65" t="s">
        <v>125</v>
      </c>
      <c r="E177" s="66" t="s">
        <v>125</v>
      </c>
      <c r="F177" s="54">
        <v>0</v>
      </c>
      <c r="G177" s="55">
        <v>0</v>
      </c>
      <c r="H177" s="67">
        <f t="shared" si="15"/>
        <v>0</v>
      </c>
      <c r="I177" s="68"/>
      <c r="J177" s="56"/>
      <c r="K177" s="69"/>
      <c r="L177" s="70">
        <f t="shared" si="16"/>
        <v>0</v>
      </c>
      <c r="M177" s="52"/>
      <c r="N177" s="57">
        <v>0</v>
      </c>
      <c r="O177" s="72"/>
      <c r="P177" s="72"/>
      <c r="Q177" s="72"/>
      <c r="R177" s="72"/>
      <c r="S177" s="72"/>
      <c r="T177" s="72"/>
      <c r="U177" s="72"/>
      <c r="V177" s="72"/>
      <c r="W177" s="72"/>
      <c r="X177" s="72"/>
      <c r="Y177" s="72"/>
      <c r="Z177" s="72"/>
      <c r="AA177" s="58">
        <f t="shared" si="17"/>
        <v>0</v>
      </c>
      <c r="AB177" s="73"/>
      <c r="AC177" s="59">
        <f>IF(ROUND(Comptes!AA177,0)=0,Comptes!AF177,IFERROR(IF(Comptes!H177&lt;&gt;0,IF(Comptes!AA177&lt;&gt;0,SUMPRODUCT(Comptes!O177:Z177,Comptes!$O$5:$Z$5)/Comptes!AA177,IF(Comptes!G177&lt;&gt;0,$AC$3,Comptes!AF177)),""),""))</f>
        <v>0</v>
      </c>
      <c r="AD177" s="60" t="str">
        <f ca="1">+IFERROR(VLOOKUP((($AC$3-AC177))/30.5,$AK$24:$AL$28,2,TRUE),"")</f>
        <v>A plus d’un an</v>
      </c>
      <c r="AE177" s="52"/>
      <c r="AF177" s="61"/>
    </row>
    <row r="178" spans="1:32" s="62" customFormat="1" ht="13.8" x14ac:dyDescent="0.3">
      <c r="A178" s="76"/>
      <c r="B178" s="64" t="s">
        <v>125</v>
      </c>
      <c r="C178" s="65" t="s">
        <v>125</v>
      </c>
      <c r="D178" s="65" t="s">
        <v>125</v>
      </c>
      <c r="E178" s="66" t="s">
        <v>125</v>
      </c>
      <c r="F178" s="54">
        <v>0</v>
      </c>
      <c r="G178" s="55">
        <v>0</v>
      </c>
      <c r="H178" s="67">
        <f t="shared" si="15"/>
        <v>0</v>
      </c>
      <c r="I178" s="68"/>
      <c r="J178" s="56"/>
      <c r="K178" s="69"/>
      <c r="L178" s="70">
        <f t="shared" si="16"/>
        <v>0</v>
      </c>
      <c r="M178" s="52"/>
      <c r="N178" s="57">
        <v>0</v>
      </c>
      <c r="O178" s="72"/>
      <c r="P178" s="72"/>
      <c r="Q178" s="72"/>
      <c r="R178" s="72"/>
      <c r="S178" s="72"/>
      <c r="T178" s="72"/>
      <c r="U178" s="72"/>
      <c r="V178" s="72"/>
      <c r="W178" s="72"/>
      <c r="X178" s="72"/>
      <c r="Y178" s="72"/>
      <c r="Z178" s="72"/>
      <c r="AA178" s="58">
        <f t="shared" si="17"/>
        <v>0</v>
      </c>
      <c r="AB178" s="73"/>
      <c r="AC178" s="59">
        <f>IF(ROUND(Comptes!AA178,0)=0,Comptes!AF178,IFERROR(IF(Comptes!H178&lt;&gt;0,IF(Comptes!AA178&lt;&gt;0,SUMPRODUCT(Comptes!O178:Z178,Comptes!$O$5:$Z$5)/Comptes!AA178,IF(Comptes!G178&lt;&gt;0,$AC$3,Comptes!AF178)),""),""))</f>
        <v>0</v>
      </c>
      <c r="AD178" s="60" t="str">
        <f ca="1">+IFERROR(VLOOKUP((($AC$3-AC178))/30.5,$AK$24:$AL$28,2,TRUE),"")</f>
        <v>A plus d’un an</v>
      </c>
      <c r="AE178" s="52"/>
      <c r="AF178" s="61"/>
    </row>
    <row r="179" spans="1:32" s="62" customFormat="1" ht="13.8" x14ac:dyDescent="0.3">
      <c r="A179" s="76"/>
      <c r="B179" s="64" t="s">
        <v>125</v>
      </c>
      <c r="C179" s="65" t="s">
        <v>125</v>
      </c>
      <c r="D179" s="65" t="s">
        <v>125</v>
      </c>
      <c r="E179" s="66" t="s">
        <v>125</v>
      </c>
      <c r="F179" s="54">
        <v>0</v>
      </c>
      <c r="G179" s="55">
        <v>0</v>
      </c>
      <c r="H179" s="67">
        <f t="shared" si="15"/>
        <v>0</v>
      </c>
      <c r="I179" s="68"/>
      <c r="J179" s="56"/>
      <c r="K179" s="69"/>
      <c r="L179" s="70">
        <f t="shared" si="16"/>
        <v>0</v>
      </c>
      <c r="M179" s="52"/>
      <c r="N179" s="57">
        <v>0</v>
      </c>
      <c r="O179" s="72"/>
      <c r="P179" s="72"/>
      <c r="Q179" s="72"/>
      <c r="R179" s="72"/>
      <c r="S179" s="72"/>
      <c r="T179" s="72"/>
      <c r="U179" s="72"/>
      <c r="V179" s="72"/>
      <c r="W179" s="72"/>
      <c r="X179" s="72"/>
      <c r="Y179" s="72"/>
      <c r="Z179" s="72"/>
      <c r="AA179" s="58">
        <f t="shared" si="17"/>
        <v>0</v>
      </c>
      <c r="AB179" s="73"/>
      <c r="AC179" s="59">
        <f>IF(ROUND(Comptes!AA179,0)=0,Comptes!AF179,IFERROR(IF(Comptes!H179&lt;&gt;0,IF(Comptes!AA179&lt;&gt;0,SUMPRODUCT(Comptes!O179:Z179,Comptes!$O$5:$Z$5)/Comptes!AA179,IF(Comptes!G179&lt;&gt;0,$AC$3,Comptes!AF179)),""),""))</f>
        <v>0</v>
      </c>
      <c r="AD179" s="60" t="str">
        <f ca="1">+IFERROR(VLOOKUP((($AC$3-AC179))/30.5,$AK$24:$AL$28,2,TRUE),"")</f>
        <v>A plus d’un an</v>
      </c>
      <c r="AE179" s="52"/>
      <c r="AF179" s="61"/>
    </row>
    <row r="180" spans="1:32" s="62" customFormat="1" ht="13.8" x14ac:dyDescent="0.3">
      <c r="A180" s="76"/>
      <c r="B180" s="64" t="s">
        <v>125</v>
      </c>
      <c r="C180" s="65" t="s">
        <v>125</v>
      </c>
      <c r="D180" s="65" t="s">
        <v>125</v>
      </c>
      <c r="E180" s="66" t="s">
        <v>125</v>
      </c>
      <c r="F180" s="54">
        <v>0</v>
      </c>
      <c r="G180" s="55">
        <v>0</v>
      </c>
      <c r="H180" s="67">
        <f t="shared" si="15"/>
        <v>0</v>
      </c>
      <c r="I180" s="68"/>
      <c r="J180" s="56"/>
      <c r="K180" s="69"/>
      <c r="L180" s="70">
        <f t="shared" si="16"/>
        <v>0</v>
      </c>
      <c r="M180" s="52"/>
      <c r="N180" s="57">
        <v>0</v>
      </c>
      <c r="O180" s="72"/>
      <c r="P180" s="72"/>
      <c r="Q180" s="72"/>
      <c r="R180" s="72"/>
      <c r="S180" s="72"/>
      <c r="T180" s="72"/>
      <c r="U180" s="72"/>
      <c r="V180" s="72"/>
      <c r="W180" s="72"/>
      <c r="X180" s="72"/>
      <c r="Y180" s="72"/>
      <c r="Z180" s="72"/>
      <c r="AA180" s="58">
        <f t="shared" si="17"/>
        <v>0</v>
      </c>
      <c r="AB180" s="73"/>
      <c r="AC180" s="59">
        <f>IF(ROUND(Comptes!AA180,0)=0,Comptes!AF180,IFERROR(IF(Comptes!H180&lt;&gt;0,IF(Comptes!AA180&lt;&gt;0,SUMPRODUCT(Comptes!O180:Z180,Comptes!$O$5:$Z$5)/Comptes!AA180,IF(Comptes!G180&lt;&gt;0,$AC$3,Comptes!AF180)),""),""))</f>
        <v>0</v>
      </c>
      <c r="AD180" s="60" t="str">
        <f ca="1">+IFERROR(VLOOKUP((($AC$3-AC180))/30.5,$AK$24:$AL$28,2,TRUE),"")</f>
        <v>A plus d’un an</v>
      </c>
      <c r="AE180" s="52"/>
      <c r="AF180" s="61"/>
    </row>
    <row r="181" spans="1:32" s="62" customFormat="1" ht="13.8" x14ac:dyDescent="0.3">
      <c r="A181" s="76"/>
      <c r="B181" s="64" t="s">
        <v>125</v>
      </c>
      <c r="C181" s="65" t="s">
        <v>125</v>
      </c>
      <c r="D181" s="65" t="s">
        <v>125</v>
      </c>
      <c r="E181" s="66" t="s">
        <v>125</v>
      </c>
      <c r="F181" s="54">
        <v>0</v>
      </c>
      <c r="G181" s="55">
        <v>0</v>
      </c>
      <c r="H181" s="67">
        <f t="shared" ref="H181:H244" si="18">AA181+N181-G181</f>
        <v>0</v>
      </c>
      <c r="I181" s="68"/>
      <c r="J181" s="56"/>
      <c r="K181" s="69"/>
      <c r="L181" s="70">
        <f t="shared" ref="L181:L244" si="19">+F181-N181-K181-AA181</f>
        <v>0</v>
      </c>
      <c r="M181" s="52"/>
      <c r="N181" s="57">
        <v>0</v>
      </c>
      <c r="O181" s="72"/>
      <c r="P181" s="72"/>
      <c r="Q181" s="72"/>
      <c r="R181" s="72"/>
      <c r="S181" s="72"/>
      <c r="T181" s="72"/>
      <c r="U181" s="72"/>
      <c r="V181" s="72"/>
      <c r="W181" s="72"/>
      <c r="X181" s="72"/>
      <c r="Y181" s="72"/>
      <c r="Z181" s="72"/>
      <c r="AA181" s="58">
        <f t="shared" ref="AA181:AA244" si="20">+SUM(O181:Z181)</f>
        <v>0</v>
      </c>
      <c r="AB181" s="73"/>
      <c r="AC181" s="59">
        <f>IF(ROUND(Comptes!AA181,0)=0,Comptes!AF181,IFERROR(IF(Comptes!H181&lt;&gt;0,IF(Comptes!AA181&lt;&gt;0,SUMPRODUCT(Comptes!O181:Z181,Comptes!$O$5:$Z$5)/Comptes!AA181,IF(Comptes!G181&lt;&gt;0,$AC$3,Comptes!AF181)),""),""))</f>
        <v>0</v>
      </c>
      <c r="AD181" s="60" t="str">
        <f ca="1">+IFERROR(VLOOKUP((($AC$3-AC181))/30.5,$AK$24:$AL$28,2,TRUE),"")</f>
        <v>A plus d’un an</v>
      </c>
      <c r="AE181" s="52"/>
      <c r="AF181" s="61"/>
    </row>
    <row r="182" spans="1:32" s="62" customFormat="1" ht="13.8" x14ac:dyDescent="0.3">
      <c r="A182" s="76"/>
      <c r="B182" s="64" t="s">
        <v>125</v>
      </c>
      <c r="C182" s="65" t="s">
        <v>125</v>
      </c>
      <c r="D182" s="65" t="s">
        <v>125</v>
      </c>
      <c r="E182" s="66" t="s">
        <v>125</v>
      </c>
      <c r="F182" s="54">
        <v>0</v>
      </c>
      <c r="G182" s="55">
        <v>0</v>
      </c>
      <c r="H182" s="67">
        <f t="shared" si="18"/>
        <v>0</v>
      </c>
      <c r="I182" s="68"/>
      <c r="J182" s="56"/>
      <c r="K182" s="69"/>
      <c r="L182" s="70">
        <f t="shared" si="19"/>
        <v>0</v>
      </c>
      <c r="M182" s="52"/>
      <c r="N182" s="57">
        <v>0</v>
      </c>
      <c r="O182" s="72"/>
      <c r="P182" s="72"/>
      <c r="Q182" s="72"/>
      <c r="R182" s="72"/>
      <c r="S182" s="72"/>
      <c r="T182" s="72"/>
      <c r="U182" s="72"/>
      <c r="V182" s="72"/>
      <c r="W182" s="72"/>
      <c r="X182" s="72"/>
      <c r="Y182" s="72"/>
      <c r="Z182" s="72"/>
      <c r="AA182" s="58">
        <f t="shared" si="20"/>
        <v>0</v>
      </c>
      <c r="AB182" s="73"/>
      <c r="AC182" s="59">
        <f>IF(ROUND(Comptes!AA182,0)=0,Comptes!AF182,IFERROR(IF(Comptes!H182&lt;&gt;0,IF(Comptes!AA182&lt;&gt;0,SUMPRODUCT(Comptes!O182:Z182,Comptes!$O$5:$Z$5)/Comptes!AA182,IF(Comptes!G182&lt;&gt;0,$AC$3,Comptes!AF182)),""),""))</f>
        <v>0</v>
      </c>
      <c r="AD182" s="60" t="str">
        <f ca="1">+IFERROR(VLOOKUP((($AC$3-AC182))/30.5,$AK$24:$AL$28,2,TRUE),"")</f>
        <v>A plus d’un an</v>
      </c>
      <c r="AE182" s="52"/>
      <c r="AF182" s="61"/>
    </row>
    <row r="183" spans="1:32" s="62" customFormat="1" ht="13.8" x14ac:dyDescent="0.3">
      <c r="A183" s="76"/>
      <c r="B183" s="64" t="s">
        <v>125</v>
      </c>
      <c r="C183" s="65" t="s">
        <v>125</v>
      </c>
      <c r="D183" s="65" t="s">
        <v>125</v>
      </c>
      <c r="E183" s="66" t="s">
        <v>125</v>
      </c>
      <c r="F183" s="54">
        <v>0</v>
      </c>
      <c r="G183" s="55">
        <v>0</v>
      </c>
      <c r="H183" s="67">
        <f t="shared" si="18"/>
        <v>0</v>
      </c>
      <c r="I183" s="68"/>
      <c r="J183" s="56"/>
      <c r="K183" s="69"/>
      <c r="L183" s="70">
        <f t="shared" si="19"/>
        <v>0</v>
      </c>
      <c r="M183" s="52"/>
      <c r="N183" s="57">
        <v>0</v>
      </c>
      <c r="O183" s="72"/>
      <c r="P183" s="72"/>
      <c r="Q183" s="72"/>
      <c r="R183" s="72"/>
      <c r="S183" s="72"/>
      <c r="T183" s="72"/>
      <c r="U183" s="72"/>
      <c r="V183" s="72"/>
      <c r="W183" s="72"/>
      <c r="X183" s="72"/>
      <c r="Y183" s="72"/>
      <c r="Z183" s="72"/>
      <c r="AA183" s="58">
        <f t="shared" si="20"/>
        <v>0</v>
      </c>
      <c r="AB183" s="73"/>
      <c r="AC183" s="59">
        <f>IF(ROUND(Comptes!AA183,0)=0,Comptes!AF183,IFERROR(IF(Comptes!H183&lt;&gt;0,IF(Comptes!AA183&lt;&gt;0,SUMPRODUCT(Comptes!O183:Z183,Comptes!$O$5:$Z$5)/Comptes!AA183,IF(Comptes!G183&lt;&gt;0,$AC$3,Comptes!AF183)),""),""))</f>
        <v>0</v>
      </c>
      <c r="AD183" s="60" t="str">
        <f ca="1">+IFERROR(VLOOKUP((($AC$3-AC183))/30.5,$AK$24:$AL$28,2,TRUE),"")</f>
        <v>A plus d’un an</v>
      </c>
      <c r="AE183" s="52"/>
      <c r="AF183" s="61"/>
    </row>
    <row r="184" spans="1:32" s="62" customFormat="1" ht="13.8" x14ac:dyDescent="0.3">
      <c r="A184" s="76"/>
      <c r="B184" s="64" t="s">
        <v>125</v>
      </c>
      <c r="C184" s="65" t="s">
        <v>125</v>
      </c>
      <c r="D184" s="65" t="s">
        <v>125</v>
      </c>
      <c r="E184" s="66" t="s">
        <v>125</v>
      </c>
      <c r="F184" s="54">
        <v>0</v>
      </c>
      <c r="G184" s="55">
        <v>0</v>
      </c>
      <c r="H184" s="67">
        <f t="shared" si="18"/>
        <v>0</v>
      </c>
      <c r="I184" s="68"/>
      <c r="J184" s="56"/>
      <c r="K184" s="69"/>
      <c r="L184" s="70">
        <f t="shared" si="19"/>
        <v>0</v>
      </c>
      <c r="M184" s="52"/>
      <c r="N184" s="57">
        <v>0</v>
      </c>
      <c r="O184" s="72"/>
      <c r="P184" s="72"/>
      <c r="Q184" s="72"/>
      <c r="R184" s="72"/>
      <c r="S184" s="72"/>
      <c r="T184" s="72"/>
      <c r="U184" s="72"/>
      <c r="V184" s="72"/>
      <c r="W184" s="72"/>
      <c r="X184" s="72"/>
      <c r="Y184" s="72"/>
      <c r="Z184" s="72"/>
      <c r="AA184" s="58">
        <f t="shared" si="20"/>
        <v>0</v>
      </c>
      <c r="AB184" s="73"/>
      <c r="AC184" s="59">
        <f>IF(ROUND(Comptes!AA184,0)=0,Comptes!AF184,IFERROR(IF(Comptes!H184&lt;&gt;0,IF(Comptes!AA184&lt;&gt;0,SUMPRODUCT(Comptes!O184:Z184,Comptes!$O$5:$Z$5)/Comptes!AA184,IF(Comptes!G184&lt;&gt;0,$AC$3,Comptes!AF184)),""),""))</f>
        <v>0</v>
      </c>
      <c r="AD184" s="60" t="str">
        <f ca="1">+IFERROR(VLOOKUP((($AC$3-AC184))/30.5,$AK$24:$AL$28,2,TRUE),"")</f>
        <v>A plus d’un an</v>
      </c>
      <c r="AE184" s="52"/>
      <c r="AF184" s="61"/>
    </row>
    <row r="185" spans="1:32" s="62" customFormat="1" ht="13.8" x14ac:dyDescent="0.3">
      <c r="A185" s="76"/>
      <c r="B185" s="64" t="s">
        <v>125</v>
      </c>
      <c r="C185" s="65" t="s">
        <v>125</v>
      </c>
      <c r="D185" s="65" t="s">
        <v>125</v>
      </c>
      <c r="E185" s="66" t="s">
        <v>125</v>
      </c>
      <c r="F185" s="54">
        <v>0</v>
      </c>
      <c r="G185" s="55">
        <v>0</v>
      </c>
      <c r="H185" s="67">
        <f t="shared" si="18"/>
        <v>0</v>
      </c>
      <c r="I185" s="68"/>
      <c r="J185" s="56"/>
      <c r="K185" s="69"/>
      <c r="L185" s="70">
        <f t="shared" si="19"/>
        <v>0</v>
      </c>
      <c r="M185" s="52"/>
      <c r="N185" s="57">
        <v>0</v>
      </c>
      <c r="O185" s="72"/>
      <c r="P185" s="72"/>
      <c r="Q185" s="72"/>
      <c r="R185" s="72"/>
      <c r="S185" s="72"/>
      <c r="T185" s="72"/>
      <c r="U185" s="72"/>
      <c r="V185" s="72"/>
      <c r="W185" s="72"/>
      <c r="X185" s="72"/>
      <c r="Y185" s="72"/>
      <c r="Z185" s="72"/>
      <c r="AA185" s="58">
        <f t="shared" si="20"/>
        <v>0</v>
      </c>
      <c r="AB185" s="73"/>
      <c r="AC185" s="59">
        <f>IF(ROUND(Comptes!AA185,0)=0,Comptes!AF185,IFERROR(IF(Comptes!H185&lt;&gt;0,IF(Comptes!AA185&lt;&gt;0,SUMPRODUCT(Comptes!O185:Z185,Comptes!$O$5:$Z$5)/Comptes!AA185,IF(Comptes!G185&lt;&gt;0,$AC$3,Comptes!AF185)),""),""))</f>
        <v>0</v>
      </c>
      <c r="AD185" s="60" t="str">
        <f ca="1">+IFERROR(VLOOKUP((($AC$3-AC185))/30.5,$AK$24:$AL$28,2,TRUE),"")</f>
        <v>A plus d’un an</v>
      </c>
      <c r="AE185" s="52"/>
      <c r="AF185" s="61"/>
    </row>
    <row r="186" spans="1:32" s="62" customFormat="1" ht="13.8" x14ac:dyDescent="0.3">
      <c r="A186" s="76"/>
      <c r="B186" s="64" t="s">
        <v>125</v>
      </c>
      <c r="C186" s="65" t="s">
        <v>125</v>
      </c>
      <c r="D186" s="65" t="s">
        <v>125</v>
      </c>
      <c r="E186" s="66" t="s">
        <v>125</v>
      </c>
      <c r="F186" s="54">
        <v>0</v>
      </c>
      <c r="G186" s="55">
        <v>0</v>
      </c>
      <c r="H186" s="67">
        <f t="shared" si="18"/>
        <v>0</v>
      </c>
      <c r="I186" s="68"/>
      <c r="J186" s="56"/>
      <c r="K186" s="69"/>
      <c r="L186" s="70">
        <f t="shared" si="19"/>
        <v>0</v>
      </c>
      <c r="M186" s="52"/>
      <c r="N186" s="57">
        <v>0</v>
      </c>
      <c r="O186" s="72"/>
      <c r="P186" s="72"/>
      <c r="Q186" s="72"/>
      <c r="R186" s="72"/>
      <c r="S186" s="72"/>
      <c r="T186" s="72"/>
      <c r="U186" s="72"/>
      <c r="V186" s="72"/>
      <c r="W186" s="72"/>
      <c r="X186" s="72"/>
      <c r="Y186" s="72"/>
      <c r="Z186" s="72"/>
      <c r="AA186" s="58">
        <f t="shared" si="20"/>
        <v>0</v>
      </c>
      <c r="AB186" s="73"/>
      <c r="AC186" s="59">
        <f>IF(ROUND(Comptes!AA186,0)=0,Comptes!AF186,IFERROR(IF(Comptes!H186&lt;&gt;0,IF(Comptes!AA186&lt;&gt;0,SUMPRODUCT(Comptes!O186:Z186,Comptes!$O$5:$Z$5)/Comptes!AA186,IF(Comptes!G186&lt;&gt;0,$AC$3,Comptes!AF186)),""),""))</f>
        <v>0</v>
      </c>
      <c r="AD186" s="60" t="str">
        <f ca="1">+IFERROR(VLOOKUP((($AC$3-AC186))/30.5,$AK$24:$AL$28,2,TRUE),"")</f>
        <v>A plus d’un an</v>
      </c>
      <c r="AE186" s="52"/>
      <c r="AF186" s="61"/>
    </row>
    <row r="187" spans="1:32" s="62" customFormat="1" ht="13.8" x14ac:dyDescent="0.3">
      <c r="A187" s="76"/>
      <c r="B187" s="64" t="s">
        <v>125</v>
      </c>
      <c r="C187" s="65" t="s">
        <v>125</v>
      </c>
      <c r="D187" s="65" t="s">
        <v>125</v>
      </c>
      <c r="E187" s="66" t="s">
        <v>125</v>
      </c>
      <c r="F187" s="54">
        <v>0</v>
      </c>
      <c r="G187" s="55">
        <v>0</v>
      </c>
      <c r="H187" s="67">
        <f t="shared" si="18"/>
        <v>0</v>
      </c>
      <c r="I187" s="68"/>
      <c r="J187" s="56"/>
      <c r="K187" s="69"/>
      <c r="L187" s="70">
        <f t="shared" si="19"/>
        <v>0</v>
      </c>
      <c r="M187" s="52"/>
      <c r="N187" s="57">
        <v>0</v>
      </c>
      <c r="O187" s="72"/>
      <c r="P187" s="72"/>
      <c r="Q187" s="72"/>
      <c r="R187" s="72"/>
      <c r="S187" s="72"/>
      <c r="T187" s="72"/>
      <c r="U187" s="72"/>
      <c r="V187" s="72"/>
      <c r="W187" s="72"/>
      <c r="X187" s="72"/>
      <c r="Y187" s="72"/>
      <c r="Z187" s="72"/>
      <c r="AA187" s="58">
        <f t="shared" si="20"/>
        <v>0</v>
      </c>
      <c r="AB187" s="73"/>
      <c r="AC187" s="59">
        <f>IF(ROUND(Comptes!AA187,0)=0,Comptes!AF187,IFERROR(IF(Comptes!H187&lt;&gt;0,IF(Comptes!AA187&lt;&gt;0,SUMPRODUCT(Comptes!O187:Z187,Comptes!$O$5:$Z$5)/Comptes!AA187,IF(Comptes!G187&lt;&gt;0,$AC$3,Comptes!AF187)),""),""))</f>
        <v>0</v>
      </c>
      <c r="AD187" s="60" t="str">
        <f ca="1">+IFERROR(VLOOKUP((($AC$3-AC187))/30.5,$AK$24:$AL$28,2,TRUE),"")</f>
        <v>A plus d’un an</v>
      </c>
      <c r="AE187" s="52"/>
      <c r="AF187" s="61"/>
    </row>
    <row r="188" spans="1:32" s="62" customFormat="1" ht="13.8" x14ac:dyDescent="0.3">
      <c r="A188" s="76"/>
      <c r="B188" s="64" t="s">
        <v>125</v>
      </c>
      <c r="C188" s="65" t="s">
        <v>125</v>
      </c>
      <c r="D188" s="65" t="s">
        <v>125</v>
      </c>
      <c r="E188" s="66" t="s">
        <v>125</v>
      </c>
      <c r="F188" s="54">
        <v>0</v>
      </c>
      <c r="G188" s="55">
        <v>0</v>
      </c>
      <c r="H188" s="67">
        <f t="shared" si="18"/>
        <v>0</v>
      </c>
      <c r="I188" s="68"/>
      <c r="J188" s="56"/>
      <c r="K188" s="69"/>
      <c r="L188" s="70">
        <f t="shared" si="19"/>
        <v>0</v>
      </c>
      <c r="M188" s="52"/>
      <c r="N188" s="57">
        <v>0</v>
      </c>
      <c r="O188" s="72"/>
      <c r="P188" s="72"/>
      <c r="Q188" s="72"/>
      <c r="R188" s="72"/>
      <c r="S188" s="72"/>
      <c r="T188" s="72"/>
      <c r="U188" s="72"/>
      <c r="V188" s="72"/>
      <c r="W188" s="72"/>
      <c r="X188" s="72"/>
      <c r="Y188" s="72"/>
      <c r="Z188" s="72"/>
      <c r="AA188" s="58">
        <f t="shared" si="20"/>
        <v>0</v>
      </c>
      <c r="AB188" s="73"/>
      <c r="AC188" s="59">
        <f>IF(ROUND(Comptes!AA188,0)=0,Comptes!AF188,IFERROR(IF(Comptes!H188&lt;&gt;0,IF(Comptes!AA188&lt;&gt;0,SUMPRODUCT(Comptes!O188:Z188,Comptes!$O$5:$Z$5)/Comptes!AA188,IF(Comptes!G188&lt;&gt;0,$AC$3,Comptes!AF188)),""),""))</f>
        <v>0</v>
      </c>
      <c r="AD188" s="60" t="str">
        <f ca="1">+IFERROR(VLOOKUP((($AC$3-AC188))/30.5,$AK$24:$AL$28,2,TRUE),"")</f>
        <v>A plus d’un an</v>
      </c>
      <c r="AE188" s="52"/>
      <c r="AF188" s="61"/>
    </row>
    <row r="189" spans="1:32" s="62" customFormat="1" ht="13.8" x14ac:dyDescent="0.3">
      <c r="A189" s="76"/>
      <c r="B189" s="64" t="s">
        <v>125</v>
      </c>
      <c r="C189" s="65" t="s">
        <v>125</v>
      </c>
      <c r="D189" s="65" t="s">
        <v>125</v>
      </c>
      <c r="E189" s="66" t="s">
        <v>125</v>
      </c>
      <c r="F189" s="54">
        <v>0</v>
      </c>
      <c r="G189" s="55">
        <v>0</v>
      </c>
      <c r="H189" s="67">
        <f t="shared" si="18"/>
        <v>0</v>
      </c>
      <c r="I189" s="68"/>
      <c r="J189" s="56"/>
      <c r="K189" s="69"/>
      <c r="L189" s="70">
        <f t="shared" si="19"/>
        <v>0</v>
      </c>
      <c r="M189" s="52"/>
      <c r="N189" s="57">
        <v>0</v>
      </c>
      <c r="O189" s="72"/>
      <c r="P189" s="72"/>
      <c r="Q189" s="72"/>
      <c r="R189" s="72"/>
      <c r="S189" s="72"/>
      <c r="T189" s="72"/>
      <c r="U189" s="72"/>
      <c r="V189" s="72"/>
      <c r="W189" s="72"/>
      <c r="X189" s="72"/>
      <c r="Y189" s="72"/>
      <c r="Z189" s="72"/>
      <c r="AA189" s="58">
        <f t="shared" si="20"/>
        <v>0</v>
      </c>
      <c r="AB189" s="73"/>
      <c r="AC189" s="59">
        <f>IF(ROUND(Comptes!AA189,0)=0,Comptes!AF189,IFERROR(IF(Comptes!H189&lt;&gt;0,IF(Comptes!AA189&lt;&gt;0,SUMPRODUCT(Comptes!O189:Z189,Comptes!$O$5:$Z$5)/Comptes!AA189,IF(Comptes!G189&lt;&gt;0,$AC$3,Comptes!AF189)),""),""))</f>
        <v>0</v>
      </c>
      <c r="AD189" s="60" t="str">
        <f ca="1">+IFERROR(VLOOKUP((($AC$3-AC189))/30.5,$AK$24:$AL$28,2,TRUE),"")</f>
        <v>A plus d’un an</v>
      </c>
      <c r="AE189" s="52"/>
      <c r="AF189" s="61"/>
    </row>
    <row r="190" spans="1:32" s="62" customFormat="1" ht="13.8" x14ac:dyDescent="0.3">
      <c r="A190" s="76"/>
      <c r="B190" s="64" t="s">
        <v>125</v>
      </c>
      <c r="C190" s="65" t="s">
        <v>125</v>
      </c>
      <c r="D190" s="65" t="s">
        <v>125</v>
      </c>
      <c r="E190" s="66" t="s">
        <v>125</v>
      </c>
      <c r="F190" s="54">
        <v>0</v>
      </c>
      <c r="G190" s="55">
        <v>0</v>
      </c>
      <c r="H190" s="67">
        <f t="shared" si="18"/>
        <v>0</v>
      </c>
      <c r="I190" s="68"/>
      <c r="J190" s="56"/>
      <c r="K190" s="69"/>
      <c r="L190" s="70">
        <f t="shared" si="19"/>
        <v>0</v>
      </c>
      <c r="M190" s="52"/>
      <c r="N190" s="57">
        <v>0</v>
      </c>
      <c r="O190" s="72"/>
      <c r="P190" s="72"/>
      <c r="Q190" s="72"/>
      <c r="R190" s="72"/>
      <c r="S190" s="72"/>
      <c r="T190" s="72"/>
      <c r="U190" s="72"/>
      <c r="V190" s="72"/>
      <c r="W190" s="72"/>
      <c r="X190" s="72"/>
      <c r="Y190" s="72"/>
      <c r="Z190" s="72"/>
      <c r="AA190" s="58">
        <f t="shared" si="20"/>
        <v>0</v>
      </c>
      <c r="AB190" s="73"/>
      <c r="AC190" s="59">
        <f>IF(ROUND(Comptes!AA190,0)=0,Comptes!AF190,IFERROR(IF(Comptes!H190&lt;&gt;0,IF(Comptes!AA190&lt;&gt;0,SUMPRODUCT(Comptes!O190:Z190,Comptes!$O$5:$Z$5)/Comptes!AA190,IF(Comptes!G190&lt;&gt;0,$AC$3,Comptes!AF190)),""),""))</f>
        <v>0</v>
      </c>
      <c r="AD190" s="60" t="str">
        <f ca="1">+IFERROR(VLOOKUP((($AC$3-AC190))/30.5,$AK$24:$AL$28,2,TRUE),"")</f>
        <v>A plus d’un an</v>
      </c>
      <c r="AE190" s="52"/>
      <c r="AF190" s="61"/>
    </row>
    <row r="191" spans="1:32" s="62" customFormat="1" ht="13.8" x14ac:dyDescent="0.3">
      <c r="A191" s="76"/>
      <c r="B191" s="64" t="s">
        <v>125</v>
      </c>
      <c r="C191" s="65" t="s">
        <v>125</v>
      </c>
      <c r="D191" s="65" t="s">
        <v>125</v>
      </c>
      <c r="E191" s="66" t="s">
        <v>125</v>
      </c>
      <c r="F191" s="54">
        <v>0</v>
      </c>
      <c r="G191" s="55">
        <v>0</v>
      </c>
      <c r="H191" s="67">
        <f t="shared" si="18"/>
        <v>0</v>
      </c>
      <c r="I191" s="68"/>
      <c r="J191" s="56"/>
      <c r="K191" s="69"/>
      <c r="L191" s="70">
        <f t="shared" si="19"/>
        <v>0</v>
      </c>
      <c r="M191" s="52"/>
      <c r="N191" s="57">
        <v>0</v>
      </c>
      <c r="O191" s="72"/>
      <c r="P191" s="72"/>
      <c r="Q191" s="72"/>
      <c r="R191" s="72"/>
      <c r="S191" s="72"/>
      <c r="T191" s="72"/>
      <c r="U191" s="72"/>
      <c r="V191" s="72"/>
      <c r="W191" s="72"/>
      <c r="X191" s="72"/>
      <c r="Y191" s="72"/>
      <c r="Z191" s="72"/>
      <c r="AA191" s="58">
        <f t="shared" si="20"/>
        <v>0</v>
      </c>
      <c r="AB191" s="73"/>
      <c r="AC191" s="59">
        <f>IF(ROUND(Comptes!AA191,0)=0,Comptes!AF191,IFERROR(IF(Comptes!H191&lt;&gt;0,IF(Comptes!AA191&lt;&gt;0,SUMPRODUCT(Comptes!O191:Z191,Comptes!$O$5:$Z$5)/Comptes!AA191,IF(Comptes!G191&lt;&gt;0,$AC$3,Comptes!AF191)),""),""))</f>
        <v>0</v>
      </c>
      <c r="AD191" s="60" t="str">
        <f ca="1">+IFERROR(VLOOKUP((($AC$3-AC191))/30.5,$AK$24:$AL$28,2,TRUE),"")</f>
        <v>A plus d’un an</v>
      </c>
      <c r="AE191" s="52"/>
      <c r="AF191" s="61"/>
    </row>
    <row r="192" spans="1:32" s="62" customFormat="1" ht="13.8" x14ac:dyDescent="0.3">
      <c r="A192" s="76"/>
      <c r="B192" s="64" t="s">
        <v>125</v>
      </c>
      <c r="C192" s="65" t="s">
        <v>125</v>
      </c>
      <c r="D192" s="65" t="s">
        <v>125</v>
      </c>
      <c r="E192" s="66" t="s">
        <v>125</v>
      </c>
      <c r="F192" s="54">
        <v>0</v>
      </c>
      <c r="G192" s="55">
        <v>0</v>
      </c>
      <c r="H192" s="67">
        <f t="shared" si="18"/>
        <v>0</v>
      </c>
      <c r="I192" s="68"/>
      <c r="J192" s="56"/>
      <c r="K192" s="69"/>
      <c r="L192" s="70">
        <f t="shared" si="19"/>
        <v>0</v>
      </c>
      <c r="M192" s="52"/>
      <c r="N192" s="57">
        <v>0</v>
      </c>
      <c r="O192" s="72"/>
      <c r="P192" s="72"/>
      <c r="Q192" s="72"/>
      <c r="R192" s="72"/>
      <c r="S192" s="72"/>
      <c r="T192" s="72"/>
      <c r="U192" s="72"/>
      <c r="V192" s="72"/>
      <c r="W192" s="72"/>
      <c r="X192" s="72"/>
      <c r="Y192" s="72"/>
      <c r="Z192" s="72"/>
      <c r="AA192" s="58">
        <f t="shared" si="20"/>
        <v>0</v>
      </c>
      <c r="AB192" s="73"/>
      <c r="AC192" s="59">
        <f>IF(ROUND(Comptes!AA192,0)=0,Comptes!AF192,IFERROR(IF(Comptes!H192&lt;&gt;0,IF(Comptes!AA192&lt;&gt;0,SUMPRODUCT(Comptes!O192:Z192,Comptes!$O$5:$Z$5)/Comptes!AA192,IF(Comptes!G192&lt;&gt;0,$AC$3,Comptes!AF192)),""),""))</f>
        <v>0</v>
      </c>
      <c r="AD192" s="60" t="str">
        <f ca="1">+IFERROR(VLOOKUP((($AC$3-AC192))/30.5,$AK$24:$AL$28,2,TRUE),"")</f>
        <v>A plus d’un an</v>
      </c>
      <c r="AE192" s="52"/>
      <c r="AF192" s="61"/>
    </row>
    <row r="193" spans="1:32" s="62" customFormat="1" ht="13.8" x14ac:dyDescent="0.3">
      <c r="A193" s="76"/>
      <c r="B193" s="64" t="s">
        <v>125</v>
      </c>
      <c r="C193" s="65" t="s">
        <v>125</v>
      </c>
      <c r="D193" s="65" t="s">
        <v>125</v>
      </c>
      <c r="E193" s="66" t="s">
        <v>125</v>
      </c>
      <c r="F193" s="54">
        <v>0</v>
      </c>
      <c r="G193" s="55">
        <v>0</v>
      </c>
      <c r="H193" s="67">
        <f t="shared" si="18"/>
        <v>0</v>
      </c>
      <c r="I193" s="68"/>
      <c r="J193" s="56"/>
      <c r="K193" s="69"/>
      <c r="L193" s="70">
        <f t="shared" si="19"/>
        <v>0</v>
      </c>
      <c r="M193" s="52"/>
      <c r="N193" s="57">
        <v>0</v>
      </c>
      <c r="O193" s="72"/>
      <c r="P193" s="72"/>
      <c r="Q193" s="72"/>
      <c r="R193" s="72"/>
      <c r="S193" s="72"/>
      <c r="T193" s="72"/>
      <c r="U193" s="72"/>
      <c r="V193" s="72"/>
      <c r="W193" s="72"/>
      <c r="X193" s="72"/>
      <c r="Y193" s="72"/>
      <c r="Z193" s="72"/>
      <c r="AA193" s="58">
        <f t="shared" si="20"/>
        <v>0</v>
      </c>
      <c r="AB193" s="73"/>
      <c r="AC193" s="59">
        <f>IF(ROUND(Comptes!AA193,0)=0,Comptes!AF193,IFERROR(IF(Comptes!H193&lt;&gt;0,IF(Comptes!AA193&lt;&gt;0,SUMPRODUCT(Comptes!O193:Z193,Comptes!$O$5:$Z$5)/Comptes!AA193,IF(Comptes!G193&lt;&gt;0,$AC$3,Comptes!AF193)),""),""))</f>
        <v>0</v>
      </c>
      <c r="AD193" s="60" t="str">
        <f ca="1">+IFERROR(VLOOKUP((($AC$3-AC193))/30.5,$AK$24:$AL$28,2,TRUE),"")</f>
        <v>A plus d’un an</v>
      </c>
      <c r="AE193" s="52"/>
      <c r="AF193" s="61"/>
    </row>
    <row r="194" spans="1:32" s="62" customFormat="1" ht="13.8" x14ac:dyDescent="0.3">
      <c r="A194" s="76"/>
      <c r="B194" s="64" t="s">
        <v>125</v>
      </c>
      <c r="C194" s="65" t="s">
        <v>125</v>
      </c>
      <c r="D194" s="65" t="s">
        <v>125</v>
      </c>
      <c r="E194" s="66" t="s">
        <v>125</v>
      </c>
      <c r="F194" s="54">
        <v>0</v>
      </c>
      <c r="G194" s="55">
        <v>0</v>
      </c>
      <c r="H194" s="67">
        <f t="shared" si="18"/>
        <v>0</v>
      </c>
      <c r="I194" s="68"/>
      <c r="J194" s="56"/>
      <c r="K194" s="69"/>
      <c r="L194" s="70">
        <f t="shared" si="19"/>
        <v>0</v>
      </c>
      <c r="M194" s="52"/>
      <c r="N194" s="57">
        <v>0</v>
      </c>
      <c r="O194" s="72"/>
      <c r="P194" s="72"/>
      <c r="Q194" s="72"/>
      <c r="R194" s="72"/>
      <c r="S194" s="72"/>
      <c r="T194" s="72"/>
      <c r="U194" s="72"/>
      <c r="V194" s="72"/>
      <c r="W194" s="72"/>
      <c r="X194" s="72"/>
      <c r="Y194" s="72"/>
      <c r="Z194" s="72"/>
      <c r="AA194" s="58">
        <f t="shared" si="20"/>
        <v>0</v>
      </c>
      <c r="AB194" s="73"/>
      <c r="AC194" s="59">
        <f>IF(ROUND(Comptes!AA194,0)=0,Comptes!AF194,IFERROR(IF(Comptes!H194&lt;&gt;0,IF(Comptes!AA194&lt;&gt;0,SUMPRODUCT(Comptes!O194:Z194,Comptes!$O$5:$Z$5)/Comptes!AA194,IF(Comptes!G194&lt;&gt;0,$AC$3,Comptes!AF194)),""),""))</f>
        <v>0</v>
      </c>
      <c r="AD194" s="60" t="str">
        <f ca="1">+IFERROR(VLOOKUP((($AC$3-AC194))/30.5,$AK$24:$AL$28,2,TRUE),"")</f>
        <v>A plus d’un an</v>
      </c>
      <c r="AE194" s="52"/>
      <c r="AF194" s="61"/>
    </row>
    <row r="195" spans="1:32" s="62" customFormat="1" ht="13.8" x14ac:dyDescent="0.3">
      <c r="A195" s="76"/>
      <c r="B195" s="64" t="s">
        <v>125</v>
      </c>
      <c r="C195" s="65" t="s">
        <v>125</v>
      </c>
      <c r="D195" s="65" t="s">
        <v>125</v>
      </c>
      <c r="E195" s="66" t="s">
        <v>125</v>
      </c>
      <c r="F195" s="54">
        <v>0</v>
      </c>
      <c r="G195" s="55">
        <v>0</v>
      </c>
      <c r="H195" s="67">
        <f t="shared" si="18"/>
        <v>0</v>
      </c>
      <c r="I195" s="68"/>
      <c r="J195" s="56"/>
      <c r="K195" s="69"/>
      <c r="L195" s="70">
        <f t="shared" si="19"/>
        <v>0</v>
      </c>
      <c r="M195" s="52"/>
      <c r="N195" s="57">
        <v>0</v>
      </c>
      <c r="O195" s="72"/>
      <c r="P195" s="72"/>
      <c r="Q195" s="72"/>
      <c r="R195" s="72"/>
      <c r="S195" s="72"/>
      <c r="T195" s="72"/>
      <c r="U195" s="72"/>
      <c r="V195" s="72"/>
      <c r="W195" s="72"/>
      <c r="X195" s="72"/>
      <c r="Y195" s="72"/>
      <c r="Z195" s="72"/>
      <c r="AA195" s="58">
        <f t="shared" si="20"/>
        <v>0</v>
      </c>
      <c r="AB195" s="73"/>
      <c r="AC195" s="59">
        <f>IF(ROUND(Comptes!AA195,0)=0,Comptes!AF195,IFERROR(IF(Comptes!H195&lt;&gt;0,IF(Comptes!AA195&lt;&gt;0,SUMPRODUCT(Comptes!O195:Z195,Comptes!$O$5:$Z$5)/Comptes!AA195,IF(Comptes!G195&lt;&gt;0,$AC$3,Comptes!AF195)),""),""))</f>
        <v>0</v>
      </c>
      <c r="AD195" s="60" t="str">
        <f ca="1">+IFERROR(VLOOKUP((($AC$3-AC195))/30.5,$AK$24:$AL$28,2,TRUE),"")</f>
        <v>A plus d’un an</v>
      </c>
      <c r="AE195" s="52"/>
      <c r="AF195" s="61"/>
    </row>
    <row r="196" spans="1:32" s="62" customFormat="1" ht="13.8" x14ac:dyDescent="0.3">
      <c r="A196" s="76"/>
      <c r="B196" s="64" t="s">
        <v>125</v>
      </c>
      <c r="C196" s="65" t="s">
        <v>125</v>
      </c>
      <c r="D196" s="65" t="s">
        <v>125</v>
      </c>
      <c r="E196" s="66" t="s">
        <v>125</v>
      </c>
      <c r="F196" s="54">
        <v>0</v>
      </c>
      <c r="G196" s="55">
        <v>0</v>
      </c>
      <c r="H196" s="67">
        <f t="shared" si="18"/>
        <v>0</v>
      </c>
      <c r="I196" s="68"/>
      <c r="J196" s="56"/>
      <c r="K196" s="69"/>
      <c r="L196" s="70">
        <f t="shared" si="19"/>
        <v>0</v>
      </c>
      <c r="M196" s="52"/>
      <c r="N196" s="57">
        <v>0</v>
      </c>
      <c r="O196" s="72"/>
      <c r="P196" s="72"/>
      <c r="Q196" s="72"/>
      <c r="R196" s="72"/>
      <c r="S196" s="72"/>
      <c r="T196" s="72"/>
      <c r="U196" s="72"/>
      <c r="V196" s="72"/>
      <c r="W196" s="72"/>
      <c r="X196" s="72"/>
      <c r="Y196" s="72"/>
      <c r="Z196" s="72"/>
      <c r="AA196" s="58">
        <f t="shared" si="20"/>
        <v>0</v>
      </c>
      <c r="AB196" s="73"/>
      <c r="AC196" s="59">
        <f>IF(ROUND(Comptes!AA196,0)=0,Comptes!AF196,IFERROR(IF(Comptes!H196&lt;&gt;0,IF(Comptes!AA196&lt;&gt;0,SUMPRODUCT(Comptes!O196:Z196,Comptes!$O$5:$Z$5)/Comptes!AA196,IF(Comptes!G196&lt;&gt;0,$AC$3,Comptes!AF196)),""),""))</f>
        <v>0</v>
      </c>
      <c r="AD196" s="60" t="str">
        <f ca="1">+IFERROR(VLOOKUP((($AC$3-AC196))/30.5,$AK$24:$AL$28,2,TRUE),"")</f>
        <v>A plus d’un an</v>
      </c>
      <c r="AE196" s="52"/>
      <c r="AF196" s="61"/>
    </row>
    <row r="197" spans="1:32" s="62" customFormat="1" ht="13.8" x14ac:dyDescent="0.3">
      <c r="A197" s="76"/>
      <c r="B197" s="64" t="s">
        <v>125</v>
      </c>
      <c r="C197" s="65" t="s">
        <v>125</v>
      </c>
      <c r="D197" s="65" t="s">
        <v>125</v>
      </c>
      <c r="E197" s="66" t="s">
        <v>125</v>
      </c>
      <c r="F197" s="54">
        <v>0</v>
      </c>
      <c r="G197" s="55">
        <v>0</v>
      </c>
      <c r="H197" s="67">
        <f t="shared" si="18"/>
        <v>0</v>
      </c>
      <c r="I197" s="68"/>
      <c r="J197" s="56"/>
      <c r="K197" s="69"/>
      <c r="L197" s="70">
        <f t="shared" si="19"/>
        <v>0</v>
      </c>
      <c r="M197" s="52"/>
      <c r="N197" s="57">
        <v>0</v>
      </c>
      <c r="O197" s="72"/>
      <c r="P197" s="72"/>
      <c r="Q197" s="72"/>
      <c r="R197" s="72"/>
      <c r="S197" s="72"/>
      <c r="T197" s="72"/>
      <c r="U197" s="72"/>
      <c r="V197" s="72"/>
      <c r="W197" s="72"/>
      <c r="X197" s="72"/>
      <c r="Y197" s="72"/>
      <c r="Z197" s="72"/>
      <c r="AA197" s="58">
        <f t="shared" si="20"/>
        <v>0</v>
      </c>
      <c r="AB197" s="73"/>
      <c r="AC197" s="59">
        <f>IF(ROUND(Comptes!AA197,0)=0,Comptes!AF197,IFERROR(IF(Comptes!H197&lt;&gt;0,IF(Comptes!AA197&lt;&gt;0,SUMPRODUCT(Comptes!O197:Z197,Comptes!$O$5:$Z$5)/Comptes!AA197,IF(Comptes!G197&lt;&gt;0,$AC$3,Comptes!AF197)),""),""))</f>
        <v>0</v>
      </c>
      <c r="AD197" s="60" t="str">
        <f ca="1">+IFERROR(VLOOKUP((($AC$3-AC197))/30.5,$AK$24:$AL$28,2,TRUE),"")</f>
        <v>A plus d’un an</v>
      </c>
      <c r="AE197" s="52"/>
      <c r="AF197" s="61"/>
    </row>
    <row r="198" spans="1:32" s="62" customFormat="1" ht="13.8" x14ac:dyDescent="0.3">
      <c r="A198" s="76"/>
      <c r="B198" s="64" t="s">
        <v>125</v>
      </c>
      <c r="C198" s="65" t="s">
        <v>125</v>
      </c>
      <c r="D198" s="65" t="s">
        <v>125</v>
      </c>
      <c r="E198" s="66" t="s">
        <v>125</v>
      </c>
      <c r="F198" s="54">
        <v>0</v>
      </c>
      <c r="G198" s="55">
        <v>0</v>
      </c>
      <c r="H198" s="67">
        <f t="shared" si="18"/>
        <v>0</v>
      </c>
      <c r="I198" s="68"/>
      <c r="J198" s="56"/>
      <c r="K198" s="69"/>
      <c r="L198" s="70">
        <f t="shared" si="19"/>
        <v>0</v>
      </c>
      <c r="M198" s="52"/>
      <c r="N198" s="57">
        <v>0</v>
      </c>
      <c r="O198" s="72"/>
      <c r="P198" s="72"/>
      <c r="Q198" s="72"/>
      <c r="R198" s="72"/>
      <c r="S198" s="72"/>
      <c r="T198" s="72"/>
      <c r="U198" s="72"/>
      <c r="V198" s="72"/>
      <c r="W198" s="72"/>
      <c r="X198" s="72"/>
      <c r="Y198" s="72"/>
      <c r="Z198" s="72"/>
      <c r="AA198" s="58">
        <f t="shared" si="20"/>
        <v>0</v>
      </c>
      <c r="AB198" s="73"/>
      <c r="AC198" s="59">
        <f>IF(ROUND(Comptes!AA198,0)=0,Comptes!AF198,IFERROR(IF(Comptes!H198&lt;&gt;0,IF(Comptes!AA198&lt;&gt;0,SUMPRODUCT(Comptes!O198:Z198,Comptes!$O$5:$Z$5)/Comptes!AA198,IF(Comptes!G198&lt;&gt;0,$AC$3,Comptes!AF198)),""),""))</f>
        <v>0</v>
      </c>
      <c r="AD198" s="60" t="str">
        <f ca="1">+IFERROR(VLOOKUP((($AC$3-AC198))/30.5,$AK$24:$AL$28,2,TRUE),"")</f>
        <v>A plus d’un an</v>
      </c>
      <c r="AE198" s="52"/>
      <c r="AF198" s="61"/>
    </row>
    <row r="199" spans="1:32" s="62" customFormat="1" ht="13.8" x14ac:dyDescent="0.3">
      <c r="A199" s="76"/>
      <c r="B199" s="64" t="s">
        <v>125</v>
      </c>
      <c r="C199" s="65" t="s">
        <v>125</v>
      </c>
      <c r="D199" s="65" t="s">
        <v>125</v>
      </c>
      <c r="E199" s="66" t="s">
        <v>125</v>
      </c>
      <c r="F199" s="54">
        <v>0</v>
      </c>
      <c r="G199" s="55">
        <v>0</v>
      </c>
      <c r="H199" s="67">
        <f t="shared" si="18"/>
        <v>0</v>
      </c>
      <c r="I199" s="68"/>
      <c r="J199" s="56"/>
      <c r="K199" s="69"/>
      <c r="L199" s="70">
        <f t="shared" si="19"/>
        <v>0</v>
      </c>
      <c r="M199" s="52"/>
      <c r="N199" s="57">
        <v>0</v>
      </c>
      <c r="O199" s="72"/>
      <c r="P199" s="72"/>
      <c r="Q199" s="72"/>
      <c r="R199" s="72"/>
      <c r="S199" s="72"/>
      <c r="T199" s="72"/>
      <c r="U199" s="72"/>
      <c r="V199" s="72"/>
      <c r="W199" s="72"/>
      <c r="X199" s="72"/>
      <c r="Y199" s="72"/>
      <c r="Z199" s="72"/>
      <c r="AA199" s="58">
        <f t="shared" si="20"/>
        <v>0</v>
      </c>
      <c r="AB199" s="73"/>
      <c r="AC199" s="59">
        <f>IF(ROUND(Comptes!AA199,0)=0,Comptes!AF199,IFERROR(IF(Comptes!H199&lt;&gt;0,IF(Comptes!AA199&lt;&gt;0,SUMPRODUCT(Comptes!O199:Z199,Comptes!$O$5:$Z$5)/Comptes!AA199,IF(Comptes!G199&lt;&gt;0,$AC$3,Comptes!AF199)),""),""))</f>
        <v>0</v>
      </c>
      <c r="AD199" s="60" t="str">
        <f ca="1">+IFERROR(VLOOKUP((($AC$3-AC199))/30.5,$AK$24:$AL$28,2,TRUE),"")</f>
        <v>A plus d’un an</v>
      </c>
      <c r="AE199" s="52"/>
      <c r="AF199" s="61"/>
    </row>
    <row r="200" spans="1:32" s="62" customFormat="1" ht="13.8" x14ac:dyDescent="0.3">
      <c r="A200" s="76"/>
      <c r="B200" s="64" t="s">
        <v>125</v>
      </c>
      <c r="C200" s="65" t="s">
        <v>125</v>
      </c>
      <c r="D200" s="65" t="s">
        <v>125</v>
      </c>
      <c r="E200" s="66" t="s">
        <v>125</v>
      </c>
      <c r="F200" s="54">
        <v>0</v>
      </c>
      <c r="G200" s="55">
        <v>0</v>
      </c>
      <c r="H200" s="67">
        <f t="shared" si="18"/>
        <v>0</v>
      </c>
      <c r="I200" s="68"/>
      <c r="J200" s="56"/>
      <c r="K200" s="69"/>
      <c r="L200" s="70">
        <f t="shared" si="19"/>
        <v>0</v>
      </c>
      <c r="M200" s="52"/>
      <c r="N200" s="57">
        <v>0</v>
      </c>
      <c r="O200" s="72"/>
      <c r="P200" s="72"/>
      <c r="Q200" s="72"/>
      <c r="R200" s="72"/>
      <c r="S200" s="72"/>
      <c r="T200" s="72"/>
      <c r="U200" s="72"/>
      <c r="V200" s="72"/>
      <c r="W200" s="72"/>
      <c r="X200" s="72"/>
      <c r="Y200" s="72"/>
      <c r="Z200" s="72"/>
      <c r="AA200" s="58">
        <f t="shared" si="20"/>
        <v>0</v>
      </c>
      <c r="AB200" s="73"/>
      <c r="AC200" s="59">
        <f>IF(ROUND(Comptes!AA200,0)=0,Comptes!AF200,IFERROR(IF(Comptes!H200&lt;&gt;0,IF(Comptes!AA200&lt;&gt;0,SUMPRODUCT(Comptes!O200:Z200,Comptes!$O$5:$Z$5)/Comptes!AA200,IF(Comptes!G200&lt;&gt;0,$AC$3,Comptes!AF200)),""),""))</f>
        <v>0</v>
      </c>
      <c r="AD200" s="60" t="str">
        <f ca="1">+IFERROR(VLOOKUP((($AC$3-AC200))/30.5,$AK$24:$AL$28,2,TRUE),"")</f>
        <v>A plus d’un an</v>
      </c>
      <c r="AE200" s="52"/>
      <c r="AF200" s="61"/>
    </row>
    <row r="201" spans="1:32" s="62" customFormat="1" ht="13.8" x14ac:dyDescent="0.3">
      <c r="A201" s="76"/>
      <c r="B201" s="64" t="s">
        <v>125</v>
      </c>
      <c r="C201" s="65" t="s">
        <v>125</v>
      </c>
      <c r="D201" s="65" t="s">
        <v>125</v>
      </c>
      <c r="E201" s="66" t="s">
        <v>125</v>
      </c>
      <c r="F201" s="54">
        <v>0</v>
      </c>
      <c r="G201" s="55">
        <v>0</v>
      </c>
      <c r="H201" s="67">
        <f t="shared" si="18"/>
        <v>0</v>
      </c>
      <c r="I201" s="68"/>
      <c r="J201" s="56"/>
      <c r="K201" s="69"/>
      <c r="L201" s="70">
        <f t="shared" si="19"/>
        <v>0</v>
      </c>
      <c r="M201" s="52"/>
      <c r="N201" s="57">
        <v>0</v>
      </c>
      <c r="O201" s="72"/>
      <c r="P201" s="72"/>
      <c r="Q201" s="72"/>
      <c r="R201" s="72"/>
      <c r="S201" s="72"/>
      <c r="T201" s="72"/>
      <c r="U201" s="72"/>
      <c r="V201" s="72"/>
      <c r="W201" s="72"/>
      <c r="X201" s="72"/>
      <c r="Y201" s="72"/>
      <c r="Z201" s="72"/>
      <c r="AA201" s="58">
        <f t="shared" si="20"/>
        <v>0</v>
      </c>
      <c r="AB201" s="73"/>
      <c r="AC201" s="59">
        <f>IF(ROUND(Comptes!AA201,0)=0,Comptes!AF201,IFERROR(IF(Comptes!H201&lt;&gt;0,IF(Comptes!AA201&lt;&gt;0,SUMPRODUCT(Comptes!O201:Z201,Comptes!$O$5:$Z$5)/Comptes!AA201,IF(Comptes!G201&lt;&gt;0,$AC$3,Comptes!AF201)),""),""))</f>
        <v>0</v>
      </c>
      <c r="AD201" s="60" t="str">
        <f ca="1">+IFERROR(VLOOKUP((($AC$3-AC201))/30.5,$AK$24:$AL$28,2,TRUE),"")</f>
        <v>A plus d’un an</v>
      </c>
      <c r="AE201" s="52"/>
      <c r="AF201" s="61"/>
    </row>
    <row r="202" spans="1:32" s="62" customFormat="1" ht="13.8" x14ac:dyDescent="0.3">
      <c r="A202" s="76"/>
      <c r="B202" s="64" t="s">
        <v>125</v>
      </c>
      <c r="C202" s="65" t="s">
        <v>125</v>
      </c>
      <c r="D202" s="65" t="s">
        <v>125</v>
      </c>
      <c r="E202" s="66" t="s">
        <v>125</v>
      </c>
      <c r="F202" s="54">
        <v>0</v>
      </c>
      <c r="G202" s="55">
        <v>0</v>
      </c>
      <c r="H202" s="67">
        <f t="shared" si="18"/>
        <v>0</v>
      </c>
      <c r="I202" s="68"/>
      <c r="J202" s="56"/>
      <c r="K202" s="69"/>
      <c r="L202" s="70">
        <f t="shared" si="19"/>
        <v>0</v>
      </c>
      <c r="M202" s="52"/>
      <c r="N202" s="57">
        <v>0</v>
      </c>
      <c r="O202" s="72"/>
      <c r="P202" s="72"/>
      <c r="Q202" s="72"/>
      <c r="R202" s="72"/>
      <c r="S202" s="72"/>
      <c r="T202" s="72"/>
      <c r="U202" s="72"/>
      <c r="V202" s="72"/>
      <c r="W202" s="72"/>
      <c r="X202" s="72"/>
      <c r="Y202" s="72"/>
      <c r="Z202" s="72"/>
      <c r="AA202" s="58">
        <f t="shared" si="20"/>
        <v>0</v>
      </c>
      <c r="AB202" s="73"/>
      <c r="AC202" s="59">
        <f>IF(ROUND(Comptes!AA202,0)=0,Comptes!AF202,IFERROR(IF(Comptes!H202&lt;&gt;0,IF(Comptes!AA202&lt;&gt;0,SUMPRODUCT(Comptes!O202:Z202,Comptes!$O$5:$Z$5)/Comptes!AA202,IF(Comptes!G202&lt;&gt;0,$AC$3,Comptes!AF202)),""),""))</f>
        <v>0</v>
      </c>
      <c r="AD202" s="60" t="str">
        <f ca="1">+IFERROR(VLOOKUP((($AC$3-AC202))/30.5,$AK$24:$AL$28,2,TRUE),"")</f>
        <v>A plus d’un an</v>
      </c>
      <c r="AE202" s="52"/>
      <c r="AF202" s="61"/>
    </row>
    <row r="203" spans="1:32" s="62" customFormat="1" ht="13.8" x14ac:dyDescent="0.3">
      <c r="A203" s="76"/>
      <c r="B203" s="64" t="s">
        <v>125</v>
      </c>
      <c r="C203" s="65" t="s">
        <v>125</v>
      </c>
      <c r="D203" s="65" t="s">
        <v>125</v>
      </c>
      <c r="E203" s="66" t="s">
        <v>125</v>
      </c>
      <c r="F203" s="54">
        <v>0</v>
      </c>
      <c r="G203" s="55">
        <v>0</v>
      </c>
      <c r="H203" s="67">
        <f t="shared" si="18"/>
        <v>0</v>
      </c>
      <c r="I203" s="68"/>
      <c r="J203" s="56"/>
      <c r="K203" s="69"/>
      <c r="L203" s="70">
        <f t="shared" si="19"/>
        <v>0</v>
      </c>
      <c r="M203" s="52"/>
      <c r="N203" s="57">
        <v>0</v>
      </c>
      <c r="O203" s="72"/>
      <c r="P203" s="72"/>
      <c r="Q203" s="72"/>
      <c r="R203" s="72"/>
      <c r="S203" s="72"/>
      <c r="T203" s="72"/>
      <c r="U203" s="72"/>
      <c r="V203" s="72"/>
      <c r="W203" s="72"/>
      <c r="X203" s="72"/>
      <c r="Y203" s="72"/>
      <c r="Z203" s="72"/>
      <c r="AA203" s="58">
        <f t="shared" si="20"/>
        <v>0</v>
      </c>
      <c r="AB203" s="73"/>
      <c r="AC203" s="59">
        <f>IF(ROUND(Comptes!AA203,0)=0,Comptes!AF203,IFERROR(IF(Comptes!H203&lt;&gt;0,IF(Comptes!AA203&lt;&gt;0,SUMPRODUCT(Comptes!O203:Z203,Comptes!$O$5:$Z$5)/Comptes!AA203,IF(Comptes!G203&lt;&gt;0,$AC$3,Comptes!AF203)),""),""))</f>
        <v>0</v>
      </c>
      <c r="AD203" s="60" t="str">
        <f ca="1">+IFERROR(VLOOKUP((($AC$3-AC203))/30.5,$AK$24:$AL$28,2,TRUE),"")</f>
        <v>A plus d’un an</v>
      </c>
      <c r="AE203" s="52"/>
      <c r="AF203" s="61"/>
    </row>
    <row r="204" spans="1:32" s="62" customFormat="1" ht="13.8" x14ac:dyDescent="0.3">
      <c r="A204" s="76"/>
      <c r="B204" s="64" t="s">
        <v>125</v>
      </c>
      <c r="C204" s="65" t="s">
        <v>125</v>
      </c>
      <c r="D204" s="65" t="s">
        <v>125</v>
      </c>
      <c r="E204" s="66" t="s">
        <v>125</v>
      </c>
      <c r="F204" s="54">
        <v>0</v>
      </c>
      <c r="G204" s="55">
        <v>0</v>
      </c>
      <c r="H204" s="67">
        <f t="shared" si="18"/>
        <v>0</v>
      </c>
      <c r="I204" s="68"/>
      <c r="J204" s="56"/>
      <c r="K204" s="69"/>
      <c r="L204" s="70">
        <f t="shared" si="19"/>
        <v>0</v>
      </c>
      <c r="M204" s="52"/>
      <c r="N204" s="57">
        <v>0</v>
      </c>
      <c r="O204" s="72"/>
      <c r="P204" s="72"/>
      <c r="Q204" s="72"/>
      <c r="R204" s="72"/>
      <c r="S204" s="72"/>
      <c r="T204" s="72"/>
      <c r="U204" s="72"/>
      <c r="V204" s="72"/>
      <c r="W204" s="72"/>
      <c r="X204" s="72"/>
      <c r="Y204" s="72"/>
      <c r="Z204" s="72"/>
      <c r="AA204" s="58">
        <f t="shared" si="20"/>
        <v>0</v>
      </c>
      <c r="AB204" s="73"/>
      <c r="AC204" s="59">
        <f>IF(ROUND(Comptes!AA204,0)=0,Comptes!AF204,IFERROR(IF(Comptes!H204&lt;&gt;0,IF(Comptes!AA204&lt;&gt;0,SUMPRODUCT(Comptes!O204:Z204,Comptes!$O$5:$Z$5)/Comptes!AA204,IF(Comptes!G204&lt;&gt;0,$AC$3,Comptes!AF204)),""),""))</f>
        <v>0</v>
      </c>
      <c r="AD204" s="60" t="str">
        <f ca="1">+IFERROR(VLOOKUP((($AC$3-AC204))/30.5,$AK$24:$AL$28,2,TRUE),"")</f>
        <v>A plus d’un an</v>
      </c>
      <c r="AE204" s="52"/>
      <c r="AF204" s="61"/>
    </row>
    <row r="205" spans="1:32" s="62" customFormat="1" ht="13.8" x14ac:dyDescent="0.3">
      <c r="A205" s="76"/>
      <c r="B205" s="64" t="s">
        <v>125</v>
      </c>
      <c r="C205" s="65" t="s">
        <v>125</v>
      </c>
      <c r="D205" s="65" t="s">
        <v>125</v>
      </c>
      <c r="E205" s="66" t="s">
        <v>125</v>
      </c>
      <c r="F205" s="54">
        <v>0</v>
      </c>
      <c r="G205" s="55">
        <v>0</v>
      </c>
      <c r="H205" s="67">
        <f t="shared" si="18"/>
        <v>0</v>
      </c>
      <c r="I205" s="68"/>
      <c r="J205" s="56"/>
      <c r="K205" s="69"/>
      <c r="L205" s="70">
        <f t="shared" si="19"/>
        <v>0</v>
      </c>
      <c r="M205" s="52"/>
      <c r="N205" s="57">
        <v>0</v>
      </c>
      <c r="O205" s="72"/>
      <c r="P205" s="72"/>
      <c r="Q205" s="72"/>
      <c r="R205" s="72"/>
      <c r="S205" s="72"/>
      <c r="T205" s="72"/>
      <c r="U205" s="72"/>
      <c r="V205" s="72"/>
      <c r="W205" s="72"/>
      <c r="X205" s="72"/>
      <c r="Y205" s="72"/>
      <c r="Z205" s="72"/>
      <c r="AA205" s="58">
        <f t="shared" si="20"/>
        <v>0</v>
      </c>
      <c r="AB205" s="73"/>
      <c r="AC205" s="59">
        <f>IF(ROUND(Comptes!AA205,0)=0,Comptes!AF205,IFERROR(IF(Comptes!H205&lt;&gt;0,IF(Comptes!AA205&lt;&gt;0,SUMPRODUCT(Comptes!O205:Z205,Comptes!$O$5:$Z$5)/Comptes!AA205,IF(Comptes!G205&lt;&gt;0,$AC$3,Comptes!AF205)),""),""))</f>
        <v>0</v>
      </c>
      <c r="AD205" s="60" t="str">
        <f ca="1">+IFERROR(VLOOKUP((($AC$3-AC205))/30.5,$AK$24:$AL$28,2,TRUE),"")</f>
        <v>A plus d’un an</v>
      </c>
      <c r="AE205" s="52"/>
      <c r="AF205" s="61"/>
    </row>
    <row r="206" spans="1:32" s="62" customFormat="1" ht="13.8" x14ac:dyDescent="0.3">
      <c r="A206" s="76"/>
      <c r="B206" s="64" t="s">
        <v>125</v>
      </c>
      <c r="C206" s="65" t="s">
        <v>125</v>
      </c>
      <c r="D206" s="65" t="s">
        <v>125</v>
      </c>
      <c r="E206" s="66" t="s">
        <v>125</v>
      </c>
      <c r="F206" s="54">
        <v>0</v>
      </c>
      <c r="G206" s="55">
        <v>0</v>
      </c>
      <c r="H206" s="67">
        <f t="shared" si="18"/>
        <v>0</v>
      </c>
      <c r="I206" s="68"/>
      <c r="J206" s="56"/>
      <c r="K206" s="69"/>
      <c r="L206" s="70">
        <f t="shared" si="19"/>
        <v>0</v>
      </c>
      <c r="M206" s="52"/>
      <c r="N206" s="57">
        <v>0</v>
      </c>
      <c r="O206" s="72"/>
      <c r="P206" s="72"/>
      <c r="Q206" s="72"/>
      <c r="R206" s="72"/>
      <c r="S206" s="72"/>
      <c r="T206" s="72"/>
      <c r="U206" s="72"/>
      <c r="V206" s="72"/>
      <c r="W206" s="72"/>
      <c r="X206" s="72"/>
      <c r="Y206" s="72"/>
      <c r="Z206" s="72"/>
      <c r="AA206" s="58">
        <f t="shared" si="20"/>
        <v>0</v>
      </c>
      <c r="AB206" s="73"/>
      <c r="AC206" s="59">
        <f>IF(ROUND(Comptes!AA206,0)=0,Comptes!AF206,IFERROR(IF(Comptes!H206&lt;&gt;0,IF(Comptes!AA206&lt;&gt;0,SUMPRODUCT(Comptes!O206:Z206,Comptes!$O$5:$Z$5)/Comptes!AA206,IF(Comptes!G206&lt;&gt;0,$AC$3,Comptes!AF206)),""),""))</f>
        <v>0</v>
      </c>
      <c r="AD206" s="60" t="str">
        <f ca="1">+IFERROR(VLOOKUP((($AC$3-AC206))/30.5,$AK$24:$AL$28,2,TRUE),"")</f>
        <v>A plus d’un an</v>
      </c>
      <c r="AE206" s="52"/>
      <c r="AF206" s="61"/>
    </row>
    <row r="207" spans="1:32" s="62" customFormat="1" ht="13.8" x14ac:dyDescent="0.3">
      <c r="A207" s="76"/>
      <c r="B207" s="64" t="s">
        <v>125</v>
      </c>
      <c r="C207" s="65" t="s">
        <v>125</v>
      </c>
      <c r="D207" s="65" t="s">
        <v>125</v>
      </c>
      <c r="E207" s="66" t="s">
        <v>125</v>
      </c>
      <c r="F207" s="54">
        <v>0</v>
      </c>
      <c r="G207" s="55">
        <v>0</v>
      </c>
      <c r="H207" s="67">
        <f t="shared" si="18"/>
        <v>0</v>
      </c>
      <c r="I207" s="68"/>
      <c r="J207" s="56"/>
      <c r="K207" s="69"/>
      <c r="L207" s="70">
        <f t="shared" si="19"/>
        <v>0</v>
      </c>
      <c r="M207" s="52"/>
      <c r="N207" s="57">
        <v>0</v>
      </c>
      <c r="O207" s="72"/>
      <c r="P207" s="72"/>
      <c r="Q207" s="72"/>
      <c r="R207" s="72"/>
      <c r="S207" s="72"/>
      <c r="T207" s="72"/>
      <c r="U207" s="72"/>
      <c r="V207" s="72"/>
      <c r="W207" s="72"/>
      <c r="X207" s="72"/>
      <c r="Y207" s="72"/>
      <c r="Z207" s="72"/>
      <c r="AA207" s="58">
        <f t="shared" si="20"/>
        <v>0</v>
      </c>
      <c r="AB207" s="73"/>
      <c r="AC207" s="59">
        <f>IF(ROUND(Comptes!AA207,0)=0,Comptes!AF207,IFERROR(IF(Comptes!H207&lt;&gt;0,IF(Comptes!AA207&lt;&gt;0,SUMPRODUCT(Comptes!O207:Z207,Comptes!$O$5:$Z$5)/Comptes!AA207,IF(Comptes!G207&lt;&gt;0,$AC$3,Comptes!AF207)),""),""))</f>
        <v>0</v>
      </c>
      <c r="AD207" s="60" t="str">
        <f ca="1">+IFERROR(VLOOKUP((($AC$3-AC207))/30.5,$AK$24:$AL$28,2,TRUE),"")</f>
        <v>A plus d’un an</v>
      </c>
      <c r="AE207" s="52"/>
      <c r="AF207" s="61"/>
    </row>
    <row r="208" spans="1:32" s="62" customFormat="1" ht="13.8" x14ac:dyDescent="0.3">
      <c r="A208" s="76"/>
      <c r="B208" s="64" t="s">
        <v>125</v>
      </c>
      <c r="C208" s="65" t="s">
        <v>125</v>
      </c>
      <c r="D208" s="65" t="s">
        <v>125</v>
      </c>
      <c r="E208" s="66" t="s">
        <v>125</v>
      </c>
      <c r="F208" s="54">
        <v>0</v>
      </c>
      <c r="G208" s="55">
        <v>0</v>
      </c>
      <c r="H208" s="67">
        <f t="shared" si="18"/>
        <v>0</v>
      </c>
      <c r="I208" s="68"/>
      <c r="J208" s="56"/>
      <c r="K208" s="69"/>
      <c r="L208" s="70">
        <f t="shared" si="19"/>
        <v>0</v>
      </c>
      <c r="M208" s="52"/>
      <c r="N208" s="57">
        <v>0</v>
      </c>
      <c r="O208" s="72"/>
      <c r="P208" s="72"/>
      <c r="Q208" s="72"/>
      <c r="R208" s="72"/>
      <c r="S208" s="72"/>
      <c r="T208" s="72"/>
      <c r="U208" s="72"/>
      <c r="V208" s="72"/>
      <c r="W208" s="72"/>
      <c r="X208" s="72"/>
      <c r="Y208" s="72"/>
      <c r="Z208" s="72"/>
      <c r="AA208" s="58">
        <f t="shared" si="20"/>
        <v>0</v>
      </c>
      <c r="AB208" s="73"/>
      <c r="AC208" s="59">
        <f>IF(ROUND(Comptes!AA208,0)=0,Comptes!AF208,IFERROR(IF(Comptes!H208&lt;&gt;0,IF(Comptes!AA208&lt;&gt;0,SUMPRODUCT(Comptes!O208:Z208,Comptes!$O$5:$Z$5)/Comptes!AA208,IF(Comptes!G208&lt;&gt;0,$AC$3,Comptes!AF208)),""),""))</f>
        <v>0</v>
      </c>
      <c r="AD208" s="60" t="str">
        <f ca="1">+IFERROR(VLOOKUP((($AC$3-AC208))/30.5,$AK$24:$AL$28,2,TRUE),"")</f>
        <v>A plus d’un an</v>
      </c>
      <c r="AE208" s="52"/>
      <c r="AF208" s="61"/>
    </row>
    <row r="209" spans="1:32" s="62" customFormat="1" ht="13.8" x14ac:dyDescent="0.3">
      <c r="A209" s="76"/>
      <c r="B209" s="64" t="s">
        <v>125</v>
      </c>
      <c r="C209" s="65" t="s">
        <v>125</v>
      </c>
      <c r="D209" s="65" t="s">
        <v>125</v>
      </c>
      <c r="E209" s="66" t="s">
        <v>125</v>
      </c>
      <c r="F209" s="54">
        <v>0</v>
      </c>
      <c r="G209" s="55">
        <v>0</v>
      </c>
      <c r="H209" s="67">
        <f t="shared" si="18"/>
        <v>0</v>
      </c>
      <c r="I209" s="68"/>
      <c r="J209" s="56"/>
      <c r="K209" s="69"/>
      <c r="L209" s="70">
        <f t="shared" si="19"/>
        <v>0</v>
      </c>
      <c r="M209" s="52"/>
      <c r="N209" s="57">
        <v>0</v>
      </c>
      <c r="O209" s="72"/>
      <c r="P209" s="72"/>
      <c r="Q209" s="72"/>
      <c r="R209" s="72"/>
      <c r="S209" s="72"/>
      <c r="T209" s="72"/>
      <c r="U209" s="72"/>
      <c r="V209" s="72"/>
      <c r="W209" s="72"/>
      <c r="X209" s="72"/>
      <c r="Y209" s="72"/>
      <c r="Z209" s="72"/>
      <c r="AA209" s="58">
        <f t="shared" si="20"/>
        <v>0</v>
      </c>
      <c r="AB209" s="73"/>
      <c r="AC209" s="59">
        <f>IF(ROUND(Comptes!AA209,0)=0,Comptes!AF209,IFERROR(IF(Comptes!H209&lt;&gt;0,IF(Comptes!AA209&lt;&gt;0,SUMPRODUCT(Comptes!O209:Z209,Comptes!$O$5:$Z$5)/Comptes!AA209,IF(Comptes!G209&lt;&gt;0,$AC$3,Comptes!AF209)),""),""))</f>
        <v>0</v>
      </c>
      <c r="AD209" s="60" t="str">
        <f ca="1">+IFERROR(VLOOKUP((($AC$3-AC209))/30.5,$AK$24:$AL$28,2,TRUE),"")</f>
        <v>A plus d’un an</v>
      </c>
      <c r="AE209" s="52"/>
      <c r="AF209" s="61"/>
    </row>
    <row r="210" spans="1:32" s="62" customFormat="1" ht="13.8" x14ac:dyDescent="0.3">
      <c r="A210" s="76"/>
      <c r="B210" s="64" t="s">
        <v>125</v>
      </c>
      <c r="C210" s="65" t="s">
        <v>125</v>
      </c>
      <c r="D210" s="65" t="s">
        <v>125</v>
      </c>
      <c r="E210" s="66" t="s">
        <v>125</v>
      </c>
      <c r="F210" s="54">
        <v>0</v>
      </c>
      <c r="G210" s="55">
        <v>0</v>
      </c>
      <c r="H210" s="67">
        <f t="shared" si="18"/>
        <v>0</v>
      </c>
      <c r="I210" s="68"/>
      <c r="J210" s="56"/>
      <c r="K210" s="69"/>
      <c r="L210" s="70">
        <f t="shared" si="19"/>
        <v>0</v>
      </c>
      <c r="M210" s="52"/>
      <c r="N210" s="57">
        <v>0</v>
      </c>
      <c r="O210" s="72"/>
      <c r="P210" s="72"/>
      <c r="Q210" s="72"/>
      <c r="R210" s="72"/>
      <c r="S210" s="72"/>
      <c r="T210" s="72"/>
      <c r="U210" s="72"/>
      <c r="V210" s="72"/>
      <c r="W210" s="72"/>
      <c r="X210" s="72"/>
      <c r="Y210" s="72"/>
      <c r="Z210" s="72"/>
      <c r="AA210" s="58">
        <f t="shared" si="20"/>
        <v>0</v>
      </c>
      <c r="AB210" s="73"/>
      <c r="AC210" s="59">
        <f>IF(ROUND(Comptes!AA210,0)=0,Comptes!AF210,IFERROR(IF(Comptes!H210&lt;&gt;0,IF(Comptes!AA210&lt;&gt;0,SUMPRODUCT(Comptes!O210:Z210,Comptes!$O$5:$Z$5)/Comptes!AA210,IF(Comptes!G210&lt;&gt;0,$AC$3,Comptes!AF210)),""),""))</f>
        <v>0</v>
      </c>
      <c r="AD210" s="60" t="str">
        <f ca="1">+IFERROR(VLOOKUP((($AC$3-AC210))/30.5,$AK$24:$AL$28,2,TRUE),"")</f>
        <v>A plus d’un an</v>
      </c>
      <c r="AE210" s="52"/>
      <c r="AF210" s="61"/>
    </row>
    <row r="211" spans="1:32" s="62" customFormat="1" ht="13.8" x14ac:dyDescent="0.3">
      <c r="A211" s="76"/>
      <c r="B211" s="64" t="s">
        <v>125</v>
      </c>
      <c r="C211" s="65" t="s">
        <v>125</v>
      </c>
      <c r="D211" s="65" t="s">
        <v>125</v>
      </c>
      <c r="E211" s="66" t="s">
        <v>125</v>
      </c>
      <c r="F211" s="54">
        <v>0</v>
      </c>
      <c r="G211" s="55">
        <v>0</v>
      </c>
      <c r="H211" s="67">
        <f t="shared" si="18"/>
        <v>0</v>
      </c>
      <c r="I211" s="68"/>
      <c r="J211" s="56"/>
      <c r="K211" s="69"/>
      <c r="L211" s="70">
        <f t="shared" si="19"/>
        <v>0</v>
      </c>
      <c r="M211" s="52"/>
      <c r="N211" s="57">
        <v>0</v>
      </c>
      <c r="O211" s="72"/>
      <c r="P211" s="72"/>
      <c r="Q211" s="72"/>
      <c r="R211" s="72"/>
      <c r="S211" s="72"/>
      <c r="T211" s="72"/>
      <c r="U211" s="72"/>
      <c r="V211" s="72"/>
      <c r="W211" s="72"/>
      <c r="X211" s="72"/>
      <c r="Y211" s="72"/>
      <c r="Z211" s="72"/>
      <c r="AA211" s="58">
        <f t="shared" si="20"/>
        <v>0</v>
      </c>
      <c r="AB211" s="73"/>
      <c r="AC211" s="59">
        <f>IF(ROUND(Comptes!AA211,0)=0,Comptes!AF211,IFERROR(IF(Comptes!H211&lt;&gt;0,IF(Comptes!AA211&lt;&gt;0,SUMPRODUCT(Comptes!O211:Z211,Comptes!$O$5:$Z$5)/Comptes!AA211,IF(Comptes!G211&lt;&gt;0,$AC$3,Comptes!AF211)),""),""))</f>
        <v>0</v>
      </c>
      <c r="AD211" s="60" t="str">
        <f ca="1">+IFERROR(VLOOKUP((($AC$3-AC211))/30.5,$AK$24:$AL$28,2,TRUE),"")</f>
        <v>A plus d’un an</v>
      </c>
      <c r="AE211" s="52"/>
      <c r="AF211" s="61"/>
    </row>
    <row r="212" spans="1:32" s="62" customFormat="1" ht="13.8" x14ac:dyDescent="0.3">
      <c r="A212" s="76"/>
      <c r="B212" s="64" t="s">
        <v>125</v>
      </c>
      <c r="C212" s="65" t="s">
        <v>125</v>
      </c>
      <c r="D212" s="65" t="s">
        <v>125</v>
      </c>
      <c r="E212" s="66" t="s">
        <v>125</v>
      </c>
      <c r="F212" s="54">
        <v>0</v>
      </c>
      <c r="G212" s="55">
        <v>0</v>
      </c>
      <c r="H212" s="67">
        <f t="shared" si="18"/>
        <v>0</v>
      </c>
      <c r="I212" s="68"/>
      <c r="J212" s="56"/>
      <c r="K212" s="69"/>
      <c r="L212" s="70">
        <f t="shared" si="19"/>
        <v>0</v>
      </c>
      <c r="M212" s="52"/>
      <c r="N212" s="57">
        <v>0</v>
      </c>
      <c r="O212" s="72"/>
      <c r="P212" s="72"/>
      <c r="Q212" s="72"/>
      <c r="R212" s="72"/>
      <c r="S212" s="72"/>
      <c r="T212" s="72"/>
      <c r="U212" s="72"/>
      <c r="V212" s="72"/>
      <c r="W212" s="72"/>
      <c r="X212" s="72"/>
      <c r="Y212" s="72"/>
      <c r="Z212" s="72"/>
      <c r="AA212" s="58">
        <f t="shared" si="20"/>
        <v>0</v>
      </c>
      <c r="AB212" s="73"/>
      <c r="AC212" s="59">
        <f>IF(ROUND(Comptes!AA212,0)=0,Comptes!AF212,IFERROR(IF(Comptes!H212&lt;&gt;0,IF(Comptes!AA212&lt;&gt;0,SUMPRODUCT(Comptes!O212:Z212,Comptes!$O$5:$Z$5)/Comptes!AA212,IF(Comptes!G212&lt;&gt;0,$AC$3,Comptes!AF212)),""),""))</f>
        <v>0</v>
      </c>
      <c r="AD212" s="60" t="str">
        <f ca="1">+IFERROR(VLOOKUP((($AC$3-AC212))/30.5,$AK$24:$AL$28,2,TRUE),"")</f>
        <v>A plus d’un an</v>
      </c>
      <c r="AE212" s="52"/>
      <c r="AF212" s="61"/>
    </row>
    <row r="213" spans="1:32" s="62" customFormat="1" ht="13.8" x14ac:dyDescent="0.3">
      <c r="A213" s="76"/>
      <c r="B213" s="64" t="s">
        <v>125</v>
      </c>
      <c r="C213" s="65" t="s">
        <v>125</v>
      </c>
      <c r="D213" s="65" t="s">
        <v>125</v>
      </c>
      <c r="E213" s="66" t="s">
        <v>125</v>
      </c>
      <c r="F213" s="54">
        <v>0</v>
      </c>
      <c r="G213" s="55">
        <v>0</v>
      </c>
      <c r="H213" s="67">
        <f t="shared" si="18"/>
        <v>0</v>
      </c>
      <c r="I213" s="68"/>
      <c r="J213" s="56"/>
      <c r="K213" s="69"/>
      <c r="L213" s="70">
        <f t="shared" si="19"/>
        <v>0</v>
      </c>
      <c r="M213" s="52"/>
      <c r="N213" s="57">
        <v>0</v>
      </c>
      <c r="O213" s="72"/>
      <c r="P213" s="72"/>
      <c r="Q213" s="72"/>
      <c r="R213" s="72"/>
      <c r="S213" s="72"/>
      <c r="T213" s="72"/>
      <c r="U213" s="72"/>
      <c r="V213" s="72"/>
      <c r="W213" s="72"/>
      <c r="X213" s="72"/>
      <c r="Y213" s="72"/>
      <c r="Z213" s="72"/>
      <c r="AA213" s="58">
        <f t="shared" si="20"/>
        <v>0</v>
      </c>
      <c r="AB213" s="73"/>
      <c r="AC213" s="59">
        <f>IF(ROUND(Comptes!AA213,0)=0,Comptes!AF213,IFERROR(IF(Comptes!H213&lt;&gt;0,IF(Comptes!AA213&lt;&gt;0,SUMPRODUCT(Comptes!O213:Z213,Comptes!$O$5:$Z$5)/Comptes!AA213,IF(Comptes!G213&lt;&gt;0,$AC$3,Comptes!AF213)),""),""))</f>
        <v>0</v>
      </c>
      <c r="AD213" s="60" t="str">
        <f ca="1">+IFERROR(VLOOKUP((($AC$3-AC213))/30.5,$AK$24:$AL$28,2,TRUE),"")</f>
        <v>A plus d’un an</v>
      </c>
      <c r="AE213" s="52"/>
      <c r="AF213" s="61"/>
    </row>
    <row r="214" spans="1:32" s="62" customFormat="1" ht="13.8" x14ac:dyDescent="0.3">
      <c r="A214" s="76"/>
      <c r="B214" s="64" t="s">
        <v>125</v>
      </c>
      <c r="C214" s="65" t="s">
        <v>125</v>
      </c>
      <c r="D214" s="65" t="s">
        <v>125</v>
      </c>
      <c r="E214" s="66" t="s">
        <v>125</v>
      </c>
      <c r="F214" s="54">
        <v>0</v>
      </c>
      <c r="G214" s="55">
        <v>0</v>
      </c>
      <c r="H214" s="67">
        <f t="shared" si="18"/>
        <v>0</v>
      </c>
      <c r="I214" s="68"/>
      <c r="J214" s="56"/>
      <c r="K214" s="69"/>
      <c r="L214" s="70">
        <f t="shared" si="19"/>
        <v>0</v>
      </c>
      <c r="M214" s="52"/>
      <c r="N214" s="57">
        <v>0</v>
      </c>
      <c r="O214" s="72"/>
      <c r="P214" s="72"/>
      <c r="Q214" s="72"/>
      <c r="R214" s="72"/>
      <c r="S214" s="72"/>
      <c r="T214" s="72"/>
      <c r="U214" s="72"/>
      <c r="V214" s="72"/>
      <c r="W214" s="72"/>
      <c r="X214" s="72"/>
      <c r="Y214" s="72"/>
      <c r="Z214" s="72"/>
      <c r="AA214" s="58">
        <f t="shared" si="20"/>
        <v>0</v>
      </c>
      <c r="AB214" s="73"/>
      <c r="AC214" s="59">
        <f>IF(ROUND(Comptes!AA214,0)=0,Comptes!AF214,IFERROR(IF(Comptes!H214&lt;&gt;0,IF(Comptes!AA214&lt;&gt;0,SUMPRODUCT(Comptes!O214:Z214,Comptes!$O$5:$Z$5)/Comptes!AA214,IF(Comptes!G214&lt;&gt;0,$AC$3,Comptes!AF214)),""),""))</f>
        <v>0</v>
      </c>
      <c r="AD214" s="60" t="str">
        <f ca="1">+IFERROR(VLOOKUP((($AC$3-AC214))/30.5,$AK$24:$AL$28,2,TRUE),"")</f>
        <v>A plus d’un an</v>
      </c>
      <c r="AE214" s="52"/>
      <c r="AF214" s="61"/>
    </row>
    <row r="215" spans="1:32" s="62" customFormat="1" ht="13.8" x14ac:dyDescent="0.3">
      <c r="A215" s="76"/>
      <c r="B215" s="64" t="s">
        <v>125</v>
      </c>
      <c r="C215" s="65" t="s">
        <v>125</v>
      </c>
      <c r="D215" s="65" t="s">
        <v>125</v>
      </c>
      <c r="E215" s="66" t="s">
        <v>125</v>
      </c>
      <c r="F215" s="54">
        <v>0</v>
      </c>
      <c r="G215" s="55">
        <v>0</v>
      </c>
      <c r="H215" s="67">
        <f t="shared" si="18"/>
        <v>0</v>
      </c>
      <c r="I215" s="68"/>
      <c r="J215" s="56"/>
      <c r="K215" s="69"/>
      <c r="L215" s="70">
        <f t="shared" si="19"/>
        <v>0</v>
      </c>
      <c r="M215" s="52"/>
      <c r="N215" s="57">
        <v>0</v>
      </c>
      <c r="O215" s="72"/>
      <c r="P215" s="72"/>
      <c r="Q215" s="72"/>
      <c r="R215" s="72"/>
      <c r="S215" s="72"/>
      <c r="T215" s="72"/>
      <c r="U215" s="72"/>
      <c r="V215" s="72"/>
      <c r="W215" s="72"/>
      <c r="X215" s="72"/>
      <c r="Y215" s="72"/>
      <c r="Z215" s="72"/>
      <c r="AA215" s="58">
        <f t="shared" si="20"/>
        <v>0</v>
      </c>
      <c r="AB215" s="73"/>
      <c r="AC215" s="59">
        <f>IF(ROUND(Comptes!AA215,0)=0,Comptes!AF215,IFERROR(IF(Comptes!H215&lt;&gt;0,IF(Comptes!AA215&lt;&gt;0,SUMPRODUCT(Comptes!O215:Z215,Comptes!$O$5:$Z$5)/Comptes!AA215,IF(Comptes!G215&lt;&gt;0,$AC$3,Comptes!AF215)),""),""))</f>
        <v>0</v>
      </c>
      <c r="AD215" s="60" t="str">
        <f ca="1">+IFERROR(VLOOKUP((($AC$3-AC215))/30.5,$AK$24:$AL$28,2,TRUE),"")</f>
        <v>A plus d’un an</v>
      </c>
      <c r="AE215" s="52"/>
      <c r="AF215" s="61"/>
    </row>
    <row r="216" spans="1:32" s="62" customFormat="1" ht="13.8" x14ac:dyDescent="0.3">
      <c r="A216" s="76"/>
      <c r="B216" s="64" t="s">
        <v>125</v>
      </c>
      <c r="C216" s="65" t="s">
        <v>125</v>
      </c>
      <c r="D216" s="65" t="s">
        <v>125</v>
      </c>
      <c r="E216" s="66" t="s">
        <v>125</v>
      </c>
      <c r="F216" s="54">
        <v>0</v>
      </c>
      <c r="G216" s="55">
        <v>0</v>
      </c>
      <c r="H216" s="67">
        <f t="shared" si="18"/>
        <v>0</v>
      </c>
      <c r="I216" s="68"/>
      <c r="J216" s="56"/>
      <c r="K216" s="69"/>
      <c r="L216" s="70">
        <f t="shared" si="19"/>
        <v>0</v>
      </c>
      <c r="M216" s="52"/>
      <c r="N216" s="57">
        <v>0</v>
      </c>
      <c r="O216" s="72"/>
      <c r="P216" s="72"/>
      <c r="Q216" s="72"/>
      <c r="R216" s="72"/>
      <c r="S216" s="72"/>
      <c r="T216" s="72"/>
      <c r="U216" s="72"/>
      <c r="V216" s="72"/>
      <c r="W216" s="72"/>
      <c r="X216" s="72"/>
      <c r="Y216" s="72"/>
      <c r="Z216" s="72"/>
      <c r="AA216" s="58">
        <f t="shared" si="20"/>
        <v>0</v>
      </c>
      <c r="AB216" s="73"/>
      <c r="AC216" s="59">
        <f>IF(ROUND(Comptes!AA216,0)=0,Comptes!AF216,IFERROR(IF(Comptes!H216&lt;&gt;0,IF(Comptes!AA216&lt;&gt;0,SUMPRODUCT(Comptes!O216:Z216,Comptes!$O$5:$Z$5)/Comptes!AA216,IF(Comptes!G216&lt;&gt;0,$AC$3,Comptes!AF216)),""),""))</f>
        <v>0</v>
      </c>
      <c r="AD216" s="60" t="str">
        <f ca="1">+IFERROR(VLOOKUP((($AC$3-AC216))/30.5,$AK$24:$AL$28,2,TRUE),"")</f>
        <v>A plus d’un an</v>
      </c>
      <c r="AE216" s="52"/>
      <c r="AF216" s="61"/>
    </row>
    <row r="217" spans="1:32" s="62" customFormat="1" ht="13.8" x14ac:dyDescent="0.3">
      <c r="A217" s="76"/>
      <c r="B217" s="64" t="s">
        <v>125</v>
      </c>
      <c r="C217" s="65" t="s">
        <v>125</v>
      </c>
      <c r="D217" s="65" t="s">
        <v>125</v>
      </c>
      <c r="E217" s="66" t="s">
        <v>125</v>
      </c>
      <c r="F217" s="54">
        <v>0</v>
      </c>
      <c r="G217" s="55">
        <v>0</v>
      </c>
      <c r="H217" s="67">
        <f t="shared" si="18"/>
        <v>0</v>
      </c>
      <c r="I217" s="68"/>
      <c r="J217" s="56"/>
      <c r="K217" s="69"/>
      <c r="L217" s="70">
        <f t="shared" si="19"/>
        <v>0</v>
      </c>
      <c r="M217" s="52"/>
      <c r="N217" s="57">
        <v>0</v>
      </c>
      <c r="O217" s="72"/>
      <c r="P217" s="72"/>
      <c r="Q217" s="72"/>
      <c r="R217" s="72"/>
      <c r="S217" s="72"/>
      <c r="T217" s="72"/>
      <c r="U217" s="72"/>
      <c r="V217" s="72"/>
      <c r="W217" s="72"/>
      <c r="X217" s="72"/>
      <c r="Y217" s="72"/>
      <c r="Z217" s="72"/>
      <c r="AA217" s="58">
        <f t="shared" si="20"/>
        <v>0</v>
      </c>
      <c r="AB217" s="73"/>
      <c r="AC217" s="59">
        <f>IF(ROUND(Comptes!AA217,0)=0,Comptes!AF217,IFERROR(IF(Comptes!H217&lt;&gt;0,IF(Comptes!AA217&lt;&gt;0,SUMPRODUCT(Comptes!O217:Z217,Comptes!$O$5:$Z$5)/Comptes!AA217,IF(Comptes!G217&lt;&gt;0,$AC$3,Comptes!AF217)),""),""))</f>
        <v>0</v>
      </c>
      <c r="AD217" s="60" t="str">
        <f ca="1">+IFERROR(VLOOKUP((($AC$3-AC217))/30.5,$AK$24:$AL$28,2,TRUE),"")</f>
        <v>A plus d’un an</v>
      </c>
      <c r="AE217" s="52"/>
      <c r="AF217" s="61"/>
    </row>
    <row r="218" spans="1:32" s="62" customFormat="1" ht="13.8" x14ac:dyDescent="0.3">
      <c r="A218" s="76"/>
      <c r="B218" s="64" t="s">
        <v>125</v>
      </c>
      <c r="C218" s="65" t="s">
        <v>125</v>
      </c>
      <c r="D218" s="65" t="s">
        <v>125</v>
      </c>
      <c r="E218" s="66" t="s">
        <v>125</v>
      </c>
      <c r="F218" s="54">
        <v>0</v>
      </c>
      <c r="G218" s="55">
        <v>0</v>
      </c>
      <c r="H218" s="67">
        <f t="shared" si="18"/>
        <v>0</v>
      </c>
      <c r="I218" s="68"/>
      <c r="J218" s="56"/>
      <c r="K218" s="69"/>
      <c r="L218" s="70">
        <f t="shared" si="19"/>
        <v>0</v>
      </c>
      <c r="M218" s="52"/>
      <c r="N218" s="57">
        <v>0</v>
      </c>
      <c r="O218" s="72"/>
      <c r="P218" s="72"/>
      <c r="Q218" s="72"/>
      <c r="R218" s="72"/>
      <c r="S218" s="72"/>
      <c r="T218" s="72"/>
      <c r="U218" s="72"/>
      <c r="V218" s="72"/>
      <c r="W218" s="72"/>
      <c r="X218" s="72"/>
      <c r="Y218" s="72"/>
      <c r="Z218" s="72"/>
      <c r="AA218" s="58">
        <f t="shared" si="20"/>
        <v>0</v>
      </c>
      <c r="AB218" s="73"/>
      <c r="AC218" s="59">
        <f>IF(ROUND(Comptes!AA218,0)=0,Comptes!AF218,IFERROR(IF(Comptes!H218&lt;&gt;0,IF(Comptes!AA218&lt;&gt;0,SUMPRODUCT(Comptes!O218:Z218,Comptes!$O$5:$Z$5)/Comptes!AA218,IF(Comptes!G218&lt;&gt;0,$AC$3,Comptes!AF218)),""),""))</f>
        <v>0</v>
      </c>
      <c r="AD218" s="60" t="str">
        <f ca="1">+IFERROR(VLOOKUP((($AC$3-AC218))/30.5,$AK$24:$AL$28,2,TRUE),"")</f>
        <v>A plus d’un an</v>
      </c>
      <c r="AE218" s="52"/>
      <c r="AF218" s="61"/>
    </row>
    <row r="219" spans="1:32" s="62" customFormat="1" ht="13.8" x14ac:dyDescent="0.3">
      <c r="A219" s="76"/>
      <c r="B219" s="64" t="s">
        <v>125</v>
      </c>
      <c r="C219" s="65" t="s">
        <v>125</v>
      </c>
      <c r="D219" s="65" t="s">
        <v>125</v>
      </c>
      <c r="E219" s="66" t="s">
        <v>125</v>
      </c>
      <c r="F219" s="54">
        <v>0</v>
      </c>
      <c r="G219" s="55">
        <v>0</v>
      </c>
      <c r="H219" s="67">
        <f t="shared" si="18"/>
        <v>0</v>
      </c>
      <c r="I219" s="68"/>
      <c r="J219" s="56"/>
      <c r="K219" s="69"/>
      <c r="L219" s="70">
        <f t="shared" si="19"/>
        <v>0</v>
      </c>
      <c r="M219" s="52"/>
      <c r="N219" s="57">
        <v>0</v>
      </c>
      <c r="O219" s="72"/>
      <c r="P219" s="72"/>
      <c r="Q219" s="72"/>
      <c r="R219" s="72"/>
      <c r="S219" s="72"/>
      <c r="T219" s="72"/>
      <c r="U219" s="72"/>
      <c r="V219" s="72"/>
      <c r="W219" s="72"/>
      <c r="X219" s="72"/>
      <c r="Y219" s="72"/>
      <c r="Z219" s="72"/>
      <c r="AA219" s="58">
        <f t="shared" si="20"/>
        <v>0</v>
      </c>
      <c r="AB219" s="73"/>
      <c r="AC219" s="59">
        <f>IF(ROUND(Comptes!AA219,0)=0,Comptes!AF219,IFERROR(IF(Comptes!H219&lt;&gt;0,IF(Comptes!AA219&lt;&gt;0,SUMPRODUCT(Comptes!O219:Z219,Comptes!$O$5:$Z$5)/Comptes!AA219,IF(Comptes!G219&lt;&gt;0,$AC$3,Comptes!AF219)),""),""))</f>
        <v>0</v>
      </c>
      <c r="AD219" s="60" t="str">
        <f ca="1">+IFERROR(VLOOKUP((($AC$3-AC219))/30.5,$AK$24:$AL$28,2,TRUE),"")</f>
        <v>A plus d’un an</v>
      </c>
      <c r="AE219" s="52"/>
      <c r="AF219" s="61"/>
    </row>
    <row r="220" spans="1:32" s="62" customFormat="1" ht="13.8" x14ac:dyDescent="0.3">
      <c r="A220" s="76"/>
      <c r="B220" s="64" t="s">
        <v>125</v>
      </c>
      <c r="C220" s="65" t="s">
        <v>125</v>
      </c>
      <c r="D220" s="65" t="s">
        <v>125</v>
      </c>
      <c r="E220" s="66" t="s">
        <v>125</v>
      </c>
      <c r="F220" s="54">
        <v>0</v>
      </c>
      <c r="G220" s="55">
        <v>0</v>
      </c>
      <c r="H220" s="67">
        <f t="shared" si="18"/>
        <v>0</v>
      </c>
      <c r="I220" s="68"/>
      <c r="J220" s="56"/>
      <c r="K220" s="69"/>
      <c r="L220" s="70">
        <f t="shared" si="19"/>
        <v>0</v>
      </c>
      <c r="M220" s="52"/>
      <c r="N220" s="57">
        <v>0</v>
      </c>
      <c r="O220" s="72"/>
      <c r="P220" s="72"/>
      <c r="Q220" s="72"/>
      <c r="R220" s="72"/>
      <c r="S220" s="72"/>
      <c r="T220" s="72"/>
      <c r="U220" s="72"/>
      <c r="V220" s="72"/>
      <c r="W220" s="72"/>
      <c r="X220" s="72"/>
      <c r="Y220" s="72"/>
      <c r="Z220" s="72"/>
      <c r="AA220" s="58">
        <f t="shared" si="20"/>
        <v>0</v>
      </c>
      <c r="AB220" s="73"/>
      <c r="AC220" s="59">
        <f>IF(ROUND(Comptes!AA220,0)=0,Comptes!AF220,IFERROR(IF(Comptes!H220&lt;&gt;0,IF(Comptes!AA220&lt;&gt;0,SUMPRODUCT(Comptes!O220:Z220,Comptes!$O$5:$Z$5)/Comptes!AA220,IF(Comptes!G220&lt;&gt;0,$AC$3,Comptes!AF220)),""),""))</f>
        <v>0</v>
      </c>
      <c r="AD220" s="60" t="str">
        <f ca="1">+IFERROR(VLOOKUP((($AC$3-AC220))/30.5,$AK$24:$AL$28,2,TRUE),"")</f>
        <v>A plus d’un an</v>
      </c>
      <c r="AE220" s="52"/>
      <c r="AF220" s="61"/>
    </row>
    <row r="221" spans="1:32" s="62" customFormat="1" ht="13.8" x14ac:dyDescent="0.3">
      <c r="A221" s="76"/>
      <c r="B221" s="64" t="s">
        <v>125</v>
      </c>
      <c r="C221" s="65" t="s">
        <v>125</v>
      </c>
      <c r="D221" s="65" t="s">
        <v>125</v>
      </c>
      <c r="E221" s="66" t="s">
        <v>125</v>
      </c>
      <c r="F221" s="54">
        <v>0</v>
      </c>
      <c r="G221" s="55">
        <v>0</v>
      </c>
      <c r="H221" s="67">
        <f t="shared" si="18"/>
        <v>0</v>
      </c>
      <c r="I221" s="68"/>
      <c r="J221" s="56"/>
      <c r="K221" s="69"/>
      <c r="L221" s="70">
        <f t="shared" si="19"/>
        <v>0</v>
      </c>
      <c r="M221" s="52"/>
      <c r="N221" s="57">
        <v>0</v>
      </c>
      <c r="O221" s="72"/>
      <c r="P221" s="72"/>
      <c r="Q221" s="72"/>
      <c r="R221" s="72"/>
      <c r="S221" s="72"/>
      <c r="T221" s="72"/>
      <c r="U221" s="72"/>
      <c r="V221" s="72"/>
      <c r="W221" s="72"/>
      <c r="X221" s="72"/>
      <c r="Y221" s="72"/>
      <c r="Z221" s="72"/>
      <c r="AA221" s="58">
        <f t="shared" si="20"/>
        <v>0</v>
      </c>
      <c r="AB221" s="73"/>
      <c r="AC221" s="59">
        <f>IF(ROUND(Comptes!AA221,0)=0,Comptes!AF221,IFERROR(IF(Comptes!H221&lt;&gt;0,IF(Comptes!AA221&lt;&gt;0,SUMPRODUCT(Comptes!O221:Z221,Comptes!$O$5:$Z$5)/Comptes!AA221,IF(Comptes!G221&lt;&gt;0,$AC$3,Comptes!AF221)),""),""))</f>
        <v>0</v>
      </c>
      <c r="AD221" s="60" t="str">
        <f ca="1">+IFERROR(VLOOKUP((($AC$3-AC221))/30.5,$AK$24:$AL$28,2,TRUE),"")</f>
        <v>A plus d’un an</v>
      </c>
      <c r="AE221" s="52"/>
      <c r="AF221" s="61"/>
    </row>
    <row r="222" spans="1:32" s="62" customFormat="1" ht="13.8" x14ac:dyDescent="0.3">
      <c r="A222" s="76"/>
      <c r="B222" s="64" t="s">
        <v>125</v>
      </c>
      <c r="C222" s="65" t="s">
        <v>125</v>
      </c>
      <c r="D222" s="65" t="s">
        <v>125</v>
      </c>
      <c r="E222" s="66" t="s">
        <v>125</v>
      </c>
      <c r="F222" s="54">
        <v>0</v>
      </c>
      <c r="G222" s="55">
        <v>0</v>
      </c>
      <c r="H222" s="67">
        <f t="shared" si="18"/>
        <v>0</v>
      </c>
      <c r="I222" s="68"/>
      <c r="J222" s="56"/>
      <c r="K222" s="69"/>
      <c r="L222" s="70">
        <f t="shared" si="19"/>
        <v>0</v>
      </c>
      <c r="M222" s="52"/>
      <c r="N222" s="57">
        <v>0</v>
      </c>
      <c r="O222" s="72"/>
      <c r="P222" s="72"/>
      <c r="Q222" s="72"/>
      <c r="R222" s="72"/>
      <c r="S222" s="72"/>
      <c r="T222" s="72"/>
      <c r="U222" s="72"/>
      <c r="V222" s="72"/>
      <c r="W222" s="72"/>
      <c r="X222" s="72"/>
      <c r="Y222" s="72"/>
      <c r="Z222" s="72"/>
      <c r="AA222" s="58">
        <f t="shared" si="20"/>
        <v>0</v>
      </c>
      <c r="AB222" s="73"/>
      <c r="AC222" s="59">
        <f>IF(ROUND(Comptes!AA222,0)=0,Comptes!AF222,IFERROR(IF(Comptes!H222&lt;&gt;0,IF(Comptes!AA222&lt;&gt;0,SUMPRODUCT(Comptes!O222:Z222,Comptes!$O$5:$Z$5)/Comptes!AA222,IF(Comptes!G222&lt;&gt;0,$AC$3,Comptes!AF222)),""),""))</f>
        <v>0</v>
      </c>
      <c r="AD222" s="60" t="str">
        <f ca="1">+IFERROR(VLOOKUP((($AC$3-AC222))/30.5,$AK$24:$AL$28,2,TRUE),"")</f>
        <v>A plus d’un an</v>
      </c>
      <c r="AE222" s="52"/>
      <c r="AF222" s="61"/>
    </row>
    <row r="223" spans="1:32" s="62" customFormat="1" ht="13.8" x14ac:dyDescent="0.3">
      <c r="A223" s="76"/>
      <c r="B223" s="64" t="s">
        <v>125</v>
      </c>
      <c r="C223" s="65" t="s">
        <v>125</v>
      </c>
      <c r="D223" s="65" t="s">
        <v>125</v>
      </c>
      <c r="E223" s="66" t="s">
        <v>125</v>
      </c>
      <c r="F223" s="54">
        <v>0</v>
      </c>
      <c r="G223" s="55">
        <v>0</v>
      </c>
      <c r="H223" s="67">
        <f t="shared" si="18"/>
        <v>0</v>
      </c>
      <c r="I223" s="68"/>
      <c r="J223" s="56"/>
      <c r="K223" s="69"/>
      <c r="L223" s="70">
        <f t="shared" si="19"/>
        <v>0</v>
      </c>
      <c r="M223" s="52"/>
      <c r="N223" s="57">
        <v>0</v>
      </c>
      <c r="O223" s="72"/>
      <c r="P223" s="72"/>
      <c r="Q223" s="72"/>
      <c r="R223" s="72"/>
      <c r="S223" s="72"/>
      <c r="T223" s="72"/>
      <c r="U223" s="72"/>
      <c r="V223" s="72"/>
      <c r="W223" s="72"/>
      <c r="X223" s="72"/>
      <c r="Y223" s="72"/>
      <c r="Z223" s="72"/>
      <c r="AA223" s="58">
        <f t="shared" si="20"/>
        <v>0</v>
      </c>
      <c r="AB223" s="73"/>
      <c r="AC223" s="59">
        <f>IF(ROUND(Comptes!AA223,0)=0,Comptes!AF223,IFERROR(IF(Comptes!H223&lt;&gt;0,IF(Comptes!AA223&lt;&gt;0,SUMPRODUCT(Comptes!O223:Z223,Comptes!$O$5:$Z$5)/Comptes!AA223,IF(Comptes!G223&lt;&gt;0,$AC$3,Comptes!AF223)),""),""))</f>
        <v>0</v>
      </c>
      <c r="AD223" s="60" t="str">
        <f ca="1">+IFERROR(VLOOKUP((($AC$3-AC223))/30.5,$AK$24:$AL$28,2,TRUE),"")</f>
        <v>A plus d’un an</v>
      </c>
      <c r="AE223" s="52"/>
      <c r="AF223" s="61"/>
    </row>
    <row r="224" spans="1:32" s="62" customFormat="1" ht="13.8" x14ac:dyDescent="0.3">
      <c r="A224" s="76"/>
      <c r="B224" s="64" t="s">
        <v>125</v>
      </c>
      <c r="C224" s="65" t="s">
        <v>125</v>
      </c>
      <c r="D224" s="65" t="s">
        <v>125</v>
      </c>
      <c r="E224" s="66" t="s">
        <v>125</v>
      </c>
      <c r="F224" s="54">
        <v>0</v>
      </c>
      <c r="G224" s="55">
        <v>0</v>
      </c>
      <c r="H224" s="67">
        <f t="shared" si="18"/>
        <v>0</v>
      </c>
      <c r="I224" s="68"/>
      <c r="J224" s="56"/>
      <c r="K224" s="69"/>
      <c r="L224" s="70">
        <f t="shared" si="19"/>
        <v>0</v>
      </c>
      <c r="M224" s="52"/>
      <c r="N224" s="57">
        <v>0</v>
      </c>
      <c r="O224" s="72"/>
      <c r="P224" s="72"/>
      <c r="Q224" s="72"/>
      <c r="R224" s="72"/>
      <c r="S224" s="72"/>
      <c r="T224" s="72"/>
      <c r="U224" s="72"/>
      <c r="V224" s="72"/>
      <c r="W224" s="72"/>
      <c r="X224" s="72"/>
      <c r="Y224" s="72"/>
      <c r="Z224" s="72"/>
      <c r="AA224" s="58">
        <f t="shared" si="20"/>
        <v>0</v>
      </c>
      <c r="AB224" s="73"/>
      <c r="AC224" s="59">
        <f>IF(ROUND(Comptes!AA224,0)=0,Comptes!AF224,IFERROR(IF(Comptes!H224&lt;&gt;0,IF(Comptes!AA224&lt;&gt;0,SUMPRODUCT(Comptes!O224:Z224,Comptes!$O$5:$Z$5)/Comptes!AA224,IF(Comptes!G224&lt;&gt;0,$AC$3,Comptes!AF224)),""),""))</f>
        <v>0</v>
      </c>
      <c r="AD224" s="60" t="str">
        <f ca="1">+IFERROR(VLOOKUP((($AC$3-AC224))/30.5,$AK$24:$AL$28,2,TRUE),"")</f>
        <v>A plus d’un an</v>
      </c>
      <c r="AE224" s="52"/>
      <c r="AF224" s="61"/>
    </row>
    <row r="225" spans="1:32" s="62" customFormat="1" ht="13.8" x14ac:dyDescent="0.3">
      <c r="A225" s="76"/>
      <c r="B225" s="64" t="s">
        <v>125</v>
      </c>
      <c r="C225" s="65" t="s">
        <v>125</v>
      </c>
      <c r="D225" s="65" t="s">
        <v>125</v>
      </c>
      <c r="E225" s="66" t="s">
        <v>125</v>
      </c>
      <c r="F225" s="54">
        <v>0</v>
      </c>
      <c r="G225" s="55">
        <v>0</v>
      </c>
      <c r="H225" s="67">
        <f t="shared" si="18"/>
        <v>0</v>
      </c>
      <c r="I225" s="68"/>
      <c r="J225" s="56"/>
      <c r="K225" s="69"/>
      <c r="L225" s="70">
        <f t="shared" si="19"/>
        <v>0</v>
      </c>
      <c r="M225" s="52"/>
      <c r="N225" s="57">
        <v>0</v>
      </c>
      <c r="O225" s="72"/>
      <c r="P225" s="72"/>
      <c r="Q225" s="72"/>
      <c r="R225" s="72"/>
      <c r="S225" s="72"/>
      <c r="T225" s="72"/>
      <c r="U225" s="72"/>
      <c r="V225" s="72"/>
      <c r="W225" s="72"/>
      <c r="X225" s="72"/>
      <c r="Y225" s="72"/>
      <c r="Z225" s="72"/>
      <c r="AA225" s="58">
        <f t="shared" si="20"/>
        <v>0</v>
      </c>
      <c r="AB225" s="73"/>
      <c r="AC225" s="59">
        <f>IF(ROUND(Comptes!AA225,0)=0,Comptes!AF225,IFERROR(IF(Comptes!H225&lt;&gt;0,IF(Comptes!AA225&lt;&gt;0,SUMPRODUCT(Comptes!O225:Z225,Comptes!$O$5:$Z$5)/Comptes!AA225,IF(Comptes!G225&lt;&gt;0,$AC$3,Comptes!AF225)),""),""))</f>
        <v>0</v>
      </c>
      <c r="AD225" s="60" t="str">
        <f ca="1">+IFERROR(VLOOKUP((($AC$3-AC225))/30.5,$AK$24:$AL$28,2,TRUE),"")</f>
        <v>A plus d’un an</v>
      </c>
      <c r="AE225" s="52"/>
      <c r="AF225" s="61"/>
    </row>
    <row r="226" spans="1:32" s="62" customFormat="1" ht="13.8" x14ac:dyDescent="0.3">
      <c r="A226" s="76"/>
      <c r="B226" s="64" t="s">
        <v>125</v>
      </c>
      <c r="C226" s="65" t="s">
        <v>125</v>
      </c>
      <c r="D226" s="65" t="s">
        <v>125</v>
      </c>
      <c r="E226" s="66" t="s">
        <v>125</v>
      </c>
      <c r="F226" s="54">
        <v>0</v>
      </c>
      <c r="G226" s="55">
        <v>0</v>
      </c>
      <c r="H226" s="67">
        <f t="shared" si="18"/>
        <v>0</v>
      </c>
      <c r="I226" s="68"/>
      <c r="J226" s="56"/>
      <c r="K226" s="69"/>
      <c r="L226" s="70">
        <f t="shared" si="19"/>
        <v>0</v>
      </c>
      <c r="M226" s="52"/>
      <c r="N226" s="57">
        <v>0</v>
      </c>
      <c r="O226" s="72"/>
      <c r="P226" s="72"/>
      <c r="Q226" s="72"/>
      <c r="R226" s="72"/>
      <c r="S226" s="72"/>
      <c r="T226" s="72"/>
      <c r="U226" s="72"/>
      <c r="V226" s="72"/>
      <c r="W226" s="72"/>
      <c r="X226" s="72"/>
      <c r="Y226" s="72"/>
      <c r="Z226" s="72"/>
      <c r="AA226" s="58">
        <f t="shared" si="20"/>
        <v>0</v>
      </c>
      <c r="AB226" s="73"/>
      <c r="AC226" s="59">
        <f>IF(ROUND(Comptes!AA226,0)=0,Comptes!AF226,IFERROR(IF(Comptes!H226&lt;&gt;0,IF(Comptes!AA226&lt;&gt;0,SUMPRODUCT(Comptes!O226:Z226,Comptes!$O$5:$Z$5)/Comptes!AA226,IF(Comptes!G226&lt;&gt;0,$AC$3,Comptes!AF226)),""),""))</f>
        <v>0</v>
      </c>
      <c r="AD226" s="60" t="str">
        <f ca="1">+IFERROR(VLOOKUP((($AC$3-AC226))/30.5,$AK$24:$AL$28,2,TRUE),"")</f>
        <v>A plus d’un an</v>
      </c>
      <c r="AE226" s="52"/>
      <c r="AF226" s="61"/>
    </row>
    <row r="227" spans="1:32" s="62" customFormat="1" ht="13.8" x14ac:dyDescent="0.3">
      <c r="A227" s="76"/>
      <c r="B227" s="64" t="s">
        <v>125</v>
      </c>
      <c r="C227" s="65" t="s">
        <v>125</v>
      </c>
      <c r="D227" s="65" t="s">
        <v>125</v>
      </c>
      <c r="E227" s="66" t="s">
        <v>125</v>
      </c>
      <c r="F227" s="54">
        <v>0</v>
      </c>
      <c r="G227" s="55">
        <v>0</v>
      </c>
      <c r="H227" s="67">
        <f t="shared" si="18"/>
        <v>0</v>
      </c>
      <c r="I227" s="68"/>
      <c r="J227" s="56"/>
      <c r="K227" s="69"/>
      <c r="L227" s="70">
        <f t="shared" si="19"/>
        <v>0</v>
      </c>
      <c r="M227" s="52"/>
      <c r="N227" s="57">
        <v>0</v>
      </c>
      <c r="O227" s="72"/>
      <c r="P227" s="72"/>
      <c r="Q227" s="72"/>
      <c r="R227" s="72"/>
      <c r="S227" s="72"/>
      <c r="T227" s="72"/>
      <c r="U227" s="72"/>
      <c r="V227" s="72"/>
      <c r="W227" s="72"/>
      <c r="X227" s="72"/>
      <c r="Y227" s="72"/>
      <c r="Z227" s="72"/>
      <c r="AA227" s="58">
        <f t="shared" si="20"/>
        <v>0</v>
      </c>
      <c r="AB227" s="73"/>
      <c r="AC227" s="59">
        <f>IF(ROUND(Comptes!AA227,0)=0,Comptes!AF227,IFERROR(IF(Comptes!H227&lt;&gt;0,IF(Comptes!AA227&lt;&gt;0,SUMPRODUCT(Comptes!O227:Z227,Comptes!$O$5:$Z$5)/Comptes!AA227,IF(Comptes!G227&lt;&gt;0,$AC$3,Comptes!AF227)),""),""))</f>
        <v>0</v>
      </c>
      <c r="AD227" s="60" t="str">
        <f ca="1">+IFERROR(VLOOKUP((($AC$3-AC227))/30.5,$AK$24:$AL$28,2,TRUE),"")</f>
        <v>A plus d’un an</v>
      </c>
      <c r="AE227" s="52"/>
      <c r="AF227" s="61"/>
    </row>
    <row r="228" spans="1:32" s="62" customFormat="1" ht="13.8" x14ac:dyDescent="0.3">
      <c r="A228" s="76"/>
      <c r="B228" s="64" t="s">
        <v>125</v>
      </c>
      <c r="C228" s="65" t="s">
        <v>125</v>
      </c>
      <c r="D228" s="65" t="s">
        <v>125</v>
      </c>
      <c r="E228" s="66" t="s">
        <v>125</v>
      </c>
      <c r="F228" s="54">
        <v>0</v>
      </c>
      <c r="G228" s="55">
        <v>0</v>
      </c>
      <c r="H228" s="67">
        <f t="shared" si="18"/>
        <v>0</v>
      </c>
      <c r="I228" s="68"/>
      <c r="J228" s="56"/>
      <c r="K228" s="69"/>
      <c r="L228" s="70">
        <f t="shared" si="19"/>
        <v>0</v>
      </c>
      <c r="M228" s="52"/>
      <c r="N228" s="57">
        <v>0</v>
      </c>
      <c r="O228" s="72"/>
      <c r="P228" s="72"/>
      <c r="Q228" s="72"/>
      <c r="R228" s="72"/>
      <c r="S228" s="72"/>
      <c r="T228" s="72"/>
      <c r="U228" s="72"/>
      <c r="V228" s="72"/>
      <c r="W228" s="72"/>
      <c r="X228" s="72"/>
      <c r="Y228" s="72"/>
      <c r="Z228" s="72"/>
      <c r="AA228" s="58">
        <f t="shared" si="20"/>
        <v>0</v>
      </c>
      <c r="AB228" s="73"/>
      <c r="AC228" s="59">
        <f>IF(ROUND(Comptes!AA228,0)=0,Comptes!AF228,IFERROR(IF(Comptes!H228&lt;&gt;0,IF(Comptes!AA228&lt;&gt;0,SUMPRODUCT(Comptes!O228:Z228,Comptes!$O$5:$Z$5)/Comptes!AA228,IF(Comptes!G228&lt;&gt;0,$AC$3,Comptes!AF228)),""),""))</f>
        <v>0</v>
      </c>
      <c r="AD228" s="60" t="str">
        <f ca="1">+IFERROR(VLOOKUP((($AC$3-AC228))/30.5,$AK$24:$AL$28,2,TRUE),"")</f>
        <v>A plus d’un an</v>
      </c>
      <c r="AE228" s="52"/>
      <c r="AF228" s="61"/>
    </row>
    <row r="229" spans="1:32" s="62" customFormat="1" ht="13.8" x14ac:dyDescent="0.3">
      <c r="A229" s="76"/>
      <c r="B229" s="64" t="s">
        <v>125</v>
      </c>
      <c r="C229" s="65" t="s">
        <v>125</v>
      </c>
      <c r="D229" s="65" t="s">
        <v>125</v>
      </c>
      <c r="E229" s="66" t="s">
        <v>125</v>
      </c>
      <c r="F229" s="54">
        <v>0</v>
      </c>
      <c r="G229" s="55">
        <v>0</v>
      </c>
      <c r="H229" s="67">
        <f t="shared" si="18"/>
        <v>0</v>
      </c>
      <c r="I229" s="68"/>
      <c r="J229" s="56"/>
      <c r="K229" s="69"/>
      <c r="L229" s="70">
        <f t="shared" si="19"/>
        <v>0</v>
      </c>
      <c r="M229" s="52"/>
      <c r="N229" s="57">
        <v>0</v>
      </c>
      <c r="O229" s="72"/>
      <c r="P229" s="72"/>
      <c r="Q229" s="72"/>
      <c r="R229" s="72"/>
      <c r="S229" s="72"/>
      <c r="T229" s="72"/>
      <c r="U229" s="72"/>
      <c r="V229" s="72"/>
      <c r="W229" s="72"/>
      <c r="X229" s="72"/>
      <c r="Y229" s="72"/>
      <c r="Z229" s="72"/>
      <c r="AA229" s="58">
        <f t="shared" si="20"/>
        <v>0</v>
      </c>
      <c r="AB229" s="73"/>
      <c r="AC229" s="59">
        <f>IF(ROUND(Comptes!AA229,0)=0,Comptes!AF229,IFERROR(IF(Comptes!H229&lt;&gt;0,IF(Comptes!AA229&lt;&gt;0,SUMPRODUCT(Comptes!O229:Z229,Comptes!$O$5:$Z$5)/Comptes!AA229,IF(Comptes!G229&lt;&gt;0,$AC$3,Comptes!AF229)),""),""))</f>
        <v>0</v>
      </c>
      <c r="AD229" s="60" t="str">
        <f ca="1">+IFERROR(VLOOKUP((($AC$3-AC229))/30.5,$AK$24:$AL$28,2,TRUE),"")</f>
        <v>A plus d’un an</v>
      </c>
      <c r="AE229" s="52"/>
      <c r="AF229" s="61"/>
    </row>
    <row r="230" spans="1:32" s="62" customFormat="1" ht="13.8" x14ac:dyDescent="0.3">
      <c r="A230" s="76"/>
      <c r="B230" s="64" t="s">
        <v>125</v>
      </c>
      <c r="C230" s="65" t="s">
        <v>125</v>
      </c>
      <c r="D230" s="65" t="s">
        <v>125</v>
      </c>
      <c r="E230" s="66" t="s">
        <v>125</v>
      </c>
      <c r="F230" s="54">
        <v>0</v>
      </c>
      <c r="G230" s="55">
        <v>0</v>
      </c>
      <c r="H230" s="67">
        <f t="shared" si="18"/>
        <v>0</v>
      </c>
      <c r="I230" s="68"/>
      <c r="J230" s="56"/>
      <c r="K230" s="69"/>
      <c r="L230" s="70">
        <f t="shared" si="19"/>
        <v>0</v>
      </c>
      <c r="M230" s="52"/>
      <c r="N230" s="57">
        <v>0</v>
      </c>
      <c r="O230" s="72"/>
      <c r="P230" s="72"/>
      <c r="Q230" s="72"/>
      <c r="R230" s="72"/>
      <c r="S230" s="72"/>
      <c r="T230" s="72"/>
      <c r="U230" s="72"/>
      <c r="V230" s="72"/>
      <c r="W230" s="72"/>
      <c r="X230" s="72"/>
      <c r="Y230" s="72"/>
      <c r="Z230" s="72"/>
      <c r="AA230" s="58">
        <f t="shared" si="20"/>
        <v>0</v>
      </c>
      <c r="AB230" s="73"/>
      <c r="AC230" s="59">
        <f>IF(ROUND(Comptes!AA230,0)=0,Comptes!AF230,IFERROR(IF(Comptes!H230&lt;&gt;0,IF(Comptes!AA230&lt;&gt;0,SUMPRODUCT(Comptes!O230:Z230,Comptes!$O$5:$Z$5)/Comptes!AA230,IF(Comptes!G230&lt;&gt;0,$AC$3,Comptes!AF230)),""),""))</f>
        <v>0</v>
      </c>
      <c r="AD230" s="60" t="str">
        <f ca="1">+IFERROR(VLOOKUP((($AC$3-AC230))/30.5,$AK$24:$AL$28,2,TRUE),"")</f>
        <v>A plus d’un an</v>
      </c>
      <c r="AE230" s="52"/>
      <c r="AF230" s="61"/>
    </row>
    <row r="231" spans="1:32" s="62" customFormat="1" ht="13.8" x14ac:dyDescent="0.3">
      <c r="A231" s="76"/>
      <c r="B231" s="64" t="s">
        <v>125</v>
      </c>
      <c r="C231" s="65" t="s">
        <v>125</v>
      </c>
      <c r="D231" s="65" t="s">
        <v>125</v>
      </c>
      <c r="E231" s="66" t="s">
        <v>125</v>
      </c>
      <c r="F231" s="54">
        <v>0</v>
      </c>
      <c r="G231" s="55">
        <v>0</v>
      </c>
      <c r="H231" s="67">
        <f t="shared" si="18"/>
        <v>0</v>
      </c>
      <c r="I231" s="68"/>
      <c r="J231" s="56"/>
      <c r="K231" s="69"/>
      <c r="L231" s="70">
        <f t="shared" si="19"/>
        <v>0</v>
      </c>
      <c r="M231" s="52"/>
      <c r="N231" s="57">
        <v>0</v>
      </c>
      <c r="O231" s="72"/>
      <c r="P231" s="72"/>
      <c r="Q231" s="72"/>
      <c r="R231" s="72"/>
      <c r="S231" s="72"/>
      <c r="T231" s="72"/>
      <c r="U231" s="72"/>
      <c r="V231" s="72"/>
      <c r="W231" s="72"/>
      <c r="X231" s="72"/>
      <c r="Y231" s="72"/>
      <c r="Z231" s="72"/>
      <c r="AA231" s="58">
        <f t="shared" si="20"/>
        <v>0</v>
      </c>
      <c r="AB231" s="73"/>
      <c r="AC231" s="59">
        <f>IF(ROUND(Comptes!AA231,0)=0,Comptes!AF231,IFERROR(IF(Comptes!H231&lt;&gt;0,IF(Comptes!AA231&lt;&gt;0,SUMPRODUCT(Comptes!O231:Z231,Comptes!$O$5:$Z$5)/Comptes!AA231,IF(Comptes!G231&lt;&gt;0,$AC$3,Comptes!AF231)),""),""))</f>
        <v>0</v>
      </c>
      <c r="AD231" s="60" t="str">
        <f ca="1">+IFERROR(VLOOKUP((($AC$3-AC231))/30.5,$AK$24:$AL$28,2,TRUE),"")</f>
        <v>A plus d’un an</v>
      </c>
      <c r="AE231" s="52"/>
      <c r="AF231" s="61"/>
    </row>
    <row r="232" spans="1:32" s="62" customFormat="1" ht="13.8" x14ac:dyDescent="0.3">
      <c r="A232" s="76"/>
      <c r="B232" s="64" t="s">
        <v>125</v>
      </c>
      <c r="C232" s="65" t="s">
        <v>125</v>
      </c>
      <c r="D232" s="65" t="s">
        <v>125</v>
      </c>
      <c r="E232" s="66" t="s">
        <v>125</v>
      </c>
      <c r="F232" s="54">
        <v>0</v>
      </c>
      <c r="G232" s="55">
        <v>0</v>
      </c>
      <c r="H232" s="67">
        <f t="shared" si="18"/>
        <v>0</v>
      </c>
      <c r="I232" s="68"/>
      <c r="J232" s="56"/>
      <c r="K232" s="69"/>
      <c r="L232" s="70">
        <f t="shared" si="19"/>
        <v>0</v>
      </c>
      <c r="M232" s="52"/>
      <c r="N232" s="57">
        <v>0</v>
      </c>
      <c r="O232" s="72"/>
      <c r="P232" s="72"/>
      <c r="Q232" s="72"/>
      <c r="R232" s="72"/>
      <c r="S232" s="72"/>
      <c r="T232" s="72"/>
      <c r="U232" s="72"/>
      <c r="V232" s="72"/>
      <c r="W232" s="72"/>
      <c r="X232" s="72"/>
      <c r="Y232" s="72"/>
      <c r="Z232" s="72"/>
      <c r="AA232" s="58">
        <f t="shared" si="20"/>
        <v>0</v>
      </c>
      <c r="AB232" s="73"/>
      <c r="AC232" s="59">
        <f>IF(ROUND(Comptes!AA232,0)=0,Comptes!AF232,IFERROR(IF(Comptes!H232&lt;&gt;0,IF(Comptes!AA232&lt;&gt;0,SUMPRODUCT(Comptes!O232:Z232,Comptes!$O$5:$Z$5)/Comptes!AA232,IF(Comptes!G232&lt;&gt;0,$AC$3,Comptes!AF232)),""),""))</f>
        <v>0</v>
      </c>
      <c r="AD232" s="60" t="str">
        <f ca="1">+IFERROR(VLOOKUP((($AC$3-AC232))/30.5,$AK$24:$AL$28,2,TRUE),"")</f>
        <v>A plus d’un an</v>
      </c>
      <c r="AE232" s="52"/>
      <c r="AF232" s="61"/>
    </row>
    <row r="233" spans="1:32" s="62" customFormat="1" ht="13.8" x14ac:dyDescent="0.3">
      <c r="A233" s="76"/>
      <c r="B233" s="64" t="s">
        <v>125</v>
      </c>
      <c r="C233" s="65" t="s">
        <v>125</v>
      </c>
      <c r="D233" s="65" t="s">
        <v>125</v>
      </c>
      <c r="E233" s="66" t="s">
        <v>125</v>
      </c>
      <c r="F233" s="54">
        <v>0</v>
      </c>
      <c r="G233" s="55">
        <v>0</v>
      </c>
      <c r="H233" s="67">
        <f t="shared" si="18"/>
        <v>0</v>
      </c>
      <c r="I233" s="68"/>
      <c r="J233" s="56"/>
      <c r="K233" s="69"/>
      <c r="L233" s="70">
        <f t="shared" si="19"/>
        <v>0</v>
      </c>
      <c r="M233" s="52"/>
      <c r="N233" s="57">
        <v>0</v>
      </c>
      <c r="O233" s="72"/>
      <c r="P233" s="72"/>
      <c r="Q233" s="72"/>
      <c r="R233" s="72"/>
      <c r="S233" s="72"/>
      <c r="T233" s="72"/>
      <c r="U233" s="72"/>
      <c r="V233" s="72"/>
      <c r="W233" s="72"/>
      <c r="X233" s="72"/>
      <c r="Y233" s="72"/>
      <c r="Z233" s="72"/>
      <c r="AA233" s="58">
        <f t="shared" si="20"/>
        <v>0</v>
      </c>
      <c r="AB233" s="73"/>
      <c r="AC233" s="59">
        <f>IF(ROUND(Comptes!AA233,0)=0,Comptes!AF233,IFERROR(IF(Comptes!H233&lt;&gt;0,IF(Comptes!AA233&lt;&gt;0,SUMPRODUCT(Comptes!O233:Z233,Comptes!$O$5:$Z$5)/Comptes!AA233,IF(Comptes!G233&lt;&gt;0,$AC$3,Comptes!AF233)),""),""))</f>
        <v>0</v>
      </c>
      <c r="AD233" s="60" t="str">
        <f ca="1">+IFERROR(VLOOKUP((($AC$3-AC233))/30.5,$AK$24:$AL$28,2,TRUE),"")</f>
        <v>A plus d’un an</v>
      </c>
      <c r="AE233" s="52"/>
      <c r="AF233" s="61"/>
    </row>
    <row r="234" spans="1:32" s="62" customFormat="1" ht="13.8" x14ac:dyDescent="0.3">
      <c r="A234" s="76"/>
      <c r="B234" s="64" t="s">
        <v>125</v>
      </c>
      <c r="C234" s="65" t="s">
        <v>125</v>
      </c>
      <c r="D234" s="65" t="s">
        <v>125</v>
      </c>
      <c r="E234" s="66" t="s">
        <v>125</v>
      </c>
      <c r="F234" s="54">
        <v>0</v>
      </c>
      <c r="G234" s="55">
        <v>0</v>
      </c>
      <c r="H234" s="67">
        <f t="shared" si="18"/>
        <v>0</v>
      </c>
      <c r="I234" s="68"/>
      <c r="J234" s="56"/>
      <c r="K234" s="69"/>
      <c r="L234" s="70">
        <f t="shared" si="19"/>
        <v>0</v>
      </c>
      <c r="M234" s="52"/>
      <c r="N234" s="57">
        <v>0</v>
      </c>
      <c r="O234" s="72"/>
      <c r="P234" s="72"/>
      <c r="Q234" s="72"/>
      <c r="R234" s="72"/>
      <c r="S234" s="72"/>
      <c r="T234" s="72"/>
      <c r="U234" s="72"/>
      <c r="V234" s="72"/>
      <c r="W234" s="72"/>
      <c r="X234" s="72"/>
      <c r="Y234" s="72"/>
      <c r="Z234" s="72"/>
      <c r="AA234" s="58">
        <f t="shared" si="20"/>
        <v>0</v>
      </c>
      <c r="AB234" s="73"/>
      <c r="AC234" s="59">
        <f>IF(ROUND(Comptes!AA234,0)=0,Comptes!AF234,IFERROR(IF(Comptes!H234&lt;&gt;0,IF(Comptes!AA234&lt;&gt;0,SUMPRODUCT(Comptes!O234:Z234,Comptes!$O$5:$Z$5)/Comptes!AA234,IF(Comptes!G234&lt;&gt;0,$AC$3,Comptes!AF234)),""),""))</f>
        <v>0</v>
      </c>
      <c r="AD234" s="60" t="str">
        <f ca="1">+IFERROR(VLOOKUP((($AC$3-AC234))/30.5,$AK$24:$AL$28,2,TRUE),"")</f>
        <v>A plus d’un an</v>
      </c>
      <c r="AE234" s="52"/>
      <c r="AF234" s="61"/>
    </row>
    <row r="235" spans="1:32" s="62" customFormat="1" ht="13.8" x14ac:dyDescent="0.3">
      <c r="A235" s="76"/>
      <c r="B235" s="64" t="s">
        <v>125</v>
      </c>
      <c r="C235" s="65" t="s">
        <v>125</v>
      </c>
      <c r="D235" s="65" t="s">
        <v>125</v>
      </c>
      <c r="E235" s="66" t="s">
        <v>125</v>
      </c>
      <c r="F235" s="54">
        <v>0</v>
      </c>
      <c r="G235" s="55">
        <v>0</v>
      </c>
      <c r="H235" s="67">
        <f t="shared" si="18"/>
        <v>0</v>
      </c>
      <c r="I235" s="68"/>
      <c r="J235" s="56"/>
      <c r="K235" s="69"/>
      <c r="L235" s="70">
        <f t="shared" si="19"/>
        <v>0</v>
      </c>
      <c r="M235" s="52"/>
      <c r="N235" s="57">
        <v>0</v>
      </c>
      <c r="O235" s="72"/>
      <c r="P235" s="72"/>
      <c r="Q235" s="72"/>
      <c r="R235" s="72"/>
      <c r="S235" s="72"/>
      <c r="T235" s="72"/>
      <c r="U235" s="72"/>
      <c r="V235" s="72"/>
      <c r="W235" s="72"/>
      <c r="X235" s="72"/>
      <c r="Y235" s="72"/>
      <c r="Z235" s="72"/>
      <c r="AA235" s="58">
        <f t="shared" si="20"/>
        <v>0</v>
      </c>
      <c r="AB235" s="73"/>
      <c r="AC235" s="59">
        <f>IF(ROUND(Comptes!AA235,0)=0,Comptes!AF235,IFERROR(IF(Comptes!H235&lt;&gt;0,IF(Comptes!AA235&lt;&gt;0,SUMPRODUCT(Comptes!O235:Z235,Comptes!$O$5:$Z$5)/Comptes!AA235,IF(Comptes!G235&lt;&gt;0,$AC$3,Comptes!AF235)),""),""))</f>
        <v>0</v>
      </c>
      <c r="AD235" s="60" t="str">
        <f ca="1">+IFERROR(VLOOKUP((($AC$3-AC235))/30.5,$AK$24:$AL$28,2,TRUE),"")</f>
        <v>A plus d’un an</v>
      </c>
      <c r="AE235" s="52"/>
      <c r="AF235" s="61"/>
    </row>
    <row r="236" spans="1:32" s="62" customFormat="1" ht="13.8" x14ac:dyDescent="0.3">
      <c r="A236" s="76"/>
      <c r="B236" s="64" t="s">
        <v>125</v>
      </c>
      <c r="C236" s="65" t="s">
        <v>125</v>
      </c>
      <c r="D236" s="65" t="s">
        <v>125</v>
      </c>
      <c r="E236" s="66" t="s">
        <v>125</v>
      </c>
      <c r="F236" s="54">
        <v>0</v>
      </c>
      <c r="G236" s="55">
        <v>0</v>
      </c>
      <c r="H236" s="67">
        <f t="shared" si="18"/>
        <v>0</v>
      </c>
      <c r="I236" s="68"/>
      <c r="J236" s="56"/>
      <c r="K236" s="69"/>
      <c r="L236" s="70">
        <f t="shared" si="19"/>
        <v>0</v>
      </c>
      <c r="M236" s="52"/>
      <c r="N236" s="57">
        <v>0</v>
      </c>
      <c r="O236" s="72"/>
      <c r="P236" s="72"/>
      <c r="Q236" s="72"/>
      <c r="R236" s="72"/>
      <c r="S236" s="72"/>
      <c r="T236" s="72"/>
      <c r="U236" s="72"/>
      <c r="V236" s="72"/>
      <c r="W236" s="72"/>
      <c r="X236" s="72"/>
      <c r="Y236" s="72"/>
      <c r="Z236" s="72"/>
      <c r="AA236" s="58">
        <f t="shared" si="20"/>
        <v>0</v>
      </c>
      <c r="AB236" s="73"/>
      <c r="AC236" s="59">
        <f>IF(ROUND(Comptes!AA236,0)=0,Comptes!AF236,IFERROR(IF(Comptes!H236&lt;&gt;0,IF(Comptes!AA236&lt;&gt;0,SUMPRODUCT(Comptes!O236:Z236,Comptes!$O$5:$Z$5)/Comptes!AA236,IF(Comptes!G236&lt;&gt;0,$AC$3,Comptes!AF236)),""),""))</f>
        <v>0</v>
      </c>
      <c r="AD236" s="60" t="str">
        <f ca="1">+IFERROR(VLOOKUP((($AC$3-AC236))/30.5,$AK$24:$AL$28,2,TRUE),"")</f>
        <v>A plus d’un an</v>
      </c>
      <c r="AE236" s="52"/>
      <c r="AF236" s="61"/>
    </row>
    <row r="237" spans="1:32" s="62" customFormat="1" ht="13.8" x14ac:dyDescent="0.3">
      <c r="A237" s="76"/>
      <c r="B237" s="64" t="s">
        <v>125</v>
      </c>
      <c r="C237" s="65" t="s">
        <v>125</v>
      </c>
      <c r="D237" s="65" t="s">
        <v>125</v>
      </c>
      <c r="E237" s="66" t="s">
        <v>125</v>
      </c>
      <c r="F237" s="54">
        <v>0</v>
      </c>
      <c r="G237" s="55">
        <v>0</v>
      </c>
      <c r="H237" s="67">
        <f t="shared" si="18"/>
        <v>0</v>
      </c>
      <c r="I237" s="68"/>
      <c r="J237" s="56"/>
      <c r="K237" s="69"/>
      <c r="L237" s="70">
        <f t="shared" si="19"/>
        <v>0</v>
      </c>
      <c r="M237" s="52"/>
      <c r="N237" s="57">
        <v>0</v>
      </c>
      <c r="O237" s="72"/>
      <c r="P237" s="72"/>
      <c r="Q237" s="72"/>
      <c r="R237" s="72"/>
      <c r="S237" s="72"/>
      <c r="T237" s="72"/>
      <c r="U237" s="72"/>
      <c r="V237" s="72"/>
      <c r="W237" s="72"/>
      <c r="X237" s="72"/>
      <c r="Y237" s="72"/>
      <c r="Z237" s="72"/>
      <c r="AA237" s="58">
        <f t="shared" si="20"/>
        <v>0</v>
      </c>
      <c r="AB237" s="73"/>
      <c r="AC237" s="59">
        <f>IF(ROUND(Comptes!AA237,0)=0,Comptes!AF237,IFERROR(IF(Comptes!H237&lt;&gt;0,IF(Comptes!AA237&lt;&gt;0,SUMPRODUCT(Comptes!O237:Z237,Comptes!$O$5:$Z$5)/Comptes!AA237,IF(Comptes!G237&lt;&gt;0,$AC$3,Comptes!AF237)),""),""))</f>
        <v>0</v>
      </c>
      <c r="AD237" s="60" t="str">
        <f ca="1">+IFERROR(VLOOKUP((($AC$3-AC237))/30.5,$AK$24:$AL$28,2,TRUE),"")</f>
        <v>A plus d’un an</v>
      </c>
      <c r="AE237" s="52"/>
      <c r="AF237" s="61"/>
    </row>
    <row r="238" spans="1:32" s="62" customFormat="1" ht="13.8" x14ac:dyDescent="0.3">
      <c r="A238" s="76"/>
      <c r="B238" s="64" t="s">
        <v>125</v>
      </c>
      <c r="C238" s="65" t="s">
        <v>125</v>
      </c>
      <c r="D238" s="65" t="s">
        <v>125</v>
      </c>
      <c r="E238" s="66" t="s">
        <v>125</v>
      </c>
      <c r="F238" s="54">
        <v>0</v>
      </c>
      <c r="G238" s="55">
        <v>0</v>
      </c>
      <c r="H238" s="67">
        <f t="shared" si="18"/>
        <v>0</v>
      </c>
      <c r="I238" s="68"/>
      <c r="J238" s="56"/>
      <c r="K238" s="69"/>
      <c r="L238" s="70">
        <f t="shared" si="19"/>
        <v>0</v>
      </c>
      <c r="M238" s="52"/>
      <c r="N238" s="57">
        <v>0</v>
      </c>
      <c r="O238" s="72"/>
      <c r="P238" s="72"/>
      <c r="Q238" s="72"/>
      <c r="R238" s="72"/>
      <c r="S238" s="72"/>
      <c r="T238" s="72"/>
      <c r="U238" s="72"/>
      <c r="V238" s="72"/>
      <c r="W238" s="72"/>
      <c r="X238" s="72"/>
      <c r="Y238" s="72"/>
      <c r="Z238" s="72"/>
      <c r="AA238" s="58">
        <f t="shared" si="20"/>
        <v>0</v>
      </c>
      <c r="AB238" s="73"/>
      <c r="AC238" s="59">
        <f>IF(ROUND(Comptes!AA238,0)=0,Comptes!AF238,IFERROR(IF(Comptes!H238&lt;&gt;0,IF(Comptes!AA238&lt;&gt;0,SUMPRODUCT(Comptes!O238:Z238,Comptes!$O$5:$Z$5)/Comptes!AA238,IF(Comptes!G238&lt;&gt;0,$AC$3,Comptes!AF238)),""),""))</f>
        <v>0</v>
      </c>
      <c r="AD238" s="60" t="str">
        <f ca="1">+IFERROR(VLOOKUP((($AC$3-AC238))/30.5,$AK$24:$AL$28,2,TRUE),"")</f>
        <v>A plus d’un an</v>
      </c>
      <c r="AE238" s="52"/>
      <c r="AF238" s="61"/>
    </row>
    <row r="239" spans="1:32" s="62" customFormat="1" ht="13.8" x14ac:dyDescent="0.3">
      <c r="A239" s="76"/>
      <c r="B239" s="64" t="s">
        <v>125</v>
      </c>
      <c r="C239" s="65" t="s">
        <v>125</v>
      </c>
      <c r="D239" s="65" t="s">
        <v>125</v>
      </c>
      <c r="E239" s="66" t="s">
        <v>125</v>
      </c>
      <c r="F239" s="54">
        <v>0</v>
      </c>
      <c r="G239" s="55">
        <v>0</v>
      </c>
      <c r="H239" s="67">
        <f t="shared" si="18"/>
        <v>0</v>
      </c>
      <c r="I239" s="68"/>
      <c r="J239" s="56"/>
      <c r="K239" s="69"/>
      <c r="L239" s="70">
        <f t="shared" si="19"/>
        <v>0</v>
      </c>
      <c r="M239" s="52"/>
      <c r="N239" s="57">
        <v>0</v>
      </c>
      <c r="O239" s="72"/>
      <c r="P239" s="72"/>
      <c r="Q239" s="72"/>
      <c r="R239" s="72"/>
      <c r="S239" s="72"/>
      <c r="T239" s="72"/>
      <c r="U239" s="72"/>
      <c r="V239" s="72"/>
      <c r="W239" s="72"/>
      <c r="X239" s="72"/>
      <c r="Y239" s="72"/>
      <c r="Z239" s="72"/>
      <c r="AA239" s="58">
        <f t="shared" si="20"/>
        <v>0</v>
      </c>
      <c r="AB239" s="73"/>
      <c r="AC239" s="59">
        <f>IF(ROUND(Comptes!AA239,0)=0,Comptes!AF239,IFERROR(IF(Comptes!H239&lt;&gt;0,IF(Comptes!AA239&lt;&gt;0,SUMPRODUCT(Comptes!O239:Z239,Comptes!$O$5:$Z$5)/Comptes!AA239,IF(Comptes!G239&lt;&gt;0,$AC$3,Comptes!AF239)),""),""))</f>
        <v>0</v>
      </c>
      <c r="AD239" s="60" t="str">
        <f ca="1">+IFERROR(VLOOKUP((($AC$3-AC239))/30.5,$AK$24:$AL$28,2,TRUE),"")</f>
        <v>A plus d’un an</v>
      </c>
      <c r="AE239" s="52"/>
      <c r="AF239" s="61"/>
    </row>
    <row r="240" spans="1:32" s="62" customFormat="1" ht="13.8" x14ac:dyDescent="0.3">
      <c r="A240" s="76"/>
      <c r="B240" s="64" t="s">
        <v>125</v>
      </c>
      <c r="C240" s="65" t="s">
        <v>125</v>
      </c>
      <c r="D240" s="65" t="s">
        <v>125</v>
      </c>
      <c r="E240" s="66" t="s">
        <v>125</v>
      </c>
      <c r="F240" s="54">
        <v>0</v>
      </c>
      <c r="G240" s="55">
        <v>0</v>
      </c>
      <c r="H240" s="67">
        <f t="shared" si="18"/>
        <v>0</v>
      </c>
      <c r="I240" s="68"/>
      <c r="J240" s="56"/>
      <c r="K240" s="69"/>
      <c r="L240" s="70">
        <f t="shared" si="19"/>
        <v>0</v>
      </c>
      <c r="M240" s="52"/>
      <c r="N240" s="57">
        <v>0</v>
      </c>
      <c r="O240" s="72"/>
      <c r="P240" s="72"/>
      <c r="Q240" s="72"/>
      <c r="R240" s="72"/>
      <c r="S240" s="72"/>
      <c r="T240" s="72"/>
      <c r="U240" s="72"/>
      <c r="V240" s="72"/>
      <c r="W240" s="72"/>
      <c r="X240" s="72"/>
      <c r="Y240" s="72"/>
      <c r="Z240" s="72"/>
      <c r="AA240" s="58">
        <f t="shared" si="20"/>
        <v>0</v>
      </c>
      <c r="AB240" s="73"/>
      <c r="AC240" s="59">
        <f>IF(ROUND(Comptes!AA240,0)=0,Comptes!AF240,IFERROR(IF(Comptes!H240&lt;&gt;0,IF(Comptes!AA240&lt;&gt;0,SUMPRODUCT(Comptes!O240:Z240,Comptes!$O$5:$Z$5)/Comptes!AA240,IF(Comptes!G240&lt;&gt;0,$AC$3,Comptes!AF240)),""),""))</f>
        <v>0</v>
      </c>
      <c r="AD240" s="60" t="str">
        <f ca="1">+IFERROR(VLOOKUP((($AC$3-AC240))/30.5,$AK$24:$AL$28,2,TRUE),"")</f>
        <v>A plus d’un an</v>
      </c>
      <c r="AE240" s="52"/>
      <c r="AF240" s="61"/>
    </row>
    <row r="241" spans="1:32" s="62" customFormat="1" ht="13.8" x14ac:dyDescent="0.3">
      <c r="A241" s="76"/>
      <c r="B241" s="64" t="s">
        <v>125</v>
      </c>
      <c r="C241" s="65" t="s">
        <v>125</v>
      </c>
      <c r="D241" s="65" t="s">
        <v>125</v>
      </c>
      <c r="E241" s="66" t="s">
        <v>125</v>
      </c>
      <c r="F241" s="54">
        <v>0</v>
      </c>
      <c r="G241" s="55">
        <v>0</v>
      </c>
      <c r="H241" s="67">
        <f t="shared" si="18"/>
        <v>0</v>
      </c>
      <c r="I241" s="68"/>
      <c r="J241" s="56"/>
      <c r="K241" s="69"/>
      <c r="L241" s="70">
        <f t="shared" si="19"/>
        <v>0</v>
      </c>
      <c r="M241" s="52"/>
      <c r="N241" s="57">
        <v>0</v>
      </c>
      <c r="O241" s="72"/>
      <c r="P241" s="72"/>
      <c r="Q241" s="72"/>
      <c r="R241" s="72"/>
      <c r="S241" s="72"/>
      <c r="T241" s="72"/>
      <c r="U241" s="72"/>
      <c r="V241" s="72"/>
      <c r="W241" s="72"/>
      <c r="X241" s="72"/>
      <c r="Y241" s="72"/>
      <c r="Z241" s="72"/>
      <c r="AA241" s="58">
        <f t="shared" si="20"/>
        <v>0</v>
      </c>
      <c r="AB241" s="73"/>
      <c r="AC241" s="59">
        <f>IF(ROUND(Comptes!AA241,0)=0,Comptes!AF241,IFERROR(IF(Comptes!H241&lt;&gt;0,IF(Comptes!AA241&lt;&gt;0,SUMPRODUCT(Comptes!O241:Z241,Comptes!$O$5:$Z$5)/Comptes!AA241,IF(Comptes!G241&lt;&gt;0,$AC$3,Comptes!AF241)),""),""))</f>
        <v>0</v>
      </c>
      <c r="AD241" s="60" t="str">
        <f ca="1">+IFERROR(VLOOKUP((($AC$3-AC241))/30.5,$AK$24:$AL$28,2,TRUE),"")</f>
        <v>A plus d’un an</v>
      </c>
      <c r="AE241" s="52"/>
      <c r="AF241" s="61"/>
    </row>
    <row r="242" spans="1:32" s="62" customFormat="1" ht="13.8" x14ac:dyDescent="0.3">
      <c r="A242" s="76"/>
      <c r="B242" s="64" t="s">
        <v>125</v>
      </c>
      <c r="C242" s="65" t="s">
        <v>125</v>
      </c>
      <c r="D242" s="65" t="s">
        <v>125</v>
      </c>
      <c r="E242" s="66" t="s">
        <v>125</v>
      </c>
      <c r="F242" s="54">
        <v>0</v>
      </c>
      <c r="G242" s="55">
        <v>0</v>
      </c>
      <c r="H242" s="67">
        <f t="shared" si="18"/>
        <v>0</v>
      </c>
      <c r="I242" s="68"/>
      <c r="J242" s="56"/>
      <c r="K242" s="69"/>
      <c r="L242" s="70">
        <f t="shared" si="19"/>
        <v>0</v>
      </c>
      <c r="M242" s="52"/>
      <c r="N242" s="57">
        <v>0</v>
      </c>
      <c r="O242" s="72"/>
      <c r="P242" s="72"/>
      <c r="Q242" s="72"/>
      <c r="R242" s="72"/>
      <c r="S242" s="72"/>
      <c r="T242" s="72"/>
      <c r="U242" s="72"/>
      <c r="V242" s="72"/>
      <c r="W242" s="72"/>
      <c r="X242" s="72"/>
      <c r="Y242" s="72"/>
      <c r="Z242" s="72"/>
      <c r="AA242" s="58">
        <f t="shared" si="20"/>
        <v>0</v>
      </c>
      <c r="AB242" s="73"/>
      <c r="AC242" s="59">
        <f>IF(ROUND(Comptes!AA242,0)=0,Comptes!AF242,IFERROR(IF(Comptes!H242&lt;&gt;0,IF(Comptes!AA242&lt;&gt;0,SUMPRODUCT(Comptes!O242:Z242,Comptes!$O$5:$Z$5)/Comptes!AA242,IF(Comptes!G242&lt;&gt;0,$AC$3,Comptes!AF242)),""),""))</f>
        <v>0</v>
      </c>
      <c r="AD242" s="60" t="str">
        <f ca="1">+IFERROR(VLOOKUP((($AC$3-AC242))/30.5,$AK$24:$AL$28,2,TRUE),"")</f>
        <v>A plus d’un an</v>
      </c>
      <c r="AE242" s="52"/>
      <c r="AF242" s="61"/>
    </row>
    <row r="243" spans="1:32" s="62" customFormat="1" ht="13.8" x14ac:dyDescent="0.3">
      <c r="A243" s="76"/>
      <c r="B243" s="64" t="s">
        <v>125</v>
      </c>
      <c r="C243" s="65" t="s">
        <v>125</v>
      </c>
      <c r="D243" s="65" t="s">
        <v>125</v>
      </c>
      <c r="E243" s="66" t="s">
        <v>125</v>
      </c>
      <c r="F243" s="54">
        <v>0</v>
      </c>
      <c r="G243" s="55">
        <v>0</v>
      </c>
      <c r="H243" s="67">
        <f t="shared" si="18"/>
        <v>0</v>
      </c>
      <c r="I243" s="68"/>
      <c r="J243" s="56"/>
      <c r="K243" s="69"/>
      <c r="L243" s="70">
        <f t="shared" si="19"/>
        <v>0</v>
      </c>
      <c r="M243" s="52"/>
      <c r="N243" s="57">
        <v>0</v>
      </c>
      <c r="O243" s="72"/>
      <c r="P243" s="72"/>
      <c r="Q243" s="72"/>
      <c r="R243" s="72"/>
      <c r="S243" s="72"/>
      <c r="T243" s="72"/>
      <c r="U243" s="72"/>
      <c r="V243" s="72"/>
      <c r="W243" s="72"/>
      <c r="X243" s="72"/>
      <c r="Y243" s="72"/>
      <c r="Z243" s="72"/>
      <c r="AA243" s="58">
        <f t="shared" si="20"/>
        <v>0</v>
      </c>
      <c r="AB243" s="73"/>
      <c r="AC243" s="59">
        <f>IF(ROUND(Comptes!AA243,0)=0,Comptes!AF243,IFERROR(IF(Comptes!H243&lt;&gt;0,IF(Comptes!AA243&lt;&gt;0,SUMPRODUCT(Comptes!O243:Z243,Comptes!$O$5:$Z$5)/Comptes!AA243,IF(Comptes!G243&lt;&gt;0,$AC$3,Comptes!AF243)),""),""))</f>
        <v>0</v>
      </c>
      <c r="AD243" s="60" t="str">
        <f ca="1">+IFERROR(VLOOKUP((($AC$3-AC243))/30.5,$AK$24:$AL$28,2,TRUE),"")</f>
        <v>A plus d’un an</v>
      </c>
      <c r="AE243" s="52"/>
      <c r="AF243" s="61"/>
    </row>
    <row r="244" spans="1:32" s="62" customFormat="1" ht="13.8" x14ac:dyDescent="0.3">
      <c r="A244" s="76"/>
      <c r="B244" s="64" t="s">
        <v>125</v>
      </c>
      <c r="C244" s="65" t="s">
        <v>125</v>
      </c>
      <c r="D244" s="65" t="s">
        <v>125</v>
      </c>
      <c r="E244" s="66" t="s">
        <v>125</v>
      </c>
      <c r="F244" s="54">
        <v>0</v>
      </c>
      <c r="G244" s="55">
        <v>0</v>
      </c>
      <c r="H244" s="67">
        <f t="shared" si="18"/>
        <v>0</v>
      </c>
      <c r="I244" s="68"/>
      <c r="J244" s="56"/>
      <c r="K244" s="69"/>
      <c r="L244" s="70">
        <f t="shared" si="19"/>
        <v>0</v>
      </c>
      <c r="M244" s="52"/>
      <c r="N244" s="57">
        <v>0</v>
      </c>
      <c r="O244" s="72"/>
      <c r="P244" s="72"/>
      <c r="Q244" s="72"/>
      <c r="R244" s="72"/>
      <c r="S244" s="72"/>
      <c r="T244" s="72"/>
      <c r="U244" s="72"/>
      <c r="V244" s="72"/>
      <c r="W244" s="72"/>
      <c r="X244" s="72"/>
      <c r="Y244" s="72"/>
      <c r="Z244" s="72"/>
      <c r="AA244" s="58">
        <f t="shared" si="20"/>
        <v>0</v>
      </c>
      <c r="AB244" s="73"/>
      <c r="AC244" s="59">
        <f>IF(ROUND(Comptes!AA244,0)=0,Comptes!AF244,IFERROR(IF(Comptes!H244&lt;&gt;0,IF(Comptes!AA244&lt;&gt;0,SUMPRODUCT(Comptes!O244:Z244,Comptes!$O$5:$Z$5)/Comptes!AA244,IF(Comptes!G244&lt;&gt;0,$AC$3,Comptes!AF244)),""),""))</f>
        <v>0</v>
      </c>
      <c r="AD244" s="60" t="str">
        <f ca="1">+IFERROR(VLOOKUP((($AC$3-AC244))/30.5,$AK$24:$AL$28,2,TRUE),"")</f>
        <v>A plus d’un an</v>
      </c>
      <c r="AE244" s="52"/>
      <c r="AF244" s="61"/>
    </row>
    <row r="245" spans="1:32" s="62" customFormat="1" ht="13.8" x14ac:dyDescent="0.3">
      <c r="A245" s="76"/>
      <c r="B245" s="64" t="s">
        <v>125</v>
      </c>
      <c r="C245" s="65" t="s">
        <v>125</v>
      </c>
      <c r="D245" s="65" t="s">
        <v>125</v>
      </c>
      <c r="E245" s="66" t="s">
        <v>125</v>
      </c>
      <c r="F245" s="54">
        <v>0</v>
      </c>
      <c r="G245" s="55">
        <v>0</v>
      </c>
      <c r="H245" s="67">
        <f t="shared" ref="H245:H308" si="21">AA245+N245-G245</f>
        <v>0</v>
      </c>
      <c r="I245" s="68"/>
      <c r="J245" s="56"/>
      <c r="K245" s="69"/>
      <c r="L245" s="70">
        <f t="shared" ref="L245:L308" si="22">+F245-N245-K245-AA245</f>
        <v>0</v>
      </c>
      <c r="M245" s="52"/>
      <c r="N245" s="57">
        <v>0</v>
      </c>
      <c r="O245" s="72"/>
      <c r="P245" s="72"/>
      <c r="Q245" s="72"/>
      <c r="R245" s="72"/>
      <c r="S245" s="72"/>
      <c r="T245" s="72"/>
      <c r="U245" s="72"/>
      <c r="V245" s="72"/>
      <c r="W245" s="72"/>
      <c r="X245" s="72"/>
      <c r="Y245" s="72"/>
      <c r="Z245" s="72"/>
      <c r="AA245" s="58">
        <f t="shared" ref="AA245:AA308" si="23">+SUM(O245:Z245)</f>
        <v>0</v>
      </c>
      <c r="AB245" s="73"/>
      <c r="AC245" s="59">
        <f>IF(ROUND(Comptes!AA245,0)=0,Comptes!AF245,IFERROR(IF(Comptes!H245&lt;&gt;0,IF(Comptes!AA245&lt;&gt;0,SUMPRODUCT(Comptes!O245:Z245,Comptes!$O$5:$Z$5)/Comptes!AA245,IF(Comptes!G245&lt;&gt;0,$AC$3,Comptes!AF245)),""),""))</f>
        <v>0</v>
      </c>
      <c r="AD245" s="60" t="str">
        <f ca="1">+IFERROR(VLOOKUP((($AC$3-AC245))/30.5,$AK$24:$AL$28,2,TRUE),"")</f>
        <v>A plus d’un an</v>
      </c>
      <c r="AE245" s="52"/>
      <c r="AF245" s="61"/>
    </row>
    <row r="246" spans="1:32" s="62" customFormat="1" ht="13.8" x14ac:dyDescent="0.3">
      <c r="A246" s="76"/>
      <c r="B246" s="64" t="s">
        <v>125</v>
      </c>
      <c r="C246" s="65" t="s">
        <v>125</v>
      </c>
      <c r="D246" s="65" t="s">
        <v>125</v>
      </c>
      <c r="E246" s="66" t="s">
        <v>125</v>
      </c>
      <c r="F246" s="54">
        <v>0</v>
      </c>
      <c r="G246" s="55">
        <v>0</v>
      </c>
      <c r="H246" s="67">
        <f t="shared" si="21"/>
        <v>0</v>
      </c>
      <c r="I246" s="68"/>
      <c r="J246" s="56"/>
      <c r="K246" s="69"/>
      <c r="L246" s="70">
        <f t="shared" si="22"/>
        <v>0</v>
      </c>
      <c r="M246" s="52"/>
      <c r="N246" s="57">
        <v>0</v>
      </c>
      <c r="O246" s="72"/>
      <c r="P246" s="72"/>
      <c r="Q246" s="72"/>
      <c r="R246" s="72"/>
      <c r="S246" s="72"/>
      <c r="T246" s="72"/>
      <c r="U246" s="72"/>
      <c r="V246" s="72"/>
      <c r="W246" s="72"/>
      <c r="X246" s="72"/>
      <c r="Y246" s="72"/>
      <c r="Z246" s="72"/>
      <c r="AA246" s="58">
        <f t="shared" si="23"/>
        <v>0</v>
      </c>
      <c r="AB246" s="73"/>
      <c r="AC246" s="59">
        <f>IF(ROUND(Comptes!AA246,0)=0,Comptes!AF246,IFERROR(IF(Comptes!H246&lt;&gt;0,IF(Comptes!AA246&lt;&gt;0,SUMPRODUCT(Comptes!O246:Z246,Comptes!$O$5:$Z$5)/Comptes!AA246,IF(Comptes!G246&lt;&gt;0,$AC$3,Comptes!AF246)),""),""))</f>
        <v>0</v>
      </c>
      <c r="AD246" s="60" t="str">
        <f ca="1">+IFERROR(VLOOKUP((($AC$3-AC246))/30.5,$AK$24:$AL$28,2,TRUE),"")</f>
        <v>A plus d’un an</v>
      </c>
      <c r="AE246" s="52"/>
      <c r="AF246" s="61"/>
    </row>
    <row r="247" spans="1:32" s="62" customFormat="1" ht="13.8" x14ac:dyDescent="0.3">
      <c r="A247" s="76"/>
      <c r="B247" s="64" t="s">
        <v>125</v>
      </c>
      <c r="C247" s="65" t="s">
        <v>125</v>
      </c>
      <c r="D247" s="65" t="s">
        <v>125</v>
      </c>
      <c r="E247" s="66" t="s">
        <v>125</v>
      </c>
      <c r="F247" s="54">
        <v>0</v>
      </c>
      <c r="G247" s="55">
        <v>0</v>
      </c>
      <c r="H247" s="67">
        <f t="shared" si="21"/>
        <v>0</v>
      </c>
      <c r="I247" s="68"/>
      <c r="J247" s="56"/>
      <c r="K247" s="69"/>
      <c r="L247" s="70">
        <f t="shared" si="22"/>
        <v>0</v>
      </c>
      <c r="M247" s="52"/>
      <c r="N247" s="57">
        <v>0</v>
      </c>
      <c r="O247" s="72"/>
      <c r="P247" s="72"/>
      <c r="Q247" s="72"/>
      <c r="R247" s="72"/>
      <c r="S247" s="72"/>
      <c r="T247" s="72"/>
      <c r="U247" s="72"/>
      <c r="V247" s="72"/>
      <c r="W247" s="72"/>
      <c r="X247" s="72"/>
      <c r="Y247" s="72"/>
      <c r="Z247" s="72"/>
      <c r="AA247" s="58">
        <f t="shared" si="23"/>
        <v>0</v>
      </c>
      <c r="AB247" s="73"/>
      <c r="AC247" s="59">
        <f>IF(ROUND(Comptes!AA247,0)=0,Comptes!AF247,IFERROR(IF(Comptes!H247&lt;&gt;0,IF(Comptes!AA247&lt;&gt;0,SUMPRODUCT(Comptes!O247:Z247,Comptes!$O$5:$Z$5)/Comptes!AA247,IF(Comptes!G247&lt;&gt;0,$AC$3,Comptes!AF247)),""),""))</f>
        <v>0</v>
      </c>
      <c r="AD247" s="60" t="str">
        <f ca="1">+IFERROR(VLOOKUP((($AC$3-AC247))/30.5,$AK$24:$AL$28,2,TRUE),"")</f>
        <v>A plus d’un an</v>
      </c>
      <c r="AE247" s="52"/>
      <c r="AF247" s="61"/>
    </row>
    <row r="248" spans="1:32" s="62" customFormat="1" ht="13.8" x14ac:dyDescent="0.3">
      <c r="A248" s="76"/>
      <c r="B248" s="64" t="s">
        <v>125</v>
      </c>
      <c r="C248" s="65" t="s">
        <v>125</v>
      </c>
      <c r="D248" s="65" t="s">
        <v>125</v>
      </c>
      <c r="E248" s="66" t="s">
        <v>125</v>
      </c>
      <c r="F248" s="54">
        <v>0</v>
      </c>
      <c r="G248" s="55">
        <v>0</v>
      </c>
      <c r="H248" s="67">
        <f t="shared" si="21"/>
        <v>0</v>
      </c>
      <c r="I248" s="68"/>
      <c r="J248" s="56"/>
      <c r="K248" s="69"/>
      <c r="L248" s="70">
        <f t="shared" si="22"/>
        <v>0</v>
      </c>
      <c r="M248" s="52"/>
      <c r="N248" s="57">
        <v>0</v>
      </c>
      <c r="O248" s="72"/>
      <c r="P248" s="72"/>
      <c r="Q248" s="72"/>
      <c r="R248" s="72"/>
      <c r="S248" s="72"/>
      <c r="T248" s="72"/>
      <c r="U248" s="72"/>
      <c r="V248" s="72"/>
      <c r="W248" s="72"/>
      <c r="X248" s="72"/>
      <c r="Y248" s="72"/>
      <c r="Z248" s="72"/>
      <c r="AA248" s="58">
        <f t="shared" si="23"/>
        <v>0</v>
      </c>
      <c r="AB248" s="73"/>
      <c r="AC248" s="59">
        <f>IF(ROUND(Comptes!AA248,0)=0,Comptes!AF248,IFERROR(IF(Comptes!H248&lt;&gt;0,IF(Comptes!AA248&lt;&gt;0,SUMPRODUCT(Comptes!O248:Z248,Comptes!$O$5:$Z$5)/Comptes!AA248,IF(Comptes!G248&lt;&gt;0,$AC$3,Comptes!AF248)),""),""))</f>
        <v>0</v>
      </c>
      <c r="AD248" s="60" t="str">
        <f ca="1">+IFERROR(VLOOKUP((($AC$3-AC248))/30.5,$AK$24:$AL$28,2,TRUE),"")</f>
        <v>A plus d’un an</v>
      </c>
      <c r="AE248" s="52"/>
      <c r="AF248" s="61"/>
    </row>
    <row r="249" spans="1:32" s="62" customFormat="1" ht="13.8" x14ac:dyDescent="0.3">
      <c r="A249" s="76"/>
      <c r="B249" s="64" t="s">
        <v>125</v>
      </c>
      <c r="C249" s="65" t="s">
        <v>125</v>
      </c>
      <c r="D249" s="65" t="s">
        <v>125</v>
      </c>
      <c r="E249" s="66" t="s">
        <v>125</v>
      </c>
      <c r="F249" s="54">
        <v>0</v>
      </c>
      <c r="G249" s="55">
        <v>0</v>
      </c>
      <c r="H249" s="67">
        <f t="shared" si="21"/>
        <v>0</v>
      </c>
      <c r="I249" s="68"/>
      <c r="J249" s="56"/>
      <c r="K249" s="69"/>
      <c r="L249" s="70">
        <f t="shared" si="22"/>
        <v>0</v>
      </c>
      <c r="M249" s="52"/>
      <c r="N249" s="57">
        <v>0</v>
      </c>
      <c r="O249" s="72"/>
      <c r="P249" s="72"/>
      <c r="Q249" s="72"/>
      <c r="R249" s="72"/>
      <c r="S249" s="72"/>
      <c r="T249" s="72"/>
      <c r="U249" s="72"/>
      <c r="V249" s="72"/>
      <c r="W249" s="72"/>
      <c r="X249" s="72"/>
      <c r="Y249" s="72"/>
      <c r="Z249" s="72"/>
      <c r="AA249" s="58">
        <f t="shared" si="23"/>
        <v>0</v>
      </c>
      <c r="AB249" s="73"/>
      <c r="AC249" s="59">
        <f>IF(ROUND(Comptes!AA249,0)=0,Comptes!AF249,IFERROR(IF(Comptes!H249&lt;&gt;0,IF(Comptes!AA249&lt;&gt;0,SUMPRODUCT(Comptes!O249:Z249,Comptes!$O$5:$Z$5)/Comptes!AA249,IF(Comptes!G249&lt;&gt;0,$AC$3,Comptes!AF249)),""),""))</f>
        <v>0</v>
      </c>
      <c r="AD249" s="60" t="str">
        <f ca="1">+IFERROR(VLOOKUP((($AC$3-AC249))/30.5,$AK$24:$AL$28,2,TRUE),"")</f>
        <v>A plus d’un an</v>
      </c>
      <c r="AE249" s="52"/>
      <c r="AF249" s="61"/>
    </row>
    <row r="250" spans="1:32" s="62" customFormat="1" ht="13.8" x14ac:dyDescent="0.3">
      <c r="A250" s="76"/>
      <c r="B250" s="64" t="s">
        <v>125</v>
      </c>
      <c r="C250" s="65" t="s">
        <v>125</v>
      </c>
      <c r="D250" s="65" t="s">
        <v>125</v>
      </c>
      <c r="E250" s="66" t="s">
        <v>125</v>
      </c>
      <c r="F250" s="54">
        <v>0</v>
      </c>
      <c r="G250" s="55">
        <v>0</v>
      </c>
      <c r="H250" s="67">
        <f t="shared" si="21"/>
        <v>0</v>
      </c>
      <c r="I250" s="68"/>
      <c r="J250" s="56"/>
      <c r="K250" s="69"/>
      <c r="L250" s="70">
        <f t="shared" si="22"/>
        <v>0</v>
      </c>
      <c r="M250" s="52"/>
      <c r="N250" s="57">
        <v>0</v>
      </c>
      <c r="O250" s="72"/>
      <c r="P250" s="72"/>
      <c r="Q250" s="72"/>
      <c r="R250" s="72"/>
      <c r="S250" s="72"/>
      <c r="T250" s="72"/>
      <c r="U250" s="72"/>
      <c r="V250" s="72"/>
      <c r="W250" s="72"/>
      <c r="X250" s="72"/>
      <c r="Y250" s="72"/>
      <c r="Z250" s="72"/>
      <c r="AA250" s="58">
        <f t="shared" si="23"/>
        <v>0</v>
      </c>
      <c r="AB250" s="73"/>
      <c r="AC250" s="59">
        <f>IF(ROUND(Comptes!AA250,0)=0,Comptes!AF250,IFERROR(IF(Comptes!H250&lt;&gt;0,IF(Comptes!AA250&lt;&gt;0,SUMPRODUCT(Comptes!O250:Z250,Comptes!$O$5:$Z$5)/Comptes!AA250,IF(Comptes!G250&lt;&gt;0,$AC$3,Comptes!AF250)),""),""))</f>
        <v>0</v>
      </c>
      <c r="AD250" s="60" t="str">
        <f ca="1">+IFERROR(VLOOKUP((($AC$3-AC250))/30.5,$AK$24:$AL$28,2,TRUE),"")</f>
        <v>A plus d’un an</v>
      </c>
      <c r="AE250" s="52"/>
      <c r="AF250" s="61"/>
    </row>
    <row r="251" spans="1:32" s="62" customFormat="1" ht="13.8" x14ac:dyDescent="0.3">
      <c r="A251" s="76"/>
      <c r="B251" s="64" t="s">
        <v>125</v>
      </c>
      <c r="C251" s="65" t="s">
        <v>125</v>
      </c>
      <c r="D251" s="65" t="s">
        <v>125</v>
      </c>
      <c r="E251" s="66" t="s">
        <v>125</v>
      </c>
      <c r="F251" s="54">
        <v>0</v>
      </c>
      <c r="G251" s="55">
        <v>0</v>
      </c>
      <c r="H251" s="67">
        <f t="shared" si="21"/>
        <v>0</v>
      </c>
      <c r="I251" s="68"/>
      <c r="J251" s="56"/>
      <c r="K251" s="69"/>
      <c r="L251" s="70">
        <f t="shared" si="22"/>
        <v>0</v>
      </c>
      <c r="M251" s="52"/>
      <c r="N251" s="57">
        <v>0</v>
      </c>
      <c r="O251" s="72"/>
      <c r="P251" s="72"/>
      <c r="Q251" s="72"/>
      <c r="R251" s="72"/>
      <c r="S251" s="72"/>
      <c r="T251" s="72"/>
      <c r="U251" s="72"/>
      <c r="V251" s="72"/>
      <c r="W251" s="72"/>
      <c r="X251" s="72"/>
      <c r="Y251" s="72"/>
      <c r="Z251" s="72"/>
      <c r="AA251" s="58">
        <f t="shared" si="23"/>
        <v>0</v>
      </c>
      <c r="AB251" s="73"/>
      <c r="AC251" s="59">
        <f>IF(ROUND(Comptes!AA251,0)=0,Comptes!AF251,IFERROR(IF(Comptes!H251&lt;&gt;0,IF(Comptes!AA251&lt;&gt;0,SUMPRODUCT(Comptes!O251:Z251,Comptes!$O$5:$Z$5)/Comptes!AA251,IF(Comptes!G251&lt;&gt;0,$AC$3,Comptes!AF251)),""),""))</f>
        <v>0</v>
      </c>
      <c r="AD251" s="60" t="str">
        <f ca="1">+IFERROR(VLOOKUP((($AC$3-AC251))/30.5,$AK$24:$AL$28,2,TRUE),"")</f>
        <v>A plus d’un an</v>
      </c>
      <c r="AE251" s="52"/>
      <c r="AF251" s="61"/>
    </row>
    <row r="252" spans="1:32" s="62" customFormat="1" ht="13.8" x14ac:dyDescent="0.3">
      <c r="A252" s="76"/>
      <c r="B252" s="64" t="s">
        <v>125</v>
      </c>
      <c r="C252" s="65" t="s">
        <v>125</v>
      </c>
      <c r="D252" s="65" t="s">
        <v>125</v>
      </c>
      <c r="E252" s="66" t="s">
        <v>125</v>
      </c>
      <c r="F252" s="54">
        <v>0</v>
      </c>
      <c r="G252" s="55">
        <v>0</v>
      </c>
      <c r="H252" s="67">
        <f t="shared" si="21"/>
        <v>0</v>
      </c>
      <c r="I252" s="68"/>
      <c r="J252" s="56"/>
      <c r="K252" s="69"/>
      <c r="L252" s="70">
        <f t="shared" si="22"/>
        <v>0</v>
      </c>
      <c r="M252" s="52"/>
      <c r="N252" s="57">
        <v>0</v>
      </c>
      <c r="O252" s="72"/>
      <c r="P252" s="72"/>
      <c r="Q252" s="72"/>
      <c r="R252" s="72"/>
      <c r="S252" s="72"/>
      <c r="T252" s="72"/>
      <c r="U252" s="72"/>
      <c r="V252" s="72"/>
      <c r="W252" s="72"/>
      <c r="X252" s="72"/>
      <c r="Y252" s="72"/>
      <c r="Z252" s="72"/>
      <c r="AA252" s="58">
        <f t="shared" si="23"/>
        <v>0</v>
      </c>
      <c r="AB252" s="73"/>
      <c r="AC252" s="59">
        <f>IF(ROUND(Comptes!AA252,0)=0,Comptes!AF252,IFERROR(IF(Comptes!H252&lt;&gt;0,IF(Comptes!AA252&lt;&gt;0,SUMPRODUCT(Comptes!O252:Z252,Comptes!$O$5:$Z$5)/Comptes!AA252,IF(Comptes!G252&lt;&gt;0,$AC$3,Comptes!AF252)),""),""))</f>
        <v>0</v>
      </c>
      <c r="AD252" s="60" t="str">
        <f ca="1">+IFERROR(VLOOKUP((($AC$3-AC252))/30.5,$AK$24:$AL$28,2,TRUE),"")</f>
        <v>A plus d’un an</v>
      </c>
      <c r="AE252" s="52"/>
      <c r="AF252" s="61"/>
    </row>
    <row r="253" spans="1:32" s="62" customFormat="1" ht="13.8" x14ac:dyDescent="0.3">
      <c r="A253" s="76"/>
      <c r="B253" s="64" t="s">
        <v>125</v>
      </c>
      <c r="C253" s="65" t="s">
        <v>125</v>
      </c>
      <c r="D253" s="65" t="s">
        <v>125</v>
      </c>
      <c r="E253" s="66" t="s">
        <v>125</v>
      </c>
      <c r="F253" s="54">
        <v>0</v>
      </c>
      <c r="G253" s="55">
        <v>0</v>
      </c>
      <c r="H253" s="67">
        <f t="shared" si="21"/>
        <v>0</v>
      </c>
      <c r="I253" s="68"/>
      <c r="J253" s="56"/>
      <c r="K253" s="69"/>
      <c r="L253" s="70">
        <f t="shared" si="22"/>
        <v>0</v>
      </c>
      <c r="M253" s="52"/>
      <c r="N253" s="57">
        <v>0</v>
      </c>
      <c r="O253" s="72"/>
      <c r="P253" s="72"/>
      <c r="Q253" s="72"/>
      <c r="R253" s="72"/>
      <c r="S253" s="72"/>
      <c r="T253" s="72"/>
      <c r="U253" s="72"/>
      <c r="V253" s="72"/>
      <c r="W253" s="72"/>
      <c r="X253" s="72"/>
      <c r="Y253" s="72"/>
      <c r="Z253" s="72"/>
      <c r="AA253" s="58">
        <f t="shared" si="23"/>
        <v>0</v>
      </c>
      <c r="AB253" s="73"/>
      <c r="AC253" s="59">
        <f>IF(ROUND(Comptes!AA253,0)=0,Comptes!AF253,IFERROR(IF(Comptes!H253&lt;&gt;0,IF(Comptes!AA253&lt;&gt;0,SUMPRODUCT(Comptes!O253:Z253,Comptes!$O$5:$Z$5)/Comptes!AA253,IF(Comptes!G253&lt;&gt;0,$AC$3,Comptes!AF253)),""),""))</f>
        <v>0</v>
      </c>
      <c r="AD253" s="60" t="str">
        <f ca="1">+IFERROR(VLOOKUP((($AC$3-AC253))/30.5,$AK$24:$AL$28,2,TRUE),"")</f>
        <v>A plus d’un an</v>
      </c>
      <c r="AE253" s="52"/>
      <c r="AF253" s="61"/>
    </row>
    <row r="254" spans="1:32" s="62" customFormat="1" ht="13.8" x14ac:dyDescent="0.3">
      <c r="A254" s="76"/>
      <c r="B254" s="64" t="s">
        <v>125</v>
      </c>
      <c r="C254" s="65" t="s">
        <v>125</v>
      </c>
      <c r="D254" s="65" t="s">
        <v>125</v>
      </c>
      <c r="E254" s="66" t="s">
        <v>125</v>
      </c>
      <c r="F254" s="54">
        <v>0</v>
      </c>
      <c r="G254" s="55">
        <v>0</v>
      </c>
      <c r="H254" s="67">
        <f t="shared" si="21"/>
        <v>0</v>
      </c>
      <c r="I254" s="68"/>
      <c r="J254" s="56"/>
      <c r="K254" s="69"/>
      <c r="L254" s="70">
        <f t="shared" si="22"/>
        <v>0</v>
      </c>
      <c r="M254" s="52"/>
      <c r="N254" s="57">
        <v>0</v>
      </c>
      <c r="O254" s="72"/>
      <c r="P254" s="72"/>
      <c r="Q254" s="72"/>
      <c r="R254" s="72"/>
      <c r="S254" s="72"/>
      <c r="T254" s="72"/>
      <c r="U254" s="72"/>
      <c r="V254" s="72"/>
      <c r="W254" s="72"/>
      <c r="X254" s="72"/>
      <c r="Y254" s="72"/>
      <c r="Z254" s="72"/>
      <c r="AA254" s="58">
        <f t="shared" si="23"/>
        <v>0</v>
      </c>
      <c r="AB254" s="73"/>
      <c r="AC254" s="59">
        <f>IF(ROUND(Comptes!AA254,0)=0,Comptes!AF254,IFERROR(IF(Comptes!H254&lt;&gt;0,IF(Comptes!AA254&lt;&gt;0,SUMPRODUCT(Comptes!O254:Z254,Comptes!$O$5:$Z$5)/Comptes!AA254,IF(Comptes!G254&lt;&gt;0,$AC$3,Comptes!AF254)),""),""))</f>
        <v>0</v>
      </c>
      <c r="AD254" s="60" t="str">
        <f ca="1">+IFERROR(VLOOKUP((($AC$3-AC254))/30.5,$AK$24:$AL$28,2,TRUE),"")</f>
        <v>A plus d’un an</v>
      </c>
      <c r="AE254" s="52"/>
      <c r="AF254" s="61"/>
    </row>
    <row r="255" spans="1:32" s="62" customFormat="1" ht="13.8" x14ac:dyDescent="0.3">
      <c r="A255" s="76"/>
      <c r="B255" s="64" t="s">
        <v>125</v>
      </c>
      <c r="C255" s="65" t="s">
        <v>125</v>
      </c>
      <c r="D255" s="65" t="s">
        <v>125</v>
      </c>
      <c r="E255" s="66" t="s">
        <v>125</v>
      </c>
      <c r="F255" s="54">
        <v>0</v>
      </c>
      <c r="G255" s="55">
        <v>0</v>
      </c>
      <c r="H255" s="67">
        <f t="shared" si="21"/>
        <v>0</v>
      </c>
      <c r="I255" s="68"/>
      <c r="J255" s="56"/>
      <c r="K255" s="69"/>
      <c r="L255" s="70">
        <f t="shared" si="22"/>
        <v>0</v>
      </c>
      <c r="M255" s="52"/>
      <c r="N255" s="57">
        <v>0</v>
      </c>
      <c r="O255" s="72"/>
      <c r="P255" s="72"/>
      <c r="Q255" s="72"/>
      <c r="R255" s="72"/>
      <c r="S255" s="72"/>
      <c r="T255" s="72"/>
      <c r="U255" s="72"/>
      <c r="V255" s="72"/>
      <c r="W255" s="72"/>
      <c r="X255" s="72"/>
      <c r="Y255" s="72"/>
      <c r="Z255" s="72"/>
      <c r="AA255" s="58">
        <f t="shared" si="23"/>
        <v>0</v>
      </c>
      <c r="AB255" s="73"/>
      <c r="AC255" s="59">
        <f>IF(ROUND(Comptes!AA255,0)=0,Comptes!AF255,IFERROR(IF(Comptes!H255&lt;&gt;0,IF(Comptes!AA255&lt;&gt;0,SUMPRODUCT(Comptes!O255:Z255,Comptes!$O$5:$Z$5)/Comptes!AA255,IF(Comptes!G255&lt;&gt;0,$AC$3,Comptes!AF255)),""),""))</f>
        <v>0</v>
      </c>
      <c r="AD255" s="60" t="str">
        <f ca="1">+IFERROR(VLOOKUP((($AC$3-AC255))/30.5,$AK$24:$AL$28,2,TRUE),"")</f>
        <v>A plus d’un an</v>
      </c>
      <c r="AE255" s="52"/>
      <c r="AF255" s="61"/>
    </row>
    <row r="256" spans="1:32" s="62" customFormat="1" ht="13.8" x14ac:dyDescent="0.3">
      <c r="A256" s="76"/>
      <c r="B256" s="64" t="s">
        <v>125</v>
      </c>
      <c r="C256" s="65" t="s">
        <v>125</v>
      </c>
      <c r="D256" s="65" t="s">
        <v>125</v>
      </c>
      <c r="E256" s="66" t="s">
        <v>125</v>
      </c>
      <c r="F256" s="54">
        <v>0</v>
      </c>
      <c r="G256" s="55">
        <v>0</v>
      </c>
      <c r="H256" s="67">
        <f t="shared" si="21"/>
        <v>0</v>
      </c>
      <c r="I256" s="68"/>
      <c r="J256" s="56"/>
      <c r="K256" s="69"/>
      <c r="L256" s="70">
        <f t="shared" si="22"/>
        <v>0</v>
      </c>
      <c r="M256" s="52"/>
      <c r="N256" s="57">
        <v>0</v>
      </c>
      <c r="O256" s="72"/>
      <c r="P256" s="72"/>
      <c r="Q256" s="72"/>
      <c r="R256" s="72"/>
      <c r="S256" s="72"/>
      <c r="T256" s="72"/>
      <c r="U256" s="72"/>
      <c r="V256" s="72"/>
      <c r="W256" s="72"/>
      <c r="X256" s="72"/>
      <c r="Y256" s="72"/>
      <c r="Z256" s="72"/>
      <c r="AA256" s="58">
        <f t="shared" si="23"/>
        <v>0</v>
      </c>
      <c r="AB256" s="73"/>
      <c r="AC256" s="59">
        <f>IF(ROUND(Comptes!AA256,0)=0,Comptes!AF256,IFERROR(IF(Comptes!H256&lt;&gt;0,IF(Comptes!AA256&lt;&gt;0,SUMPRODUCT(Comptes!O256:Z256,Comptes!$O$5:$Z$5)/Comptes!AA256,IF(Comptes!G256&lt;&gt;0,$AC$3,Comptes!AF256)),""),""))</f>
        <v>0</v>
      </c>
      <c r="AD256" s="60" t="str">
        <f ca="1">+IFERROR(VLOOKUP((($AC$3-AC256))/30.5,$AK$24:$AL$28,2,TRUE),"")</f>
        <v>A plus d’un an</v>
      </c>
      <c r="AE256" s="52"/>
      <c r="AF256" s="61"/>
    </row>
    <row r="257" spans="1:32" s="62" customFormat="1" ht="13.8" x14ac:dyDescent="0.3">
      <c r="A257" s="76"/>
      <c r="B257" s="64" t="s">
        <v>125</v>
      </c>
      <c r="C257" s="65" t="s">
        <v>125</v>
      </c>
      <c r="D257" s="65" t="s">
        <v>125</v>
      </c>
      <c r="E257" s="66" t="s">
        <v>125</v>
      </c>
      <c r="F257" s="54">
        <v>0</v>
      </c>
      <c r="G257" s="55">
        <v>0</v>
      </c>
      <c r="H257" s="67">
        <f t="shared" si="21"/>
        <v>0</v>
      </c>
      <c r="I257" s="68"/>
      <c r="J257" s="56"/>
      <c r="K257" s="69"/>
      <c r="L257" s="70">
        <f t="shared" si="22"/>
        <v>0</v>
      </c>
      <c r="M257" s="52"/>
      <c r="N257" s="57">
        <v>0</v>
      </c>
      <c r="O257" s="72"/>
      <c r="P257" s="72"/>
      <c r="Q257" s="72"/>
      <c r="R257" s="72"/>
      <c r="S257" s="72"/>
      <c r="T257" s="72"/>
      <c r="U257" s="72"/>
      <c r="V257" s="72"/>
      <c r="W257" s="72"/>
      <c r="X257" s="72"/>
      <c r="Y257" s="72"/>
      <c r="Z257" s="72"/>
      <c r="AA257" s="58">
        <f t="shared" si="23"/>
        <v>0</v>
      </c>
      <c r="AB257" s="73"/>
      <c r="AC257" s="59">
        <f>IF(ROUND(Comptes!AA257,0)=0,Comptes!AF257,IFERROR(IF(Comptes!H257&lt;&gt;0,IF(Comptes!AA257&lt;&gt;0,SUMPRODUCT(Comptes!O257:Z257,Comptes!$O$5:$Z$5)/Comptes!AA257,IF(Comptes!G257&lt;&gt;0,$AC$3,Comptes!AF257)),""),""))</f>
        <v>0</v>
      </c>
      <c r="AD257" s="60" t="str">
        <f ca="1">+IFERROR(VLOOKUP((($AC$3-AC257))/30.5,$AK$24:$AL$28,2,TRUE),"")</f>
        <v>A plus d’un an</v>
      </c>
      <c r="AE257" s="52"/>
      <c r="AF257" s="61"/>
    </row>
    <row r="258" spans="1:32" s="62" customFormat="1" ht="13.8" x14ac:dyDescent="0.3">
      <c r="A258" s="76"/>
      <c r="B258" s="64" t="s">
        <v>125</v>
      </c>
      <c r="C258" s="65" t="s">
        <v>125</v>
      </c>
      <c r="D258" s="65" t="s">
        <v>125</v>
      </c>
      <c r="E258" s="66" t="s">
        <v>125</v>
      </c>
      <c r="F258" s="54">
        <v>0</v>
      </c>
      <c r="G258" s="55">
        <v>0</v>
      </c>
      <c r="H258" s="67">
        <f t="shared" si="21"/>
        <v>0</v>
      </c>
      <c r="I258" s="68"/>
      <c r="J258" s="56"/>
      <c r="K258" s="69"/>
      <c r="L258" s="70">
        <f t="shared" si="22"/>
        <v>0</v>
      </c>
      <c r="M258" s="52"/>
      <c r="N258" s="57">
        <v>0</v>
      </c>
      <c r="O258" s="72"/>
      <c r="P258" s="72"/>
      <c r="Q258" s="72"/>
      <c r="R258" s="72"/>
      <c r="S258" s="72"/>
      <c r="T258" s="72"/>
      <c r="U258" s="72"/>
      <c r="V258" s="72"/>
      <c r="W258" s="72"/>
      <c r="X258" s="72"/>
      <c r="Y258" s="72"/>
      <c r="Z258" s="72"/>
      <c r="AA258" s="58">
        <f t="shared" si="23"/>
        <v>0</v>
      </c>
      <c r="AB258" s="73"/>
      <c r="AC258" s="59">
        <f>IF(ROUND(Comptes!AA258,0)=0,Comptes!AF258,IFERROR(IF(Comptes!H258&lt;&gt;0,IF(Comptes!AA258&lt;&gt;0,SUMPRODUCT(Comptes!O258:Z258,Comptes!$O$5:$Z$5)/Comptes!AA258,IF(Comptes!G258&lt;&gt;0,$AC$3,Comptes!AF258)),""),""))</f>
        <v>0</v>
      </c>
      <c r="AD258" s="60" t="str">
        <f ca="1">+IFERROR(VLOOKUP((($AC$3-AC258))/30.5,$AK$24:$AL$28,2,TRUE),"")</f>
        <v>A plus d’un an</v>
      </c>
      <c r="AE258" s="52"/>
      <c r="AF258" s="61"/>
    </row>
    <row r="259" spans="1:32" s="62" customFormat="1" ht="13.8" x14ac:dyDescent="0.3">
      <c r="A259" s="76"/>
      <c r="B259" s="64" t="s">
        <v>125</v>
      </c>
      <c r="C259" s="65" t="s">
        <v>125</v>
      </c>
      <c r="D259" s="65" t="s">
        <v>125</v>
      </c>
      <c r="E259" s="66" t="s">
        <v>125</v>
      </c>
      <c r="F259" s="54">
        <v>0</v>
      </c>
      <c r="G259" s="55">
        <v>0</v>
      </c>
      <c r="H259" s="67">
        <f t="shared" si="21"/>
        <v>0</v>
      </c>
      <c r="I259" s="68"/>
      <c r="J259" s="56"/>
      <c r="K259" s="69"/>
      <c r="L259" s="70">
        <f t="shared" si="22"/>
        <v>0</v>
      </c>
      <c r="M259" s="52"/>
      <c r="N259" s="57">
        <v>0</v>
      </c>
      <c r="O259" s="72"/>
      <c r="P259" s="72"/>
      <c r="Q259" s="72"/>
      <c r="R259" s="72"/>
      <c r="S259" s="72"/>
      <c r="T259" s="72"/>
      <c r="U259" s="72"/>
      <c r="V259" s="72"/>
      <c r="W259" s="72"/>
      <c r="X259" s="72"/>
      <c r="Y259" s="72"/>
      <c r="Z259" s="72"/>
      <c r="AA259" s="58">
        <f t="shared" si="23"/>
        <v>0</v>
      </c>
      <c r="AB259" s="73"/>
      <c r="AC259" s="59">
        <f>IF(ROUND(Comptes!AA259,0)=0,Comptes!AF259,IFERROR(IF(Comptes!H259&lt;&gt;0,IF(Comptes!AA259&lt;&gt;0,SUMPRODUCT(Comptes!O259:Z259,Comptes!$O$5:$Z$5)/Comptes!AA259,IF(Comptes!G259&lt;&gt;0,$AC$3,Comptes!AF259)),""),""))</f>
        <v>0</v>
      </c>
      <c r="AD259" s="60" t="str">
        <f ca="1">+IFERROR(VLOOKUP((($AC$3-AC259))/30.5,$AK$24:$AL$28,2,TRUE),"")</f>
        <v>A plus d’un an</v>
      </c>
      <c r="AE259" s="52"/>
      <c r="AF259" s="61"/>
    </row>
    <row r="260" spans="1:32" s="62" customFormat="1" ht="13.8" x14ac:dyDescent="0.3">
      <c r="A260" s="76"/>
      <c r="B260" s="64" t="s">
        <v>125</v>
      </c>
      <c r="C260" s="65" t="s">
        <v>125</v>
      </c>
      <c r="D260" s="65" t="s">
        <v>125</v>
      </c>
      <c r="E260" s="66" t="s">
        <v>125</v>
      </c>
      <c r="F260" s="54">
        <v>0</v>
      </c>
      <c r="G260" s="55">
        <v>0</v>
      </c>
      <c r="H260" s="67">
        <f t="shared" si="21"/>
        <v>0</v>
      </c>
      <c r="I260" s="68"/>
      <c r="J260" s="56"/>
      <c r="K260" s="69"/>
      <c r="L260" s="70">
        <f t="shared" si="22"/>
        <v>0</v>
      </c>
      <c r="M260" s="52"/>
      <c r="N260" s="57">
        <v>0</v>
      </c>
      <c r="O260" s="72"/>
      <c r="P260" s="72"/>
      <c r="Q260" s="72"/>
      <c r="R260" s="72"/>
      <c r="S260" s="72"/>
      <c r="T260" s="72"/>
      <c r="U260" s="72"/>
      <c r="V260" s="72"/>
      <c r="W260" s="72"/>
      <c r="X260" s="72"/>
      <c r="Y260" s="72"/>
      <c r="Z260" s="72"/>
      <c r="AA260" s="58">
        <f t="shared" si="23"/>
        <v>0</v>
      </c>
      <c r="AB260" s="73"/>
      <c r="AC260" s="59">
        <f>IF(ROUND(Comptes!AA260,0)=0,Comptes!AF260,IFERROR(IF(Comptes!H260&lt;&gt;0,IF(Comptes!AA260&lt;&gt;0,SUMPRODUCT(Comptes!O260:Z260,Comptes!$O$5:$Z$5)/Comptes!AA260,IF(Comptes!G260&lt;&gt;0,$AC$3,Comptes!AF260)),""),""))</f>
        <v>0</v>
      </c>
      <c r="AD260" s="60" t="str">
        <f ca="1">+IFERROR(VLOOKUP((($AC$3-AC260))/30.5,$AK$24:$AL$28,2,TRUE),"")</f>
        <v>A plus d’un an</v>
      </c>
      <c r="AE260" s="52"/>
      <c r="AF260" s="61"/>
    </row>
    <row r="261" spans="1:32" s="62" customFormat="1" ht="13.8" x14ac:dyDescent="0.3">
      <c r="A261" s="76"/>
      <c r="B261" s="64" t="s">
        <v>125</v>
      </c>
      <c r="C261" s="65" t="s">
        <v>125</v>
      </c>
      <c r="D261" s="65" t="s">
        <v>125</v>
      </c>
      <c r="E261" s="66" t="s">
        <v>125</v>
      </c>
      <c r="F261" s="54">
        <v>0</v>
      </c>
      <c r="G261" s="55">
        <v>0</v>
      </c>
      <c r="H261" s="67">
        <f t="shared" si="21"/>
        <v>0</v>
      </c>
      <c r="I261" s="68"/>
      <c r="J261" s="56"/>
      <c r="K261" s="69"/>
      <c r="L261" s="70">
        <f t="shared" si="22"/>
        <v>0</v>
      </c>
      <c r="M261" s="52"/>
      <c r="N261" s="57">
        <v>0</v>
      </c>
      <c r="O261" s="72"/>
      <c r="P261" s="72"/>
      <c r="Q261" s="72"/>
      <c r="R261" s="72"/>
      <c r="S261" s="72"/>
      <c r="T261" s="72"/>
      <c r="U261" s="72"/>
      <c r="V261" s="72"/>
      <c r="W261" s="72"/>
      <c r="X261" s="72"/>
      <c r="Y261" s="72"/>
      <c r="Z261" s="72"/>
      <c r="AA261" s="58">
        <f t="shared" si="23"/>
        <v>0</v>
      </c>
      <c r="AB261" s="73"/>
      <c r="AC261" s="59">
        <f>IF(ROUND(Comptes!AA261,0)=0,Comptes!AF261,IFERROR(IF(Comptes!H261&lt;&gt;0,IF(Comptes!AA261&lt;&gt;0,SUMPRODUCT(Comptes!O261:Z261,Comptes!$O$5:$Z$5)/Comptes!AA261,IF(Comptes!G261&lt;&gt;0,$AC$3,Comptes!AF261)),""),""))</f>
        <v>0</v>
      </c>
      <c r="AD261" s="60" t="str">
        <f ca="1">+IFERROR(VLOOKUP((($AC$3-AC261))/30.5,$AK$24:$AL$28,2,TRUE),"")</f>
        <v>A plus d’un an</v>
      </c>
      <c r="AE261" s="52"/>
      <c r="AF261" s="61"/>
    </row>
    <row r="262" spans="1:32" s="62" customFormat="1" ht="13.8" x14ac:dyDescent="0.3">
      <c r="A262" s="76"/>
      <c r="B262" s="64" t="s">
        <v>125</v>
      </c>
      <c r="C262" s="65" t="s">
        <v>125</v>
      </c>
      <c r="D262" s="65" t="s">
        <v>125</v>
      </c>
      <c r="E262" s="66" t="s">
        <v>125</v>
      </c>
      <c r="F262" s="54">
        <v>0</v>
      </c>
      <c r="G262" s="55">
        <v>0</v>
      </c>
      <c r="H262" s="67">
        <f t="shared" si="21"/>
        <v>0</v>
      </c>
      <c r="I262" s="68"/>
      <c r="J262" s="56"/>
      <c r="K262" s="69"/>
      <c r="L262" s="70">
        <f t="shared" si="22"/>
        <v>0</v>
      </c>
      <c r="M262" s="52"/>
      <c r="N262" s="57">
        <v>0</v>
      </c>
      <c r="O262" s="72"/>
      <c r="P262" s="72"/>
      <c r="Q262" s="72"/>
      <c r="R262" s="72"/>
      <c r="S262" s="72"/>
      <c r="T262" s="72"/>
      <c r="U262" s="72"/>
      <c r="V262" s="72"/>
      <c r="W262" s="72"/>
      <c r="X262" s="72"/>
      <c r="Y262" s="72"/>
      <c r="Z262" s="72"/>
      <c r="AA262" s="58">
        <f t="shared" si="23"/>
        <v>0</v>
      </c>
      <c r="AB262" s="73"/>
      <c r="AC262" s="59">
        <f>IF(ROUND(Comptes!AA262,0)=0,Comptes!AF262,IFERROR(IF(Comptes!H262&lt;&gt;0,IF(Comptes!AA262&lt;&gt;0,SUMPRODUCT(Comptes!O262:Z262,Comptes!$O$5:$Z$5)/Comptes!AA262,IF(Comptes!G262&lt;&gt;0,$AC$3,Comptes!AF262)),""),""))</f>
        <v>0</v>
      </c>
      <c r="AD262" s="60" t="str">
        <f ca="1">+IFERROR(VLOOKUP((($AC$3-AC262))/30.5,$AK$24:$AL$28,2,TRUE),"")</f>
        <v>A plus d’un an</v>
      </c>
      <c r="AE262" s="52"/>
      <c r="AF262" s="61"/>
    </row>
    <row r="263" spans="1:32" s="62" customFormat="1" ht="13.8" x14ac:dyDescent="0.3">
      <c r="A263" s="76"/>
      <c r="B263" s="64" t="s">
        <v>125</v>
      </c>
      <c r="C263" s="65" t="s">
        <v>125</v>
      </c>
      <c r="D263" s="65" t="s">
        <v>125</v>
      </c>
      <c r="E263" s="66" t="s">
        <v>125</v>
      </c>
      <c r="F263" s="54">
        <v>0</v>
      </c>
      <c r="G263" s="55">
        <v>0</v>
      </c>
      <c r="H263" s="67">
        <f t="shared" si="21"/>
        <v>0</v>
      </c>
      <c r="I263" s="68"/>
      <c r="J263" s="56"/>
      <c r="K263" s="69"/>
      <c r="L263" s="70">
        <f t="shared" si="22"/>
        <v>0</v>
      </c>
      <c r="M263" s="52"/>
      <c r="N263" s="57">
        <v>0</v>
      </c>
      <c r="O263" s="72"/>
      <c r="P263" s="72"/>
      <c r="Q263" s="72"/>
      <c r="R263" s="72"/>
      <c r="S263" s="72"/>
      <c r="T263" s="72"/>
      <c r="U263" s="72"/>
      <c r="V263" s="72"/>
      <c r="W263" s="72"/>
      <c r="X263" s="72"/>
      <c r="Y263" s="72"/>
      <c r="Z263" s="72"/>
      <c r="AA263" s="58">
        <f t="shared" si="23"/>
        <v>0</v>
      </c>
      <c r="AB263" s="73"/>
      <c r="AC263" s="59">
        <f>IF(ROUND(Comptes!AA263,0)=0,Comptes!AF263,IFERROR(IF(Comptes!H263&lt;&gt;0,IF(Comptes!AA263&lt;&gt;0,SUMPRODUCT(Comptes!O263:Z263,Comptes!$O$5:$Z$5)/Comptes!AA263,IF(Comptes!G263&lt;&gt;0,$AC$3,Comptes!AF263)),""),""))</f>
        <v>0</v>
      </c>
      <c r="AD263" s="60" t="str">
        <f ca="1">+IFERROR(VLOOKUP((($AC$3-AC263))/30.5,$AK$24:$AL$28,2,TRUE),"")</f>
        <v>A plus d’un an</v>
      </c>
      <c r="AE263" s="52"/>
      <c r="AF263" s="61"/>
    </row>
    <row r="264" spans="1:32" s="62" customFormat="1" ht="13.8" x14ac:dyDescent="0.3">
      <c r="A264" s="76"/>
      <c r="B264" s="64" t="s">
        <v>125</v>
      </c>
      <c r="C264" s="65" t="s">
        <v>125</v>
      </c>
      <c r="D264" s="65" t="s">
        <v>125</v>
      </c>
      <c r="E264" s="66" t="s">
        <v>125</v>
      </c>
      <c r="F264" s="54">
        <v>0</v>
      </c>
      <c r="G264" s="55">
        <v>0</v>
      </c>
      <c r="H264" s="67">
        <f t="shared" si="21"/>
        <v>0</v>
      </c>
      <c r="I264" s="68"/>
      <c r="J264" s="56"/>
      <c r="K264" s="69"/>
      <c r="L264" s="70">
        <f t="shared" si="22"/>
        <v>0</v>
      </c>
      <c r="M264" s="52"/>
      <c r="N264" s="57">
        <v>0</v>
      </c>
      <c r="O264" s="72"/>
      <c r="P264" s="72"/>
      <c r="Q264" s="72"/>
      <c r="R264" s="72"/>
      <c r="S264" s="72"/>
      <c r="T264" s="72"/>
      <c r="U264" s="72"/>
      <c r="V264" s="72"/>
      <c r="W264" s="72"/>
      <c r="X264" s="72"/>
      <c r="Y264" s="72"/>
      <c r="Z264" s="72"/>
      <c r="AA264" s="58">
        <f t="shared" si="23"/>
        <v>0</v>
      </c>
      <c r="AB264" s="73"/>
      <c r="AC264" s="59">
        <f>IF(ROUND(Comptes!AA264,0)=0,Comptes!AF264,IFERROR(IF(Comptes!H264&lt;&gt;0,IF(Comptes!AA264&lt;&gt;0,SUMPRODUCT(Comptes!O264:Z264,Comptes!$O$5:$Z$5)/Comptes!AA264,IF(Comptes!G264&lt;&gt;0,$AC$3,Comptes!AF264)),""),""))</f>
        <v>0</v>
      </c>
      <c r="AD264" s="60" t="str">
        <f ca="1">+IFERROR(VLOOKUP((($AC$3-AC264))/30.5,$AK$24:$AL$28,2,TRUE),"")</f>
        <v>A plus d’un an</v>
      </c>
      <c r="AE264" s="52"/>
      <c r="AF264" s="61"/>
    </row>
    <row r="265" spans="1:32" s="62" customFormat="1" ht="13.8" x14ac:dyDescent="0.3">
      <c r="A265" s="76"/>
      <c r="B265" s="64" t="s">
        <v>125</v>
      </c>
      <c r="C265" s="65" t="s">
        <v>125</v>
      </c>
      <c r="D265" s="65" t="s">
        <v>125</v>
      </c>
      <c r="E265" s="66" t="s">
        <v>125</v>
      </c>
      <c r="F265" s="54">
        <v>0</v>
      </c>
      <c r="G265" s="55">
        <v>0</v>
      </c>
      <c r="H265" s="67">
        <f t="shared" si="21"/>
        <v>0</v>
      </c>
      <c r="I265" s="68"/>
      <c r="J265" s="56"/>
      <c r="K265" s="69"/>
      <c r="L265" s="70">
        <f t="shared" si="22"/>
        <v>0</v>
      </c>
      <c r="M265" s="52"/>
      <c r="N265" s="57">
        <v>0</v>
      </c>
      <c r="O265" s="72"/>
      <c r="P265" s="72"/>
      <c r="Q265" s="72"/>
      <c r="R265" s="72"/>
      <c r="S265" s="72"/>
      <c r="T265" s="72"/>
      <c r="U265" s="72"/>
      <c r="V265" s="72"/>
      <c r="W265" s="72"/>
      <c r="X265" s="72"/>
      <c r="Y265" s="72"/>
      <c r="Z265" s="72"/>
      <c r="AA265" s="58">
        <f t="shared" si="23"/>
        <v>0</v>
      </c>
      <c r="AB265" s="73"/>
      <c r="AC265" s="59">
        <f>IF(ROUND(Comptes!AA265,0)=0,Comptes!AF265,IFERROR(IF(Comptes!H265&lt;&gt;0,IF(Comptes!AA265&lt;&gt;0,SUMPRODUCT(Comptes!O265:Z265,Comptes!$O$5:$Z$5)/Comptes!AA265,IF(Comptes!G265&lt;&gt;0,$AC$3,Comptes!AF265)),""),""))</f>
        <v>0</v>
      </c>
      <c r="AD265" s="60" t="str">
        <f ca="1">+IFERROR(VLOOKUP((($AC$3-AC265))/30.5,$AK$24:$AL$28,2,TRUE),"")</f>
        <v>A plus d’un an</v>
      </c>
      <c r="AE265" s="52"/>
      <c r="AF265" s="61"/>
    </row>
    <row r="266" spans="1:32" s="62" customFormat="1" ht="13.8" x14ac:dyDescent="0.3">
      <c r="A266" s="76"/>
      <c r="B266" s="64" t="s">
        <v>125</v>
      </c>
      <c r="C266" s="65" t="s">
        <v>125</v>
      </c>
      <c r="D266" s="65" t="s">
        <v>125</v>
      </c>
      <c r="E266" s="66" t="s">
        <v>125</v>
      </c>
      <c r="F266" s="54">
        <v>0</v>
      </c>
      <c r="G266" s="55">
        <v>0</v>
      </c>
      <c r="H266" s="67">
        <f t="shared" si="21"/>
        <v>0</v>
      </c>
      <c r="I266" s="68"/>
      <c r="J266" s="56"/>
      <c r="K266" s="69"/>
      <c r="L266" s="70">
        <f t="shared" si="22"/>
        <v>0</v>
      </c>
      <c r="M266" s="52"/>
      <c r="N266" s="57">
        <v>0</v>
      </c>
      <c r="O266" s="72"/>
      <c r="P266" s="72"/>
      <c r="Q266" s="72"/>
      <c r="R266" s="72"/>
      <c r="S266" s="72"/>
      <c r="T266" s="72"/>
      <c r="U266" s="72"/>
      <c r="V266" s="72"/>
      <c r="W266" s="72"/>
      <c r="X266" s="72"/>
      <c r="Y266" s="72"/>
      <c r="Z266" s="72"/>
      <c r="AA266" s="58">
        <f t="shared" si="23"/>
        <v>0</v>
      </c>
      <c r="AB266" s="73"/>
      <c r="AC266" s="59">
        <f>IF(ROUND(Comptes!AA266,0)=0,Comptes!AF266,IFERROR(IF(Comptes!H266&lt;&gt;0,IF(Comptes!AA266&lt;&gt;0,SUMPRODUCT(Comptes!O266:Z266,Comptes!$O$5:$Z$5)/Comptes!AA266,IF(Comptes!G266&lt;&gt;0,$AC$3,Comptes!AF266)),""),""))</f>
        <v>0</v>
      </c>
      <c r="AD266" s="60" t="str">
        <f ca="1">+IFERROR(VLOOKUP((($AC$3-AC266))/30.5,$AK$24:$AL$28,2,TRUE),"")</f>
        <v>A plus d’un an</v>
      </c>
      <c r="AE266" s="52"/>
      <c r="AF266" s="61"/>
    </row>
    <row r="267" spans="1:32" s="62" customFormat="1" ht="13.8" x14ac:dyDescent="0.3">
      <c r="A267" s="76"/>
      <c r="B267" s="64" t="s">
        <v>125</v>
      </c>
      <c r="C267" s="65" t="s">
        <v>125</v>
      </c>
      <c r="D267" s="65" t="s">
        <v>125</v>
      </c>
      <c r="E267" s="66" t="s">
        <v>125</v>
      </c>
      <c r="F267" s="54">
        <v>0</v>
      </c>
      <c r="G267" s="55">
        <v>0</v>
      </c>
      <c r="H267" s="67">
        <f t="shared" si="21"/>
        <v>0</v>
      </c>
      <c r="I267" s="68"/>
      <c r="J267" s="56"/>
      <c r="K267" s="69"/>
      <c r="L267" s="70">
        <f t="shared" si="22"/>
        <v>0</v>
      </c>
      <c r="M267" s="52"/>
      <c r="N267" s="57">
        <v>0</v>
      </c>
      <c r="O267" s="72"/>
      <c r="P267" s="72"/>
      <c r="Q267" s="72"/>
      <c r="R267" s="72"/>
      <c r="S267" s="72"/>
      <c r="T267" s="72"/>
      <c r="U267" s="72"/>
      <c r="V267" s="72"/>
      <c r="W267" s="72"/>
      <c r="X267" s="72"/>
      <c r="Y267" s="72"/>
      <c r="Z267" s="72"/>
      <c r="AA267" s="58">
        <f t="shared" si="23"/>
        <v>0</v>
      </c>
      <c r="AB267" s="73"/>
      <c r="AC267" s="59">
        <f>IF(ROUND(Comptes!AA267,0)=0,Comptes!AF267,IFERROR(IF(Comptes!H267&lt;&gt;0,IF(Comptes!AA267&lt;&gt;0,SUMPRODUCT(Comptes!O267:Z267,Comptes!$O$5:$Z$5)/Comptes!AA267,IF(Comptes!G267&lt;&gt;0,$AC$3,Comptes!AF267)),""),""))</f>
        <v>0</v>
      </c>
      <c r="AD267" s="60" t="str">
        <f ca="1">+IFERROR(VLOOKUP((($AC$3-AC267))/30.5,$AK$24:$AL$28,2,TRUE),"")</f>
        <v>A plus d’un an</v>
      </c>
      <c r="AE267" s="52"/>
      <c r="AF267" s="61"/>
    </row>
    <row r="268" spans="1:32" s="62" customFormat="1" ht="13.8" x14ac:dyDescent="0.3">
      <c r="A268" s="76"/>
      <c r="B268" s="64" t="s">
        <v>125</v>
      </c>
      <c r="C268" s="65" t="s">
        <v>125</v>
      </c>
      <c r="D268" s="65" t="s">
        <v>125</v>
      </c>
      <c r="E268" s="66" t="s">
        <v>125</v>
      </c>
      <c r="F268" s="54">
        <v>0</v>
      </c>
      <c r="G268" s="55">
        <v>0</v>
      </c>
      <c r="H268" s="67">
        <f t="shared" si="21"/>
        <v>0</v>
      </c>
      <c r="I268" s="68"/>
      <c r="J268" s="56"/>
      <c r="K268" s="69"/>
      <c r="L268" s="70">
        <f t="shared" si="22"/>
        <v>0</v>
      </c>
      <c r="M268" s="52"/>
      <c r="N268" s="57">
        <v>0</v>
      </c>
      <c r="O268" s="72"/>
      <c r="P268" s="72"/>
      <c r="Q268" s="72"/>
      <c r="R268" s="72"/>
      <c r="S268" s="72"/>
      <c r="T268" s="72"/>
      <c r="U268" s="72"/>
      <c r="V268" s="72"/>
      <c r="W268" s="72"/>
      <c r="X268" s="72"/>
      <c r="Y268" s="72"/>
      <c r="Z268" s="72"/>
      <c r="AA268" s="58">
        <f t="shared" si="23"/>
        <v>0</v>
      </c>
      <c r="AB268" s="73"/>
      <c r="AC268" s="59">
        <f>IF(ROUND(Comptes!AA268,0)=0,Comptes!AF268,IFERROR(IF(Comptes!H268&lt;&gt;0,IF(Comptes!AA268&lt;&gt;0,SUMPRODUCT(Comptes!O268:Z268,Comptes!$O$5:$Z$5)/Comptes!AA268,IF(Comptes!G268&lt;&gt;0,$AC$3,Comptes!AF268)),""),""))</f>
        <v>0</v>
      </c>
      <c r="AD268" s="60" t="str">
        <f ca="1">+IFERROR(VLOOKUP((($AC$3-AC268))/30.5,$AK$24:$AL$28,2,TRUE),"")</f>
        <v>A plus d’un an</v>
      </c>
      <c r="AE268" s="52"/>
      <c r="AF268" s="61"/>
    </row>
    <row r="269" spans="1:32" s="62" customFormat="1" ht="13.8" x14ac:dyDescent="0.3">
      <c r="A269" s="76"/>
      <c r="B269" s="64" t="s">
        <v>125</v>
      </c>
      <c r="C269" s="65" t="s">
        <v>125</v>
      </c>
      <c r="D269" s="65" t="s">
        <v>125</v>
      </c>
      <c r="E269" s="66" t="s">
        <v>125</v>
      </c>
      <c r="F269" s="54">
        <v>0</v>
      </c>
      <c r="G269" s="55">
        <v>0</v>
      </c>
      <c r="H269" s="67">
        <f t="shared" si="21"/>
        <v>0</v>
      </c>
      <c r="I269" s="68"/>
      <c r="J269" s="56"/>
      <c r="K269" s="69"/>
      <c r="L269" s="70">
        <f t="shared" si="22"/>
        <v>0</v>
      </c>
      <c r="M269" s="52"/>
      <c r="N269" s="57">
        <v>0</v>
      </c>
      <c r="O269" s="72"/>
      <c r="P269" s="72"/>
      <c r="Q269" s="72"/>
      <c r="R269" s="72"/>
      <c r="S269" s="72"/>
      <c r="T269" s="72"/>
      <c r="U269" s="72"/>
      <c r="V269" s="72"/>
      <c r="W269" s="72"/>
      <c r="X269" s="72"/>
      <c r="Y269" s="72"/>
      <c r="Z269" s="72"/>
      <c r="AA269" s="58">
        <f t="shared" si="23"/>
        <v>0</v>
      </c>
      <c r="AB269" s="73"/>
      <c r="AC269" s="59">
        <f>IF(ROUND(Comptes!AA269,0)=0,Comptes!AF269,IFERROR(IF(Comptes!H269&lt;&gt;0,IF(Comptes!AA269&lt;&gt;0,SUMPRODUCT(Comptes!O269:Z269,Comptes!$O$5:$Z$5)/Comptes!AA269,IF(Comptes!G269&lt;&gt;0,$AC$3,Comptes!AF269)),""),""))</f>
        <v>0</v>
      </c>
      <c r="AD269" s="60" t="str">
        <f ca="1">+IFERROR(VLOOKUP((($AC$3-AC269))/30.5,$AK$24:$AL$28,2,TRUE),"")</f>
        <v>A plus d’un an</v>
      </c>
      <c r="AE269" s="52"/>
      <c r="AF269" s="61"/>
    </row>
    <row r="270" spans="1:32" s="62" customFormat="1" ht="13.8" x14ac:dyDescent="0.3">
      <c r="A270" s="76"/>
      <c r="B270" s="64" t="s">
        <v>125</v>
      </c>
      <c r="C270" s="65" t="s">
        <v>125</v>
      </c>
      <c r="D270" s="65" t="s">
        <v>125</v>
      </c>
      <c r="E270" s="66" t="s">
        <v>125</v>
      </c>
      <c r="F270" s="54">
        <v>0</v>
      </c>
      <c r="G270" s="55">
        <v>0</v>
      </c>
      <c r="H270" s="67">
        <f t="shared" si="21"/>
        <v>0</v>
      </c>
      <c r="I270" s="68"/>
      <c r="J270" s="56"/>
      <c r="K270" s="69"/>
      <c r="L270" s="70">
        <f t="shared" si="22"/>
        <v>0</v>
      </c>
      <c r="M270" s="52"/>
      <c r="N270" s="57">
        <v>0</v>
      </c>
      <c r="O270" s="72"/>
      <c r="P270" s="72"/>
      <c r="Q270" s="72"/>
      <c r="R270" s="72"/>
      <c r="S270" s="72"/>
      <c r="T270" s="72"/>
      <c r="U270" s="72"/>
      <c r="V270" s="72"/>
      <c r="W270" s="72"/>
      <c r="X270" s="72"/>
      <c r="Y270" s="72"/>
      <c r="Z270" s="72"/>
      <c r="AA270" s="58">
        <f t="shared" si="23"/>
        <v>0</v>
      </c>
      <c r="AB270" s="73"/>
      <c r="AC270" s="59">
        <f>IF(ROUND(Comptes!AA270,0)=0,Comptes!AF270,IFERROR(IF(Comptes!H270&lt;&gt;0,IF(Comptes!AA270&lt;&gt;0,SUMPRODUCT(Comptes!O270:Z270,Comptes!$O$5:$Z$5)/Comptes!AA270,IF(Comptes!G270&lt;&gt;0,$AC$3,Comptes!AF270)),""),""))</f>
        <v>0</v>
      </c>
      <c r="AD270" s="60" t="str">
        <f ca="1">+IFERROR(VLOOKUP((($AC$3-AC270))/30.5,$AK$24:$AL$28,2,TRUE),"")</f>
        <v>A plus d’un an</v>
      </c>
      <c r="AE270" s="52"/>
      <c r="AF270" s="61"/>
    </row>
    <row r="271" spans="1:32" s="62" customFormat="1" ht="13.8" x14ac:dyDescent="0.3">
      <c r="A271" s="76"/>
      <c r="B271" s="64" t="s">
        <v>125</v>
      </c>
      <c r="C271" s="65" t="s">
        <v>125</v>
      </c>
      <c r="D271" s="65" t="s">
        <v>125</v>
      </c>
      <c r="E271" s="66" t="s">
        <v>125</v>
      </c>
      <c r="F271" s="54">
        <v>0</v>
      </c>
      <c r="G271" s="55">
        <v>0</v>
      </c>
      <c r="H271" s="67">
        <f t="shared" si="21"/>
        <v>0</v>
      </c>
      <c r="I271" s="68"/>
      <c r="J271" s="56"/>
      <c r="K271" s="69"/>
      <c r="L271" s="70">
        <f t="shared" si="22"/>
        <v>0</v>
      </c>
      <c r="M271" s="52"/>
      <c r="N271" s="57">
        <v>0</v>
      </c>
      <c r="O271" s="72"/>
      <c r="P271" s="72"/>
      <c r="Q271" s="72"/>
      <c r="R271" s="72"/>
      <c r="S271" s="72"/>
      <c r="T271" s="72"/>
      <c r="U271" s="72"/>
      <c r="V271" s="72"/>
      <c r="W271" s="72"/>
      <c r="X271" s="72"/>
      <c r="Y271" s="72"/>
      <c r="Z271" s="72"/>
      <c r="AA271" s="58">
        <f t="shared" si="23"/>
        <v>0</v>
      </c>
      <c r="AB271" s="73"/>
      <c r="AC271" s="59">
        <f>IF(ROUND(Comptes!AA271,0)=0,Comptes!AF271,IFERROR(IF(Comptes!H271&lt;&gt;0,IF(Comptes!AA271&lt;&gt;0,SUMPRODUCT(Comptes!O271:Z271,Comptes!$O$5:$Z$5)/Comptes!AA271,IF(Comptes!G271&lt;&gt;0,$AC$3,Comptes!AF271)),""),""))</f>
        <v>0</v>
      </c>
      <c r="AD271" s="60" t="str">
        <f ca="1">+IFERROR(VLOOKUP((($AC$3-AC271))/30.5,$AK$24:$AL$28,2,TRUE),"")</f>
        <v>A plus d’un an</v>
      </c>
      <c r="AE271" s="52"/>
      <c r="AF271" s="61"/>
    </row>
    <row r="272" spans="1:32" s="62" customFormat="1" ht="13.8" x14ac:dyDescent="0.3">
      <c r="A272" s="76"/>
      <c r="B272" s="64" t="s">
        <v>125</v>
      </c>
      <c r="C272" s="65" t="s">
        <v>125</v>
      </c>
      <c r="D272" s="65" t="s">
        <v>125</v>
      </c>
      <c r="E272" s="66" t="s">
        <v>125</v>
      </c>
      <c r="F272" s="54">
        <v>0</v>
      </c>
      <c r="G272" s="55">
        <v>0</v>
      </c>
      <c r="H272" s="67">
        <f t="shared" si="21"/>
        <v>0</v>
      </c>
      <c r="I272" s="68"/>
      <c r="J272" s="56"/>
      <c r="K272" s="69"/>
      <c r="L272" s="70">
        <f t="shared" si="22"/>
        <v>0</v>
      </c>
      <c r="M272" s="52"/>
      <c r="N272" s="57">
        <v>0</v>
      </c>
      <c r="O272" s="72"/>
      <c r="P272" s="72"/>
      <c r="Q272" s="72"/>
      <c r="R272" s="72"/>
      <c r="S272" s="72"/>
      <c r="T272" s="72"/>
      <c r="U272" s="72"/>
      <c r="V272" s="72"/>
      <c r="W272" s="72"/>
      <c r="X272" s="72"/>
      <c r="Y272" s="72"/>
      <c r="Z272" s="72"/>
      <c r="AA272" s="58">
        <f t="shared" si="23"/>
        <v>0</v>
      </c>
      <c r="AB272" s="73"/>
      <c r="AC272" s="59">
        <f>IF(ROUND(Comptes!AA272,0)=0,Comptes!AF272,IFERROR(IF(Comptes!H272&lt;&gt;0,IF(Comptes!AA272&lt;&gt;0,SUMPRODUCT(Comptes!O272:Z272,Comptes!$O$5:$Z$5)/Comptes!AA272,IF(Comptes!G272&lt;&gt;0,$AC$3,Comptes!AF272)),""),""))</f>
        <v>0</v>
      </c>
      <c r="AD272" s="60" t="str">
        <f ca="1">+IFERROR(VLOOKUP((($AC$3-AC272))/30.5,$AK$24:$AL$28,2,TRUE),"")</f>
        <v>A plus d’un an</v>
      </c>
      <c r="AE272" s="52"/>
      <c r="AF272" s="61"/>
    </row>
    <row r="273" spans="1:32" s="62" customFormat="1" ht="13.8" x14ac:dyDescent="0.3">
      <c r="A273" s="76"/>
      <c r="B273" s="64" t="s">
        <v>125</v>
      </c>
      <c r="C273" s="65" t="s">
        <v>125</v>
      </c>
      <c r="D273" s="65" t="s">
        <v>125</v>
      </c>
      <c r="E273" s="66" t="s">
        <v>125</v>
      </c>
      <c r="F273" s="54">
        <v>0</v>
      </c>
      <c r="G273" s="55">
        <v>0</v>
      </c>
      <c r="H273" s="67">
        <f t="shared" si="21"/>
        <v>0</v>
      </c>
      <c r="I273" s="68"/>
      <c r="J273" s="56"/>
      <c r="K273" s="69"/>
      <c r="L273" s="70">
        <f t="shared" si="22"/>
        <v>0</v>
      </c>
      <c r="M273" s="52"/>
      <c r="N273" s="57">
        <v>0</v>
      </c>
      <c r="O273" s="72"/>
      <c r="P273" s="72"/>
      <c r="Q273" s="72"/>
      <c r="R273" s="72"/>
      <c r="S273" s="72"/>
      <c r="T273" s="72"/>
      <c r="U273" s="72"/>
      <c r="V273" s="72"/>
      <c r="W273" s="72"/>
      <c r="X273" s="72"/>
      <c r="Y273" s="72"/>
      <c r="Z273" s="72"/>
      <c r="AA273" s="58">
        <f t="shared" si="23"/>
        <v>0</v>
      </c>
      <c r="AB273" s="73"/>
      <c r="AC273" s="59">
        <f>IF(ROUND(Comptes!AA273,0)=0,Comptes!AF273,IFERROR(IF(Comptes!H273&lt;&gt;0,IF(Comptes!AA273&lt;&gt;0,SUMPRODUCT(Comptes!O273:Z273,Comptes!$O$5:$Z$5)/Comptes!AA273,IF(Comptes!G273&lt;&gt;0,$AC$3,Comptes!AF273)),""),""))</f>
        <v>0</v>
      </c>
      <c r="AD273" s="60" t="str">
        <f ca="1">+IFERROR(VLOOKUP((($AC$3-AC273))/30.5,$AK$24:$AL$28,2,TRUE),"")</f>
        <v>A plus d’un an</v>
      </c>
      <c r="AE273" s="52"/>
      <c r="AF273" s="61"/>
    </row>
    <row r="274" spans="1:32" s="62" customFormat="1" ht="13.8" x14ac:dyDescent="0.3">
      <c r="A274" s="76"/>
      <c r="B274" s="64" t="s">
        <v>125</v>
      </c>
      <c r="C274" s="65" t="s">
        <v>125</v>
      </c>
      <c r="D274" s="65" t="s">
        <v>125</v>
      </c>
      <c r="E274" s="66" t="s">
        <v>125</v>
      </c>
      <c r="F274" s="54">
        <v>0</v>
      </c>
      <c r="G274" s="55">
        <v>0</v>
      </c>
      <c r="H274" s="67">
        <f t="shared" si="21"/>
        <v>0</v>
      </c>
      <c r="I274" s="68"/>
      <c r="J274" s="56"/>
      <c r="K274" s="69"/>
      <c r="L274" s="70">
        <f t="shared" si="22"/>
        <v>0</v>
      </c>
      <c r="M274" s="52"/>
      <c r="N274" s="57">
        <v>0</v>
      </c>
      <c r="O274" s="72"/>
      <c r="P274" s="72"/>
      <c r="Q274" s="72"/>
      <c r="R274" s="72"/>
      <c r="S274" s="72"/>
      <c r="T274" s="72"/>
      <c r="U274" s="72"/>
      <c r="V274" s="72"/>
      <c r="W274" s="72"/>
      <c r="X274" s="72"/>
      <c r="Y274" s="72"/>
      <c r="Z274" s="72"/>
      <c r="AA274" s="58">
        <f t="shared" si="23"/>
        <v>0</v>
      </c>
      <c r="AB274" s="73"/>
      <c r="AC274" s="59">
        <f>IF(ROUND(Comptes!AA274,0)=0,Comptes!AF274,IFERROR(IF(Comptes!H274&lt;&gt;0,IF(Comptes!AA274&lt;&gt;0,SUMPRODUCT(Comptes!O274:Z274,Comptes!$O$5:$Z$5)/Comptes!AA274,IF(Comptes!G274&lt;&gt;0,$AC$3,Comptes!AF274)),""),""))</f>
        <v>0</v>
      </c>
      <c r="AD274" s="60" t="str">
        <f ca="1">+IFERROR(VLOOKUP((($AC$3-AC274))/30.5,$AK$24:$AL$28,2,TRUE),"")</f>
        <v>A plus d’un an</v>
      </c>
      <c r="AE274" s="52"/>
      <c r="AF274" s="61"/>
    </row>
    <row r="275" spans="1:32" s="62" customFormat="1" ht="13.8" x14ac:dyDescent="0.3">
      <c r="A275" s="76"/>
      <c r="B275" s="64" t="s">
        <v>125</v>
      </c>
      <c r="C275" s="65" t="s">
        <v>125</v>
      </c>
      <c r="D275" s="65" t="s">
        <v>125</v>
      </c>
      <c r="E275" s="66" t="s">
        <v>125</v>
      </c>
      <c r="F275" s="54">
        <v>0</v>
      </c>
      <c r="G275" s="55">
        <v>0</v>
      </c>
      <c r="H275" s="67">
        <f t="shared" si="21"/>
        <v>0</v>
      </c>
      <c r="I275" s="68"/>
      <c r="J275" s="56"/>
      <c r="K275" s="69"/>
      <c r="L275" s="70">
        <f t="shared" si="22"/>
        <v>0</v>
      </c>
      <c r="M275" s="52"/>
      <c r="N275" s="57">
        <v>0</v>
      </c>
      <c r="O275" s="72"/>
      <c r="P275" s="72"/>
      <c r="Q275" s="72"/>
      <c r="R275" s="72"/>
      <c r="S275" s="72"/>
      <c r="T275" s="72"/>
      <c r="U275" s="72"/>
      <c r="V275" s="72"/>
      <c r="W275" s="72"/>
      <c r="X275" s="72"/>
      <c r="Y275" s="72"/>
      <c r="Z275" s="72"/>
      <c r="AA275" s="58">
        <f t="shared" si="23"/>
        <v>0</v>
      </c>
      <c r="AB275" s="73"/>
      <c r="AC275" s="59">
        <f>IF(ROUND(Comptes!AA275,0)=0,Comptes!AF275,IFERROR(IF(Comptes!H275&lt;&gt;0,IF(Comptes!AA275&lt;&gt;0,SUMPRODUCT(Comptes!O275:Z275,Comptes!$O$5:$Z$5)/Comptes!AA275,IF(Comptes!G275&lt;&gt;0,$AC$3,Comptes!AF275)),""),""))</f>
        <v>0</v>
      </c>
      <c r="AD275" s="60" t="str">
        <f ca="1">+IFERROR(VLOOKUP((($AC$3-AC275))/30.5,$AK$24:$AL$28,2,TRUE),"")</f>
        <v>A plus d’un an</v>
      </c>
      <c r="AE275" s="52"/>
      <c r="AF275" s="61"/>
    </row>
    <row r="276" spans="1:32" s="62" customFormat="1" ht="13.8" x14ac:dyDescent="0.3">
      <c r="A276" s="76"/>
      <c r="B276" s="64" t="s">
        <v>125</v>
      </c>
      <c r="C276" s="65" t="s">
        <v>125</v>
      </c>
      <c r="D276" s="65" t="s">
        <v>125</v>
      </c>
      <c r="E276" s="66" t="s">
        <v>125</v>
      </c>
      <c r="F276" s="54">
        <v>0</v>
      </c>
      <c r="G276" s="55">
        <v>0</v>
      </c>
      <c r="H276" s="67">
        <f t="shared" si="21"/>
        <v>0</v>
      </c>
      <c r="I276" s="68"/>
      <c r="J276" s="56"/>
      <c r="K276" s="69"/>
      <c r="L276" s="70">
        <f t="shared" si="22"/>
        <v>0</v>
      </c>
      <c r="M276" s="52"/>
      <c r="N276" s="57">
        <v>0</v>
      </c>
      <c r="O276" s="72"/>
      <c r="P276" s="72"/>
      <c r="Q276" s="72"/>
      <c r="R276" s="72"/>
      <c r="S276" s="72"/>
      <c r="T276" s="72"/>
      <c r="U276" s="72"/>
      <c r="V276" s="72"/>
      <c r="W276" s="72"/>
      <c r="X276" s="72"/>
      <c r="Y276" s="72"/>
      <c r="Z276" s="72"/>
      <c r="AA276" s="58">
        <f t="shared" si="23"/>
        <v>0</v>
      </c>
      <c r="AB276" s="73"/>
      <c r="AC276" s="59">
        <f>IF(ROUND(Comptes!AA276,0)=0,Comptes!AF276,IFERROR(IF(Comptes!H276&lt;&gt;0,IF(Comptes!AA276&lt;&gt;0,SUMPRODUCT(Comptes!O276:Z276,Comptes!$O$5:$Z$5)/Comptes!AA276,IF(Comptes!G276&lt;&gt;0,$AC$3,Comptes!AF276)),""),""))</f>
        <v>0</v>
      </c>
      <c r="AD276" s="60" t="str">
        <f ca="1">+IFERROR(VLOOKUP((($AC$3-AC276))/30.5,$AK$24:$AL$28,2,TRUE),"")</f>
        <v>A plus d’un an</v>
      </c>
      <c r="AE276" s="52"/>
      <c r="AF276" s="61"/>
    </row>
    <row r="277" spans="1:32" s="62" customFormat="1" ht="13.8" x14ac:dyDescent="0.3">
      <c r="A277" s="76"/>
      <c r="B277" s="64" t="s">
        <v>125</v>
      </c>
      <c r="C277" s="65" t="s">
        <v>125</v>
      </c>
      <c r="D277" s="65" t="s">
        <v>125</v>
      </c>
      <c r="E277" s="66" t="s">
        <v>125</v>
      </c>
      <c r="F277" s="54">
        <v>0</v>
      </c>
      <c r="G277" s="55">
        <v>0</v>
      </c>
      <c r="H277" s="67">
        <f t="shared" si="21"/>
        <v>0</v>
      </c>
      <c r="I277" s="68"/>
      <c r="J277" s="56"/>
      <c r="K277" s="69"/>
      <c r="L277" s="70">
        <f t="shared" si="22"/>
        <v>0</v>
      </c>
      <c r="M277" s="52"/>
      <c r="N277" s="57">
        <v>0</v>
      </c>
      <c r="O277" s="72"/>
      <c r="P277" s="72"/>
      <c r="Q277" s="72"/>
      <c r="R277" s="72"/>
      <c r="S277" s="72"/>
      <c r="T277" s="72"/>
      <c r="U277" s="72"/>
      <c r="V277" s="72"/>
      <c r="W277" s="72"/>
      <c r="X277" s="72"/>
      <c r="Y277" s="72"/>
      <c r="Z277" s="72"/>
      <c r="AA277" s="58">
        <f t="shared" si="23"/>
        <v>0</v>
      </c>
      <c r="AB277" s="73"/>
      <c r="AC277" s="59">
        <f>IF(ROUND(Comptes!AA277,0)=0,Comptes!AF277,IFERROR(IF(Comptes!H277&lt;&gt;0,IF(Comptes!AA277&lt;&gt;0,SUMPRODUCT(Comptes!O277:Z277,Comptes!$O$5:$Z$5)/Comptes!AA277,IF(Comptes!G277&lt;&gt;0,$AC$3,Comptes!AF277)),""),""))</f>
        <v>0</v>
      </c>
      <c r="AD277" s="60" t="str">
        <f ca="1">+IFERROR(VLOOKUP((($AC$3-AC277))/30.5,$AK$24:$AL$28,2,TRUE),"")</f>
        <v>A plus d’un an</v>
      </c>
      <c r="AE277" s="52"/>
      <c r="AF277" s="61"/>
    </row>
    <row r="278" spans="1:32" s="62" customFormat="1" ht="13.8" x14ac:dyDescent="0.3">
      <c r="A278" s="76"/>
      <c r="B278" s="64" t="s">
        <v>125</v>
      </c>
      <c r="C278" s="65" t="s">
        <v>125</v>
      </c>
      <c r="D278" s="65" t="s">
        <v>125</v>
      </c>
      <c r="E278" s="66" t="s">
        <v>125</v>
      </c>
      <c r="F278" s="54">
        <v>0</v>
      </c>
      <c r="G278" s="55">
        <v>0</v>
      </c>
      <c r="H278" s="67">
        <f t="shared" si="21"/>
        <v>0</v>
      </c>
      <c r="I278" s="68"/>
      <c r="J278" s="56"/>
      <c r="K278" s="69"/>
      <c r="L278" s="70">
        <f t="shared" si="22"/>
        <v>0</v>
      </c>
      <c r="M278" s="52"/>
      <c r="N278" s="57">
        <v>0</v>
      </c>
      <c r="O278" s="72"/>
      <c r="P278" s="72"/>
      <c r="Q278" s="72"/>
      <c r="R278" s="72"/>
      <c r="S278" s="72"/>
      <c r="T278" s="72"/>
      <c r="U278" s="72"/>
      <c r="V278" s="72"/>
      <c r="W278" s="72"/>
      <c r="X278" s="72"/>
      <c r="Y278" s="72"/>
      <c r="Z278" s="72"/>
      <c r="AA278" s="58">
        <f t="shared" si="23"/>
        <v>0</v>
      </c>
      <c r="AB278" s="73"/>
      <c r="AC278" s="59">
        <f>IF(ROUND(Comptes!AA278,0)=0,Comptes!AF278,IFERROR(IF(Comptes!H278&lt;&gt;0,IF(Comptes!AA278&lt;&gt;0,SUMPRODUCT(Comptes!O278:Z278,Comptes!$O$5:$Z$5)/Comptes!AA278,IF(Comptes!G278&lt;&gt;0,$AC$3,Comptes!AF278)),""),""))</f>
        <v>0</v>
      </c>
      <c r="AD278" s="60" t="str">
        <f ca="1">+IFERROR(VLOOKUP((($AC$3-AC278))/30.5,$AK$24:$AL$28,2,TRUE),"")</f>
        <v>A plus d’un an</v>
      </c>
      <c r="AE278" s="52"/>
      <c r="AF278" s="61"/>
    </row>
    <row r="279" spans="1:32" s="62" customFormat="1" ht="13.8" x14ac:dyDescent="0.3">
      <c r="A279" s="76"/>
      <c r="B279" s="64" t="s">
        <v>125</v>
      </c>
      <c r="C279" s="65" t="s">
        <v>125</v>
      </c>
      <c r="D279" s="65" t="s">
        <v>125</v>
      </c>
      <c r="E279" s="66" t="s">
        <v>125</v>
      </c>
      <c r="F279" s="54">
        <v>0</v>
      </c>
      <c r="G279" s="55">
        <v>0</v>
      </c>
      <c r="H279" s="67">
        <f t="shared" si="21"/>
        <v>0</v>
      </c>
      <c r="I279" s="68"/>
      <c r="J279" s="56"/>
      <c r="K279" s="69"/>
      <c r="L279" s="70">
        <f t="shared" si="22"/>
        <v>0</v>
      </c>
      <c r="M279" s="52"/>
      <c r="N279" s="57">
        <v>0</v>
      </c>
      <c r="O279" s="72"/>
      <c r="P279" s="72"/>
      <c r="Q279" s="72"/>
      <c r="R279" s="72"/>
      <c r="S279" s="72"/>
      <c r="T279" s="72"/>
      <c r="U279" s="72"/>
      <c r="V279" s="72"/>
      <c r="W279" s="72"/>
      <c r="X279" s="72"/>
      <c r="Y279" s="72"/>
      <c r="Z279" s="72"/>
      <c r="AA279" s="58">
        <f t="shared" si="23"/>
        <v>0</v>
      </c>
      <c r="AB279" s="73"/>
      <c r="AC279" s="59">
        <f>IF(ROUND(Comptes!AA279,0)=0,Comptes!AF279,IFERROR(IF(Comptes!H279&lt;&gt;0,IF(Comptes!AA279&lt;&gt;0,SUMPRODUCT(Comptes!O279:Z279,Comptes!$O$5:$Z$5)/Comptes!AA279,IF(Comptes!G279&lt;&gt;0,$AC$3,Comptes!AF279)),""),""))</f>
        <v>0</v>
      </c>
      <c r="AD279" s="60" t="str">
        <f ca="1">+IFERROR(VLOOKUP((($AC$3-AC279))/30.5,$AK$24:$AL$28,2,TRUE),"")</f>
        <v>A plus d’un an</v>
      </c>
      <c r="AE279" s="52"/>
      <c r="AF279" s="61"/>
    </row>
    <row r="280" spans="1:32" s="62" customFormat="1" ht="13.8" x14ac:dyDescent="0.3">
      <c r="A280" s="76"/>
      <c r="B280" s="64" t="s">
        <v>125</v>
      </c>
      <c r="C280" s="65" t="s">
        <v>125</v>
      </c>
      <c r="D280" s="65" t="s">
        <v>125</v>
      </c>
      <c r="E280" s="66" t="s">
        <v>125</v>
      </c>
      <c r="F280" s="54">
        <v>0</v>
      </c>
      <c r="G280" s="55">
        <v>0</v>
      </c>
      <c r="H280" s="67">
        <f t="shared" si="21"/>
        <v>0</v>
      </c>
      <c r="I280" s="68"/>
      <c r="J280" s="56"/>
      <c r="K280" s="69"/>
      <c r="L280" s="70">
        <f t="shared" si="22"/>
        <v>0</v>
      </c>
      <c r="M280" s="52"/>
      <c r="N280" s="57">
        <v>0</v>
      </c>
      <c r="O280" s="72"/>
      <c r="P280" s="72"/>
      <c r="Q280" s="72"/>
      <c r="R280" s="72"/>
      <c r="S280" s="72"/>
      <c r="T280" s="72"/>
      <c r="U280" s="72"/>
      <c r="V280" s="72"/>
      <c r="W280" s="72"/>
      <c r="X280" s="72"/>
      <c r="Y280" s="72"/>
      <c r="Z280" s="72"/>
      <c r="AA280" s="58">
        <f t="shared" si="23"/>
        <v>0</v>
      </c>
      <c r="AB280" s="73"/>
      <c r="AC280" s="59">
        <f>IF(ROUND(Comptes!AA280,0)=0,Comptes!AF280,IFERROR(IF(Comptes!H280&lt;&gt;0,IF(Comptes!AA280&lt;&gt;0,SUMPRODUCT(Comptes!O280:Z280,Comptes!$O$5:$Z$5)/Comptes!AA280,IF(Comptes!G280&lt;&gt;0,$AC$3,Comptes!AF280)),""),""))</f>
        <v>0</v>
      </c>
      <c r="AD280" s="60" t="str">
        <f ca="1">+IFERROR(VLOOKUP((($AC$3-AC280))/30.5,$AK$24:$AL$28,2,TRUE),"")</f>
        <v>A plus d’un an</v>
      </c>
      <c r="AE280" s="52"/>
      <c r="AF280" s="61"/>
    </row>
    <row r="281" spans="1:32" s="62" customFormat="1" ht="13.8" x14ac:dyDescent="0.3">
      <c r="A281" s="76"/>
      <c r="B281" s="64" t="s">
        <v>125</v>
      </c>
      <c r="C281" s="65" t="s">
        <v>125</v>
      </c>
      <c r="D281" s="65" t="s">
        <v>125</v>
      </c>
      <c r="E281" s="66" t="s">
        <v>125</v>
      </c>
      <c r="F281" s="54">
        <v>0</v>
      </c>
      <c r="G281" s="55">
        <v>0</v>
      </c>
      <c r="H281" s="67">
        <f t="shared" si="21"/>
        <v>0</v>
      </c>
      <c r="I281" s="68"/>
      <c r="J281" s="56"/>
      <c r="K281" s="69"/>
      <c r="L281" s="70">
        <f t="shared" si="22"/>
        <v>0</v>
      </c>
      <c r="M281" s="52"/>
      <c r="N281" s="57">
        <v>0</v>
      </c>
      <c r="O281" s="72"/>
      <c r="P281" s="72"/>
      <c r="Q281" s="72"/>
      <c r="R281" s="72"/>
      <c r="S281" s="72"/>
      <c r="T281" s="72"/>
      <c r="U281" s="72"/>
      <c r="V281" s="72"/>
      <c r="W281" s="72"/>
      <c r="X281" s="72"/>
      <c r="Y281" s="72"/>
      <c r="Z281" s="72"/>
      <c r="AA281" s="58">
        <f t="shared" si="23"/>
        <v>0</v>
      </c>
      <c r="AB281" s="73"/>
      <c r="AC281" s="59">
        <f>IF(ROUND(Comptes!AA281,0)=0,Comptes!AF281,IFERROR(IF(Comptes!H281&lt;&gt;0,IF(Comptes!AA281&lt;&gt;0,SUMPRODUCT(Comptes!O281:Z281,Comptes!$O$5:$Z$5)/Comptes!AA281,IF(Comptes!G281&lt;&gt;0,$AC$3,Comptes!AF281)),""),""))</f>
        <v>0</v>
      </c>
      <c r="AD281" s="60" t="str">
        <f ca="1">+IFERROR(VLOOKUP((($AC$3-AC281))/30.5,$AK$24:$AL$28,2,TRUE),"")</f>
        <v>A plus d’un an</v>
      </c>
      <c r="AE281" s="52"/>
      <c r="AF281" s="61"/>
    </row>
    <row r="282" spans="1:32" s="62" customFormat="1" ht="13.8" x14ac:dyDescent="0.3">
      <c r="A282" s="76"/>
      <c r="B282" s="64" t="s">
        <v>125</v>
      </c>
      <c r="C282" s="65" t="s">
        <v>125</v>
      </c>
      <c r="D282" s="65" t="s">
        <v>125</v>
      </c>
      <c r="E282" s="66" t="s">
        <v>125</v>
      </c>
      <c r="F282" s="54">
        <v>0</v>
      </c>
      <c r="G282" s="55">
        <v>0</v>
      </c>
      <c r="H282" s="67">
        <f t="shared" si="21"/>
        <v>0</v>
      </c>
      <c r="I282" s="68"/>
      <c r="J282" s="56"/>
      <c r="K282" s="69"/>
      <c r="L282" s="70">
        <f t="shared" si="22"/>
        <v>0</v>
      </c>
      <c r="M282" s="52"/>
      <c r="N282" s="57">
        <v>0</v>
      </c>
      <c r="O282" s="72"/>
      <c r="P282" s="72"/>
      <c r="Q282" s="72"/>
      <c r="R282" s="72"/>
      <c r="S282" s="72"/>
      <c r="T282" s="72"/>
      <c r="U282" s="72"/>
      <c r="V282" s="72"/>
      <c r="W282" s="72"/>
      <c r="X282" s="72"/>
      <c r="Y282" s="72"/>
      <c r="Z282" s="72"/>
      <c r="AA282" s="58">
        <f t="shared" si="23"/>
        <v>0</v>
      </c>
      <c r="AB282" s="73"/>
      <c r="AC282" s="59">
        <f>IF(ROUND(Comptes!AA282,0)=0,Comptes!AF282,IFERROR(IF(Comptes!H282&lt;&gt;0,IF(Comptes!AA282&lt;&gt;0,SUMPRODUCT(Comptes!O282:Z282,Comptes!$O$5:$Z$5)/Comptes!AA282,IF(Comptes!G282&lt;&gt;0,$AC$3,Comptes!AF282)),""),""))</f>
        <v>0</v>
      </c>
      <c r="AD282" s="60" t="str">
        <f ca="1">+IFERROR(VLOOKUP((($AC$3-AC282))/30.5,$AK$24:$AL$28,2,TRUE),"")</f>
        <v>A plus d’un an</v>
      </c>
      <c r="AE282" s="52"/>
      <c r="AF282" s="61"/>
    </row>
    <row r="283" spans="1:32" s="62" customFormat="1" ht="13.8" x14ac:dyDescent="0.3">
      <c r="A283" s="76"/>
      <c r="B283" s="64" t="s">
        <v>125</v>
      </c>
      <c r="C283" s="65" t="s">
        <v>125</v>
      </c>
      <c r="D283" s="65" t="s">
        <v>125</v>
      </c>
      <c r="E283" s="66" t="s">
        <v>125</v>
      </c>
      <c r="F283" s="54">
        <v>0</v>
      </c>
      <c r="G283" s="55">
        <v>0</v>
      </c>
      <c r="H283" s="67">
        <f t="shared" si="21"/>
        <v>0</v>
      </c>
      <c r="I283" s="68"/>
      <c r="J283" s="56"/>
      <c r="K283" s="69"/>
      <c r="L283" s="70">
        <f t="shared" si="22"/>
        <v>0</v>
      </c>
      <c r="M283" s="52"/>
      <c r="N283" s="57">
        <v>0</v>
      </c>
      <c r="O283" s="72"/>
      <c r="P283" s="72"/>
      <c r="Q283" s="72"/>
      <c r="R283" s="72"/>
      <c r="S283" s="72"/>
      <c r="T283" s="72"/>
      <c r="U283" s="72"/>
      <c r="V283" s="72"/>
      <c r="W283" s="72"/>
      <c r="X283" s="72"/>
      <c r="Y283" s="72"/>
      <c r="Z283" s="72"/>
      <c r="AA283" s="58">
        <f t="shared" si="23"/>
        <v>0</v>
      </c>
      <c r="AB283" s="73"/>
      <c r="AC283" s="59">
        <f>IF(ROUND(Comptes!AA283,0)=0,Comptes!AF283,IFERROR(IF(Comptes!H283&lt;&gt;0,IF(Comptes!AA283&lt;&gt;0,SUMPRODUCT(Comptes!O283:Z283,Comptes!$O$5:$Z$5)/Comptes!AA283,IF(Comptes!G283&lt;&gt;0,$AC$3,Comptes!AF283)),""),""))</f>
        <v>0</v>
      </c>
      <c r="AD283" s="60" t="str">
        <f ca="1">+IFERROR(VLOOKUP((($AC$3-AC283))/30.5,$AK$24:$AL$28,2,TRUE),"")</f>
        <v>A plus d’un an</v>
      </c>
      <c r="AE283" s="52"/>
      <c r="AF283" s="61"/>
    </row>
    <row r="284" spans="1:32" s="62" customFormat="1" ht="13.8" x14ac:dyDescent="0.3">
      <c r="A284" s="76"/>
      <c r="B284" s="64" t="s">
        <v>125</v>
      </c>
      <c r="C284" s="65" t="s">
        <v>125</v>
      </c>
      <c r="D284" s="65" t="s">
        <v>125</v>
      </c>
      <c r="E284" s="66" t="s">
        <v>125</v>
      </c>
      <c r="F284" s="54">
        <v>0</v>
      </c>
      <c r="G284" s="55">
        <v>0</v>
      </c>
      <c r="H284" s="67">
        <f t="shared" si="21"/>
        <v>0</v>
      </c>
      <c r="I284" s="68"/>
      <c r="J284" s="56"/>
      <c r="K284" s="69"/>
      <c r="L284" s="70">
        <f t="shared" si="22"/>
        <v>0</v>
      </c>
      <c r="M284" s="52"/>
      <c r="N284" s="57">
        <v>0</v>
      </c>
      <c r="O284" s="72"/>
      <c r="P284" s="72"/>
      <c r="Q284" s="72"/>
      <c r="R284" s="72"/>
      <c r="S284" s="72"/>
      <c r="T284" s="72"/>
      <c r="U284" s="72"/>
      <c r="V284" s="72"/>
      <c r="W284" s="72"/>
      <c r="X284" s="72"/>
      <c r="Y284" s="72"/>
      <c r="Z284" s="72"/>
      <c r="AA284" s="58">
        <f t="shared" si="23"/>
        <v>0</v>
      </c>
      <c r="AB284" s="73"/>
      <c r="AC284" s="59">
        <f>IF(ROUND(Comptes!AA284,0)=0,Comptes!AF284,IFERROR(IF(Comptes!H284&lt;&gt;0,IF(Comptes!AA284&lt;&gt;0,SUMPRODUCT(Comptes!O284:Z284,Comptes!$O$5:$Z$5)/Comptes!AA284,IF(Comptes!G284&lt;&gt;0,$AC$3,Comptes!AF284)),""),""))</f>
        <v>0</v>
      </c>
      <c r="AD284" s="60" t="str">
        <f ca="1">+IFERROR(VLOOKUP((($AC$3-AC284))/30.5,$AK$24:$AL$28,2,TRUE),"")</f>
        <v>A plus d’un an</v>
      </c>
      <c r="AE284" s="52"/>
      <c r="AF284" s="61"/>
    </row>
    <row r="285" spans="1:32" s="62" customFormat="1" ht="13.8" x14ac:dyDescent="0.3">
      <c r="A285" s="76"/>
      <c r="B285" s="64" t="s">
        <v>125</v>
      </c>
      <c r="C285" s="65" t="s">
        <v>125</v>
      </c>
      <c r="D285" s="65" t="s">
        <v>125</v>
      </c>
      <c r="E285" s="66" t="s">
        <v>125</v>
      </c>
      <c r="F285" s="54">
        <v>0</v>
      </c>
      <c r="G285" s="55">
        <v>0</v>
      </c>
      <c r="H285" s="67">
        <f t="shared" si="21"/>
        <v>0</v>
      </c>
      <c r="I285" s="68"/>
      <c r="J285" s="56"/>
      <c r="K285" s="69"/>
      <c r="L285" s="70">
        <f t="shared" si="22"/>
        <v>0</v>
      </c>
      <c r="M285" s="52"/>
      <c r="N285" s="57">
        <v>0</v>
      </c>
      <c r="O285" s="72"/>
      <c r="P285" s="72"/>
      <c r="Q285" s="72"/>
      <c r="R285" s="72"/>
      <c r="S285" s="72"/>
      <c r="T285" s="72"/>
      <c r="U285" s="72"/>
      <c r="V285" s="72"/>
      <c r="W285" s="72"/>
      <c r="X285" s="72"/>
      <c r="Y285" s="72"/>
      <c r="Z285" s="72"/>
      <c r="AA285" s="58">
        <f t="shared" si="23"/>
        <v>0</v>
      </c>
      <c r="AB285" s="73"/>
      <c r="AC285" s="59">
        <f>IF(ROUND(Comptes!AA285,0)=0,Comptes!AF285,IFERROR(IF(Comptes!H285&lt;&gt;0,IF(Comptes!AA285&lt;&gt;0,SUMPRODUCT(Comptes!O285:Z285,Comptes!$O$5:$Z$5)/Comptes!AA285,IF(Comptes!G285&lt;&gt;0,$AC$3,Comptes!AF285)),""),""))</f>
        <v>0</v>
      </c>
      <c r="AD285" s="60" t="str">
        <f ca="1">+IFERROR(VLOOKUP((($AC$3-AC285))/30.5,$AK$24:$AL$28,2,TRUE),"")</f>
        <v>A plus d’un an</v>
      </c>
      <c r="AE285" s="52"/>
      <c r="AF285" s="61"/>
    </row>
    <row r="286" spans="1:32" s="62" customFormat="1" ht="13.8" x14ac:dyDescent="0.3">
      <c r="A286" s="76"/>
      <c r="B286" s="64" t="s">
        <v>125</v>
      </c>
      <c r="C286" s="65" t="s">
        <v>125</v>
      </c>
      <c r="D286" s="65" t="s">
        <v>125</v>
      </c>
      <c r="E286" s="66" t="s">
        <v>125</v>
      </c>
      <c r="F286" s="54">
        <v>0</v>
      </c>
      <c r="G286" s="55">
        <v>0</v>
      </c>
      <c r="H286" s="67">
        <f t="shared" si="21"/>
        <v>0</v>
      </c>
      <c r="I286" s="68"/>
      <c r="J286" s="56"/>
      <c r="K286" s="69"/>
      <c r="L286" s="70">
        <f t="shared" si="22"/>
        <v>0</v>
      </c>
      <c r="M286" s="52"/>
      <c r="N286" s="57">
        <v>0</v>
      </c>
      <c r="O286" s="72"/>
      <c r="P286" s="72"/>
      <c r="Q286" s="72"/>
      <c r="R286" s="72"/>
      <c r="S286" s="72"/>
      <c r="T286" s="72"/>
      <c r="U286" s="72"/>
      <c r="V286" s="72"/>
      <c r="W286" s="72"/>
      <c r="X286" s="72"/>
      <c r="Y286" s="72"/>
      <c r="Z286" s="72"/>
      <c r="AA286" s="58">
        <f t="shared" si="23"/>
        <v>0</v>
      </c>
      <c r="AB286" s="73"/>
      <c r="AC286" s="59">
        <f>IF(ROUND(Comptes!AA286,0)=0,Comptes!AF286,IFERROR(IF(Comptes!H286&lt;&gt;0,IF(Comptes!AA286&lt;&gt;0,SUMPRODUCT(Comptes!O286:Z286,Comptes!$O$5:$Z$5)/Comptes!AA286,IF(Comptes!G286&lt;&gt;0,$AC$3,Comptes!AF286)),""),""))</f>
        <v>0</v>
      </c>
      <c r="AD286" s="60" t="str">
        <f ca="1">+IFERROR(VLOOKUP((($AC$3-AC286))/30.5,$AK$24:$AL$28,2,TRUE),"")</f>
        <v>A plus d’un an</v>
      </c>
      <c r="AE286" s="52"/>
      <c r="AF286" s="61"/>
    </row>
    <row r="287" spans="1:32" s="62" customFormat="1" ht="13.8" x14ac:dyDescent="0.3">
      <c r="A287" s="76"/>
      <c r="B287" s="64" t="s">
        <v>125</v>
      </c>
      <c r="C287" s="65" t="s">
        <v>125</v>
      </c>
      <c r="D287" s="65" t="s">
        <v>125</v>
      </c>
      <c r="E287" s="66" t="s">
        <v>125</v>
      </c>
      <c r="F287" s="54">
        <v>0</v>
      </c>
      <c r="G287" s="55">
        <v>0</v>
      </c>
      <c r="H287" s="67">
        <f t="shared" si="21"/>
        <v>0</v>
      </c>
      <c r="I287" s="68"/>
      <c r="J287" s="56"/>
      <c r="K287" s="69"/>
      <c r="L287" s="70">
        <f t="shared" si="22"/>
        <v>0</v>
      </c>
      <c r="M287" s="52"/>
      <c r="N287" s="57">
        <v>0</v>
      </c>
      <c r="O287" s="72"/>
      <c r="P287" s="72"/>
      <c r="Q287" s="72"/>
      <c r="R287" s="72"/>
      <c r="S287" s="72"/>
      <c r="T287" s="72"/>
      <c r="U287" s="72"/>
      <c r="V287" s="72"/>
      <c r="W287" s="72"/>
      <c r="X287" s="72"/>
      <c r="Y287" s="72"/>
      <c r="Z287" s="72"/>
      <c r="AA287" s="58">
        <f t="shared" si="23"/>
        <v>0</v>
      </c>
      <c r="AB287" s="73"/>
      <c r="AC287" s="59">
        <f>IF(ROUND(Comptes!AA287,0)=0,Comptes!AF287,IFERROR(IF(Comptes!H287&lt;&gt;0,IF(Comptes!AA287&lt;&gt;0,SUMPRODUCT(Comptes!O287:Z287,Comptes!$O$5:$Z$5)/Comptes!AA287,IF(Comptes!G287&lt;&gt;0,$AC$3,Comptes!AF287)),""),""))</f>
        <v>0</v>
      </c>
      <c r="AD287" s="60" t="str">
        <f ca="1">+IFERROR(VLOOKUP((($AC$3-AC287))/30.5,$AK$24:$AL$28,2,TRUE),"")</f>
        <v>A plus d’un an</v>
      </c>
      <c r="AE287" s="52"/>
      <c r="AF287" s="61"/>
    </row>
    <row r="288" spans="1:32" s="62" customFormat="1" ht="13.8" x14ac:dyDescent="0.3">
      <c r="A288" s="76"/>
      <c r="B288" s="64" t="s">
        <v>125</v>
      </c>
      <c r="C288" s="65" t="s">
        <v>125</v>
      </c>
      <c r="D288" s="65" t="s">
        <v>125</v>
      </c>
      <c r="E288" s="66" t="s">
        <v>125</v>
      </c>
      <c r="F288" s="54">
        <v>0</v>
      </c>
      <c r="G288" s="55">
        <v>0</v>
      </c>
      <c r="H288" s="67">
        <f t="shared" si="21"/>
        <v>0</v>
      </c>
      <c r="I288" s="68"/>
      <c r="J288" s="56"/>
      <c r="K288" s="69"/>
      <c r="L288" s="70">
        <f t="shared" si="22"/>
        <v>0</v>
      </c>
      <c r="M288" s="52"/>
      <c r="N288" s="57">
        <v>0</v>
      </c>
      <c r="O288" s="72"/>
      <c r="P288" s="72"/>
      <c r="Q288" s="72"/>
      <c r="R288" s="72"/>
      <c r="S288" s="72"/>
      <c r="T288" s="72"/>
      <c r="U288" s="72"/>
      <c r="V288" s="72"/>
      <c r="W288" s="72"/>
      <c r="X288" s="72"/>
      <c r="Y288" s="72"/>
      <c r="Z288" s="72"/>
      <c r="AA288" s="58">
        <f t="shared" si="23"/>
        <v>0</v>
      </c>
      <c r="AB288" s="73"/>
      <c r="AC288" s="59">
        <f>IF(ROUND(Comptes!AA288,0)=0,Comptes!AF288,IFERROR(IF(Comptes!H288&lt;&gt;0,IF(Comptes!AA288&lt;&gt;0,SUMPRODUCT(Comptes!O288:Z288,Comptes!$O$5:$Z$5)/Comptes!AA288,IF(Comptes!G288&lt;&gt;0,$AC$3,Comptes!AF288)),""),""))</f>
        <v>0</v>
      </c>
      <c r="AD288" s="60" t="str">
        <f ca="1">+IFERROR(VLOOKUP((($AC$3-AC288))/30.5,$AK$24:$AL$28,2,TRUE),"")</f>
        <v>A plus d’un an</v>
      </c>
      <c r="AE288" s="52"/>
      <c r="AF288" s="61"/>
    </row>
    <row r="289" spans="1:32" s="62" customFormat="1" ht="13.8" x14ac:dyDescent="0.3">
      <c r="A289" s="76"/>
      <c r="B289" s="64" t="s">
        <v>125</v>
      </c>
      <c r="C289" s="65" t="s">
        <v>125</v>
      </c>
      <c r="D289" s="65" t="s">
        <v>125</v>
      </c>
      <c r="E289" s="66" t="s">
        <v>125</v>
      </c>
      <c r="F289" s="54">
        <v>0</v>
      </c>
      <c r="G289" s="55">
        <v>0</v>
      </c>
      <c r="H289" s="67">
        <f t="shared" si="21"/>
        <v>0</v>
      </c>
      <c r="I289" s="68"/>
      <c r="J289" s="56"/>
      <c r="K289" s="69"/>
      <c r="L289" s="70">
        <f t="shared" si="22"/>
        <v>0</v>
      </c>
      <c r="M289" s="52"/>
      <c r="N289" s="57">
        <v>0</v>
      </c>
      <c r="O289" s="72"/>
      <c r="P289" s="72"/>
      <c r="Q289" s="72"/>
      <c r="R289" s="72"/>
      <c r="S289" s="72"/>
      <c r="T289" s="72"/>
      <c r="U289" s="72"/>
      <c r="V289" s="72"/>
      <c r="W289" s="72"/>
      <c r="X289" s="72"/>
      <c r="Y289" s="72"/>
      <c r="Z289" s="72"/>
      <c r="AA289" s="58">
        <f t="shared" si="23"/>
        <v>0</v>
      </c>
      <c r="AB289" s="73"/>
      <c r="AC289" s="59">
        <f>IF(ROUND(Comptes!AA289,0)=0,Comptes!AF289,IFERROR(IF(Comptes!H289&lt;&gt;0,IF(Comptes!AA289&lt;&gt;0,SUMPRODUCT(Comptes!O289:Z289,Comptes!$O$5:$Z$5)/Comptes!AA289,IF(Comptes!G289&lt;&gt;0,$AC$3,Comptes!AF289)),""),""))</f>
        <v>0</v>
      </c>
      <c r="AD289" s="60" t="str">
        <f ca="1">+IFERROR(VLOOKUP((($AC$3-AC289))/30.5,$AK$24:$AL$28,2,TRUE),"")</f>
        <v>A plus d’un an</v>
      </c>
      <c r="AE289" s="52"/>
      <c r="AF289" s="61"/>
    </row>
    <row r="290" spans="1:32" s="62" customFormat="1" ht="13.8" x14ac:dyDescent="0.3">
      <c r="A290" s="76"/>
      <c r="B290" s="64" t="s">
        <v>125</v>
      </c>
      <c r="C290" s="65" t="s">
        <v>125</v>
      </c>
      <c r="D290" s="65" t="s">
        <v>125</v>
      </c>
      <c r="E290" s="66" t="s">
        <v>125</v>
      </c>
      <c r="F290" s="54">
        <v>0</v>
      </c>
      <c r="G290" s="55">
        <v>0</v>
      </c>
      <c r="H290" s="67">
        <f t="shared" si="21"/>
        <v>0</v>
      </c>
      <c r="I290" s="68"/>
      <c r="J290" s="56"/>
      <c r="K290" s="69"/>
      <c r="L290" s="70">
        <f t="shared" si="22"/>
        <v>0</v>
      </c>
      <c r="M290" s="52"/>
      <c r="N290" s="57">
        <v>0</v>
      </c>
      <c r="O290" s="72"/>
      <c r="P290" s="72"/>
      <c r="Q290" s="72"/>
      <c r="R290" s="72"/>
      <c r="S290" s="72"/>
      <c r="T290" s="72"/>
      <c r="U290" s="72"/>
      <c r="V290" s="72"/>
      <c r="W290" s="72"/>
      <c r="X290" s="72"/>
      <c r="Y290" s="72"/>
      <c r="Z290" s="72"/>
      <c r="AA290" s="58">
        <f t="shared" si="23"/>
        <v>0</v>
      </c>
      <c r="AB290" s="73"/>
      <c r="AC290" s="59">
        <f>IF(ROUND(Comptes!AA290,0)=0,Comptes!AF290,IFERROR(IF(Comptes!H290&lt;&gt;0,IF(Comptes!AA290&lt;&gt;0,SUMPRODUCT(Comptes!O290:Z290,Comptes!$O$5:$Z$5)/Comptes!AA290,IF(Comptes!G290&lt;&gt;0,$AC$3,Comptes!AF290)),""),""))</f>
        <v>0</v>
      </c>
      <c r="AD290" s="60" t="str">
        <f ca="1">+IFERROR(VLOOKUP((($AC$3-AC290))/30.5,$AK$24:$AL$28,2,TRUE),"")</f>
        <v>A plus d’un an</v>
      </c>
      <c r="AE290" s="52"/>
      <c r="AF290" s="61"/>
    </row>
    <row r="291" spans="1:32" s="62" customFormat="1" ht="13.8" x14ac:dyDescent="0.3">
      <c r="A291" s="76"/>
      <c r="B291" s="64" t="s">
        <v>125</v>
      </c>
      <c r="C291" s="65" t="s">
        <v>125</v>
      </c>
      <c r="D291" s="65" t="s">
        <v>125</v>
      </c>
      <c r="E291" s="66" t="s">
        <v>125</v>
      </c>
      <c r="F291" s="54">
        <v>0</v>
      </c>
      <c r="G291" s="55">
        <v>0</v>
      </c>
      <c r="H291" s="67">
        <f t="shared" si="21"/>
        <v>0</v>
      </c>
      <c r="I291" s="68"/>
      <c r="J291" s="56"/>
      <c r="K291" s="69"/>
      <c r="L291" s="70">
        <f t="shared" si="22"/>
        <v>0</v>
      </c>
      <c r="M291" s="52"/>
      <c r="N291" s="57">
        <v>0</v>
      </c>
      <c r="O291" s="72"/>
      <c r="P291" s="72"/>
      <c r="Q291" s="72"/>
      <c r="R291" s="72"/>
      <c r="S291" s="72"/>
      <c r="T291" s="72"/>
      <c r="U291" s="72"/>
      <c r="V291" s="72"/>
      <c r="W291" s="72"/>
      <c r="X291" s="72"/>
      <c r="Y291" s="72"/>
      <c r="Z291" s="72"/>
      <c r="AA291" s="58">
        <f t="shared" si="23"/>
        <v>0</v>
      </c>
      <c r="AB291" s="73"/>
      <c r="AC291" s="59">
        <f>IF(ROUND(Comptes!AA291,0)=0,Comptes!AF291,IFERROR(IF(Comptes!H291&lt;&gt;0,IF(Comptes!AA291&lt;&gt;0,SUMPRODUCT(Comptes!O291:Z291,Comptes!$O$5:$Z$5)/Comptes!AA291,IF(Comptes!G291&lt;&gt;0,$AC$3,Comptes!AF291)),""),""))</f>
        <v>0</v>
      </c>
      <c r="AD291" s="60" t="str">
        <f ca="1">+IFERROR(VLOOKUP((($AC$3-AC291))/30.5,$AK$24:$AL$28,2,TRUE),"")</f>
        <v>A plus d’un an</v>
      </c>
      <c r="AE291" s="52"/>
      <c r="AF291" s="61"/>
    </row>
    <row r="292" spans="1:32" s="62" customFormat="1" ht="13.8" x14ac:dyDescent="0.3">
      <c r="A292" s="76"/>
      <c r="B292" s="64" t="s">
        <v>125</v>
      </c>
      <c r="C292" s="65" t="s">
        <v>125</v>
      </c>
      <c r="D292" s="65" t="s">
        <v>125</v>
      </c>
      <c r="E292" s="66" t="s">
        <v>125</v>
      </c>
      <c r="F292" s="54">
        <v>0</v>
      </c>
      <c r="G292" s="55">
        <v>0</v>
      </c>
      <c r="H292" s="67">
        <f t="shared" si="21"/>
        <v>0</v>
      </c>
      <c r="I292" s="68"/>
      <c r="J292" s="56"/>
      <c r="K292" s="69"/>
      <c r="L292" s="70">
        <f t="shared" si="22"/>
        <v>0</v>
      </c>
      <c r="M292" s="52"/>
      <c r="N292" s="57">
        <v>0</v>
      </c>
      <c r="O292" s="72"/>
      <c r="P292" s="72"/>
      <c r="Q292" s="72"/>
      <c r="R292" s="72"/>
      <c r="S292" s="72"/>
      <c r="T292" s="72"/>
      <c r="U292" s="72"/>
      <c r="V292" s="72"/>
      <c r="W292" s="72"/>
      <c r="X292" s="72"/>
      <c r="Y292" s="72"/>
      <c r="Z292" s="72"/>
      <c r="AA292" s="58">
        <f t="shared" si="23"/>
        <v>0</v>
      </c>
      <c r="AB292" s="73"/>
      <c r="AC292" s="59">
        <f>IF(ROUND(Comptes!AA292,0)=0,Comptes!AF292,IFERROR(IF(Comptes!H292&lt;&gt;0,IF(Comptes!AA292&lt;&gt;0,SUMPRODUCT(Comptes!O292:Z292,Comptes!$O$5:$Z$5)/Comptes!AA292,IF(Comptes!G292&lt;&gt;0,$AC$3,Comptes!AF292)),""),""))</f>
        <v>0</v>
      </c>
      <c r="AD292" s="60" t="str">
        <f ca="1">+IFERROR(VLOOKUP((($AC$3-AC292))/30.5,$AK$24:$AL$28,2,TRUE),"")</f>
        <v>A plus d’un an</v>
      </c>
      <c r="AE292" s="52"/>
      <c r="AF292" s="61"/>
    </row>
    <row r="293" spans="1:32" s="62" customFormat="1" ht="13.8" x14ac:dyDescent="0.3">
      <c r="A293" s="76"/>
      <c r="B293" s="64" t="s">
        <v>125</v>
      </c>
      <c r="C293" s="65" t="s">
        <v>125</v>
      </c>
      <c r="D293" s="65" t="s">
        <v>125</v>
      </c>
      <c r="E293" s="66" t="s">
        <v>125</v>
      </c>
      <c r="F293" s="54">
        <v>0</v>
      </c>
      <c r="G293" s="55">
        <v>0</v>
      </c>
      <c r="H293" s="67">
        <f t="shared" si="21"/>
        <v>0</v>
      </c>
      <c r="I293" s="68"/>
      <c r="J293" s="56"/>
      <c r="K293" s="69"/>
      <c r="L293" s="70">
        <f t="shared" si="22"/>
        <v>0</v>
      </c>
      <c r="M293" s="52"/>
      <c r="N293" s="57">
        <v>0</v>
      </c>
      <c r="O293" s="72"/>
      <c r="P293" s="72"/>
      <c r="Q293" s="72"/>
      <c r="R293" s="72"/>
      <c r="S293" s="72"/>
      <c r="T293" s="72"/>
      <c r="U293" s="72"/>
      <c r="V293" s="72"/>
      <c r="W293" s="72"/>
      <c r="X293" s="72"/>
      <c r="Y293" s="72"/>
      <c r="Z293" s="72"/>
      <c r="AA293" s="58">
        <f t="shared" si="23"/>
        <v>0</v>
      </c>
      <c r="AB293" s="73"/>
      <c r="AC293" s="59">
        <f>IF(ROUND(Comptes!AA293,0)=0,Comptes!AF293,IFERROR(IF(Comptes!H293&lt;&gt;0,IF(Comptes!AA293&lt;&gt;0,SUMPRODUCT(Comptes!O293:Z293,Comptes!$O$5:$Z$5)/Comptes!AA293,IF(Comptes!G293&lt;&gt;0,$AC$3,Comptes!AF293)),""),""))</f>
        <v>0</v>
      </c>
      <c r="AD293" s="60" t="str">
        <f ca="1">+IFERROR(VLOOKUP((($AC$3-AC293))/30.5,$AK$24:$AL$28,2,TRUE),"")</f>
        <v>A plus d’un an</v>
      </c>
      <c r="AE293" s="52"/>
      <c r="AF293" s="61"/>
    </row>
    <row r="294" spans="1:32" s="62" customFormat="1" ht="13.8" x14ac:dyDescent="0.3">
      <c r="A294" s="76"/>
      <c r="B294" s="64" t="s">
        <v>125</v>
      </c>
      <c r="C294" s="65" t="s">
        <v>125</v>
      </c>
      <c r="D294" s="65" t="s">
        <v>125</v>
      </c>
      <c r="E294" s="66" t="s">
        <v>125</v>
      </c>
      <c r="F294" s="54">
        <v>0</v>
      </c>
      <c r="G294" s="55">
        <v>0</v>
      </c>
      <c r="H294" s="67">
        <f t="shared" si="21"/>
        <v>0</v>
      </c>
      <c r="I294" s="68"/>
      <c r="J294" s="56"/>
      <c r="K294" s="69"/>
      <c r="L294" s="70">
        <f t="shared" si="22"/>
        <v>0</v>
      </c>
      <c r="M294" s="52"/>
      <c r="N294" s="57">
        <v>0</v>
      </c>
      <c r="O294" s="72"/>
      <c r="P294" s="72"/>
      <c r="Q294" s="72"/>
      <c r="R294" s="72"/>
      <c r="S294" s="72"/>
      <c r="T294" s="72"/>
      <c r="U294" s="72"/>
      <c r="V294" s="72"/>
      <c r="W294" s="72"/>
      <c r="X294" s="72"/>
      <c r="Y294" s="72"/>
      <c r="Z294" s="72"/>
      <c r="AA294" s="58">
        <f t="shared" si="23"/>
        <v>0</v>
      </c>
      <c r="AB294" s="73"/>
      <c r="AC294" s="59">
        <f>IF(ROUND(Comptes!AA294,0)=0,Comptes!AF294,IFERROR(IF(Comptes!H294&lt;&gt;0,IF(Comptes!AA294&lt;&gt;0,SUMPRODUCT(Comptes!O294:Z294,Comptes!$O$5:$Z$5)/Comptes!AA294,IF(Comptes!G294&lt;&gt;0,$AC$3,Comptes!AF294)),""),""))</f>
        <v>0</v>
      </c>
      <c r="AD294" s="60" t="str">
        <f ca="1">+IFERROR(VLOOKUP((($AC$3-AC294))/30.5,$AK$24:$AL$28,2,TRUE),"")</f>
        <v>A plus d’un an</v>
      </c>
      <c r="AE294" s="52"/>
      <c r="AF294" s="61"/>
    </row>
    <row r="295" spans="1:32" s="62" customFormat="1" ht="13.8" x14ac:dyDescent="0.3">
      <c r="A295" s="76"/>
      <c r="B295" s="64" t="s">
        <v>125</v>
      </c>
      <c r="C295" s="65" t="s">
        <v>125</v>
      </c>
      <c r="D295" s="65" t="s">
        <v>125</v>
      </c>
      <c r="E295" s="66" t="s">
        <v>125</v>
      </c>
      <c r="F295" s="54">
        <v>0</v>
      </c>
      <c r="G295" s="55">
        <v>0</v>
      </c>
      <c r="H295" s="67">
        <f t="shared" si="21"/>
        <v>0</v>
      </c>
      <c r="I295" s="68"/>
      <c r="J295" s="56"/>
      <c r="K295" s="69"/>
      <c r="L295" s="70">
        <f t="shared" si="22"/>
        <v>0</v>
      </c>
      <c r="M295" s="52"/>
      <c r="N295" s="57">
        <v>0</v>
      </c>
      <c r="O295" s="72"/>
      <c r="P295" s="72"/>
      <c r="Q295" s="72"/>
      <c r="R295" s="72"/>
      <c r="S295" s="72"/>
      <c r="T295" s="72"/>
      <c r="U295" s="72"/>
      <c r="V295" s="72"/>
      <c r="W295" s="72"/>
      <c r="X295" s="72"/>
      <c r="Y295" s="72"/>
      <c r="Z295" s="72"/>
      <c r="AA295" s="58">
        <f t="shared" si="23"/>
        <v>0</v>
      </c>
      <c r="AB295" s="73"/>
      <c r="AC295" s="59">
        <f>IF(ROUND(Comptes!AA295,0)=0,Comptes!AF295,IFERROR(IF(Comptes!H295&lt;&gt;0,IF(Comptes!AA295&lt;&gt;0,SUMPRODUCT(Comptes!O295:Z295,Comptes!$O$5:$Z$5)/Comptes!AA295,IF(Comptes!G295&lt;&gt;0,$AC$3,Comptes!AF295)),""),""))</f>
        <v>0</v>
      </c>
      <c r="AD295" s="60" t="str">
        <f ca="1">+IFERROR(VLOOKUP((($AC$3-AC295))/30.5,$AK$24:$AL$28,2,TRUE),"")</f>
        <v>A plus d’un an</v>
      </c>
      <c r="AE295" s="52"/>
      <c r="AF295" s="61"/>
    </row>
    <row r="296" spans="1:32" s="62" customFormat="1" ht="13.8" x14ac:dyDescent="0.3">
      <c r="A296" s="76"/>
      <c r="B296" s="64" t="s">
        <v>125</v>
      </c>
      <c r="C296" s="65" t="s">
        <v>125</v>
      </c>
      <c r="D296" s="65" t="s">
        <v>125</v>
      </c>
      <c r="E296" s="66" t="s">
        <v>125</v>
      </c>
      <c r="F296" s="54">
        <v>0</v>
      </c>
      <c r="G296" s="55">
        <v>0</v>
      </c>
      <c r="H296" s="67">
        <f t="shared" si="21"/>
        <v>0</v>
      </c>
      <c r="I296" s="68"/>
      <c r="J296" s="56"/>
      <c r="K296" s="69"/>
      <c r="L296" s="70">
        <f t="shared" si="22"/>
        <v>0</v>
      </c>
      <c r="M296" s="52"/>
      <c r="N296" s="57">
        <v>0</v>
      </c>
      <c r="O296" s="72"/>
      <c r="P296" s="72"/>
      <c r="Q296" s="72"/>
      <c r="R296" s="72"/>
      <c r="S296" s="72"/>
      <c r="T296" s="72"/>
      <c r="U296" s="72"/>
      <c r="V296" s="72"/>
      <c r="W296" s="72"/>
      <c r="X296" s="72"/>
      <c r="Y296" s="72"/>
      <c r="Z296" s="72"/>
      <c r="AA296" s="58">
        <f t="shared" si="23"/>
        <v>0</v>
      </c>
      <c r="AB296" s="73"/>
      <c r="AC296" s="59">
        <f>IF(ROUND(Comptes!AA296,0)=0,Comptes!AF296,IFERROR(IF(Comptes!H296&lt;&gt;0,IF(Comptes!AA296&lt;&gt;0,SUMPRODUCT(Comptes!O296:Z296,Comptes!$O$5:$Z$5)/Comptes!AA296,IF(Comptes!G296&lt;&gt;0,$AC$3,Comptes!AF296)),""),""))</f>
        <v>0</v>
      </c>
      <c r="AD296" s="60" t="str">
        <f ca="1">+IFERROR(VLOOKUP((($AC$3-AC296))/30.5,$AK$24:$AL$28,2,TRUE),"")</f>
        <v>A plus d’un an</v>
      </c>
      <c r="AE296" s="52"/>
      <c r="AF296" s="61"/>
    </row>
    <row r="297" spans="1:32" s="62" customFormat="1" ht="13.8" x14ac:dyDescent="0.3">
      <c r="A297" s="76"/>
      <c r="B297" s="64" t="s">
        <v>125</v>
      </c>
      <c r="C297" s="65" t="s">
        <v>125</v>
      </c>
      <c r="D297" s="65" t="s">
        <v>125</v>
      </c>
      <c r="E297" s="66" t="s">
        <v>125</v>
      </c>
      <c r="F297" s="54">
        <v>0</v>
      </c>
      <c r="G297" s="55">
        <v>0</v>
      </c>
      <c r="H297" s="67">
        <f t="shared" si="21"/>
        <v>0</v>
      </c>
      <c r="I297" s="68"/>
      <c r="J297" s="56"/>
      <c r="K297" s="69"/>
      <c r="L297" s="70">
        <f t="shared" si="22"/>
        <v>0</v>
      </c>
      <c r="M297" s="52"/>
      <c r="N297" s="57">
        <v>0</v>
      </c>
      <c r="O297" s="72"/>
      <c r="P297" s="72"/>
      <c r="Q297" s="72"/>
      <c r="R297" s="72"/>
      <c r="S297" s="72"/>
      <c r="T297" s="72"/>
      <c r="U297" s="72"/>
      <c r="V297" s="72"/>
      <c r="W297" s="72"/>
      <c r="X297" s="72"/>
      <c r="Y297" s="72"/>
      <c r="Z297" s="72"/>
      <c r="AA297" s="58">
        <f t="shared" si="23"/>
        <v>0</v>
      </c>
      <c r="AB297" s="73"/>
      <c r="AC297" s="59">
        <f>IF(ROUND(Comptes!AA297,0)=0,Comptes!AF297,IFERROR(IF(Comptes!H297&lt;&gt;0,IF(Comptes!AA297&lt;&gt;0,SUMPRODUCT(Comptes!O297:Z297,Comptes!$O$5:$Z$5)/Comptes!AA297,IF(Comptes!G297&lt;&gt;0,$AC$3,Comptes!AF297)),""),""))</f>
        <v>0</v>
      </c>
      <c r="AD297" s="60" t="str">
        <f ca="1">+IFERROR(VLOOKUP((($AC$3-AC297))/30.5,$AK$24:$AL$28,2,TRUE),"")</f>
        <v>A plus d’un an</v>
      </c>
      <c r="AE297" s="52"/>
      <c r="AF297" s="61"/>
    </row>
    <row r="298" spans="1:32" s="62" customFormat="1" ht="13.8" x14ac:dyDescent="0.3">
      <c r="A298" s="76"/>
      <c r="B298" s="64" t="s">
        <v>125</v>
      </c>
      <c r="C298" s="65" t="s">
        <v>125</v>
      </c>
      <c r="D298" s="65" t="s">
        <v>125</v>
      </c>
      <c r="E298" s="66" t="s">
        <v>125</v>
      </c>
      <c r="F298" s="54">
        <v>0</v>
      </c>
      <c r="G298" s="55">
        <v>0</v>
      </c>
      <c r="H298" s="67">
        <f t="shared" si="21"/>
        <v>0</v>
      </c>
      <c r="I298" s="68"/>
      <c r="J298" s="56"/>
      <c r="K298" s="69"/>
      <c r="L298" s="70">
        <f t="shared" si="22"/>
        <v>0</v>
      </c>
      <c r="M298" s="52"/>
      <c r="N298" s="57">
        <v>0</v>
      </c>
      <c r="O298" s="72"/>
      <c r="P298" s="72"/>
      <c r="Q298" s="72"/>
      <c r="R298" s="72"/>
      <c r="S298" s="72"/>
      <c r="T298" s="72"/>
      <c r="U298" s="72"/>
      <c r="V298" s="72"/>
      <c r="W298" s="72"/>
      <c r="X298" s="72"/>
      <c r="Y298" s="72"/>
      <c r="Z298" s="72"/>
      <c r="AA298" s="58">
        <f t="shared" si="23"/>
        <v>0</v>
      </c>
      <c r="AB298" s="73"/>
      <c r="AC298" s="59">
        <f>IF(ROUND(Comptes!AA298,0)=0,Comptes!AF298,IFERROR(IF(Comptes!H298&lt;&gt;0,IF(Comptes!AA298&lt;&gt;0,SUMPRODUCT(Comptes!O298:Z298,Comptes!$O$5:$Z$5)/Comptes!AA298,IF(Comptes!G298&lt;&gt;0,$AC$3,Comptes!AF298)),""),""))</f>
        <v>0</v>
      </c>
      <c r="AD298" s="60" t="str">
        <f ca="1">+IFERROR(VLOOKUP((($AC$3-AC298))/30.5,$AK$24:$AL$28,2,TRUE),"")</f>
        <v>A plus d’un an</v>
      </c>
      <c r="AE298" s="52"/>
      <c r="AF298" s="61"/>
    </row>
    <row r="299" spans="1:32" s="62" customFormat="1" ht="13.8" x14ac:dyDescent="0.3">
      <c r="A299" s="76"/>
      <c r="B299" s="64" t="s">
        <v>125</v>
      </c>
      <c r="C299" s="65" t="s">
        <v>125</v>
      </c>
      <c r="D299" s="65" t="s">
        <v>125</v>
      </c>
      <c r="E299" s="66" t="s">
        <v>125</v>
      </c>
      <c r="F299" s="54">
        <v>0</v>
      </c>
      <c r="G299" s="55">
        <v>0</v>
      </c>
      <c r="H299" s="67">
        <f t="shared" si="21"/>
        <v>0</v>
      </c>
      <c r="I299" s="68"/>
      <c r="J299" s="56"/>
      <c r="K299" s="69"/>
      <c r="L299" s="70">
        <f t="shared" si="22"/>
        <v>0</v>
      </c>
      <c r="M299" s="52"/>
      <c r="N299" s="57">
        <v>0</v>
      </c>
      <c r="O299" s="72"/>
      <c r="P299" s="72"/>
      <c r="Q299" s="72"/>
      <c r="R299" s="72"/>
      <c r="S299" s="72"/>
      <c r="T299" s="72"/>
      <c r="U299" s="72"/>
      <c r="V299" s="72"/>
      <c r="W299" s="72"/>
      <c r="X299" s="72"/>
      <c r="Y299" s="72"/>
      <c r="Z299" s="72"/>
      <c r="AA299" s="58">
        <f t="shared" si="23"/>
        <v>0</v>
      </c>
      <c r="AB299" s="73"/>
      <c r="AC299" s="59">
        <f>IF(ROUND(Comptes!AA299,0)=0,Comptes!AF299,IFERROR(IF(Comptes!H299&lt;&gt;0,IF(Comptes!AA299&lt;&gt;0,SUMPRODUCT(Comptes!O299:Z299,Comptes!$O$5:$Z$5)/Comptes!AA299,IF(Comptes!G299&lt;&gt;0,$AC$3,Comptes!AF299)),""),""))</f>
        <v>0</v>
      </c>
      <c r="AD299" s="60" t="str">
        <f ca="1">+IFERROR(VLOOKUP((($AC$3-AC299))/30.5,$AK$24:$AL$28,2,TRUE),"")</f>
        <v>A plus d’un an</v>
      </c>
      <c r="AE299" s="52"/>
      <c r="AF299" s="61"/>
    </row>
    <row r="300" spans="1:32" s="62" customFormat="1" ht="13.8" x14ac:dyDescent="0.3">
      <c r="A300" s="76"/>
      <c r="B300" s="64" t="s">
        <v>125</v>
      </c>
      <c r="C300" s="65" t="s">
        <v>125</v>
      </c>
      <c r="D300" s="65" t="s">
        <v>125</v>
      </c>
      <c r="E300" s="66" t="s">
        <v>125</v>
      </c>
      <c r="F300" s="54">
        <v>0</v>
      </c>
      <c r="G300" s="55">
        <v>0</v>
      </c>
      <c r="H300" s="67">
        <f t="shared" si="21"/>
        <v>0</v>
      </c>
      <c r="I300" s="68"/>
      <c r="J300" s="56"/>
      <c r="K300" s="69"/>
      <c r="L300" s="70">
        <f t="shared" si="22"/>
        <v>0</v>
      </c>
      <c r="M300" s="52"/>
      <c r="N300" s="57">
        <v>0</v>
      </c>
      <c r="O300" s="72"/>
      <c r="P300" s="72"/>
      <c r="Q300" s="72"/>
      <c r="R300" s="72"/>
      <c r="S300" s="72"/>
      <c r="T300" s="72"/>
      <c r="U300" s="72"/>
      <c r="V300" s="72"/>
      <c r="W300" s="72"/>
      <c r="X300" s="72"/>
      <c r="Y300" s="72"/>
      <c r="Z300" s="72"/>
      <c r="AA300" s="58">
        <f t="shared" si="23"/>
        <v>0</v>
      </c>
      <c r="AB300" s="73"/>
      <c r="AC300" s="59">
        <f>IF(ROUND(Comptes!AA300,0)=0,Comptes!AF300,IFERROR(IF(Comptes!H300&lt;&gt;0,IF(Comptes!AA300&lt;&gt;0,SUMPRODUCT(Comptes!O300:Z300,Comptes!$O$5:$Z$5)/Comptes!AA300,IF(Comptes!G300&lt;&gt;0,$AC$3,Comptes!AF300)),""),""))</f>
        <v>0</v>
      </c>
      <c r="AD300" s="60" t="str">
        <f ca="1">+IFERROR(VLOOKUP((($AC$3-AC300))/30.5,$AK$24:$AL$28,2,TRUE),"")</f>
        <v>A plus d’un an</v>
      </c>
      <c r="AE300" s="52"/>
      <c r="AF300" s="61"/>
    </row>
    <row r="301" spans="1:32" s="62" customFormat="1" ht="13.8" x14ac:dyDescent="0.3">
      <c r="A301" s="76"/>
      <c r="B301" s="64" t="s">
        <v>125</v>
      </c>
      <c r="C301" s="65" t="s">
        <v>125</v>
      </c>
      <c r="D301" s="65" t="s">
        <v>125</v>
      </c>
      <c r="E301" s="66" t="s">
        <v>125</v>
      </c>
      <c r="F301" s="54">
        <v>0</v>
      </c>
      <c r="G301" s="55">
        <v>0</v>
      </c>
      <c r="H301" s="67">
        <f t="shared" si="21"/>
        <v>0</v>
      </c>
      <c r="I301" s="68"/>
      <c r="J301" s="56"/>
      <c r="K301" s="69"/>
      <c r="L301" s="70">
        <f t="shared" si="22"/>
        <v>0</v>
      </c>
      <c r="M301" s="52"/>
      <c r="N301" s="57">
        <v>0</v>
      </c>
      <c r="O301" s="72"/>
      <c r="P301" s="72"/>
      <c r="Q301" s="72"/>
      <c r="R301" s="72"/>
      <c r="S301" s="72"/>
      <c r="T301" s="72"/>
      <c r="U301" s="72"/>
      <c r="V301" s="72"/>
      <c r="W301" s="72"/>
      <c r="X301" s="72"/>
      <c r="Y301" s="72"/>
      <c r="Z301" s="72"/>
      <c r="AA301" s="58">
        <f t="shared" si="23"/>
        <v>0</v>
      </c>
      <c r="AB301" s="73"/>
      <c r="AC301" s="59">
        <f>IF(ROUND(Comptes!AA301,0)=0,Comptes!AF301,IFERROR(IF(Comptes!H301&lt;&gt;0,IF(Comptes!AA301&lt;&gt;0,SUMPRODUCT(Comptes!O301:Z301,Comptes!$O$5:$Z$5)/Comptes!AA301,IF(Comptes!G301&lt;&gt;0,$AC$3,Comptes!AF301)),""),""))</f>
        <v>0</v>
      </c>
      <c r="AD301" s="60" t="str">
        <f ca="1">+IFERROR(VLOOKUP((($AC$3-AC301))/30.5,$AK$24:$AL$28,2,TRUE),"")</f>
        <v>A plus d’un an</v>
      </c>
      <c r="AE301" s="52"/>
      <c r="AF301" s="61"/>
    </row>
    <row r="302" spans="1:32" s="62" customFormat="1" ht="13.8" x14ac:dyDescent="0.3">
      <c r="A302" s="76"/>
      <c r="B302" s="64" t="s">
        <v>125</v>
      </c>
      <c r="C302" s="65" t="s">
        <v>125</v>
      </c>
      <c r="D302" s="65" t="s">
        <v>125</v>
      </c>
      <c r="E302" s="66" t="s">
        <v>125</v>
      </c>
      <c r="F302" s="54">
        <v>0</v>
      </c>
      <c r="G302" s="55">
        <v>0</v>
      </c>
      <c r="H302" s="67">
        <f t="shared" si="21"/>
        <v>0</v>
      </c>
      <c r="I302" s="68"/>
      <c r="J302" s="56"/>
      <c r="K302" s="69"/>
      <c r="L302" s="70">
        <f t="shared" si="22"/>
        <v>0</v>
      </c>
      <c r="M302" s="52"/>
      <c r="N302" s="57">
        <v>0</v>
      </c>
      <c r="O302" s="72"/>
      <c r="P302" s="72"/>
      <c r="Q302" s="72"/>
      <c r="R302" s="72"/>
      <c r="S302" s="72"/>
      <c r="T302" s="72"/>
      <c r="U302" s="72"/>
      <c r="V302" s="72"/>
      <c r="W302" s="72"/>
      <c r="X302" s="72"/>
      <c r="Y302" s="72"/>
      <c r="Z302" s="72"/>
      <c r="AA302" s="58">
        <f t="shared" si="23"/>
        <v>0</v>
      </c>
      <c r="AB302" s="73"/>
      <c r="AC302" s="59">
        <f>IF(ROUND(Comptes!AA302,0)=0,Comptes!AF302,IFERROR(IF(Comptes!H302&lt;&gt;0,IF(Comptes!AA302&lt;&gt;0,SUMPRODUCT(Comptes!O302:Z302,Comptes!$O$5:$Z$5)/Comptes!AA302,IF(Comptes!G302&lt;&gt;0,$AC$3,Comptes!AF302)),""),""))</f>
        <v>0</v>
      </c>
      <c r="AD302" s="60" t="str">
        <f ca="1">+IFERROR(VLOOKUP((($AC$3-AC302))/30.5,$AK$24:$AL$28,2,TRUE),"")</f>
        <v>A plus d’un an</v>
      </c>
      <c r="AE302" s="52"/>
      <c r="AF302" s="61"/>
    </row>
    <row r="303" spans="1:32" s="62" customFormat="1" ht="13.8" x14ac:dyDescent="0.3">
      <c r="A303" s="76"/>
      <c r="B303" s="64" t="s">
        <v>125</v>
      </c>
      <c r="C303" s="65" t="s">
        <v>125</v>
      </c>
      <c r="D303" s="65" t="s">
        <v>125</v>
      </c>
      <c r="E303" s="66" t="s">
        <v>125</v>
      </c>
      <c r="F303" s="54">
        <v>0</v>
      </c>
      <c r="G303" s="55">
        <v>0</v>
      </c>
      <c r="H303" s="67">
        <f t="shared" si="21"/>
        <v>0</v>
      </c>
      <c r="I303" s="68"/>
      <c r="J303" s="56"/>
      <c r="K303" s="69"/>
      <c r="L303" s="70">
        <f t="shared" si="22"/>
        <v>0</v>
      </c>
      <c r="M303" s="52"/>
      <c r="N303" s="57">
        <v>0</v>
      </c>
      <c r="O303" s="72"/>
      <c r="P303" s="72"/>
      <c r="Q303" s="72"/>
      <c r="R303" s="72"/>
      <c r="S303" s="72"/>
      <c r="T303" s="72"/>
      <c r="U303" s="72"/>
      <c r="V303" s="72"/>
      <c r="W303" s="72"/>
      <c r="X303" s="72"/>
      <c r="Y303" s="72"/>
      <c r="Z303" s="72"/>
      <c r="AA303" s="58">
        <f t="shared" si="23"/>
        <v>0</v>
      </c>
      <c r="AB303" s="73"/>
      <c r="AC303" s="59">
        <f>IF(ROUND(Comptes!AA303,0)=0,Comptes!AF303,IFERROR(IF(Comptes!H303&lt;&gt;0,IF(Comptes!AA303&lt;&gt;0,SUMPRODUCT(Comptes!O303:Z303,Comptes!$O$5:$Z$5)/Comptes!AA303,IF(Comptes!G303&lt;&gt;0,$AC$3,Comptes!AF303)),""),""))</f>
        <v>0</v>
      </c>
      <c r="AD303" s="60" t="str">
        <f ca="1">+IFERROR(VLOOKUP((($AC$3-AC303))/30.5,$AK$24:$AL$28,2,TRUE),"")</f>
        <v>A plus d’un an</v>
      </c>
      <c r="AE303" s="52"/>
      <c r="AF303" s="61"/>
    </row>
    <row r="304" spans="1:32" s="62" customFormat="1" ht="13.8" x14ac:dyDescent="0.3">
      <c r="A304" s="76"/>
      <c r="B304" s="64" t="s">
        <v>125</v>
      </c>
      <c r="C304" s="65" t="s">
        <v>125</v>
      </c>
      <c r="D304" s="65" t="s">
        <v>125</v>
      </c>
      <c r="E304" s="66" t="s">
        <v>125</v>
      </c>
      <c r="F304" s="54">
        <v>0</v>
      </c>
      <c r="G304" s="55">
        <v>0</v>
      </c>
      <c r="H304" s="67">
        <f t="shared" si="21"/>
        <v>0</v>
      </c>
      <c r="I304" s="68"/>
      <c r="J304" s="56"/>
      <c r="K304" s="69"/>
      <c r="L304" s="70">
        <f t="shared" si="22"/>
        <v>0</v>
      </c>
      <c r="M304" s="52"/>
      <c r="N304" s="57">
        <v>0</v>
      </c>
      <c r="O304" s="72"/>
      <c r="P304" s="72"/>
      <c r="Q304" s="72"/>
      <c r="R304" s="72"/>
      <c r="S304" s="72"/>
      <c r="T304" s="72"/>
      <c r="U304" s="72"/>
      <c r="V304" s="72"/>
      <c r="W304" s="72"/>
      <c r="X304" s="72"/>
      <c r="Y304" s="72"/>
      <c r="Z304" s="72"/>
      <c r="AA304" s="58">
        <f t="shared" si="23"/>
        <v>0</v>
      </c>
      <c r="AB304" s="73"/>
      <c r="AC304" s="59">
        <f>IF(ROUND(Comptes!AA304,0)=0,Comptes!AF304,IFERROR(IF(Comptes!H304&lt;&gt;0,IF(Comptes!AA304&lt;&gt;0,SUMPRODUCT(Comptes!O304:Z304,Comptes!$O$5:$Z$5)/Comptes!AA304,IF(Comptes!G304&lt;&gt;0,$AC$3,Comptes!AF304)),""),""))</f>
        <v>0</v>
      </c>
      <c r="AD304" s="60" t="str">
        <f ca="1">+IFERROR(VLOOKUP((($AC$3-AC304))/30.5,$AK$24:$AL$28,2,TRUE),"")</f>
        <v>A plus d’un an</v>
      </c>
      <c r="AE304" s="52"/>
      <c r="AF304" s="61"/>
    </row>
    <row r="305" spans="1:32" s="62" customFormat="1" ht="13.8" x14ac:dyDescent="0.3">
      <c r="A305" s="76"/>
      <c r="B305" s="64" t="s">
        <v>125</v>
      </c>
      <c r="C305" s="65" t="s">
        <v>125</v>
      </c>
      <c r="D305" s="65" t="s">
        <v>125</v>
      </c>
      <c r="E305" s="66" t="s">
        <v>125</v>
      </c>
      <c r="F305" s="54">
        <v>0</v>
      </c>
      <c r="G305" s="55">
        <v>0</v>
      </c>
      <c r="H305" s="67">
        <f t="shared" si="21"/>
        <v>0</v>
      </c>
      <c r="I305" s="68"/>
      <c r="J305" s="56"/>
      <c r="K305" s="69"/>
      <c r="L305" s="70">
        <f t="shared" si="22"/>
        <v>0</v>
      </c>
      <c r="M305" s="52"/>
      <c r="N305" s="57">
        <v>0</v>
      </c>
      <c r="O305" s="72"/>
      <c r="P305" s="72"/>
      <c r="Q305" s="72"/>
      <c r="R305" s="72"/>
      <c r="S305" s="72"/>
      <c r="T305" s="72"/>
      <c r="U305" s="72"/>
      <c r="V305" s="72"/>
      <c r="W305" s="72"/>
      <c r="X305" s="72"/>
      <c r="Y305" s="72"/>
      <c r="Z305" s="72"/>
      <c r="AA305" s="58">
        <f t="shared" si="23"/>
        <v>0</v>
      </c>
      <c r="AB305" s="73"/>
      <c r="AC305" s="59">
        <f>IF(ROUND(Comptes!AA305,0)=0,Comptes!AF305,IFERROR(IF(Comptes!H305&lt;&gt;0,IF(Comptes!AA305&lt;&gt;0,SUMPRODUCT(Comptes!O305:Z305,Comptes!$O$5:$Z$5)/Comptes!AA305,IF(Comptes!G305&lt;&gt;0,$AC$3,Comptes!AF305)),""),""))</f>
        <v>0</v>
      </c>
      <c r="AD305" s="60" t="str">
        <f ca="1">+IFERROR(VLOOKUP((($AC$3-AC305))/30.5,$AK$24:$AL$28,2,TRUE),"")</f>
        <v>A plus d’un an</v>
      </c>
      <c r="AE305" s="52"/>
      <c r="AF305" s="61"/>
    </row>
    <row r="306" spans="1:32" s="62" customFormat="1" ht="13.8" x14ac:dyDescent="0.3">
      <c r="A306" s="76"/>
      <c r="B306" s="64" t="s">
        <v>125</v>
      </c>
      <c r="C306" s="65" t="s">
        <v>125</v>
      </c>
      <c r="D306" s="65" t="s">
        <v>125</v>
      </c>
      <c r="E306" s="66" t="s">
        <v>125</v>
      </c>
      <c r="F306" s="54">
        <v>0</v>
      </c>
      <c r="G306" s="55">
        <v>0</v>
      </c>
      <c r="H306" s="67">
        <f t="shared" si="21"/>
        <v>0</v>
      </c>
      <c r="I306" s="68"/>
      <c r="J306" s="56"/>
      <c r="K306" s="69"/>
      <c r="L306" s="70">
        <f t="shared" si="22"/>
        <v>0</v>
      </c>
      <c r="M306" s="52"/>
      <c r="N306" s="57">
        <v>0</v>
      </c>
      <c r="O306" s="72"/>
      <c r="P306" s="72"/>
      <c r="Q306" s="72"/>
      <c r="R306" s="72"/>
      <c r="S306" s="72"/>
      <c r="T306" s="72"/>
      <c r="U306" s="72"/>
      <c r="V306" s="72"/>
      <c r="W306" s="72"/>
      <c r="X306" s="72"/>
      <c r="Y306" s="72"/>
      <c r="Z306" s="72"/>
      <c r="AA306" s="58">
        <f t="shared" si="23"/>
        <v>0</v>
      </c>
      <c r="AB306" s="73"/>
      <c r="AC306" s="59">
        <f>IF(ROUND(Comptes!AA306,0)=0,Comptes!AF306,IFERROR(IF(Comptes!H306&lt;&gt;0,IF(Comptes!AA306&lt;&gt;0,SUMPRODUCT(Comptes!O306:Z306,Comptes!$O$5:$Z$5)/Comptes!AA306,IF(Comptes!G306&lt;&gt;0,$AC$3,Comptes!AF306)),""),""))</f>
        <v>0</v>
      </c>
      <c r="AD306" s="60" t="str">
        <f ca="1">+IFERROR(VLOOKUP((($AC$3-AC306))/30.5,$AK$24:$AL$28,2,TRUE),"")</f>
        <v>A plus d’un an</v>
      </c>
      <c r="AE306" s="52"/>
      <c r="AF306" s="61"/>
    </row>
    <row r="307" spans="1:32" s="62" customFormat="1" ht="13.8" x14ac:dyDescent="0.3">
      <c r="A307" s="76"/>
      <c r="B307" s="64" t="s">
        <v>125</v>
      </c>
      <c r="C307" s="65" t="s">
        <v>125</v>
      </c>
      <c r="D307" s="65" t="s">
        <v>125</v>
      </c>
      <c r="E307" s="66" t="s">
        <v>125</v>
      </c>
      <c r="F307" s="54">
        <v>0</v>
      </c>
      <c r="G307" s="55">
        <v>0</v>
      </c>
      <c r="H307" s="67">
        <f t="shared" si="21"/>
        <v>0</v>
      </c>
      <c r="I307" s="68"/>
      <c r="J307" s="56"/>
      <c r="K307" s="69"/>
      <c r="L307" s="70">
        <f t="shared" si="22"/>
        <v>0</v>
      </c>
      <c r="M307" s="52"/>
      <c r="N307" s="57">
        <v>0</v>
      </c>
      <c r="O307" s="72"/>
      <c r="P307" s="72"/>
      <c r="Q307" s="72"/>
      <c r="R307" s="72"/>
      <c r="S307" s="72"/>
      <c r="T307" s="72"/>
      <c r="U307" s="72"/>
      <c r="V307" s="72"/>
      <c r="W307" s="72"/>
      <c r="X307" s="72"/>
      <c r="Y307" s="72"/>
      <c r="Z307" s="72"/>
      <c r="AA307" s="58">
        <f t="shared" si="23"/>
        <v>0</v>
      </c>
      <c r="AB307" s="73"/>
      <c r="AC307" s="59">
        <f>IF(ROUND(Comptes!AA307,0)=0,Comptes!AF307,IFERROR(IF(Comptes!H307&lt;&gt;0,IF(Comptes!AA307&lt;&gt;0,SUMPRODUCT(Comptes!O307:Z307,Comptes!$O$5:$Z$5)/Comptes!AA307,IF(Comptes!G307&lt;&gt;0,$AC$3,Comptes!AF307)),""),""))</f>
        <v>0</v>
      </c>
      <c r="AD307" s="60" t="str">
        <f ca="1">+IFERROR(VLOOKUP((($AC$3-AC307))/30.5,$AK$24:$AL$28,2,TRUE),"")</f>
        <v>A plus d’un an</v>
      </c>
      <c r="AE307" s="52"/>
      <c r="AF307" s="61"/>
    </row>
    <row r="308" spans="1:32" s="62" customFormat="1" ht="13.8" x14ac:dyDescent="0.3">
      <c r="A308" s="76"/>
      <c r="B308" s="64" t="s">
        <v>125</v>
      </c>
      <c r="C308" s="65" t="s">
        <v>125</v>
      </c>
      <c r="D308" s="65" t="s">
        <v>125</v>
      </c>
      <c r="E308" s="66" t="s">
        <v>125</v>
      </c>
      <c r="F308" s="54">
        <v>0</v>
      </c>
      <c r="G308" s="55">
        <v>0</v>
      </c>
      <c r="H308" s="67">
        <f t="shared" si="21"/>
        <v>0</v>
      </c>
      <c r="I308" s="68"/>
      <c r="J308" s="56"/>
      <c r="K308" s="69"/>
      <c r="L308" s="70">
        <f t="shared" si="22"/>
        <v>0</v>
      </c>
      <c r="M308" s="52"/>
      <c r="N308" s="57">
        <v>0</v>
      </c>
      <c r="O308" s="72"/>
      <c r="P308" s="72"/>
      <c r="Q308" s="72"/>
      <c r="R308" s="72"/>
      <c r="S308" s="72"/>
      <c r="T308" s="72"/>
      <c r="U308" s="72"/>
      <c r="V308" s="72"/>
      <c r="W308" s="72"/>
      <c r="X308" s="72"/>
      <c r="Y308" s="72"/>
      <c r="Z308" s="72"/>
      <c r="AA308" s="58">
        <f t="shared" si="23"/>
        <v>0</v>
      </c>
      <c r="AB308" s="73"/>
      <c r="AC308" s="59">
        <f>IF(ROUND(Comptes!AA308,0)=0,Comptes!AF308,IFERROR(IF(Comptes!H308&lt;&gt;0,IF(Comptes!AA308&lt;&gt;0,SUMPRODUCT(Comptes!O308:Z308,Comptes!$O$5:$Z$5)/Comptes!AA308,IF(Comptes!G308&lt;&gt;0,$AC$3,Comptes!AF308)),""),""))</f>
        <v>0</v>
      </c>
      <c r="AD308" s="60" t="str">
        <f ca="1">+IFERROR(VLOOKUP((($AC$3-AC308))/30.5,$AK$24:$AL$28,2,TRUE),"")</f>
        <v>A plus d’un an</v>
      </c>
      <c r="AE308" s="52"/>
      <c r="AF308" s="61"/>
    </row>
    <row r="309" spans="1:32" s="62" customFormat="1" ht="13.8" x14ac:dyDescent="0.3">
      <c r="A309" s="76"/>
      <c r="B309" s="64" t="s">
        <v>125</v>
      </c>
      <c r="C309" s="65" t="s">
        <v>125</v>
      </c>
      <c r="D309" s="65" t="s">
        <v>125</v>
      </c>
      <c r="E309" s="66" t="s">
        <v>125</v>
      </c>
      <c r="F309" s="54">
        <v>0</v>
      </c>
      <c r="G309" s="55">
        <v>0</v>
      </c>
      <c r="H309" s="67">
        <f t="shared" ref="H309:H372" si="24">AA309+N309-G309</f>
        <v>0</v>
      </c>
      <c r="I309" s="68"/>
      <c r="J309" s="56"/>
      <c r="K309" s="69"/>
      <c r="L309" s="70">
        <f t="shared" ref="L309:L372" si="25">+F309-N309-K309-AA309</f>
        <v>0</v>
      </c>
      <c r="M309" s="52"/>
      <c r="N309" s="57">
        <v>0</v>
      </c>
      <c r="O309" s="72"/>
      <c r="P309" s="72"/>
      <c r="Q309" s="72"/>
      <c r="R309" s="72"/>
      <c r="S309" s="72"/>
      <c r="T309" s="72"/>
      <c r="U309" s="72"/>
      <c r="V309" s="72"/>
      <c r="W309" s="72"/>
      <c r="X309" s="72"/>
      <c r="Y309" s="72"/>
      <c r="Z309" s="72"/>
      <c r="AA309" s="58">
        <f t="shared" ref="AA309:AA372" si="26">+SUM(O309:Z309)</f>
        <v>0</v>
      </c>
      <c r="AB309" s="73"/>
      <c r="AC309" s="59">
        <f>IF(ROUND(Comptes!AA309,0)=0,Comptes!AF309,IFERROR(IF(Comptes!H309&lt;&gt;0,IF(Comptes!AA309&lt;&gt;0,SUMPRODUCT(Comptes!O309:Z309,Comptes!$O$5:$Z$5)/Comptes!AA309,IF(Comptes!G309&lt;&gt;0,$AC$3,Comptes!AF309)),""),""))</f>
        <v>0</v>
      </c>
      <c r="AD309" s="60" t="str">
        <f ca="1">+IFERROR(VLOOKUP((($AC$3-AC309))/30.5,$AK$24:$AL$28,2,TRUE),"")</f>
        <v>A plus d’un an</v>
      </c>
      <c r="AE309" s="52"/>
      <c r="AF309" s="61"/>
    </row>
    <row r="310" spans="1:32" s="62" customFormat="1" ht="13.8" x14ac:dyDescent="0.3">
      <c r="A310" s="76"/>
      <c r="B310" s="64" t="s">
        <v>125</v>
      </c>
      <c r="C310" s="65" t="s">
        <v>125</v>
      </c>
      <c r="D310" s="65" t="s">
        <v>125</v>
      </c>
      <c r="E310" s="66" t="s">
        <v>125</v>
      </c>
      <c r="F310" s="54">
        <v>0</v>
      </c>
      <c r="G310" s="55">
        <v>0</v>
      </c>
      <c r="H310" s="67">
        <f t="shared" si="24"/>
        <v>0</v>
      </c>
      <c r="I310" s="68"/>
      <c r="J310" s="56"/>
      <c r="K310" s="69"/>
      <c r="L310" s="70">
        <f t="shared" si="25"/>
        <v>0</v>
      </c>
      <c r="M310" s="52"/>
      <c r="N310" s="57">
        <v>0</v>
      </c>
      <c r="O310" s="72"/>
      <c r="P310" s="72"/>
      <c r="Q310" s="72"/>
      <c r="R310" s="72"/>
      <c r="S310" s="72"/>
      <c r="T310" s="72"/>
      <c r="U310" s="72"/>
      <c r="V310" s="72"/>
      <c r="W310" s="72"/>
      <c r="X310" s="72"/>
      <c r="Y310" s="72"/>
      <c r="Z310" s="72"/>
      <c r="AA310" s="58">
        <f t="shared" si="26"/>
        <v>0</v>
      </c>
      <c r="AB310" s="73"/>
      <c r="AC310" s="59">
        <f>IF(ROUND(Comptes!AA310,0)=0,Comptes!AF310,IFERROR(IF(Comptes!H310&lt;&gt;0,IF(Comptes!AA310&lt;&gt;0,SUMPRODUCT(Comptes!O310:Z310,Comptes!$O$5:$Z$5)/Comptes!AA310,IF(Comptes!G310&lt;&gt;0,$AC$3,Comptes!AF310)),""),""))</f>
        <v>0</v>
      </c>
      <c r="AD310" s="60" t="str">
        <f ca="1">+IFERROR(VLOOKUP((($AC$3-AC310))/30.5,$AK$24:$AL$28,2,TRUE),"")</f>
        <v>A plus d’un an</v>
      </c>
      <c r="AE310" s="52"/>
      <c r="AF310" s="61"/>
    </row>
    <row r="311" spans="1:32" s="62" customFormat="1" ht="13.8" x14ac:dyDescent="0.3">
      <c r="A311" s="76"/>
      <c r="B311" s="64" t="s">
        <v>125</v>
      </c>
      <c r="C311" s="65" t="s">
        <v>125</v>
      </c>
      <c r="D311" s="65" t="s">
        <v>125</v>
      </c>
      <c r="E311" s="66" t="s">
        <v>125</v>
      </c>
      <c r="F311" s="54">
        <v>0</v>
      </c>
      <c r="G311" s="55">
        <v>0</v>
      </c>
      <c r="H311" s="67">
        <f t="shared" si="24"/>
        <v>0</v>
      </c>
      <c r="I311" s="68"/>
      <c r="J311" s="56"/>
      <c r="K311" s="69"/>
      <c r="L311" s="70">
        <f t="shared" si="25"/>
        <v>0</v>
      </c>
      <c r="M311" s="52"/>
      <c r="N311" s="57">
        <v>0</v>
      </c>
      <c r="O311" s="72"/>
      <c r="P311" s="72"/>
      <c r="Q311" s="72"/>
      <c r="R311" s="72"/>
      <c r="S311" s="72"/>
      <c r="T311" s="72"/>
      <c r="U311" s="72"/>
      <c r="V311" s="72"/>
      <c r="W311" s="72"/>
      <c r="X311" s="72"/>
      <c r="Y311" s="72"/>
      <c r="Z311" s="72"/>
      <c r="AA311" s="58">
        <f t="shared" si="26"/>
        <v>0</v>
      </c>
      <c r="AB311" s="73"/>
      <c r="AC311" s="59">
        <f>IF(ROUND(Comptes!AA311,0)=0,Comptes!AF311,IFERROR(IF(Comptes!H311&lt;&gt;0,IF(Comptes!AA311&lt;&gt;0,SUMPRODUCT(Comptes!O311:Z311,Comptes!$O$5:$Z$5)/Comptes!AA311,IF(Comptes!G311&lt;&gt;0,$AC$3,Comptes!AF311)),""),""))</f>
        <v>0</v>
      </c>
      <c r="AD311" s="60" t="str">
        <f ca="1">+IFERROR(VLOOKUP((($AC$3-AC311))/30.5,$AK$24:$AL$28,2,TRUE),"")</f>
        <v>A plus d’un an</v>
      </c>
      <c r="AE311" s="52"/>
      <c r="AF311" s="61"/>
    </row>
    <row r="312" spans="1:32" s="62" customFormat="1" ht="13.8" x14ac:dyDescent="0.3">
      <c r="A312" s="76"/>
      <c r="B312" s="64" t="s">
        <v>125</v>
      </c>
      <c r="C312" s="65" t="s">
        <v>125</v>
      </c>
      <c r="D312" s="65" t="s">
        <v>125</v>
      </c>
      <c r="E312" s="66" t="s">
        <v>125</v>
      </c>
      <c r="F312" s="54">
        <v>0</v>
      </c>
      <c r="G312" s="55">
        <v>0</v>
      </c>
      <c r="H312" s="67">
        <f t="shared" si="24"/>
        <v>0</v>
      </c>
      <c r="I312" s="68"/>
      <c r="J312" s="56"/>
      <c r="K312" s="69"/>
      <c r="L312" s="70">
        <f t="shared" si="25"/>
        <v>0</v>
      </c>
      <c r="M312" s="52"/>
      <c r="N312" s="57">
        <v>0</v>
      </c>
      <c r="O312" s="72"/>
      <c r="P312" s="72"/>
      <c r="Q312" s="72"/>
      <c r="R312" s="72"/>
      <c r="S312" s="72"/>
      <c r="T312" s="72"/>
      <c r="U312" s="72"/>
      <c r="V312" s="72"/>
      <c r="W312" s="72"/>
      <c r="X312" s="72"/>
      <c r="Y312" s="72"/>
      <c r="Z312" s="72"/>
      <c r="AA312" s="58">
        <f t="shared" si="26"/>
        <v>0</v>
      </c>
      <c r="AB312" s="73"/>
      <c r="AC312" s="59">
        <f>IF(ROUND(Comptes!AA312,0)=0,Comptes!AF312,IFERROR(IF(Comptes!H312&lt;&gt;0,IF(Comptes!AA312&lt;&gt;0,SUMPRODUCT(Comptes!O312:Z312,Comptes!$O$5:$Z$5)/Comptes!AA312,IF(Comptes!G312&lt;&gt;0,$AC$3,Comptes!AF312)),""),""))</f>
        <v>0</v>
      </c>
      <c r="AD312" s="60" t="str">
        <f ca="1">+IFERROR(VLOOKUP((($AC$3-AC312))/30.5,$AK$24:$AL$28,2,TRUE),"")</f>
        <v>A plus d’un an</v>
      </c>
      <c r="AE312" s="52"/>
      <c r="AF312" s="61"/>
    </row>
    <row r="313" spans="1:32" s="62" customFormat="1" ht="13.8" x14ac:dyDescent="0.3">
      <c r="A313" s="76"/>
      <c r="B313" s="64" t="s">
        <v>125</v>
      </c>
      <c r="C313" s="65" t="s">
        <v>125</v>
      </c>
      <c r="D313" s="65" t="s">
        <v>125</v>
      </c>
      <c r="E313" s="66" t="s">
        <v>125</v>
      </c>
      <c r="F313" s="54">
        <v>0</v>
      </c>
      <c r="G313" s="55">
        <v>0</v>
      </c>
      <c r="H313" s="67">
        <f t="shared" si="24"/>
        <v>0</v>
      </c>
      <c r="I313" s="68"/>
      <c r="J313" s="56"/>
      <c r="K313" s="69"/>
      <c r="L313" s="70">
        <f t="shared" si="25"/>
        <v>0</v>
      </c>
      <c r="M313" s="52"/>
      <c r="N313" s="57">
        <v>0</v>
      </c>
      <c r="O313" s="72"/>
      <c r="P313" s="72"/>
      <c r="Q313" s="72"/>
      <c r="R313" s="72"/>
      <c r="S313" s="72"/>
      <c r="T313" s="72"/>
      <c r="U313" s="72"/>
      <c r="V313" s="72"/>
      <c r="W313" s="72"/>
      <c r="X313" s="72"/>
      <c r="Y313" s="72"/>
      <c r="Z313" s="72"/>
      <c r="AA313" s="58">
        <f t="shared" si="26"/>
        <v>0</v>
      </c>
      <c r="AB313" s="73"/>
      <c r="AC313" s="59">
        <f>IF(ROUND(Comptes!AA313,0)=0,Comptes!AF313,IFERROR(IF(Comptes!H313&lt;&gt;0,IF(Comptes!AA313&lt;&gt;0,SUMPRODUCT(Comptes!O313:Z313,Comptes!$O$5:$Z$5)/Comptes!AA313,IF(Comptes!G313&lt;&gt;0,$AC$3,Comptes!AF313)),""),""))</f>
        <v>0</v>
      </c>
      <c r="AD313" s="60" t="str">
        <f ca="1">+IFERROR(VLOOKUP((($AC$3-AC313))/30.5,$AK$24:$AL$28,2,TRUE),"")</f>
        <v>A plus d’un an</v>
      </c>
      <c r="AE313" s="52"/>
      <c r="AF313" s="61"/>
    </row>
    <row r="314" spans="1:32" s="62" customFormat="1" ht="13.8" x14ac:dyDescent="0.3">
      <c r="A314" s="76"/>
      <c r="B314" s="64" t="s">
        <v>125</v>
      </c>
      <c r="C314" s="65" t="s">
        <v>125</v>
      </c>
      <c r="D314" s="65" t="s">
        <v>125</v>
      </c>
      <c r="E314" s="66" t="s">
        <v>125</v>
      </c>
      <c r="F314" s="54">
        <v>0</v>
      </c>
      <c r="G314" s="55">
        <v>0</v>
      </c>
      <c r="H314" s="67">
        <f t="shared" si="24"/>
        <v>0</v>
      </c>
      <c r="I314" s="68"/>
      <c r="J314" s="56"/>
      <c r="K314" s="69"/>
      <c r="L314" s="70">
        <f t="shared" si="25"/>
        <v>0</v>
      </c>
      <c r="M314" s="52"/>
      <c r="N314" s="57">
        <v>0</v>
      </c>
      <c r="O314" s="72"/>
      <c r="P314" s="72"/>
      <c r="Q314" s="72"/>
      <c r="R314" s="72"/>
      <c r="S314" s="72"/>
      <c r="T314" s="72"/>
      <c r="U314" s="72"/>
      <c r="V314" s="72"/>
      <c r="W314" s="72"/>
      <c r="X314" s="72"/>
      <c r="Y314" s="72"/>
      <c r="Z314" s="72"/>
      <c r="AA314" s="58">
        <f t="shared" si="26"/>
        <v>0</v>
      </c>
      <c r="AB314" s="73"/>
      <c r="AC314" s="59">
        <f>IF(ROUND(Comptes!AA314,0)=0,Comptes!AF314,IFERROR(IF(Comptes!H314&lt;&gt;0,IF(Comptes!AA314&lt;&gt;0,SUMPRODUCT(Comptes!O314:Z314,Comptes!$O$5:$Z$5)/Comptes!AA314,IF(Comptes!G314&lt;&gt;0,$AC$3,Comptes!AF314)),""),""))</f>
        <v>0</v>
      </c>
      <c r="AD314" s="60" t="str">
        <f ca="1">+IFERROR(VLOOKUP((($AC$3-AC314))/30.5,$AK$24:$AL$28,2,TRUE),"")</f>
        <v>A plus d’un an</v>
      </c>
      <c r="AE314" s="52"/>
      <c r="AF314" s="61"/>
    </row>
    <row r="315" spans="1:32" s="62" customFormat="1" ht="13.8" x14ac:dyDescent="0.3">
      <c r="A315" s="76"/>
      <c r="B315" s="64" t="s">
        <v>125</v>
      </c>
      <c r="C315" s="65" t="s">
        <v>125</v>
      </c>
      <c r="D315" s="65" t="s">
        <v>125</v>
      </c>
      <c r="E315" s="66" t="s">
        <v>125</v>
      </c>
      <c r="F315" s="54">
        <v>0</v>
      </c>
      <c r="G315" s="55">
        <v>0</v>
      </c>
      <c r="H315" s="67">
        <f t="shared" si="24"/>
        <v>0</v>
      </c>
      <c r="I315" s="68"/>
      <c r="J315" s="56"/>
      <c r="K315" s="69"/>
      <c r="L315" s="70">
        <f t="shared" si="25"/>
        <v>0</v>
      </c>
      <c r="M315" s="52"/>
      <c r="N315" s="57">
        <v>0</v>
      </c>
      <c r="O315" s="72"/>
      <c r="P315" s="72"/>
      <c r="Q315" s="72"/>
      <c r="R315" s="72"/>
      <c r="S315" s="72"/>
      <c r="T315" s="72"/>
      <c r="U315" s="72"/>
      <c r="V315" s="72"/>
      <c r="W315" s="72"/>
      <c r="X315" s="72"/>
      <c r="Y315" s="72"/>
      <c r="Z315" s="72"/>
      <c r="AA315" s="58">
        <f t="shared" si="26"/>
        <v>0</v>
      </c>
      <c r="AB315" s="73"/>
      <c r="AC315" s="59">
        <f>IF(ROUND(Comptes!AA315,0)=0,Comptes!AF315,IFERROR(IF(Comptes!H315&lt;&gt;0,IF(Comptes!AA315&lt;&gt;0,SUMPRODUCT(Comptes!O315:Z315,Comptes!$O$5:$Z$5)/Comptes!AA315,IF(Comptes!G315&lt;&gt;0,$AC$3,Comptes!AF315)),""),""))</f>
        <v>0</v>
      </c>
      <c r="AD315" s="60" t="str">
        <f ca="1">+IFERROR(VLOOKUP((($AC$3-AC315))/30.5,$AK$24:$AL$28,2,TRUE),"")</f>
        <v>A plus d’un an</v>
      </c>
      <c r="AE315" s="52"/>
      <c r="AF315" s="61"/>
    </row>
    <row r="316" spans="1:32" s="62" customFormat="1" ht="13.8" x14ac:dyDescent="0.3">
      <c r="A316" s="76"/>
      <c r="B316" s="64" t="s">
        <v>125</v>
      </c>
      <c r="C316" s="65" t="s">
        <v>125</v>
      </c>
      <c r="D316" s="65" t="s">
        <v>125</v>
      </c>
      <c r="E316" s="66" t="s">
        <v>125</v>
      </c>
      <c r="F316" s="54">
        <v>0</v>
      </c>
      <c r="G316" s="55">
        <v>0</v>
      </c>
      <c r="H316" s="67">
        <f t="shared" si="24"/>
        <v>0</v>
      </c>
      <c r="I316" s="68"/>
      <c r="J316" s="56"/>
      <c r="K316" s="69"/>
      <c r="L316" s="70">
        <f t="shared" si="25"/>
        <v>0</v>
      </c>
      <c r="M316" s="52"/>
      <c r="N316" s="57">
        <v>0</v>
      </c>
      <c r="O316" s="72"/>
      <c r="P316" s="72"/>
      <c r="Q316" s="72"/>
      <c r="R316" s="72"/>
      <c r="S316" s="72"/>
      <c r="T316" s="72"/>
      <c r="U316" s="72"/>
      <c r="V316" s="72"/>
      <c r="W316" s="72"/>
      <c r="X316" s="72"/>
      <c r="Y316" s="72"/>
      <c r="Z316" s="72"/>
      <c r="AA316" s="58">
        <f t="shared" si="26"/>
        <v>0</v>
      </c>
      <c r="AB316" s="73"/>
      <c r="AC316" s="59">
        <f>IF(ROUND(Comptes!AA316,0)=0,Comptes!AF316,IFERROR(IF(Comptes!H316&lt;&gt;0,IF(Comptes!AA316&lt;&gt;0,SUMPRODUCT(Comptes!O316:Z316,Comptes!$O$5:$Z$5)/Comptes!AA316,IF(Comptes!G316&lt;&gt;0,$AC$3,Comptes!AF316)),""),""))</f>
        <v>0</v>
      </c>
      <c r="AD316" s="60" t="str">
        <f ca="1">+IFERROR(VLOOKUP((($AC$3-AC316))/30.5,$AK$24:$AL$28,2,TRUE),"")</f>
        <v>A plus d’un an</v>
      </c>
      <c r="AE316" s="52"/>
      <c r="AF316" s="61"/>
    </row>
    <row r="317" spans="1:32" s="62" customFormat="1" ht="13.8" x14ac:dyDescent="0.3">
      <c r="A317" s="76"/>
      <c r="B317" s="64" t="s">
        <v>125</v>
      </c>
      <c r="C317" s="65" t="s">
        <v>125</v>
      </c>
      <c r="D317" s="65" t="s">
        <v>125</v>
      </c>
      <c r="E317" s="66" t="s">
        <v>125</v>
      </c>
      <c r="F317" s="54">
        <v>0</v>
      </c>
      <c r="G317" s="55">
        <v>0</v>
      </c>
      <c r="H317" s="67">
        <f t="shared" si="24"/>
        <v>0</v>
      </c>
      <c r="I317" s="68"/>
      <c r="J317" s="56"/>
      <c r="K317" s="69"/>
      <c r="L317" s="70">
        <f t="shared" si="25"/>
        <v>0</v>
      </c>
      <c r="M317" s="52"/>
      <c r="N317" s="57">
        <v>0</v>
      </c>
      <c r="O317" s="72"/>
      <c r="P317" s="72"/>
      <c r="Q317" s="72"/>
      <c r="R317" s="72"/>
      <c r="S317" s="72"/>
      <c r="T317" s="72"/>
      <c r="U317" s="72"/>
      <c r="V317" s="72"/>
      <c r="W317" s="72"/>
      <c r="X317" s="72"/>
      <c r="Y317" s="72"/>
      <c r="Z317" s="72"/>
      <c r="AA317" s="58">
        <f t="shared" si="26"/>
        <v>0</v>
      </c>
      <c r="AB317" s="73"/>
      <c r="AC317" s="59">
        <f>IF(ROUND(Comptes!AA317,0)=0,Comptes!AF317,IFERROR(IF(Comptes!H317&lt;&gt;0,IF(Comptes!AA317&lt;&gt;0,SUMPRODUCT(Comptes!O317:Z317,Comptes!$O$5:$Z$5)/Comptes!AA317,IF(Comptes!G317&lt;&gt;0,$AC$3,Comptes!AF317)),""),""))</f>
        <v>0</v>
      </c>
      <c r="AD317" s="60" t="str">
        <f ca="1">+IFERROR(VLOOKUP((($AC$3-AC317))/30.5,$AK$24:$AL$28,2,TRUE),"")</f>
        <v>A plus d’un an</v>
      </c>
      <c r="AE317" s="52"/>
      <c r="AF317" s="61"/>
    </row>
    <row r="318" spans="1:32" s="62" customFormat="1" ht="13.8" x14ac:dyDescent="0.3">
      <c r="A318" s="76"/>
      <c r="B318" s="64" t="s">
        <v>125</v>
      </c>
      <c r="C318" s="65" t="s">
        <v>125</v>
      </c>
      <c r="D318" s="65" t="s">
        <v>125</v>
      </c>
      <c r="E318" s="66" t="s">
        <v>125</v>
      </c>
      <c r="F318" s="54">
        <v>0</v>
      </c>
      <c r="G318" s="55">
        <v>0</v>
      </c>
      <c r="H318" s="67">
        <f t="shared" si="24"/>
        <v>0</v>
      </c>
      <c r="I318" s="68"/>
      <c r="J318" s="56"/>
      <c r="K318" s="69"/>
      <c r="L318" s="70">
        <f t="shared" si="25"/>
        <v>0</v>
      </c>
      <c r="M318" s="52"/>
      <c r="N318" s="57">
        <v>0</v>
      </c>
      <c r="O318" s="72"/>
      <c r="P318" s="72"/>
      <c r="Q318" s="72"/>
      <c r="R318" s="72"/>
      <c r="S318" s="72"/>
      <c r="T318" s="72"/>
      <c r="U318" s="72"/>
      <c r="V318" s="72"/>
      <c r="W318" s="72"/>
      <c r="X318" s="72"/>
      <c r="Y318" s="72"/>
      <c r="Z318" s="72"/>
      <c r="AA318" s="58">
        <f t="shared" si="26"/>
        <v>0</v>
      </c>
      <c r="AB318" s="73"/>
      <c r="AC318" s="59">
        <f>IF(ROUND(Comptes!AA318,0)=0,Comptes!AF318,IFERROR(IF(Comptes!H318&lt;&gt;0,IF(Comptes!AA318&lt;&gt;0,SUMPRODUCT(Comptes!O318:Z318,Comptes!$O$5:$Z$5)/Comptes!AA318,IF(Comptes!G318&lt;&gt;0,$AC$3,Comptes!AF318)),""),""))</f>
        <v>0</v>
      </c>
      <c r="AD318" s="60" t="str">
        <f ca="1">+IFERROR(VLOOKUP((($AC$3-AC318))/30.5,$AK$24:$AL$28,2,TRUE),"")</f>
        <v>A plus d’un an</v>
      </c>
      <c r="AE318" s="52"/>
      <c r="AF318" s="61"/>
    </row>
    <row r="319" spans="1:32" s="62" customFormat="1" ht="13.8" x14ac:dyDescent="0.3">
      <c r="A319" s="76"/>
      <c r="B319" s="64" t="s">
        <v>125</v>
      </c>
      <c r="C319" s="65" t="s">
        <v>125</v>
      </c>
      <c r="D319" s="65" t="s">
        <v>125</v>
      </c>
      <c r="E319" s="66" t="s">
        <v>125</v>
      </c>
      <c r="F319" s="54">
        <v>0</v>
      </c>
      <c r="G319" s="55">
        <v>0</v>
      </c>
      <c r="H319" s="67">
        <f t="shared" si="24"/>
        <v>0</v>
      </c>
      <c r="I319" s="68"/>
      <c r="J319" s="56"/>
      <c r="K319" s="69"/>
      <c r="L319" s="70">
        <f t="shared" si="25"/>
        <v>0</v>
      </c>
      <c r="M319" s="52"/>
      <c r="N319" s="57">
        <v>0</v>
      </c>
      <c r="O319" s="72"/>
      <c r="P319" s="72"/>
      <c r="Q319" s="72"/>
      <c r="R319" s="72"/>
      <c r="S319" s="72"/>
      <c r="T319" s="72"/>
      <c r="U319" s="72"/>
      <c r="V319" s="72"/>
      <c r="W319" s="72"/>
      <c r="X319" s="72"/>
      <c r="Y319" s="72"/>
      <c r="Z319" s="72"/>
      <c r="AA319" s="58">
        <f t="shared" si="26"/>
        <v>0</v>
      </c>
      <c r="AB319" s="73"/>
      <c r="AC319" s="59">
        <f>IF(ROUND(Comptes!AA319,0)=0,Comptes!AF319,IFERROR(IF(Comptes!H319&lt;&gt;0,IF(Comptes!AA319&lt;&gt;0,SUMPRODUCT(Comptes!O319:Z319,Comptes!$O$5:$Z$5)/Comptes!AA319,IF(Comptes!G319&lt;&gt;0,$AC$3,Comptes!AF319)),""),""))</f>
        <v>0</v>
      </c>
      <c r="AD319" s="60" t="str">
        <f ca="1">+IFERROR(VLOOKUP((($AC$3-AC319))/30.5,$AK$24:$AL$28,2,TRUE),"")</f>
        <v>A plus d’un an</v>
      </c>
      <c r="AE319" s="52"/>
      <c r="AF319" s="61"/>
    </row>
    <row r="320" spans="1:32" s="62" customFormat="1" ht="13.8" x14ac:dyDescent="0.3">
      <c r="A320" s="76"/>
      <c r="B320" s="64" t="s">
        <v>125</v>
      </c>
      <c r="C320" s="65" t="s">
        <v>125</v>
      </c>
      <c r="D320" s="65" t="s">
        <v>125</v>
      </c>
      <c r="E320" s="66" t="s">
        <v>125</v>
      </c>
      <c r="F320" s="54">
        <v>0</v>
      </c>
      <c r="G320" s="55">
        <v>0</v>
      </c>
      <c r="H320" s="67">
        <f t="shared" si="24"/>
        <v>0</v>
      </c>
      <c r="I320" s="68"/>
      <c r="J320" s="56"/>
      <c r="K320" s="69"/>
      <c r="L320" s="70">
        <f t="shared" si="25"/>
        <v>0</v>
      </c>
      <c r="M320" s="52"/>
      <c r="N320" s="57">
        <v>0</v>
      </c>
      <c r="O320" s="72"/>
      <c r="P320" s="72"/>
      <c r="Q320" s="72"/>
      <c r="R320" s="72"/>
      <c r="S320" s="72"/>
      <c r="T320" s="72"/>
      <c r="U320" s="72"/>
      <c r="V320" s="72"/>
      <c r="W320" s="72"/>
      <c r="X320" s="72"/>
      <c r="Y320" s="72"/>
      <c r="Z320" s="72"/>
      <c r="AA320" s="58">
        <f t="shared" si="26"/>
        <v>0</v>
      </c>
      <c r="AB320" s="73"/>
      <c r="AC320" s="59">
        <f>IF(ROUND(Comptes!AA320,0)=0,Comptes!AF320,IFERROR(IF(Comptes!H320&lt;&gt;0,IF(Comptes!AA320&lt;&gt;0,SUMPRODUCT(Comptes!O320:Z320,Comptes!$O$5:$Z$5)/Comptes!AA320,IF(Comptes!G320&lt;&gt;0,$AC$3,Comptes!AF320)),""),""))</f>
        <v>0</v>
      </c>
      <c r="AD320" s="60" t="str">
        <f ca="1">+IFERROR(VLOOKUP((($AC$3-AC320))/30.5,$AK$24:$AL$28,2,TRUE),"")</f>
        <v>A plus d’un an</v>
      </c>
      <c r="AE320" s="52"/>
      <c r="AF320" s="61"/>
    </row>
    <row r="321" spans="1:32" s="62" customFormat="1" ht="13.8" x14ac:dyDescent="0.3">
      <c r="A321" s="76"/>
      <c r="B321" s="64" t="s">
        <v>125</v>
      </c>
      <c r="C321" s="65" t="s">
        <v>125</v>
      </c>
      <c r="D321" s="65" t="s">
        <v>125</v>
      </c>
      <c r="E321" s="66" t="s">
        <v>125</v>
      </c>
      <c r="F321" s="54">
        <v>0</v>
      </c>
      <c r="G321" s="55">
        <v>0</v>
      </c>
      <c r="H321" s="67">
        <f t="shared" si="24"/>
        <v>0</v>
      </c>
      <c r="I321" s="68"/>
      <c r="J321" s="56"/>
      <c r="K321" s="69"/>
      <c r="L321" s="70">
        <f t="shared" si="25"/>
        <v>0</v>
      </c>
      <c r="M321" s="52"/>
      <c r="N321" s="57">
        <v>0</v>
      </c>
      <c r="O321" s="72"/>
      <c r="P321" s="72"/>
      <c r="Q321" s="72"/>
      <c r="R321" s="72"/>
      <c r="S321" s="72"/>
      <c r="T321" s="72"/>
      <c r="U321" s="72"/>
      <c r="V321" s="72"/>
      <c r="W321" s="72"/>
      <c r="X321" s="72"/>
      <c r="Y321" s="72"/>
      <c r="Z321" s="72"/>
      <c r="AA321" s="58">
        <f t="shared" si="26"/>
        <v>0</v>
      </c>
      <c r="AB321" s="73"/>
      <c r="AC321" s="59">
        <f>IF(ROUND(Comptes!AA321,0)=0,Comptes!AF321,IFERROR(IF(Comptes!H321&lt;&gt;0,IF(Comptes!AA321&lt;&gt;0,SUMPRODUCT(Comptes!O321:Z321,Comptes!$O$5:$Z$5)/Comptes!AA321,IF(Comptes!G321&lt;&gt;0,$AC$3,Comptes!AF321)),""),""))</f>
        <v>0</v>
      </c>
      <c r="AD321" s="60" t="str">
        <f ca="1">+IFERROR(VLOOKUP((($AC$3-AC321))/30.5,$AK$24:$AL$28,2,TRUE),"")</f>
        <v>A plus d’un an</v>
      </c>
      <c r="AE321" s="52"/>
      <c r="AF321" s="61"/>
    </row>
    <row r="322" spans="1:32" s="62" customFormat="1" ht="13.8" x14ac:dyDescent="0.3">
      <c r="A322" s="76"/>
      <c r="B322" s="64" t="s">
        <v>125</v>
      </c>
      <c r="C322" s="65" t="s">
        <v>125</v>
      </c>
      <c r="D322" s="65" t="s">
        <v>125</v>
      </c>
      <c r="E322" s="66" t="s">
        <v>125</v>
      </c>
      <c r="F322" s="54">
        <v>0</v>
      </c>
      <c r="G322" s="55">
        <v>0</v>
      </c>
      <c r="H322" s="67">
        <f t="shared" si="24"/>
        <v>0</v>
      </c>
      <c r="I322" s="68"/>
      <c r="J322" s="56"/>
      <c r="K322" s="69"/>
      <c r="L322" s="70">
        <f t="shared" si="25"/>
        <v>0</v>
      </c>
      <c r="M322" s="52"/>
      <c r="N322" s="57">
        <v>0</v>
      </c>
      <c r="O322" s="72"/>
      <c r="P322" s="72"/>
      <c r="Q322" s="72"/>
      <c r="R322" s="72"/>
      <c r="S322" s="72"/>
      <c r="T322" s="72"/>
      <c r="U322" s="72"/>
      <c r="V322" s="72"/>
      <c r="W322" s="72"/>
      <c r="X322" s="72"/>
      <c r="Y322" s="72"/>
      <c r="Z322" s="72"/>
      <c r="AA322" s="58">
        <f t="shared" si="26"/>
        <v>0</v>
      </c>
      <c r="AB322" s="73"/>
      <c r="AC322" s="59">
        <f>IF(ROUND(Comptes!AA322,0)=0,Comptes!AF322,IFERROR(IF(Comptes!H322&lt;&gt;0,IF(Comptes!AA322&lt;&gt;0,SUMPRODUCT(Comptes!O322:Z322,Comptes!$O$5:$Z$5)/Comptes!AA322,IF(Comptes!G322&lt;&gt;0,$AC$3,Comptes!AF322)),""),""))</f>
        <v>0</v>
      </c>
      <c r="AD322" s="60" t="str">
        <f ca="1">+IFERROR(VLOOKUP((($AC$3-AC322))/30.5,$AK$24:$AL$28,2,TRUE),"")</f>
        <v>A plus d’un an</v>
      </c>
      <c r="AE322" s="52"/>
      <c r="AF322" s="61"/>
    </row>
    <row r="323" spans="1:32" s="62" customFormat="1" ht="13.8" x14ac:dyDescent="0.3">
      <c r="A323" s="76"/>
      <c r="B323" s="64" t="s">
        <v>125</v>
      </c>
      <c r="C323" s="65" t="s">
        <v>125</v>
      </c>
      <c r="D323" s="65" t="s">
        <v>125</v>
      </c>
      <c r="E323" s="66" t="s">
        <v>125</v>
      </c>
      <c r="F323" s="54">
        <v>0</v>
      </c>
      <c r="G323" s="55">
        <v>0</v>
      </c>
      <c r="H323" s="67">
        <f t="shared" si="24"/>
        <v>0</v>
      </c>
      <c r="I323" s="68"/>
      <c r="J323" s="56"/>
      <c r="K323" s="69"/>
      <c r="L323" s="70">
        <f t="shared" si="25"/>
        <v>0</v>
      </c>
      <c r="M323" s="52"/>
      <c r="N323" s="57">
        <v>0</v>
      </c>
      <c r="O323" s="72"/>
      <c r="P323" s="72"/>
      <c r="Q323" s="72"/>
      <c r="R323" s="72"/>
      <c r="S323" s="72"/>
      <c r="T323" s="72"/>
      <c r="U323" s="72"/>
      <c r="V323" s="72"/>
      <c r="W323" s="72"/>
      <c r="X323" s="72"/>
      <c r="Y323" s="72"/>
      <c r="Z323" s="72"/>
      <c r="AA323" s="58">
        <f t="shared" si="26"/>
        <v>0</v>
      </c>
      <c r="AB323" s="73"/>
      <c r="AC323" s="59">
        <f>IF(ROUND(Comptes!AA323,0)=0,Comptes!AF323,IFERROR(IF(Comptes!H323&lt;&gt;0,IF(Comptes!AA323&lt;&gt;0,SUMPRODUCT(Comptes!O323:Z323,Comptes!$O$5:$Z$5)/Comptes!AA323,IF(Comptes!G323&lt;&gt;0,$AC$3,Comptes!AF323)),""),""))</f>
        <v>0</v>
      </c>
      <c r="AD323" s="60" t="str">
        <f ca="1">+IFERROR(VLOOKUP((($AC$3-AC323))/30.5,$AK$24:$AL$28,2,TRUE),"")</f>
        <v>A plus d’un an</v>
      </c>
      <c r="AE323" s="52"/>
      <c r="AF323" s="61"/>
    </row>
    <row r="324" spans="1:32" s="62" customFormat="1" ht="13.8" x14ac:dyDescent="0.3">
      <c r="A324" s="76"/>
      <c r="B324" s="64" t="s">
        <v>125</v>
      </c>
      <c r="C324" s="65" t="s">
        <v>125</v>
      </c>
      <c r="D324" s="65" t="s">
        <v>125</v>
      </c>
      <c r="E324" s="66" t="s">
        <v>125</v>
      </c>
      <c r="F324" s="54">
        <v>0</v>
      </c>
      <c r="G324" s="55">
        <v>0</v>
      </c>
      <c r="H324" s="67">
        <f t="shared" si="24"/>
        <v>0</v>
      </c>
      <c r="I324" s="68"/>
      <c r="J324" s="56"/>
      <c r="K324" s="69"/>
      <c r="L324" s="70">
        <f t="shared" si="25"/>
        <v>0</v>
      </c>
      <c r="M324" s="52"/>
      <c r="N324" s="57">
        <v>0</v>
      </c>
      <c r="O324" s="72"/>
      <c r="P324" s="72"/>
      <c r="Q324" s="72"/>
      <c r="R324" s="72"/>
      <c r="S324" s="72"/>
      <c r="T324" s="72"/>
      <c r="U324" s="72"/>
      <c r="V324" s="72"/>
      <c r="W324" s="72"/>
      <c r="X324" s="72"/>
      <c r="Y324" s="72"/>
      <c r="Z324" s="72"/>
      <c r="AA324" s="58">
        <f t="shared" si="26"/>
        <v>0</v>
      </c>
      <c r="AB324" s="73"/>
      <c r="AC324" s="59">
        <f>IF(ROUND(Comptes!AA324,0)=0,Comptes!AF324,IFERROR(IF(Comptes!H324&lt;&gt;0,IF(Comptes!AA324&lt;&gt;0,SUMPRODUCT(Comptes!O324:Z324,Comptes!$O$5:$Z$5)/Comptes!AA324,IF(Comptes!G324&lt;&gt;0,$AC$3,Comptes!AF324)),""),""))</f>
        <v>0</v>
      </c>
      <c r="AD324" s="60" t="str">
        <f ca="1">+IFERROR(VLOOKUP((($AC$3-AC324))/30.5,$AK$24:$AL$28,2,TRUE),"")</f>
        <v>A plus d’un an</v>
      </c>
      <c r="AE324" s="52"/>
      <c r="AF324" s="61"/>
    </row>
    <row r="325" spans="1:32" s="62" customFormat="1" ht="13.8" x14ac:dyDescent="0.3">
      <c r="A325" s="76"/>
      <c r="B325" s="64" t="s">
        <v>125</v>
      </c>
      <c r="C325" s="65" t="s">
        <v>125</v>
      </c>
      <c r="D325" s="65" t="s">
        <v>125</v>
      </c>
      <c r="E325" s="66" t="s">
        <v>125</v>
      </c>
      <c r="F325" s="54">
        <v>0</v>
      </c>
      <c r="G325" s="55">
        <v>0</v>
      </c>
      <c r="H325" s="67">
        <f t="shared" si="24"/>
        <v>0</v>
      </c>
      <c r="I325" s="68"/>
      <c r="J325" s="56"/>
      <c r="K325" s="69"/>
      <c r="L325" s="70">
        <f t="shared" si="25"/>
        <v>0</v>
      </c>
      <c r="M325" s="52"/>
      <c r="N325" s="57">
        <v>0</v>
      </c>
      <c r="O325" s="72"/>
      <c r="P325" s="72"/>
      <c r="Q325" s="72"/>
      <c r="R325" s="72"/>
      <c r="S325" s="72"/>
      <c r="T325" s="72"/>
      <c r="U325" s="72"/>
      <c r="V325" s="72"/>
      <c r="W325" s="72"/>
      <c r="X325" s="72"/>
      <c r="Y325" s="72"/>
      <c r="Z325" s="72"/>
      <c r="AA325" s="58">
        <f t="shared" si="26"/>
        <v>0</v>
      </c>
      <c r="AB325" s="73"/>
      <c r="AC325" s="59">
        <f>IF(ROUND(Comptes!AA325,0)=0,Comptes!AF325,IFERROR(IF(Comptes!H325&lt;&gt;0,IF(Comptes!AA325&lt;&gt;0,SUMPRODUCT(Comptes!O325:Z325,Comptes!$O$5:$Z$5)/Comptes!AA325,IF(Comptes!G325&lt;&gt;0,$AC$3,Comptes!AF325)),""),""))</f>
        <v>0</v>
      </c>
      <c r="AD325" s="60" t="str">
        <f ca="1">+IFERROR(VLOOKUP((($AC$3-AC325))/30.5,$AK$24:$AL$28,2,TRUE),"")</f>
        <v>A plus d’un an</v>
      </c>
      <c r="AE325" s="52"/>
      <c r="AF325" s="61"/>
    </row>
    <row r="326" spans="1:32" s="62" customFormat="1" ht="13.8" x14ac:dyDescent="0.3">
      <c r="A326" s="76"/>
      <c r="B326" s="64" t="s">
        <v>125</v>
      </c>
      <c r="C326" s="65" t="s">
        <v>125</v>
      </c>
      <c r="D326" s="65" t="s">
        <v>125</v>
      </c>
      <c r="E326" s="66" t="s">
        <v>125</v>
      </c>
      <c r="F326" s="54">
        <v>0</v>
      </c>
      <c r="G326" s="55">
        <v>0</v>
      </c>
      <c r="H326" s="67">
        <f t="shared" si="24"/>
        <v>0</v>
      </c>
      <c r="I326" s="68"/>
      <c r="J326" s="56"/>
      <c r="K326" s="69"/>
      <c r="L326" s="70">
        <f t="shared" si="25"/>
        <v>0</v>
      </c>
      <c r="M326" s="52"/>
      <c r="N326" s="57">
        <v>0</v>
      </c>
      <c r="O326" s="72"/>
      <c r="P326" s="72"/>
      <c r="Q326" s="72"/>
      <c r="R326" s="72"/>
      <c r="S326" s="72"/>
      <c r="T326" s="72"/>
      <c r="U326" s="72"/>
      <c r="V326" s="72"/>
      <c r="W326" s="72"/>
      <c r="X326" s="72"/>
      <c r="Y326" s="72"/>
      <c r="Z326" s="72"/>
      <c r="AA326" s="58">
        <f t="shared" si="26"/>
        <v>0</v>
      </c>
      <c r="AB326" s="73"/>
      <c r="AC326" s="59">
        <f>IF(ROUND(Comptes!AA326,0)=0,Comptes!AF326,IFERROR(IF(Comptes!H326&lt;&gt;0,IF(Comptes!AA326&lt;&gt;0,SUMPRODUCT(Comptes!O326:Z326,Comptes!$O$5:$Z$5)/Comptes!AA326,IF(Comptes!G326&lt;&gt;0,$AC$3,Comptes!AF326)),""),""))</f>
        <v>0</v>
      </c>
      <c r="AD326" s="60" t="str">
        <f ca="1">+IFERROR(VLOOKUP((($AC$3-AC326))/30.5,$AK$24:$AL$28,2,TRUE),"")</f>
        <v>A plus d’un an</v>
      </c>
      <c r="AE326" s="52"/>
      <c r="AF326" s="61"/>
    </row>
    <row r="327" spans="1:32" s="62" customFormat="1" ht="13.8" x14ac:dyDescent="0.3">
      <c r="A327" s="76"/>
      <c r="B327" s="64" t="s">
        <v>125</v>
      </c>
      <c r="C327" s="65" t="s">
        <v>125</v>
      </c>
      <c r="D327" s="65" t="s">
        <v>125</v>
      </c>
      <c r="E327" s="66" t="s">
        <v>125</v>
      </c>
      <c r="F327" s="54">
        <v>0</v>
      </c>
      <c r="G327" s="55">
        <v>0</v>
      </c>
      <c r="H327" s="67">
        <f t="shared" si="24"/>
        <v>0</v>
      </c>
      <c r="I327" s="68"/>
      <c r="J327" s="56"/>
      <c r="K327" s="69"/>
      <c r="L327" s="70">
        <f t="shared" si="25"/>
        <v>0</v>
      </c>
      <c r="M327" s="52"/>
      <c r="N327" s="57">
        <v>0</v>
      </c>
      <c r="O327" s="72"/>
      <c r="P327" s="72"/>
      <c r="Q327" s="72"/>
      <c r="R327" s="72"/>
      <c r="S327" s="72"/>
      <c r="T327" s="72"/>
      <c r="U327" s="72"/>
      <c r="V327" s="72"/>
      <c r="W327" s="72"/>
      <c r="X327" s="72"/>
      <c r="Y327" s="72"/>
      <c r="Z327" s="72"/>
      <c r="AA327" s="58">
        <f t="shared" si="26"/>
        <v>0</v>
      </c>
      <c r="AB327" s="73"/>
      <c r="AC327" s="59">
        <f>IF(ROUND(Comptes!AA327,0)=0,Comptes!AF327,IFERROR(IF(Comptes!H327&lt;&gt;0,IF(Comptes!AA327&lt;&gt;0,SUMPRODUCT(Comptes!O327:Z327,Comptes!$O$5:$Z$5)/Comptes!AA327,IF(Comptes!G327&lt;&gt;0,$AC$3,Comptes!AF327)),""),""))</f>
        <v>0</v>
      </c>
      <c r="AD327" s="60" t="str">
        <f ca="1">+IFERROR(VLOOKUP((($AC$3-AC327))/30.5,$AK$24:$AL$28,2,TRUE),"")</f>
        <v>A plus d’un an</v>
      </c>
      <c r="AE327" s="52"/>
      <c r="AF327" s="61"/>
    </row>
    <row r="328" spans="1:32" s="62" customFormat="1" ht="13.8" x14ac:dyDescent="0.3">
      <c r="A328" s="76"/>
      <c r="B328" s="64" t="s">
        <v>125</v>
      </c>
      <c r="C328" s="65" t="s">
        <v>125</v>
      </c>
      <c r="D328" s="65" t="s">
        <v>125</v>
      </c>
      <c r="E328" s="66" t="s">
        <v>125</v>
      </c>
      <c r="F328" s="54">
        <v>0</v>
      </c>
      <c r="G328" s="55">
        <v>0</v>
      </c>
      <c r="H328" s="67">
        <f t="shared" si="24"/>
        <v>0</v>
      </c>
      <c r="I328" s="68"/>
      <c r="J328" s="56"/>
      <c r="K328" s="69"/>
      <c r="L328" s="70">
        <f t="shared" si="25"/>
        <v>0</v>
      </c>
      <c r="M328" s="52"/>
      <c r="N328" s="57">
        <v>0</v>
      </c>
      <c r="O328" s="72"/>
      <c r="P328" s="72"/>
      <c r="Q328" s="72"/>
      <c r="R328" s="72"/>
      <c r="S328" s="72"/>
      <c r="T328" s="72"/>
      <c r="U328" s="72"/>
      <c r="V328" s="72"/>
      <c r="W328" s="72"/>
      <c r="X328" s="72"/>
      <c r="Y328" s="72"/>
      <c r="Z328" s="72"/>
      <c r="AA328" s="58">
        <f t="shared" si="26"/>
        <v>0</v>
      </c>
      <c r="AB328" s="73"/>
      <c r="AC328" s="59">
        <f>IF(ROUND(Comptes!AA328,0)=0,Comptes!AF328,IFERROR(IF(Comptes!H328&lt;&gt;0,IF(Comptes!AA328&lt;&gt;0,SUMPRODUCT(Comptes!O328:Z328,Comptes!$O$5:$Z$5)/Comptes!AA328,IF(Comptes!G328&lt;&gt;0,$AC$3,Comptes!AF328)),""),""))</f>
        <v>0</v>
      </c>
      <c r="AD328" s="60" t="str">
        <f ca="1">+IFERROR(VLOOKUP((($AC$3-AC328))/30.5,$AK$24:$AL$28,2,TRUE),"")</f>
        <v>A plus d’un an</v>
      </c>
      <c r="AE328" s="52"/>
      <c r="AF328" s="61"/>
    </row>
    <row r="329" spans="1:32" s="62" customFormat="1" ht="13.8" x14ac:dyDescent="0.3">
      <c r="A329" s="76"/>
      <c r="B329" s="64" t="s">
        <v>125</v>
      </c>
      <c r="C329" s="65" t="s">
        <v>125</v>
      </c>
      <c r="D329" s="65" t="s">
        <v>125</v>
      </c>
      <c r="E329" s="66" t="s">
        <v>125</v>
      </c>
      <c r="F329" s="54">
        <v>0</v>
      </c>
      <c r="G329" s="55">
        <v>0</v>
      </c>
      <c r="H329" s="67">
        <f t="shared" si="24"/>
        <v>0</v>
      </c>
      <c r="I329" s="68"/>
      <c r="J329" s="56"/>
      <c r="K329" s="69"/>
      <c r="L329" s="70">
        <f t="shared" si="25"/>
        <v>0</v>
      </c>
      <c r="M329" s="52"/>
      <c r="N329" s="57">
        <v>0</v>
      </c>
      <c r="O329" s="72"/>
      <c r="P329" s="72"/>
      <c r="Q329" s="72"/>
      <c r="R329" s="72"/>
      <c r="S329" s="72"/>
      <c r="T329" s="72"/>
      <c r="U329" s="72"/>
      <c r="V329" s="72"/>
      <c r="W329" s="72"/>
      <c r="X329" s="72"/>
      <c r="Y329" s="72"/>
      <c r="Z329" s="72"/>
      <c r="AA329" s="58">
        <f t="shared" si="26"/>
        <v>0</v>
      </c>
      <c r="AB329" s="73"/>
      <c r="AC329" s="59">
        <f>IF(ROUND(Comptes!AA329,0)=0,Comptes!AF329,IFERROR(IF(Comptes!H329&lt;&gt;0,IF(Comptes!AA329&lt;&gt;0,SUMPRODUCT(Comptes!O329:Z329,Comptes!$O$5:$Z$5)/Comptes!AA329,IF(Comptes!G329&lt;&gt;0,$AC$3,Comptes!AF329)),""),""))</f>
        <v>0</v>
      </c>
      <c r="AD329" s="60" t="str">
        <f ca="1">+IFERROR(VLOOKUP((($AC$3-AC329))/30.5,$AK$24:$AL$28,2,TRUE),"")</f>
        <v>A plus d’un an</v>
      </c>
      <c r="AE329" s="52"/>
      <c r="AF329" s="61"/>
    </row>
    <row r="330" spans="1:32" s="62" customFormat="1" ht="13.8" x14ac:dyDescent="0.3">
      <c r="A330" s="76"/>
      <c r="B330" s="64" t="s">
        <v>125</v>
      </c>
      <c r="C330" s="65" t="s">
        <v>125</v>
      </c>
      <c r="D330" s="65" t="s">
        <v>125</v>
      </c>
      <c r="E330" s="66" t="s">
        <v>125</v>
      </c>
      <c r="F330" s="54">
        <v>0</v>
      </c>
      <c r="G330" s="55">
        <v>0</v>
      </c>
      <c r="H330" s="67">
        <f t="shared" si="24"/>
        <v>0</v>
      </c>
      <c r="I330" s="68"/>
      <c r="J330" s="56"/>
      <c r="K330" s="69"/>
      <c r="L330" s="70">
        <f t="shared" si="25"/>
        <v>0</v>
      </c>
      <c r="M330" s="52"/>
      <c r="N330" s="57">
        <v>0</v>
      </c>
      <c r="O330" s="72"/>
      <c r="P330" s="72"/>
      <c r="Q330" s="72"/>
      <c r="R330" s="72"/>
      <c r="S330" s="72"/>
      <c r="T330" s="72"/>
      <c r="U330" s="72"/>
      <c r="V330" s="72"/>
      <c r="W330" s="72"/>
      <c r="X330" s="72"/>
      <c r="Y330" s="72"/>
      <c r="Z330" s="72"/>
      <c r="AA330" s="58">
        <f t="shared" si="26"/>
        <v>0</v>
      </c>
      <c r="AB330" s="73"/>
      <c r="AC330" s="59">
        <f>IF(ROUND(Comptes!AA330,0)=0,Comptes!AF330,IFERROR(IF(Comptes!H330&lt;&gt;0,IF(Comptes!AA330&lt;&gt;0,SUMPRODUCT(Comptes!O330:Z330,Comptes!$O$5:$Z$5)/Comptes!AA330,IF(Comptes!G330&lt;&gt;0,$AC$3,Comptes!AF330)),""),""))</f>
        <v>0</v>
      </c>
      <c r="AD330" s="60" t="str">
        <f ca="1">+IFERROR(VLOOKUP((($AC$3-AC330))/30.5,$AK$24:$AL$28,2,TRUE),"")</f>
        <v>A plus d’un an</v>
      </c>
      <c r="AE330" s="52"/>
      <c r="AF330" s="61"/>
    </row>
    <row r="331" spans="1:32" s="62" customFormat="1" ht="13.8" x14ac:dyDescent="0.3">
      <c r="A331" s="76"/>
      <c r="B331" s="64" t="s">
        <v>125</v>
      </c>
      <c r="C331" s="65" t="s">
        <v>125</v>
      </c>
      <c r="D331" s="65" t="s">
        <v>125</v>
      </c>
      <c r="E331" s="66" t="s">
        <v>125</v>
      </c>
      <c r="F331" s="54">
        <v>0</v>
      </c>
      <c r="G331" s="55">
        <v>0</v>
      </c>
      <c r="H331" s="67">
        <f t="shared" si="24"/>
        <v>0</v>
      </c>
      <c r="I331" s="68"/>
      <c r="J331" s="56"/>
      <c r="K331" s="69"/>
      <c r="L331" s="70">
        <f t="shared" si="25"/>
        <v>0</v>
      </c>
      <c r="M331" s="52"/>
      <c r="N331" s="57">
        <v>0</v>
      </c>
      <c r="O331" s="72"/>
      <c r="P331" s="72"/>
      <c r="Q331" s="72"/>
      <c r="R331" s="72"/>
      <c r="S331" s="72"/>
      <c r="T331" s="72"/>
      <c r="U331" s="72"/>
      <c r="V331" s="72"/>
      <c r="W331" s="72"/>
      <c r="X331" s="72"/>
      <c r="Y331" s="72"/>
      <c r="Z331" s="72"/>
      <c r="AA331" s="58">
        <f t="shared" si="26"/>
        <v>0</v>
      </c>
      <c r="AB331" s="73"/>
      <c r="AC331" s="59">
        <f>IF(ROUND(Comptes!AA331,0)=0,Comptes!AF331,IFERROR(IF(Comptes!H331&lt;&gt;0,IF(Comptes!AA331&lt;&gt;0,SUMPRODUCT(Comptes!O331:Z331,Comptes!$O$5:$Z$5)/Comptes!AA331,IF(Comptes!G331&lt;&gt;0,$AC$3,Comptes!AF331)),""),""))</f>
        <v>0</v>
      </c>
      <c r="AD331" s="60" t="str">
        <f ca="1">+IFERROR(VLOOKUP((($AC$3-AC331))/30.5,$AK$24:$AL$28,2,TRUE),"")</f>
        <v>A plus d’un an</v>
      </c>
      <c r="AE331" s="52"/>
      <c r="AF331" s="61"/>
    </row>
    <row r="332" spans="1:32" s="62" customFormat="1" ht="13.8" x14ac:dyDescent="0.3">
      <c r="A332" s="76"/>
      <c r="B332" s="64" t="s">
        <v>125</v>
      </c>
      <c r="C332" s="65" t="s">
        <v>125</v>
      </c>
      <c r="D332" s="65" t="s">
        <v>125</v>
      </c>
      <c r="E332" s="66" t="s">
        <v>125</v>
      </c>
      <c r="F332" s="54">
        <v>0</v>
      </c>
      <c r="G332" s="55">
        <v>0</v>
      </c>
      <c r="H332" s="67">
        <f t="shared" si="24"/>
        <v>0</v>
      </c>
      <c r="I332" s="68"/>
      <c r="J332" s="56"/>
      <c r="K332" s="69"/>
      <c r="L332" s="70">
        <f t="shared" si="25"/>
        <v>0</v>
      </c>
      <c r="M332" s="52"/>
      <c r="N332" s="57">
        <v>0</v>
      </c>
      <c r="O332" s="72"/>
      <c r="P332" s="72"/>
      <c r="Q332" s="72"/>
      <c r="R332" s="72"/>
      <c r="S332" s="72"/>
      <c r="T332" s="72"/>
      <c r="U332" s="72"/>
      <c r="V332" s="72"/>
      <c r="W332" s="72"/>
      <c r="X332" s="72"/>
      <c r="Y332" s="72"/>
      <c r="Z332" s="72"/>
      <c r="AA332" s="58">
        <f t="shared" si="26"/>
        <v>0</v>
      </c>
      <c r="AB332" s="73"/>
      <c r="AC332" s="59">
        <f>IF(ROUND(Comptes!AA332,0)=0,Comptes!AF332,IFERROR(IF(Comptes!H332&lt;&gt;0,IF(Comptes!AA332&lt;&gt;0,SUMPRODUCT(Comptes!O332:Z332,Comptes!$O$5:$Z$5)/Comptes!AA332,IF(Comptes!G332&lt;&gt;0,$AC$3,Comptes!AF332)),""),""))</f>
        <v>0</v>
      </c>
      <c r="AD332" s="60" t="str">
        <f ca="1">+IFERROR(VLOOKUP((($AC$3-AC332))/30.5,$AK$24:$AL$28,2,TRUE),"")</f>
        <v>A plus d’un an</v>
      </c>
      <c r="AE332" s="52"/>
      <c r="AF332" s="61"/>
    </row>
    <row r="333" spans="1:32" s="62" customFormat="1" ht="13.8" x14ac:dyDescent="0.3">
      <c r="A333" s="76"/>
      <c r="B333" s="64" t="s">
        <v>125</v>
      </c>
      <c r="C333" s="65" t="s">
        <v>125</v>
      </c>
      <c r="D333" s="65" t="s">
        <v>125</v>
      </c>
      <c r="E333" s="66" t="s">
        <v>125</v>
      </c>
      <c r="F333" s="54">
        <v>0</v>
      </c>
      <c r="G333" s="55">
        <v>0</v>
      </c>
      <c r="H333" s="67">
        <f t="shared" si="24"/>
        <v>0</v>
      </c>
      <c r="I333" s="68"/>
      <c r="J333" s="56"/>
      <c r="K333" s="69"/>
      <c r="L333" s="70">
        <f t="shared" si="25"/>
        <v>0</v>
      </c>
      <c r="M333" s="52"/>
      <c r="N333" s="57">
        <v>0</v>
      </c>
      <c r="O333" s="72"/>
      <c r="P333" s="72"/>
      <c r="Q333" s="72"/>
      <c r="R333" s="72"/>
      <c r="S333" s="72"/>
      <c r="T333" s="72"/>
      <c r="U333" s="72"/>
      <c r="V333" s="72"/>
      <c r="W333" s="72"/>
      <c r="X333" s="72"/>
      <c r="Y333" s="72"/>
      <c r="Z333" s="72"/>
      <c r="AA333" s="58">
        <f t="shared" si="26"/>
        <v>0</v>
      </c>
      <c r="AB333" s="73"/>
      <c r="AC333" s="59">
        <f>IF(ROUND(Comptes!AA333,0)=0,Comptes!AF333,IFERROR(IF(Comptes!H333&lt;&gt;0,IF(Comptes!AA333&lt;&gt;0,SUMPRODUCT(Comptes!O333:Z333,Comptes!$O$5:$Z$5)/Comptes!AA333,IF(Comptes!G333&lt;&gt;0,$AC$3,Comptes!AF333)),""),""))</f>
        <v>0</v>
      </c>
      <c r="AD333" s="60" t="str">
        <f ca="1">+IFERROR(VLOOKUP((($AC$3-AC333))/30.5,$AK$24:$AL$28,2,TRUE),"")</f>
        <v>A plus d’un an</v>
      </c>
      <c r="AE333" s="52"/>
      <c r="AF333" s="61"/>
    </row>
    <row r="334" spans="1:32" s="62" customFormat="1" ht="13.8" x14ac:dyDescent="0.3">
      <c r="A334" s="76"/>
      <c r="B334" s="64" t="s">
        <v>125</v>
      </c>
      <c r="C334" s="65" t="s">
        <v>125</v>
      </c>
      <c r="D334" s="65" t="s">
        <v>125</v>
      </c>
      <c r="E334" s="66" t="s">
        <v>125</v>
      </c>
      <c r="F334" s="54">
        <v>0</v>
      </c>
      <c r="G334" s="55">
        <v>0</v>
      </c>
      <c r="H334" s="67">
        <f t="shared" si="24"/>
        <v>0</v>
      </c>
      <c r="I334" s="68"/>
      <c r="J334" s="56"/>
      <c r="K334" s="69"/>
      <c r="L334" s="70">
        <f t="shared" si="25"/>
        <v>0</v>
      </c>
      <c r="M334" s="52"/>
      <c r="N334" s="57">
        <v>0</v>
      </c>
      <c r="O334" s="72"/>
      <c r="P334" s="72"/>
      <c r="Q334" s="72"/>
      <c r="R334" s="72"/>
      <c r="S334" s="72"/>
      <c r="T334" s="72"/>
      <c r="U334" s="72"/>
      <c r="V334" s="72"/>
      <c r="W334" s="72"/>
      <c r="X334" s="72"/>
      <c r="Y334" s="72"/>
      <c r="Z334" s="72"/>
      <c r="AA334" s="58">
        <f t="shared" si="26"/>
        <v>0</v>
      </c>
      <c r="AB334" s="73"/>
      <c r="AC334" s="59">
        <f>IF(ROUND(Comptes!AA334,0)=0,Comptes!AF334,IFERROR(IF(Comptes!H334&lt;&gt;0,IF(Comptes!AA334&lt;&gt;0,SUMPRODUCT(Comptes!O334:Z334,Comptes!$O$5:$Z$5)/Comptes!AA334,IF(Comptes!G334&lt;&gt;0,$AC$3,Comptes!AF334)),""),""))</f>
        <v>0</v>
      </c>
      <c r="AD334" s="60" t="str">
        <f ca="1">+IFERROR(VLOOKUP((($AC$3-AC334))/30.5,$AK$24:$AL$28,2,TRUE),"")</f>
        <v>A plus d’un an</v>
      </c>
      <c r="AE334" s="52"/>
      <c r="AF334" s="61"/>
    </row>
    <row r="335" spans="1:32" s="62" customFormat="1" ht="13.8" x14ac:dyDescent="0.3">
      <c r="A335" s="76"/>
      <c r="B335" s="64" t="s">
        <v>125</v>
      </c>
      <c r="C335" s="65" t="s">
        <v>125</v>
      </c>
      <c r="D335" s="65" t="s">
        <v>125</v>
      </c>
      <c r="E335" s="66" t="s">
        <v>125</v>
      </c>
      <c r="F335" s="54">
        <v>0</v>
      </c>
      <c r="G335" s="55">
        <v>0</v>
      </c>
      <c r="H335" s="67">
        <f t="shared" si="24"/>
        <v>0</v>
      </c>
      <c r="I335" s="68"/>
      <c r="J335" s="56"/>
      <c r="K335" s="69"/>
      <c r="L335" s="70">
        <f t="shared" si="25"/>
        <v>0</v>
      </c>
      <c r="M335" s="52"/>
      <c r="N335" s="57">
        <v>0</v>
      </c>
      <c r="O335" s="72"/>
      <c r="P335" s="72"/>
      <c r="Q335" s="72"/>
      <c r="R335" s="72"/>
      <c r="S335" s="72"/>
      <c r="T335" s="72"/>
      <c r="U335" s="72"/>
      <c r="V335" s="72"/>
      <c r="W335" s="72"/>
      <c r="X335" s="72"/>
      <c r="Y335" s="72"/>
      <c r="Z335" s="72"/>
      <c r="AA335" s="58">
        <f t="shared" si="26"/>
        <v>0</v>
      </c>
      <c r="AB335" s="73"/>
      <c r="AC335" s="59">
        <f>IF(ROUND(Comptes!AA335,0)=0,Comptes!AF335,IFERROR(IF(Comptes!H335&lt;&gt;0,IF(Comptes!AA335&lt;&gt;0,SUMPRODUCT(Comptes!O335:Z335,Comptes!$O$5:$Z$5)/Comptes!AA335,IF(Comptes!G335&lt;&gt;0,$AC$3,Comptes!AF335)),""),""))</f>
        <v>0</v>
      </c>
      <c r="AD335" s="60" t="str">
        <f ca="1">+IFERROR(VLOOKUP((($AC$3-AC335))/30.5,$AK$24:$AL$28,2,TRUE),"")</f>
        <v>A plus d’un an</v>
      </c>
      <c r="AE335" s="52"/>
      <c r="AF335" s="61"/>
    </row>
    <row r="336" spans="1:32" s="62" customFormat="1" ht="13.8" x14ac:dyDescent="0.3">
      <c r="A336" s="76"/>
      <c r="B336" s="64" t="s">
        <v>125</v>
      </c>
      <c r="C336" s="65" t="s">
        <v>125</v>
      </c>
      <c r="D336" s="65" t="s">
        <v>125</v>
      </c>
      <c r="E336" s="66" t="s">
        <v>125</v>
      </c>
      <c r="F336" s="54">
        <v>0</v>
      </c>
      <c r="G336" s="55">
        <v>0</v>
      </c>
      <c r="H336" s="67">
        <f t="shared" si="24"/>
        <v>0</v>
      </c>
      <c r="I336" s="68"/>
      <c r="J336" s="56"/>
      <c r="K336" s="69"/>
      <c r="L336" s="70">
        <f t="shared" si="25"/>
        <v>0</v>
      </c>
      <c r="M336" s="52"/>
      <c r="N336" s="57">
        <v>0</v>
      </c>
      <c r="O336" s="72"/>
      <c r="P336" s="72"/>
      <c r="Q336" s="72"/>
      <c r="R336" s="72"/>
      <c r="S336" s="72"/>
      <c r="T336" s="72"/>
      <c r="U336" s="72"/>
      <c r="V336" s="72"/>
      <c r="W336" s="72"/>
      <c r="X336" s="72"/>
      <c r="Y336" s="72"/>
      <c r="Z336" s="72"/>
      <c r="AA336" s="58">
        <f t="shared" si="26"/>
        <v>0</v>
      </c>
      <c r="AB336" s="73"/>
      <c r="AC336" s="59">
        <f>IF(ROUND(Comptes!AA336,0)=0,Comptes!AF336,IFERROR(IF(Comptes!H336&lt;&gt;0,IF(Comptes!AA336&lt;&gt;0,SUMPRODUCT(Comptes!O336:Z336,Comptes!$O$5:$Z$5)/Comptes!AA336,IF(Comptes!G336&lt;&gt;0,$AC$3,Comptes!AF336)),""),""))</f>
        <v>0</v>
      </c>
      <c r="AD336" s="60" t="str">
        <f ca="1">+IFERROR(VLOOKUP((($AC$3-AC336))/30.5,$AK$24:$AL$28,2,TRUE),"")</f>
        <v>A plus d’un an</v>
      </c>
      <c r="AE336" s="52"/>
      <c r="AF336" s="61"/>
    </row>
    <row r="337" spans="1:32" s="62" customFormat="1" ht="13.8" x14ac:dyDescent="0.3">
      <c r="A337" s="76"/>
      <c r="B337" s="64" t="s">
        <v>125</v>
      </c>
      <c r="C337" s="65" t="s">
        <v>125</v>
      </c>
      <c r="D337" s="65" t="s">
        <v>125</v>
      </c>
      <c r="E337" s="66" t="s">
        <v>125</v>
      </c>
      <c r="F337" s="54">
        <v>0</v>
      </c>
      <c r="G337" s="55">
        <v>0</v>
      </c>
      <c r="H337" s="67">
        <f t="shared" si="24"/>
        <v>0</v>
      </c>
      <c r="I337" s="68"/>
      <c r="J337" s="56"/>
      <c r="K337" s="69"/>
      <c r="L337" s="70">
        <f t="shared" si="25"/>
        <v>0</v>
      </c>
      <c r="M337" s="52"/>
      <c r="N337" s="57">
        <v>0</v>
      </c>
      <c r="O337" s="72"/>
      <c r="P337" s="72"/>
      <c r="Q337" s="72"/>
      <c r="R337" s="72"/>
      <c r="S337" s="72"/>
      <c r="T337" s="72"/>
      <c r="U337" s="72"/>
      <c r="V337" s="72"/>
      <c r="W337" s="72"/>
      <c r="X337" s="72"/>
      <c r="Y337" s="72"/>
      <c r="Z337" s="72"/>
      <c r="AA337" s="58">
        <f t="shared" si="26"/>
        <v>0</v>
      </c>
      <c r="AB337" s="73"/>
      <c r="AC337" s="59">
        <f>IF(ROUND(Comptes!AA337,0)=0,Comptes!AF337,IFERROR(IF(Comptes!H337&lt;&gt;0,IF(Comptes!AA337&lt;&gt;0,SUMPRODUCT(Comptes!O337:Z337,Comptes!$O$5:$Z$5)/Comptes!AA337,IF(Comptes!G337&lt;&gt;0,$AC$3,Comptes!AF337)),""),""))</f>
        <v>0</v>
      </c>
      <c r="AD337" s="60" t="str">
        <f ca="1">+IFERROR(VLOOKUP((($AC$3-AC337))/30.5,$AK$24:$AL$28,2,TRUE),"")</f>
        <v>A plus d’un an</v>
      </c>
      <c r="AE337" s="52"/>
      <c r="AF337" s="61"/>
    </row>
    <row r="338" spans="1:32" s="62" customFormat="1" ht="13.8" x14ac:dyDescent="0.3">
      <c r="A338" s="76"/>
      <c r="B338" s="64" t="s">
        <v>125</v>
      </c>
      <c r="C338" s="65" t="s">
        <v>125</v>
      </c>
      <c r="D338" s="65" t="s">
        <v>125</v>
      </c>
      <c r="E338" s="66" t="s">
        <v>125</v>
      </c>
      <c r="F338" s="54">
        <v>0</v>
      </c>
      <c r="G338" s="55">
        <v>0</v>
      </c>
      <c r="H338" s="67">
        <f t="shared" si="24"/>
        <v>0</v>
      </c>
      <c r="I338" s="68"/>
      <c r="J338" s="56"/>
      <c r="K338" s="69"/>
      <c r="L338" s="70">
        <f t="shared" si="25"/>
        <v>0</v>
      </c>
      <c r="M338" s="52"/>
      <c r="N338" s="57">
        <v>0</v>
      </c>
      <c r="O338" s="72"/>
      <c r="P338" s="72"/>
      <c r="Q338" s="72"/>
      <c r="R338" s="72"/>
      <c r="S338" s="72"/>
      <c r="T338" s="72"/>
      <c r="U338" s="72"/>
      <c r="V338" s="72"/>
      <c r="W338" s="72"/>
      <c r="X338" s="72"/>
      <c r="Y338" s="72"/>
      <c r="Z338" s="72"/>
      <c r="AA338" s="58">
        <f t="shared" si="26"/>
        <v>0</v>
      </c>
      <c r="AB338" s="73"/>
      <c r="AC338" s="59">
        <f>IF(ROUND(Comptes!AA338,0)=0,Comptes!AF338,IFERROR(IF(Comptes!H338&lt;&gt;0,IF(Comptes!AA338&lt;&gt;0,SUMPRODUCT(Comptes!O338:Z338,Comptes!$O$5:$Z$5)/Comptes!AA338,IF(Comptes!G338&lt;&gt;0,$AC$3,Comptes!AF338)),""),""))</f>
        <v>0</v>
      </c>
      <c r="AD338" s="60" t="str">
        <f ca="1">+IFERROR(VLOOKUP((($AC$3-AC338))/30.5,$AK$24:$AL$28,2,TRUE),"")</f>
        <v>A plus d’un an</v>
      </c>
      <c r="AE338" s="52"/>
      <c r="AF338" s="61"/>
    </row>
    <row r="339" spans="1:32" s="62" customFormat="1" ht="13.8" x14ac:dyDescent="0.3">
      <c r="A339" s="76"/>
      <c r="B339" s="64" t="s">
        <v>125</v>
      </c>
      <c r="C339" s="65" t="s">
        <v>125</v>
      </c>
      <c r="D339" s="65" t="s">
        <v>125</v>
      </c>
      <c r="E339" s="66" t="s">
        <v>125</v>
      </c>
      <c r="F339" s="54">
        <v>0</v>
      </c>
      <c r="G339" s="55">
        <v>0</v>
      </c>
      <c r="H339" s="67">
        <f t="shared" si="24"/>
        <v>0</v>
      </c>
      <c r="I339" s="68"/>
      <c r="J339" s="56"/>
      <c r="K339" s="69"/>
      <c r="L339" s="70">
        <f t="shared" si="25"/>
        <v>0</v>
      </c>
      <c r="M339" s="52"/>
      <c r="N339" s="57">
        <v>0</v>
      </c>
      <c r="O339" s="72"/>
      <c r="P339" s="72"/>
      <c r="Q339" s="72"/>
      <c r="R339" s="72"/>
      <c r="S339" s="72"/>
      <c r="T339" s="72"/>
      <c r="U339" s="72"/>
      <c r="V339" s="72"/>
      <c r="W339" s="72"/>
      <c r="X339" s="72"/>
      <c r="Y339" s="72"/>
      <c r="Z339" s="72"/>
      <c r="AA339" s="58">
        <f t="shared" si="26"/>
        <v>0</v>
      </c>
      <c r="AB339" s="73"/>
      <c r="AC339" s="59">
        <f>IF(ROUND(Comptes!AA339,0)=0,Comptes!AF339,IFERROR(IF(Comptes!H339&lt;&gt;0,IF(Comptes!AA339&lt;&gt;0,SUMPRODUCT(Comptes!O339:Z339,Comptes!$O$5:$Z$5)/Comptes!AA339,IF(Comptes!G339&lt;&gt;0,$AC$3,Comptes!AF339)),""),""))</f>
        <v>0</v>
      </c>
      <c r="AD339" s="60" t="str">
        <f ca="1">+IFERROR(VLOOKUP((($AC$3-AC339))/30.5,$AK$24:$AL$28,2,TRUE),"")</f>
        <v>A plus d’un an</v>
      </c>
      <c r="AE339" s="52"/>
      <c r="AF339" s="61"/>
    </row>
    <row r="340" spans="1:32" s="62" customFormat="1" ht="13.8" x14ac:dyDescent="0.3">
      <c r="A340" s="76"/>
      <c r="B340" s="64" t="s">
        <v>125</v>
      </c>
      <c r="C340" s="65" t="s">
        <v>125</v>
      </c>
      <c r="D340" s="65" t="s">
        <v>125</v>
      </c>
      <c r="E340" s="66" t="s">
        <v>125</v>
      </c>
      <c r="F340" s="54">
        <v>0</v>
      </c>
      <c r="G340" s="55">
        <v>0</v>
      </c>
      <c r="H340" s="67">
        <f t="shared" si="24"/>
        <v>0</v>
      </c>
      <c r="I340" s="68"/>
      <c r="J340" s="56"/>
      <c r="K340" s="69"/>
      <c r="L340" s="70">
        <f t="shared" si="25"/>
        <v>0</v>
      </c>
      <c r="M340" s="52"/>
      <c r="N340" s="57">
        <v>0</v>
      </c>
      <c r="O340" s="72"/>
      <c r="P340" s="72"/>
      <c r="Q340" s="72"/>
      <c r="R340" s="72"/>
      <c r="S340" s="72"/>
      <c r="T340" s="72"/>
      <c r="U340" s="72"/>
      <c r="V340" s="72"/>
      <c r="W340" s="72"/>
      <c r="X340" s="72"/>
      <c r="Y340" s="72"/>
      <c r="Z340" s="72"/>
      <c r="AA340" s="58">
        <f t="shared" si="26"/>
        <v>0</v>
      </c>
      <c r="AB340" s="73"/>
      <c r="AC340" s="59">
        <f>IF(ROUND(Comptes!AA340,0)=0,Comptes!AF340,IFERROR(IF(Comptes!H340&lt;&gt;0,IF(Comptes!AA340&lt;&gt;0,SUMPRODUCT(Comptes!O340:Z340,Comptes!$O$5:$Z$5)/Comptes!AA340,IF(Comptes!G340&lt;&gt;0,$AC$3,Comptes!AF340)),""),""))</f>
        <v>0</v>
      </c>
      <c r="AD340" s="60" t="str">
        <f ca="1">+IFERROR(VLOOKUP((($AC$3-AC340))/30.5,$AK$24:$AL$28,2,TRUE),"")</f>
        <v>A plus d’un an</v>
      </c>
      <c r="AE340" s="52"/>
      <c r="AF340" s="61"/>
    </row>
    <row r="341" spans="1:32" s="62" customFormat="1" ht="13.8" x14ac:dyDescent="0.3">
      <c r="A341" s="76"/>
      <c r="B341" s="64" t="s">
        <v>125</v>
      </c>
      <c r="C341" s="65" t="s">
        <v>125</v>
      </c>
      <c r="D341" s="65" t="s">
        <v>125</v>
      </c>
      <c r="E341" s="66" t="s">
        <v>125</v>
      </c>
      <c r="F341" s="54">
        <v>0</v>
      </c>
      <c r="G341" s="55">
        <v>0</v>
      </c>
      <c r="H341" s="67">
        <f t="shared" si="24"/>
        <v>0</v>
      </c>
      <c r="I341" s="68"/>
      <c r="J341" s="56"/>
      <c r="K341" s="69"/>
      <c r="L341" s="70">
        <f t="shared" si="25"/>
        <v>0</v>
      </c>
      <c r="M341" s="52"/>
      <c r="N341" s="57">
        <v>0</v>
      </c>
      <c r="O341" s="72"/>
      <c r="P341" s="72"/>
      <c r="Q341" s="72"/>
      <c r="R341" s="72"/>
      <c r="S341" s="72"/>
      <c r="T341" s="72"/>
      <c r="U341" s="72"/>
      <c r="V341" s="72"/>
      <c r="W341" s="72"/>
      <c r="X341" s="72"/>
      <c r="Y341" s="72"/>
      <c r="Z341" s="72"/>
      <c r="AA341" s="58">
        <f t="shared" si="26"/>
        <v>0</v>
      </c>
      <c r="AB341" s="73"/>
      <c r="AC341" s="59">
        <f>IF(ROUND(Comptes!AA341,0)=0,Comptes!AF341,IFERROR(IF(Comptes!H341&lt;&gt;0,IF(Comptes!AA341&lt;&gt;0,SUMPRODUCT(Comptes!O341:Z341,Comptes!$O$5:$Z$5)/Comptes!AA341,IF(Comptes!G341&lt;&gt;0,$AC$3,Comptes!AF341)),""),""))</f>
        <v>0</v>
      </c>
      <c r="AD341" s="60" t="str">
        <f ca="1">+IFERROR(VLOOKUP((($AC$3-AC341))/30.5,$AK$24:$AL$28,2,TRUE),"")</f>
        <v>A plus d’un an</v>
      </c>
      <c r="AE341" s="52"/>
      <c r="AF341" s="61"/>
    </row>
    <row r="342" spans="1:32" s="62" customFormat="1" ht="13.8" x14ac:dyDescent="0.3">
      <c r="A342" s="76"/>
      <c r="B342" s="64" t="s">
        <v>125</v>
      </c>
      <c r="C342" s="65" t="s">
        <v>125</v>
      </c>
      <c r="D342" s="65" t="s">
        <v>125</v>
      </c>
      <c r="E342" s="66" t="s">
        <v>125</v>
      </c>
      <c r="F342" s="54">
        <v>0</v>
      </c>
      <c r="G342" s="55">
        <v>0</v>
      </c>
      <c r="H342" s="67">
        <f t="shared" si="24"/>
        <v>0</v>
      </c>
      <c r="I342" s="68"/>
      <c r="J342" s="56"/>
      <c r="K342" s="69"/>
      <c r="L342" s="70">
        <f t="shared" si="25"/>
        <v>0</v>
      </c>
      <c r="M342" s="52"/>
      <c r="N342" s="57">
        <v>0</v>
      </c>
      <c r="O342" s="72"/>
      <c r="P342" s="72"/>
      <c r="Q342" s="72"/>
      <c r="R342" s="72"/>
      <c r="S342" s="72"/>
      <c r="T342" s="72"/>
      <c r="U342" s="72"/>
      <c r="V342" s="72"/>
      <c r="W342" s="72"/>
      <c r="X342" s="72"/>
      <c r="Y342" s="72"/>
      <c r="Z342" s="72"/>
      <c r="AA342" s="58">
        <f t="shared" si="26"/>
        <v>0</v>
      </c>
      <c r="AB342" s="73"/>
      <c r="AC342" s="59">
        <f>IF(ROUND(Comptes!AA342,0)=0,Comptes!AF342,IFERROR(IF(Comptes!H342&lt;&gt;0,IF(Comptes!AA342&lt;&gt;0,SUMPRODUCT(Comptes!O342:Z342,Comptes!$O$5:$Z$5)/Comptes!AA342,IF(Comptes!G342&lt;&gt;0,$AC$3,Comptes!AF342)),""),""))</f>
        <v>0</v>
      </c>
      <c r="AD342" s="60" t="str">
        <f ca="1">+IFERROR(VLOOKUP((($AC$3-AC342))/30.5,$AK$24:$AL$28,2,TRUE),"")</f>
        <v>A plus d’un an</v>
      </c>
      <c r="AE342" s="52"/>
      <c r="AF342" s="61"/>
    </row>
    <row r="343" spans="1:32" s="62" customFormat="1" ht="13.8" x14ac:dyDescent="0.3">
      <c r="A343" s="76"/>
      <c r="B343" s="64" t="s">
        <v>125</v>
      </c>
      <c r="C343" s="65" t="s">
        <v>125</v>
      </c>
      <c r="D343" s="65" t="s">
        <v>125</v>
      </c>
      <c r="E343" s="66" t="s">
        <v>125</v>
      </c>
      <c r="F343" s="54">
        <v>0</v>
      </c>
      <c r="G343" s="55">
        <v>0</v>
      </c>
      <c r="H343" s="67">
        <f t="shared" si="24"/>
        <v>0</v>
      </c>
      <c r="I343" s="68"/>
      <c r="J343" s="56"/>
      <c r="K343" s="69"/>
      <c r="L343" s="70">
        <f t="shared" si="25"/>
        <v>0</v>
      </c>
      <c r="M343" s="52"/>
      <c r="N343" s="57">
        <v>0</v>
      </c>
      <c r="O343" s="72"/>
      <c r="P343" s="72"/>
      <c r="Q343" s="72"/>
      <c r="R343" s="72"/>
      <c r="S343" s="72"/>
      <c r="T343" s="72"/>
      <c r="U343" s="72"/>
      <c r="V343" s="72"/>
      <c r="W343" s="72"/>
      <c r="X343" s="72"/>
      <c r="Y343" s="72"/>
      <c r="Z343" s="72"/>
      <c r="AA343" s="58">
        <f t="shared" si="26"/>
        <v>0</v>
      </c>
      <c r="AB343" s="73"/>
      <c r="AC343" s="59">
        <f>IF(ROUND(Comptes!AA343,0)=0,Comptes!AF343,IFERROR(IF(Comptes!H343&lt;&gt;0,IF(Comptes!AA343&lt;&gt;0,SUMPRODUCT(Comptes!O343:Z343,Comptes!$O$5:$Z$5)/Comptes!AA343,IF(Comptes!G343&lt;&gt;0,$AC$3,Comptes!AF343)),""),""))</f>
        <v>0</v>
      </c>
      <c r="AD343" s="60" t="str">
        <f ca="1">+IFERROR(VLOOKUP((($AC$3-AC343))/30.5,$AK$24:$AL$28,2,TRUE),"")</f>
        <v>A plus d’un an</v>
      </c>
      <c r="AE343" s="52"/>
      <c r="AF343" s="61"/>
    </row>
    <row r="344" spans="1:32" s="62" customFormat="1" ht="13.8" x14ac:dyDescent="0.3">
      <c r="A344" s="76"/>
      <c r="B344" s="64" t="s">
        <v>125</v>
      </c>
      <c r="C344" s="65" t="s">
        <v>125</v>
      </c>
      <c r="D344" s="65" t="s">
        <v>125</v>
      </c>
      <c r="E344" s="66" t="s">
        <v>125</v>
      </c>
      <c r="F344" s="54">
        <v>0</v>
      </c>
      <c r="G344" s="55">
        <v>0</v>
      </c>
      <c r="H344" s="67">
        <f t="shared" si="24"/>
        <v>0</v>
      </c>
      <c r="I344" s="68"/>
      <c r="J344" s="56"/>
      <c r="K344" s="69"/>
      <c r="L344" s="70">
        <f t="shared" si="25"/>
        <v>0</v>
      </c>
      <c r="M344" s="52"/>
      <c r="N344" s="57">
        <v>0</v>
      </c>
      <c r="O344" s="72"/>
      <c r="P344" s="72"/>
      <c r="Q344" s="72"/>
      <c r="R344" s="72"/>
      <c r="S344" s="72"/>
      <c r="T344" s="72"/>
      <c r="U344" s="72"/>
      <c r="V344" s="72"/>
      <c r="W344" s="72"/>
      <c r="X344" s="72"/>
      <c r="Y344" s="72"/>
      <c r="Z344" s="72"/>
      <c r="AA344" s="58">
        <f t="shared" si="26"/>
        <v>0</v>
      </c>
      <c r="AB344" s="73"/>
      <c r="AC344" s="59">
        <f>IF(ROUND(Comptes!AA344,0)=0,Comptes!AF344,IFERROR(IF(Comptes!H344&lt;&gt;0,IF(Comptes!AA344&lt;&gt;0,SUMPRODUCT(Comptes!O344:Z344,Comptes!$O$5:$Z$5)/Comptes!AA344,IF(Comptes!G344&lt;&gt;0,$AC$3,Comptes!AF344)),""),""))</f>
        <v>0</v>
      </c>
      <c r="AD344" s="60" t="str">
        <f ca="1">+IFERROR(VLOOKUP((($AC$3-AC344))/30.5,$AK$24:$AL$28,2,TRUE),"")</f>
        <v>A plus d’un an</v>
      </c>
      <c r="AE344" s="52"/>
      <c r="AF344" s="61"/>
    </row>
    <row r="345" spans="1:32" s="62" customFormat="1" ht="13.8" x14ac:dyDescent="0.3">
      <c r="A345" s="76"/>
      <c r="B345" s="64" t="s">
        <v>125</v>
      </c>
      <c r="C345" s="65" t="s">
        <v>125</v>
      </c>
      <c r="D345" s="65" t="s">
        <v>125</v>
      </c>
      <c r="E345" s="66" t="s">
        <v>125</v>
      </c>
      <c r="F345" s="54">
        <v>0</v>
      </c>
      <c r="G345" s="55">
        <v>0</v>
      </c>
      <c r="H345" s="67">
        <f t="shared" si="24"/>
        <v>0</v>
      </c>
      <c r="I345" s="68"/>
      <c r="J345" s="56"/>
      <c r="K345" s="69"/>
      <c r="L345" s="70">
        <f t="shared" si="25"/>
        <v>0</v>
      </c>
      <c r="M345" s="52"/>
      <c r="N345" s="57">
        <v>0</v>
      </c>
      <c r="O345" s="72"/>
      <c r="P345" s="72"/>
      <c r="Q345" s="72"/>
      <c r="R345" s="72"/>
      <c r="S345" s="72"/>
      <c r="T345" s="72"/>
      <c r="U345" s="72"/>
      <c r="V345" s="72"/>
      <c r="W345" s="72"/>
      <c r="X345" s="72"/>
      <c r="Y345" s="72"/>
      <c r="Z345" s="72"/>
      <c r="AA345" s="58">
        <f t="shared" si="26"/>
        <v>0</v>
      </c>
      <c r="AB345" s="73"/>
      <c r="AC345" s="59">
        <f>IF(ROUND(Comptes!AA345,0)=0,Comptes!AF345,IFERROR(IF(Comptes!H345&lt;&gt;0,IF(Comptes!AA345&lt;&gt;0,SUMPRODUCT(Comptes!O345:Z345,Comptes!$O$5:$Z$5)/Comptes!AA345,IF(Comptes!G345&lt;&gt;0,$AC$3,Comptes!AF345)),""),""))</f>
        <v>0</v>
      </c>
      <c r="AD345" s="60" t="str">
        <f ca="1">+IFERROR(VLOOKUP((($AC$3-AC345))/30.5,$AK$24:$AL$28,2,TRUE),"")</f>
        <v>A plus d’un an</v>
      </c>
      <c r="AE345" s="52"/>
      <c r="AF345" s="61"/>
    </row>
    <row r="346" spans="1:32" s="62" customFormat="1" ht="13.8" x14ac:dyDescent="0.3">
      <c r="A346" s="76"/>
      <c r="B346" s="64" t="s">
        <v>125</v>
      </c>
      <c r="C346" s="65" t="s">
        <v>125</v>
      </c>
      <c r="D346" s="65" t="s">
        <v>125</v>
      </c>
      <c r="E346" s="66" t="s">
        <v>125</v>
      </c>
      <c r="F346" s="54">
        <v>0</v>
      </c>
      <c r="G346" s="55">
        <v>0</v>
      </c>
      <c r="H346" s="67">
        <f t="shared" si="24"/>
        <v>0</v>
      </c>
      <c r="I346" s="68"/>
      <c r="J346" s="56"/>
      <c r="K346" s="69"/>
      <c r="L346" s="70">
        <f t="shared" si="25"/>
        <v>0</v>
      </c>
      <c r="M346" s="52"/>
      <c r="N346" s="57">
        <v>0</v>
      </c>
      <c r="O346" s="72"/>
      <c r="P346" s="72"/>
      <c r="Q346" s="72"/>
      <c r="R346" s="72"/>
      <c r="S346" s="72"/>
      <c r="T346" s="72"/>
      <c r="U346" s="72"/>
      <c r="V346" s="72"/>
      <c r="W346" s="72"/>
      <c r="X346" s="72"/>
      <c r="Y346" s="72"/>
      <c r="Z346" s="72"/>
      <c r="AA346" s="58">
        <f t="shared" si="26"/>
        <v>0</v>
      </c>
      <c r="AB346" s="73"/>
      <c r="AC346" s="59">
        <f>IF(ROUND(Comptes!AA346,0)=0,Comptes!AF346,IFERROR(IF(Comptes!H346&lt;&gt;0,IF(Comptes!AA346&lt;&gt;0,SUMPRODUCT(Comptes!O346:Z346,Comptes!$O$5:$Z$5)/Comptes!AA346,IF(Comptes!G346&lt;&gt;0,$AC$3,Comptes!AF346)),""),""))</f>
        <v>0</v>
      </c>
      <c r="AD346" s="60" t="str">
        <f ca="1">+IFERROR(VLOOKUP((($AC$3-AC346))/30.5,$AK$24:$AL$28,2,TRUE),"")</f>
        <v>A plus d’un an</v>
      </c>
      <c r="AE346" s="52"/>
      <c r="AF346" s="61"/>
    </row>
    <row r="347" spans="1:32" s="62" customFormat="1" ht="13.8" x14ac:dyDescent="0.3">
      <c r="A347" s="76"/>
      <c r="B347" s="64" t="s">
        <v>125</v>
      </c>
      <c r="C347" s="65" t="s">
        <v>125</v>
      </c>
      <c r="D347" s="65" t="s">
        <v>125</v>
      </c>
      <c r="E347" s="66" t="s">
        <v>125</v>
      </c>
      <c r="F347" s="54">
        <v>0</v>
      </c>
      <c r="G347" s="55">
        <v>0</v>
      </c>
      <c r="H347" s="67">
        <f t="shared" si="24"/>
        <v>0</v>
      </c>
      <c r="I347" s="68"/>
      <c r="J347" s="56"/>
      <c r="K347" s="69"/>
      <c r="L347" s="70">
        <f t="shared" si="25"/>
        <v>0</v>
      </c>
      <c r="M347" s="52"/>
      <c r="N347" s="57">
        <v>0</v>
      </c>
      <c r="O347" s="72"/>
      <c r="P347" s="72"/>
      <c r="Q347" s="72"/>
      <c r="R347" s="72"/>
      <c r="S347" s="72"/>
      <c r="T347" s="72"/>
      <c r="U347" s="72"/>
      <c r="V347" s="72"/>
      <c r="W347" s="72"/>
      <c r="X347" s="72"/>
      <c r="Y347" s="72"/>
      <c r="Z347" s="72"/>
      <c r="AA347" s="58">
        <f t="shared" si="26"/>
        <v>0</v>
      </c>
      <c r="AB347" s="73"/>
      <c r="AC347" s="59">
        <f>IF(ROUND(Comptes!AA347,0)=0,Comptes!AF347,IFERROR(IF(Comptes!H347&lt;&gt;0,IF(Comptes!AA347&lt;&gt;0,SUMPRODUCT(Comptes!O347:Z347,Comptes!$O$5:$Z$5)/Comptes!AA347,IF(Comptes!G347&lt;&gt;0,$AC$3,Comptes!AF347)),""),""))</f>
        <v>0</v>
      </c>
      <c r="AD347" s="60" t="str">
        <f ca="1">+IFERROR(VLOOKUP((($AC$3-AC347))/30.5,$AK$24:$AL$28,2,TRUE),"")</f>
        <v>A plus d’un an</v>
      </c>
      <c r="AE347" s="52"/>
      <c r="AF347" s="61"/>
    </row>
    <row r="348" spans="1:32" s="62" customFormat="1" ht="13.8" x14ac:dyDescent="0.3">
      <c r="A348" s="76"/>
      <c r="B348" s="64" t="s">
        <v>125</v>
      </c>
      <c r="C348" s="65" t="s">
        <v>125</v>
      </c>
      <c r="D348" s="65" t="s">
        <v>125</v>
      </c>
      <c r="E348" s="66" t="s">
        <v>125</v>
      </c>
      <c r="F348" s="54">
        <v>0</v>
      </c>
      <c r="G348" s="55">
        <v>0</v>
      </c>
      <c r="H348" s="67">
        <f t="shared" si="24"/>
        <v>0</v>
      </c>
      <c r="I348" s="68"/>
      <c r="J348" s="56"/>
      <c r="K348" s="69"/>
      <c r="L348" s="70">
        <f t="shared" si="25"/>
        <v>0</v>
      </c>
      <c r="M348" s="52"/>
      <c r="N348" s="57">
        <v>0</v>
      </c>
      <c r="O348" s="72"/>
      <c r="P348" s="72"/>
      <c r="Q348" s="72"/>
      <c r="R348" s="72"/>
      <c r="S348" s="72"/>
      <c r="T348" s="72"/>
      <c r="U348" s="72"/>
      <c r="V348" s="72"/>
      <c r="W348" s="72"/>
      <c r="X348" s="72"/>
      <c r="Y348" s="72"/>
      <c r="Z348" s="72"/>
      <c r="AA348" s="58">
        <f t="shared" si="26"/>
        <v>0</v>
      </c>
      <c r="AB348" s="73"/>
      <c r="AC348" s="59">
        <f>IF(ROUND(Comptes!AA348,0)=0,Comptes!AF348,IFERROR(IF(Comptes!H348&lt;&gt;0,IF(Comptes!AA348&lt;&gt;0,SUMPRODUCT(Comptes!O348:Z348,Comptes!$O$5:$Z$5)/Comptes!AA348,IF(Comptes!G348&lt;&gt;0,$AC$3,Comptes!AF348)),""),""))</f>
        <v>0</v>
      </c>
      <c r="AD348" s="60" t="str">
        <f ca="1">+IFERROR(VLOOKUP((($AC$3-AC348))/30.5,$AK$24:$AL$28,2,TRUE),"")</f>
        <v>A plus d’un an</v>
      </c>
      <c r="AE348" s="52"/>
      <c r="AF348" s="61"/>
    </row>
    <row r="349" spans="1:32" s="62" customFormat="1" ht="13.8" x14ac:dyDescent="0.3">
      <c r="A349" s="76"/>
      <c r="B349" s="64" t="s">
        <v>125</v>
      </c>
      <c r="C349" s="65" t="s">
        <v>125</v>
      </c>
      <c r="D349" s="65" t="s">
        <v>125</v>
      </c>
      <c r="E349" s="66" t="s">
        <v>125</v>
      </c>
      <c r="F349" s="54">
        <v>0</v>
      </c>
      <c r="G349" s="55">
        <v>0</v>
      </c>
      <c r="H349" s="67">
        <f t="shared" si="24"/>
        <v>0</v>
      </c>
      <c r="I349" s="68"/>
      <c r="J349" s="56"/>
      <c r="K349" s="69"/>
      <c r="L349" s="70">
        <f t="shared" si="25"/>
        <v>0</v>
      </c>
      <c r="M349" s="52"/>
      <c r="N349" s="57">
        <v>0</v>
      </c>
      <c r="O349" s="72"/>
      <c r="P349" s="72"/>
      <c r="Q349" s="72"/>
      <c r="R349" s="72"/>
      <c r="S349" s="72"/>
      <c r="T349" s="72"/>
      <c r="U349" s="72"/>
      <c r="V349" s="72"/>
      <c r="W349" s="72"/>
      <c r="X349" s="72"/>
      <c r="Y349" s="72"/>
      <c r="Z349" s="72"/>
      <c r="AA349" s="58">
        <f t="shared" si="26"/>
        <v>0</v>
      </c>
      <c r="AB349" s="73"/>
      <c r="AC349" s="59">
        <f>IF(ROUND(Comptes!AA349,0)=0,Comptes!AF349,IFERROR(IF(Comptes!H349&lt;&gt;0,IF(Comptes!AA349&lt;&gt;0,SUMPRODUCT(Comptes!O349:Z349,Comptes!$O$5:$Z$5)/Comptes!AA349,IF(Comptes!G349&lt;&gt;0,$AC$3,Comptes!AF349)),""),""))</f>
        <v>0</v>
      </c>
      <c r="AD349" s="60" t="str">
        <f ca="1">+IFERROR(VLOOKUP((($AC$3-AC349))/30.5,$AK$24:$AL$28,2,TRUE),"")</f>
        <v>A plus d’un an</v>
      </c>
      <c r="AE349" s="52"/>
      <c r="AF349" s="61"/>
    </row>
    <row r="350" spans="1:32" s="62" customFormat="1" ht="13.8" x14ac:dyDescent="0.3">
      <c r="A350" s="76"/>
      <c r="B350" s="64" t="s">
        <v>125</v>
      </c>
      <c r="C350" s="65" t="s">
        <v>125</v>
      </c>
      <c r="D350" s="65" t="s">
        <v>125</v>
      </c>
      <c r="E350" s="66" t="s">
        <v>125</v>
      </c>
      <c r="F350" s="54">
        <v>0</v>
      </c>
      <c r="G350" s="55">
        <v>0</v>
      </c>
      <c r="H350" s="67">
        <f t="shared" si="24"/>
        <v>0</v>
      </c>
      <c r="I350" s="68"/>
      <c r="J350" s="56"/>
      <c r="K350" s="69"/>
      <c r="L350" s="70">
        <f t="shared" si="25"/>
        <v>0</v>
      </c>
      <c r="M350" s="52"/>
      <c r="N350" s="57">
        <v>0</v>
      </c>
      <c r="O350" s="72"/>
      <c r="P350" s="72"/>
      <c r="Q350" s="72"/>
      <c r="R350" s="72"/>
      <c r="S350" s="72"/>
      <c r="T350" s="72"/>
      <c r="U350" s="72"/>
      <c r="V350" s="72"/>
      <c r="W350" s="72"/>
      <c r="X350" s="72"/>
      <c r="Y350" s="72"/>
      <c r="Z350" s="72"/>
      <c r="AA350" s="58">
        <f t="shared" si="26"/>
        <v>0</v>
      </c>
      <c r="AB350" s="73"/>
      <c r="AC350" s="59">
        <f>IF(ROUND(Comptes!AA350,0)=0,Comptes!AF350,IFERROR(IF(Comptes!H350&lt;&gt;0,IF(Comptes!AA350&lt;&gt;0,SUMPRODUCT(Comptes!O350:Z350,Comptes!$O$5:$Z$5)/Comptes!AA350,IF(Comptes!G350&lt;&gt;0,$AC$3,Comptes!AF350)),""),""))</f>
        <v>0</v>
      </c>
      <c r="AD350" s="60" t="str">
        <f ca="1">+IFERROR(VLOOKUP((($AC$3-AC350))/30.5,$AK$24:$AL$28,2,TRUE),"")</f>
        <v>A plus d’un an</v>
      </c>
      <c r="AE350" s="52"/>
      <c r="AF350" s="61"/>
    </row>
    <row r="351" spans="1:32" s="62" customFormat="1" ht="13.8" x14ac:dyDescent="0.3">
      <c r="A351" s="76"/>
      <c r="B351" s="64" t="s">
        <v>125</v>
      </c>
      <c r="C351" s="65" t="s">
        <v>125</v>
      </c>
      <c r="D351" s="65" t="s">
        <v>125</v>
      </c>
      <c r="E351" s="66" t="s">
        <v>125</v>
      </c>
      <c r="F351" s="54">
        <v>0</v>
      </c>
      <c r="G351" s="55">
        <v>0</v>
      </c>
      <c r="H351" s="67">
        <f t="shared" si="24"/>
        <v>0</v>
      </c>
      <c r="I351" s="68"/>
      <c r="J351" s="56"/>
      <c r="K351" s="69"/>
      <c r="L351" s="70">
        <f t="shared" si="25"/>
        <v>0</v>
      </c>
      <c r="M351" s="52"/>
      <c r="N351" s="57">
        <v>0</v>
      </c>
      <c r="O351" s="72"/>
      <c r="P351" s="72"/>
      <c r="Q351" s="72"/>
      <c r="R351" s="72"/>
      <c r="S351" s="72"/>
      <c r="T351" s="72"/>
      <c r="U351" s="72"/>
      <c r="V351" s="72"/>
      <c r="W351" s="72"/>
      <c r="X351" s="72"/>
      <c r="Y351" s="72"/>
      <c r="Z351" s="72"/>
      <c r="AA351" s="58">
        <f t="shared" si="26"/>
        <v>0</v>
      </c>
      <c r="AB351" s="73"/>
      <c r="AC351" s="59">
        <f>IF(ROUND(Comptes!AA351,0)=0,Comptes!AF351,IFERROR(IF(Comptes!H351&lt;&gt;0,IF(Comptes!AA351&lt;&gt;0,SUMPRODUCT(Comptes!O351:Z351,Comptes!$O$5:$Z$5)/Comptes!AA351,IF(Comptes!G351&lt;&gt;0,$AC$3,Comptes!AF351)),""),""))</f>
        <v>0</v>
      </c>
      <c r="AD351" s="60" t="str">
        <f ca="1">+IFERROR(VLOOKUP((($AC$3-AC351))/30.5,$AK$24:$AL$28,2,TRUE),"")</f>
        <v>A plus d’un an</v>
      </c>
      <c r="AE351" s="52"/>
      <c r="AF351" s="61"/>
    </row>
    <row r="352" spans="1:32" s="62" customFormat="1" ht="13.8" x14ac:dyDescent="0.3">
      <c r="A352" s="76"/>
      <c r="B352" s="64" t="s">
        <v>125</v>
      </c>
      <c r="C352" s="65" t="s">
        <v>125</v>
      </c>
      <c r="D352" s="65" t="s">
        <v>125</v>
      </c>
      <c r="E352" s="66" t="s">
        <v>125</v>
      </c>
      <c r="F352" s="54">
        <v>0</v>
      </c>
      <c r="G352" s="55">
        <v>0</v>
      </c>
      <c r="H352" s="67">
        <f t="shared" si="24"/>
        <v>0</v>
      </c>
      <c r="I352" s="68"/>
      <c r="J352" s="56"/>
      <c r="K352" s="69"/>
      <c r="L352" s="70">
        <f t="shared" si="25"/>
        <v>0</v>
      </c>
      <c r="M352" s="52"/>
      <c r="N352" s="57">
        <v>0</v>
      </c>
      <c r="O352" s="72"/>
      <c r="P352" s="72"/>
      <c r="Q352" s="72"/>
      <c r="R352" s="72"/>
      <c r="S352" s="72"/>
      <c r="T352" s="72"/>
      <c r="U352" s="72"/>
      <c r="V352" s="72"/>
      <c r="W352" s="72"/>
      <c r="X352" s="72"/>
      <c r="Y352" s="72"/>
      <c r="Z352" s="72"/>
      <c r="AA352" s="58">
        <f t="shared" si="26"/>
        <v>0</v>
      </c>
      <c r="AB352" s="73"/>
      <c r="AC352" s="59">
        <f>IF(ROUND(Comptes!AA352,0)=0,Comptes!AF352,IFERROR(IF(Comptes!H352&lt;&gt;0,IF(Comptes!AA352&lt;&gt;0,SUMPRODUCT(Comptes!O352:Z352,Comptes!$O$5:$Z$5)/Comptes!AA352,IF(Comptes!G352&lt;&gt;0,$AC$3,Comptes!AF352)),""),""))</f>
        <v>0</v>
      </c>
      <c r="AD352" s="60" t="str">
        <f ca="1">+IFERROR(VLOOKUP((($AC$3-AC352))/30.5,$AK$24:$AL$28,2,TRUE),"")</f>
        <v>A plus d’un an</v>
      </c>
      <c r="AE352" s="52"/>
      <c r="AF352" s="61"/>
    </row>
    <row r="353" spans="1:32" s="62" customFormat="1" ht="13.8" x14ac:dyDescent="0.3">
      <c r="A353" s="76"/>
      <c r="B353" s="64" t="s">
        <v>125</v>
      </c>
      <c r="C353" s="65" t="s">
        <v>125</v>
      </c>
      <c r="D353" s="65" t="s">
        <v>125</v>
      </c>
      <c r="E353" s="66" t="s">
        <v>125</v>
      </c>
      <c r="F353" s="54">
        <v>0</v>
      </c>
      <c r="G353" s="55">
        <v>0</v>
      </c>
      <c r="H353" s="67">
        <f t="shared" si="24"/>
        <v>0</v>
      </c>
      <c r="I353" s="68"/>
      <c r="J353" s="56"/>
      <c r="K353" s="69"/>
      <c r="L353" s="70">
        <f t="shared" si="25"/>
        <v>0</v>
      </c>
      <c r="M353" s="52"/>
      <c r="N353" s="57">
        <v>0</v>
      </c>
      <c r="O353" s="72"/>
      <c r="P353" s="72"/>
      <c r="Q353" s="72"/>
      <c r="R353" s="72"/>
      <c r="S353" s="72"/>
      <c r="T353" s="72"/>
      <c r="U353" s="72"/>
      <c r="V353" s="72"/>
      <c r="W353" s="72"/>
      <c r="X353" s="72"/>
      <c r="Y353" s="72"/>
      <c r="Z353" s="72"/>
      <c r="AA353" s="58">
        <f t="shared" si="26"/>
        <v>0</v>
      </c>
      <c r="AB353" s="73"/>
      <c r="AC353" s="59">
        <f>IF(ROUND(Comptes!AA353,0)=0,Comptes!AF353,IFERROR(IF(Comptes!H353&lt;&gt;0,IF(Comptes!AA353&lt;&gt;0,SUMPRODUCT(Comptes!O353:Z353,Comptes!$O$5:$Z$5)/Comptes!AA353,IF(Comptes!G353&lt;&gt;0,$AC$3,Comptes!AF353)),""),""))</f>
        <v>0</v>
      </c>
      <c r="AD353" s="60" t="str">
        <f ca="1">+IFERROR(VLOOKUP((($AC$3-AC353))/30.5,$AK$24:$AL$28,2,TRUE),"")</f>
        <v>A plus d’un an</v>
      </c>
      <c r="AE353" s="52"/>
      <c r="AF353" s="61"/>
    </row>
    <row r="354" spans="1:32" s="62" customFormat="1" ht="13.8" x14ac:dyDescent="0.3">
      <c r="A354" s="76"/>
      <c r="B354" s="64" t="s">
        <v>125</v>
      </c>
      <c r="C354" s="65" t="s">
        <v>125</v>
      </c>
      <c r="D354" s="65" t="s">
        <v>125</v>
      </c>
      <c r="E354" s="66" t="s">
        <v>125</v>
      </c>
      <c r="F354" s="54">
        <v>0</v>
      </c>
      <c r="G354" s="55">
        <v>0</v>
      </c>
      <c r="H354" s="67">
        <f t="shared" si="24"/>
        <v>0</v>
      </c>
      <c r="I354" s="68"/>
      <c r="J354" s="56"/>
      <c r="K354" s="69"/>
      <c r="L354" s="70">
        <f t="shared" si="25"/>
        <v>0</v>
      </c>
      <c r="M354" s="52"/>
      <c r="N354" s="57">
        <v>0</v>
      </c>
      <c r="O354" s="72"/>
      <c r="P354" s="72"/>
      <c r="Q354" s="72"/>
      <c r="R354" s="72"/>
      <c r="S354" s="72"/>
      <c r="T354" s="72"/>
      <c r="U354" s="72"/>
      <c r="V354" s="72"/>
      <c r="W354" s="72"/>
      <c r="X354" s="72"/>
      <c r="Y354" s="72"/>
      <c r="Z354" s="72"/>
      <c r="AA354" s="58">
        <f t="shared" si="26"/>
        <v>0</v>
      </c>
      <c r="AB354" s="73"/>
      <c r="AC354" s="59">
        <f>IF(ROUND(Comptes!AA354,0)=0,Comptes!AF354,IFERROR(IF(Comptes!H354&lt;&gt;0,IF(Comptes!AA354&lt;&gt;0,SUMPRODUCT(Comptes!O354:Z354,Comptes!$O$5:$Z$5)/Comptes!AA354,IF(Comptes!G354&lt;&gt;0,$AC$3,Comptes!AF354)),""),""))</f>
        <v>0</v>
      </c>
      <c r="AD354" s="60" t="str">
        <f ca="1">+IFERROR(VLOOKUP((($AC$3-AC354))/30.5,$AK$24:$AL$28,2,TRUE),"")</f>
        <v>A plus d’un an</v>
      </c>
      <c r="AE354" s="52"/>
      <c r="AF354" s="61"/>
    </row>
    <row r="355" spans="1:32" s="62" customFormat="1" ht="13.8" x14ac:dyDescent="0.3">
      <c r="A355" s="76"/>
      <c r="B355" s="64" t="s">
        <v>125</v>
      </c>
      <c r="C355" s="65" t="s">
        <v>125</v>
      </c>
      <c r="D355" s="65" t="s">
        <v>125</v>
      </c>
      <c r="E355" s="66" t="s">
        <v>125</v>
      </c>
      <c r="F355" s="54">
        <v>0</v>
      </c>
      <c r="G355" s="55">
        <v>0</v>
      </c>
      <c r="H355" s="67">
        <f t="shared" si="24"/>
        <v>0</v>
      </c>
      <c r="I355" s="68"/>
      <c r="J355" s="56"/>
      <c r="K355" s="69"/>
      <c r="L355" s="70">
        <f t="shared" si="25"/>
        <v>0</v>
      </c>
      <c r="M355" s="52"/>
      <c r="N355" s="57">
        <v>0</v>
      </c>
      <c r="O355" s="72"/>
      <c r="P355" s="72"/>
      <c r="Q355" s="72"/>
      <c r="R355" s="72"/>
      <c r="S355" s="72"/>
      <c r="T355" s="72"/>
      <c r="U355" s="72"/>
      <c r="V355" s="72"/>
      <c r="W355" s="72"/>
      <c r="X355" s="72"/>
      <c r="Y355" s="72"/>
      <c r="Z355" s="72"/>
      <c r="AA355" s="58">
        <f t="shared" si="26"/>
        <v>0</v>
      </c>
      <c r="AB355" s="73"/>
      <c r="AC355" s="59">
        <f>IF(ROUND(Comptes!AA355,0)=0,Comptes!AF355,IFERROR(IF(Comptes!H355&lt;&gt;0,IF(Comptes!AA355&lt;&gt;0,SUMPRODUCT(Comptes!O355:Z355,Comptes!$O$5:$Z$5)/Comptes!AA355,IF(Comptes!G355&lt;&gt;0,$AC$3,Comptes!AF355)),""),""))</f>
        <v>0</v>
      </c>
      <c r="AD355" s="60" t="str">
        <f ca="1">+IFERROR(VLOOKUP((($AC$3-AC355))/30.5,$AK$24:$AL$28,2,TRUE),"")</f>
        <v>A plus d’un an</v>
      </c>
      <c r="AE355" s="52"/>
      <c r="AF355" s="61"/>
    </row>
    <row r="356" spans="1:32" s="62" customFormat="1" ht="13.8" x14ac:dyDescent="0.3">
      <c r="A356" s="76"/>
      <c r="B356" s="64" t="s">
        <v>125</v>
      </c>
      <c r="C356" s="65" t="s">
        <v>125</v>
      </c>
      <c r="D356" s="65" t="s">
        <v>125</v>
      </c>
      <c r="E356" s="66" t="s">
        <v>125</v>
      </c>
      <c r="F356" s="54">
        <v>0</v>
      </c>
      <c r="G356" s="55">
        <v>0</v>
      </c>
      <c r="H356" s="67">
        <f t="shared" si="24"/>
        <v>0</v>
      </c>
      <c r="I356" s="68"/>
      <c r="J356" s="56"/>
      <c r="K356" s="69"/>
      <c r="L356" s="70">
        <f t="shared" si="25"/>
        <v>0</v>
      </c>
      <c r="M356" s="52"/>
      <c r="N356" s="57">
        <v>0</v>
      </c>
      <c r="O356" s="72"/>
      <c r="P356" s="72"/>
      <c r="Q356" s="72"/>
      <c r="R356" s="72"/>
      <c r="S356" s="72"/>
      <c r="T356" s="72"/>
      <c r="U356" s="72"/>
      <c r="V356" s="72"/>
      <c r="W356" s="72"/>
      <c r="X356" s="72"/>
      <c r="Y356" s="72"/>
      <c r="Z356" s="72"/>
      <c r="AA356" s="58">
        <f t="shared" si="26"/>
        <v>0</v>
      </c>
      <c r="AB356" s="73"/>
      <c r="AC356" s="59">
        <f>IF(ROUND(Comptes!AA356,0)=0,Comptes!AF356,IFERROR(IF(Comptes!H356&lt;&gt;0,IF(Comptes!AA356&lt;&gt;0,SUMPRODUCT(Comptes!O356:Z356,Comptes!$O$5:$Z$5)/Comptes!AA356,IF(Comptes!G356&lt;&gt;0,$AC$3,Comptes!AF356)),""),""))</f>
        <v>0</v>
      </c>
      <c r="AD356" s="60" t="str">
        <f ca="1">+IFERROR(VLOOKUP((($AC$3-AC356))/30.5,$AK$24:$AL$28,2,TRUE),"")</f>
        <v>A plus d’un an</v>
      </c>
      <c r="AE356" s="52"/>
      <c r="AF356" s="61"/>
    </row>
    <row r="357" spans="1:32" s="62" customFormat="1" ht="13.8" x14ac:dyDescent="0.3">
      <c r="A357" s="76"/>
      <c r="B357" s="64" t="s">
        <v>125</v>
      </c>
      <c r="C357" s="65" t="s">
        <v>125</v>
      </c>
      <c r="D357" s="65" t="s">
        <v>125</v>
      </c>
      <c r="E357" s="66" t="s">
        <v>125</v>
      </c>
      <c r="F357" s="54">
        <v>0</v>
      </c>
      <c r="G357" s="55">
        <v>0</v>
      </c>
      <c r="H357" s="67">
        <f t="shared" si="24"/>
        <v>0</v>
      </c>
      <c r="I357" s="68"/>
      <c r="J357" s="56"/>
      <c r="K357" s="69"/>
      <c r="L357" s="70">
        <f t="shared" si="25"/>
        <v>0</v>
      </c>
      <c r="M357" s="52"/>
      <c r="N357" s="57">
        <v>0</v>
      </c>
      <c r="O357" s="72"/>
      <c r="P357" s="72"/>
      <c r="Q357" s="72"/>
      <c r="R357" s="72"/>
      <c r="S357" s="72"/>
      <c r="T357" s="72"/>
      <c r="U357" s="72"/>
      <c r="V357" s="72"/>
      <c r="W357" s="72"/>
      <c r="X357" s="72"/>
      <c r="Y357" s="72"/>
      <c r="Z357" s="72"/>
      <c r="AA357" s="58">
        <f t="shared" si="26"/>
        <v>0</v>
      </c>
      <c r="AB357" s="73"/>
      <c r="AC357" s="59">
        <f>IF(ROUND(Comptes!AA357,0)=0,Comptes!AF357,IFERROR(IF(Comptes!H357&lt;&gt;0,IF(Comptes!AA357&lt;&gt;0,SUMPRODUCT(Comptes!O357:Z357,Comptes!$O$5:$Z$5)/Comptes!AA357,IF(Comptes!G357&lt;&gt;0,$AC$3,Comptes!AF357)),""),""))</f>
        <v>0</v>
      </c>
      <c r="AD357" s="60" t="str">
        <f ca="1">+IFERROR(VLOOKUP((($AC$3-AC357))/30.5,$AK$24:$AL$28,2,TRUE),"")</f>
        <v>A plus d’un an</v>
      </c>
      <c r="AE357" s="52"/>
      <c r="AF357" s="61"/>
    </row>
    <row r="358" spans="1:32" s="62" customFormat="1" ht="13.8" x14ac:dyDescent="0.3">
      <c r="A358" s="76"/>
      <c r="B358" s="64" t="s">
        <v>125</v>
      </c>
      <c r="C358" s="65" t="s">
        <v>125</v>
      </c>
      <c r="D358" s="65" t="s">
        <v>125</v>
      </c>
      <c r="E358" s="66" t="s">
        <v>125</v>
      </c>
      <c r="F358" s="54">
        <v>0</v>
      </c>
      <c r="G358" s="55">
        <v>0</v>
      </c>
      <c r="H358" s="67">
        <f t="shared" si="24"/>
        <v>0</v>
      </c>
      <c r="I358" s="68"/>
      <c r="J358" s="56"/>
      <c r="K358" s="69"/>
      <c r="L358" s="70">
        <f t="shared" si="25"/>
        <v>0</v>
      </c>
      <c r="M358" s="52"/>
      <c r="N358" s="57">
        <v>0</v>
      </c>
      <c r="O358" s="72"/>
      <c r="P358" s="72"/>
      <c r="Q358" s="72"/>
      <c r="R358" s="72"/>
      <c r="S358" s="72"/>
      <c r="T358" s="72"/>
      <c r="U358" s="72"/>
      <c r="V358" s="72"/>
      <c r="W358" s="72"/>
      <c r="X358" s="72"/>
      <c r="Y358" s="72"/>
      <c r="Z358" s="72"/>
      <c r="AA358" s="58">
        <f t="shared" si="26"/>
        <v>0</v>
      </c>
      <c r="AB358" s="73"/>
      <c r="AC358" s="59">
        <f>IF(ROUND(Comptes!AA358,0)=0,Comptes!AF358,IFERROR(IF(Comptes!H358&lt;&gt;0,IF(Comptes!AA358&lt;&gt;0,SUMPRODUCT(Comptes!O358:Z358,Comptes!$O$5:$Z$5)/Comptes!AA358,IF(Comptes!G358&lt;&gt;0,$AC$3,Comptes!AF358)),""),""))</f>
        <v>0</v>
      </c>
      <c r="AD358" s="60" t="str">
        <f ca="1">+IFERROR(VLOOKUP((($AC$3-AC358))/30.5,$AK$24:$AL$28,2,TRUE),"")</f>
        <v>A plus d’un an</v>
      </c>
      <c r="AE358" s="52"/>
      <c r="AF358" s="61"/>
    </row>
    <row r="359" spans="1:32" s="62" customFormat="1" ht="13.8" x14ac:dyDescent="0.3">
      <c r="A359" s="76"/>
      <c r="B359" s="64" t="s">
        <v>125</v>
      </c>
      <c r="C359" s="65" t="s">
        <v>125</v>
      </c>
      <c r="D359" s="65" t="s">
        <v>125</v>
      </c>
      <c r="E359" s="66" t="s">
        <v>125</v>
      </c>
      <c r="F359" s="54">
        <v>0</v>
      </c>
      <c r="G359" s="55">
        <v>0</v>
      </c>
      <c r="H359" s="67">
        <f t="shared" si="24"/>
        <v>0</v>
      </c>
      <c r="I359" s="68"/>
      <c r="J359" s="56"/>
      <c r="K359" s="69"/>
      <c r="L359" s="70">
        <f t="shared" si="25"/>
        <v>0</v>
      </c>
      <c r="M359" s="52"/>
      <c r="N359" s="57">
        <v>0</v>
      </c>
      <c r="O359" s="72"/>
      <c r="P359" s="72"/>
      <c r="Q359" s="72"/>
      <c r="R359" s="72"/>
      <c r="S359" s="72"/>
      <c r="T359" s="72"/>
      <c r="U359" s="72"/>
      <c r="V359" s="72"/>
      <c r="W359" s="72"/>
      <c r="X359" s="72"/>
      <c r="Y359" s="72"/>
      <c r="Z359" s="72"/>
      <c r="AA359" s="58">
        <f t="shared" si="26"/>
        <v>0</v>
      </c>
      <c r="AB359" s="73"/>
      <c r="AC359" s="59">
        <f>IF(ROUND(Comptes!AA359,0)=0,Comptes!AF359,IFERROR(IF(Comptes!H359&lt;&gt;0,IF(Comptes!AA359&lt;&gt;0,SUMPRODUCT(Comptes!O359:Z359,Comptes!$O$5:$Z$5)/Comptes!AA359,IF(Comptes!G359&lt;&gt;0,$AC$3,Comptes!AF359)),""),""))</f>
        <v>0</v>
      </c>
      <c r="AD359" s="60" t="str">
        <f ca="1">+IFERROR(VLOOKUP((($AC$3-AC359))/30.5,$AK$24:$AL$28,2,TRUE),"")</f>
        <v>A plus d’un an</v>
      </c>
      <c r="AE359" s="52"/>
      <c r="AF359" s="61"/>
    </row>
    <row r="360" spans="1:32" s="62" customFormat="1" ht="13.8" x14ac:dyDescent="0.3">
      <c r="A360" s="76"/>
      <c r="B360" s="64" t="s">
        <v>125</v>
      </c>
      <c r="C360" s="65" t="s">
        <v>125</v>
      </c>
      <c r="D360" s="65" t="s">
        <v>125</v>
      </c>
      <c r="E360" s="66" t="s">
        <v>125</v>
      </c>
      <c r="F360" s="54">
        <v>0</v>
      </c>
      <c r="G360" s="55">
        <v>0</v>
      </c>
      <c r="H360" s="67">
        <f t="shared" si="24"/>
        <v>0</v>
      </c>
      <c r="I360" s="68"/>
      <c r="J360" s="56"/>
      <c r="K360" s="69"/>
      <c r="L360" s="70">
        <f t="shared" si="25"/>
        <v>0</v>
      </c>
      <c r="M360" s="52"/>
      <c r="N360" s="57">
        <v>0</v>
      </c>
      <c r="O360" s="72"/>
      <c r="P360" s="72"/>
      <c r="Q360" s="72"/>
      <c r="R360" s="72"/>
      <c r="S360" s="72"/>
      <c r="T360" s="72"/>
      <c r="U360" s="72"/>
      <c r="V360" s="72"/>
      <c r="W360" s="72"/>
      <c r="X360" s="72"/>
      <c r="Y360" s="72"/>
      <c r="Z360" s="72"/>
      <c r="AA360" s="58">
        <f t="shared" si="26"/>
        <v>0</v>
      </c>
      <c r="AB360" s="73"/>
      <c r="AC360" s="59">
        <f>IF(ROUND(Comptes!AA360,0)=0,Comptes!AF360,IFERROR(IF(Comptes!H360&lt;&gt;0,IF(Comptes!AA360&lt;&gt;0,SUMPRODUCT(Comptes!O360:Z360,Comptes!$O$5:$Z$5)/Comptes!AA360,IF(Comptes!G360&lt;&gt;0,$AC$3,Comptes!AF360)),""),""))</f>
        <v>0</v>
      </c>
      <c r="AD360" s="60" t="str">
        <f ca="1">+IFERROR(VLOOKUP((($AC$3-AC360))/30.5,$AK$24:$AL$28,2,TRUE),"")</f>
        <v>A plus d’un an</v>
      </c>
      <c r="AE360" s="52"/>
      <c r="AF360" s="61"/>
    </row>
    <row r="361" spans="1:32" s="62" customFormat="1" ht="13.8" x14ac:dyDescent="0.3">
      <c r="A361" s="76"/>
      <c r="B361" s="64" t="s">
        <v>125</v>
      </c>
      <c r="C361" s="65" t="s">
        <v>125</v>
      </c>
      <c r="D361" s="65" t="s">
        <v>125</v>
      </c>
      <c r="E361" s="66" t="s">
        <v>125</v>
      </c>
      <c r="F361" s="54">
        <v>0</v>
      </c>
      <c r="G361" s="55">
        <v>0</v>
      </c>
      <c r="H361" s="67">
        <f t="shared" si="24"/>
        <v>0</v>
      </c>
      <c r="I361" s="68"/>
      <c r="J361" s="56"/>
      <c r="K361" s="69"/>
      <c r="L361" s="70">
        <f t="shared" si="25"/>
        <v>0</v>
      </c>
      <c r="M361" s="52"/>
      <c r="N361" s="57">
        <v>0</v>
      </c>
      <c r="O361" s="72"/>
      <c r="P361" s="72"/>
      <c r="Q361" s="72"/>
      <c r="R361" s="72"/>
      <c r="S361" s="72"/>
      <c r="T361" s="72"/>
      <c r="U361" s="72"/>
      <c r="V361" s="72"/>
      <c r="W361" s="72"/>
      <c r="X361" s="72"/>
      <c r="Y361" s="72"/>
      <c r="Z361" s="72"/>
      <c r="AA361" s="58">
        <f t="shared" si="26"/>
        <v>0</v>
      </c>
      <c r="AB361" s="73"/>
      <c r="AC361" s="59">
        <f>IF(ROUND(Comptes!AA361,0)=0,Comptes!AF361,IFERROR(IF(Comptes!H361&lt;&gt;0,IF(Comptes!AA361&lt;&gt;0,SUMPRODUCT(Comptes!O361:Z361,Comptes!$O$5:$Z$5)/Comptes!AA361,IF(Comptes!G361&lt;&gt;0,$AC$3,Comptes!AF361)),""),""))</f>
        <v>0</v>
      </c>
      <c r="AD361" s="60" t="str">
        <f ca="1">+IFERROR(VLOOKUP((($AC$3-AC361))/30.5,$AK$24:$AL$28,2,TRUE),"")</f>
        <v>A plus d’un an</v>
      </c>
      <c r="AE361" s="52"/>
      <c r="AF361" s="61"/>
    </row>
    <row r="362" spans="1:32" s="62" customFormat="1" ht="13.8" x14ac:dyDescent="0.3">
      <c r="A362" s="76"/>
      <c r="B362" s="64" t="s">
        <v>125</v>
      </c>
      <c r="C362" s="65" t="s">
        <v>125</v>
      </c>
      <c r="D362" s="65" t="s">
        <v>125</v>
      </c>
      <c r="E362" s="66" t="s">
        <v>125</v>
      </c>
      <c r="F362" s="54">
        <v>0</v>
      </c>
      <c r="G362" s="55">
        <v>0</v>
      </c>
      <c r="H362" s="67">
        <f t="shared" si="24"/>
        <v>0</v>
      </c>
      <c r="I362" s="68"/>
      <c r="J362" s="56"/>
      <c r="K362" s="69"/>
      <c r="L362" s="70">
        <f t="shared" si="25"/>
        <v>0</v>
      </c>
      <c r="M362" s="52"/>
      <c r="N362" s="57">
        <v>0</v>
      </c>
      <c r="O362" s="72"/>
      <c r="P362" s="72"/>
      <c r="Q362" s="72"/>
      <c r="R362" s="72"/>
      <c r="S362" s="72"/>
      <c r="T362" s="72"/>
      <c r="U362" s="72"/>
      <c r="V362" s="72"/>
      <c r="W362" s="72"/>
      <c r="X362" s="72"/>
      <c r="Y362" s="72"/>
      <c r="Z362" s="72"/>
      <c r="AA362" s="58">
        <f t="shared" si="26"/>
        <v>0</v>
      </c>
      <c r="AB362" s="73"/>
      <c r="AC362" s="59">
        <f>IF(ROUND(Comptes!AA362,0)=0,Comptes!AF362,IFERROR(IF(Comptes!H362&lt;&gt;0,IF(Comptes!AA362&lt;&gt;0,SUMPRODUCT(Comptes!O362:Z362,Comptes!$O$5:$Z$5)/Comptes!AA362,IF(Comptes!G362&lt;&gt;0,$AC$3,Comptes!AF362)),""),""))</f>
        <v>0</v>
      </c>
      <c r="AD362" s="60" t="str">
        <f ca="1">+IFERROR(VLOOKUP((($AC$3-AC362))/30.5,$AK$24:$AL$28,2,TRUE),"")</f>
        <v>A plus d’un an</v>
      </c>
      <c r="AE362" s="52"/>
      <c r="AF362" s="61"/>
    </row>
    <row r="363" spans="1:32" s="62" customFormat="1" ht="13.8" x14ac:dyDescent="0.3">
      <c r="A363" s="76"/>
      <c r="B363" s="64" t="s">
        <v>125</v>
      </c>
      <c r="C363" s="65" t="s">
        <v>125</v>
      </c>
      <c r="D363" s="65" t="s">
        <v>125</v>
      </c>
      <c r="E363" s="66" t="s">
        <v>125</v>
      </c>
      <c r="F363" s="54">
        <v>0</v>
      </c>
      <c r="G363" s="55">
        <v>0</v>
      </c>
      <c r="H363" s="67">
        <f t="shared" si="24"/>
        <v>0</v>
      </c>
      <c r="I363" s="68"/>
      <c r="J363" s="56"/>
      <c r="K363" s="69"/>
      <c r="L363" s="70">
        <f t="shared" si="25"/>
        <v>0</v>
      </c>
      <c r="M363" s="52"/>
      <c r="N363" s="57">
        <v>0</v>
      </c>
      <c r="O363" s="72"/>
      <c r="P363" s="72"/>
      <c r="Q363" s="72"/>
      <c r="R363" s="72"/>
      <c r="S363" s="72"/>
      <c r="T363" s="72"/>
      <c r="U363" s="72"/>
      <c r="V363" s="72"/>
      <c r="W363" s="72"/>
      <c r="X363" s="72"/>
      <c r="Y363" s="72"/>
      <c r="Z363" s="72"/>
      <c r="AA363" s="58">
        <f t="shared" si="26"/>
        <v>0</v>
      </c>
      <c r="AB363" s="73"/>
      <c r="AC363" s="59">
        <f>IF(ROUND(Comptes!AA363,0)=0,Comptes!AF363,IFERROR(IF(Comptes!H363&lt;&gt;0,IF(Comptes!AA363&lt;&gt;0,SUMPRODUCT(Comptes!O363:Z363,Comptes!$O$5:$Z$5)/Comptes!AA363,IF(Comptes!G363&lt;&gt;0,$AC$3,Comptes!AF363)),""),""))</f>
        <v>0</v>
      </c>
      <c r="AD363" s="60" t="str">
        <f ca="1">+IFERROR(VLOOKUP((($AC$3-AC363))/30.5,$AK$24:$AL$28,2,TRUE),"")</f>
        <v>A plus d’un an</v>
      </c>
      <c r="AE363" s="52"/>
      <c r="AF363" s="61"/>
    </row>
    <row r="364" spans="1:32" s="62" customFormat="1" ht="13.8" x14ac:dyDescent="0.3">
      <c r="A364" s="76"/>
      <c r="B364" s="64" t="s">
        <v>125</v>
      </c>
      <c r="C364" s="65" t="s">
        <v>125</v>
      </c>
      <c r="D364" s="65" t="s">
        <v>125</v>
      </c>
      <c r="E364" s="66" t="s">
        <v>125</v>
      </c>
      <c r="F364" s="54">
        <v>0</v>
      </c>
      <c r="G364" s="55">
        <v>0</v>
      </c>
      <c r="H364" s="67">
        <f t="shared" si="24"/>
        <v>0</v>
      </c>
      <c r="I364" s="68"/>
      <c r="J364" s="56"/>
      <c r="K364" s="69"/>
      <c r="L364" s="70">
        <f t="shared" si="25"/>
        <v>0</v>
      </c>
      <c r="M364" s="52"/>
      <c r="N364" s="57">
        <v>0</v>
      </c>
      <c r="O364" s="72"/>
      <c r="P364" s="72"/>
      <c r="Q364" s="72"/>
      <c r="R364" s="72"/>
      <c r="S364" s="72"/>
      <c r="T364" s="72"/>
      <c r="U364" s="72"/>
      <c r="V364" s="72"/>
      <c r="W364" s="72"/>
      <c r="X364" s="72"/>
      <c r="Y364" s="72"/>
      <c r="Z364" s="72"/>
      <c r="AA364" s="58">
        <f t="shared" si="26"/>
        <v>0</v>
      </c>
      <c r="AB364" s="73"/>
      <c r="AC364" s="59">
        <f>IF(ROUND(Comptes!AA364,0)=0,Comptes!AF364,IFERROR(IF(Comptes!H364&lt;&gt;0,IF(Comptes!AA364&lt;&gt;0,SUMPRODUCT(Comptes!O364:Z364,Comptes!$O$5:$Z$5)/Comptes!AA364,IF(Comptes!G364&lt;&gt;0,$AC$3,Comptes!AF364)),""),""))</f>
        <v>0</v>
      </c>
      <c r="AD364" s="60" t="str">
        <f ca="1">+IFERROR(VLOOKUP((($AC$3-AC364))/30.5,$AK$24:$AL$28,2,TRUE),"")</f>
        <v>A plus d’un an</v>
      </c>
      <c r="AE364" s="52"/>
      <c r="AF364" s="61"/>
    </row>
    <row r="365" spans="1:32" s="62" customFormat="1" ht="13.8" x14ac:dyDescent="0.3">
      <c r="A365" s="76"/>
      <c r="B365" s="64" t="s">
        <v>125</v>
      </c>
      <c r="C365" s="65" t="s">
        <v>125</v>
      </c>
      <c r="D365" s="65" t="s">
        <v>125</v>
      </c>
      <c r="E365" s="66" t="s">
        <v>125</v>
      </c>
      <c r="F365" s="54">
        <v>0</v>
      </c>
      <c r="G365" s="55">
        <v>0</v>
      </c>
      <c r="H365" s="67">
        <f t="shared" si="24"/>
        <v>0</v>
      </c>
      <c r="I365" s="68"/>
      <c r="J365" s="56"/>
      <c r="K365" s="69"/>
      <c r="L365" s="70">
        <f t="shared" si="25"/>
        <v>0</v>
      </c>
      <c r="M365" s="52"/>
      <c r="N365" s="57">
        <v>0</v>
      </c>
      <c r="O365" s="72"/>
      <c r="P365" s="72"/>
      <c r="Q365" s="72"/>
      <c r="R365" s="72"/>
      <c r="S365" s="72"/>
      <c r="T365" s="72"/>
      <c r="U365" s="72"/>
      <c r="V365" s="72"/>
      <c r="W365" s="72"/>
      <c r="X365" s="72"/>
      <c r="Y365" s="72"/>
      <c r="Z365" s="72"/>
      <c r="AA365" s="58">
        <f t="shared" si="26"/>
        <v>0</v>
      </c>
      <c r="AB365" s="73"/>
      <c r="AC365" s="59">
        <f>IF(ROUND(Comptes!AA365,0)=0,Comptes!AF365,IFERROR(IF(Comptes!H365&lt;&gt;0,IF(Comptes!AA365&lt;&gt;0,SUMPRODUCT(Comptes!O365:Z365,Comptes!$O$5:$Z$5)/Comptes!AA365,IF(Comptes!G365&lt;&gt;0,$AC$3,Comptes!AF365)),""),""))</f>
        <v>0</v>
      </c>
      <c r="AD365" s="60" t="str">
        <f ca="1">+IFERROR(VLOOKUP((($AC$3-AC365))/30.5,$AK$24:$AL$28,2,TRUE),"")</f>
        <v>A plus d’un an</v>
      </c>
      <c r="AE365" s="52"/>
      <c r="AF365" s="61"/>
    </row>
    <row r="366" spans="1:32" s="62" customFormat="1" ht="13.8" x14ac:dyDescent="0.3">
      <c r="A366" s="76"/>
      <c r="B366" s="64" t="s">
        <v>125</v>
      </c>
      <c r="C366" s="65" t="s">
        <v>125</v>
      </c>
      <c r="D366" s="65" t="s">
        <v>125</v>
      </c>
      <c r="E366" s="66" t="s">
        <v>125</v>
      </c>
      <c r="F366" s="54">
        <v>0</v>
      </c>
      <c r="G366" s="55">
        <v>0</v>
      </c>
      <c r="H366" s="67">
        <f t="shared" si="24"/>
        <v>0</v>
      </c>
      <c r="I366" s="68"/>
      <c r="J366" s="56"/>
      <c r="K366" s="69"/>
      <c r="L366" s="70">
        <f t="shared" si="25"/>
        <v>0</v>
      </c>
      <c r="M366" s="52"/>
      <c r="N366" s="57">
        <v>0</v>
      </c>
      <c r="O366" s="72"/>
      <c r="P366" s="72"/>
      <c r="Q366" s="72"/>
      <c r="R366" s="72"/>
      <c r="S366" s="72"/>
      <c r="T366" s="72"/>
      <c r="U366" s="72"/>
      <c r="V366" s="72"/>
      <c r="W366" s="72"/>
      <c r="X366" s="72"/>
      <c r="Y366" s="72"/>
      <c r="Z366" s="72"/>
      <c r="AA366" s="58">
        <f t="shared" si="26"/>
        <v>0</v>
      </c>
      <c r="AB366" s="73"/>
      <c r="AC366" s="59">
        <f>IF(ROUND(Comptes!AA366,0)=0,Comptes!AF366,IFERROR(IF(Comptes!H366&lt;&gt;0,IF(Comptes!AA366&lt;&gt;0,SUMPRODUCT(Comptes!O366:Z366,Comptes!$O$5:$Z$5)/Comptes!AA366,IF(Comptes!G366&lt;&gt;0,$AC$3,Comptes!AF366)),""),""))</f>
        <v>0</v>
      </c>
      <c r="AD366" s="60" t="str">
        <f ca="1">+IFERROR(VLOOKUP((($AC$3-AC366))/30.5,$AK$24:$AL$28,2,TRUE),"")</f>
        <v>A plus d’un an</v>
      </c>
      <c r="AE366" s="52"/>
      <c r="AF366" s="61"/>
    </row>
    <row r="367" spans="1:32" s="62" customFormat="1" ht="13.8" x14ac:dyDescent="0.3">
      <c r="A367" s="76"/>
      <c r="B367" s="64" t="s">
        <v>125</v>
      </c>
      <c r="C367" s="65" t="s">
        <v>125</v>
      </c>
      <c r="D367" s="65" t="s">
        <v>125</v>
      </c>
      <c r="E367" s="66" t="s">
        <v>125</v>
      </c>
      <c r="F367" s="54">
        <v>0</v>
      </c>
      <c r="G367" s="55">
        <v>0</v>
      </c>
      <c r="H367" s="67">
        <f t="shared" si="24"/>
        <v>0</v>
      </c>
      <c r="I367" s="68"/>
      <c r="J367" s="56"/>
      <c r="K367" s="69"/>
      <c r="L367" s="70">
        <f t="shared" si="25"/>
        <v>0</v>
      </c>
      <c r="M367" s="52"/>
      <c r="N367" s="57">
        <v>0</v>
      </c>
      <c r="O367" s="72"/>
      <c r="P367" s="72"/>
      <c r="Q367" s="72"/>
      <c r="R367" s="72"/>
      <c r="S367" s="72"/>
      <c r="T367" s="72"/>
      <c r="U367" s="72"/>
      <c r="V367" s="72"/>
      <c r="W367" s="72"/>
      <c r="X367" s="72"/>
      <c r="Y367" s="72"/>
      <c r="Z367" s="72"/>
      <c r="AA367" s="58">
        <f t="shared" si="26"/>
        <v>0</v>
      </c>
      <c r="AB367" s="73"/>
      <c r="AC367" s="59">
        <f>IF(ROUND(Comptes!AA367,0)=0,Comptes!AF367,IFERROR(IF(Comptes!H367&lt;&gt;0,IF(Comptes!AA367&lt;&gt;0,SUMPRODUCT(Comptes!O367:Z367,Comptes!$O$5:$Z$5)/Comptes!AA367,IF(Comptes!G367&lt;&gt;0,$AC$3,Comptes!AF367)),""),""))</f>
        <v>0</v>
      </c>
      <c r="AD367" s="60" t="str">
        <f ca="1">+IFERROR(VLOOKUP((($AC$3-AC367))/30.5,$AK$24:$AL$28,2,TRUE),"")</f>
        <v>A plus d’un an</v>
      </c>
      <c r="AE367" s="52"/>
      <c r="AF367" s="61"/>
    </row>
    <row r="368" spans="1:32" s="62" customFormat="1" ht="13.8" x14ac:dyDescent="0.3">
      <c r="A368" s="76"/>
      <c r="B368" s="64" t="s">
        <v>125</v>
      </c>
      <c r="C368" s="65" t="s">
        <v>125</v>
      </c>
      <c r="D368" s="65" t="s">
        <v>125</v>
      </c>
      <c r="E368" s="66" t="s">
        <v>125</v>
      </c>
      <c r="F368" s="54">
        <v>0</v>
      </c>
      <c r="G368" s="55">
        <v>0</v>
      </c>
      <c r="H368" s="67">
        <f t="shared" si="24"/>
        <v>0</v>
      </c>
      <c r="I368" s="68"/>
      <c r="J368" s="56"/>
      <c r="K368" s="69"/>
      <c r="L368" s="70">
        <f t="shared" si="25"/>
        <v>0</v>
      </c>
      <c r="M368" s="52"/>
      <c r="N368" s="57">
        <v>0</v>
      </c>
      <c r="O368" s="72"/>
      <c r="P368" s="72"/>
      <c r="Q368" s="72"/>
      <c r="R368" s="72"/>
      <c r="S368" s="72"/>
      <c r="T368" s="72"/>
      <c r="U368" s="72"/>
      <c r="V368" s="72"/>
      <c r="W368" s="72"/>
      <c r="X368" s="72"/>
      <c r="Y368" s="72"/>
      <c r="Z368" s="72"/>
      <c r="AA368" s="58">
        <f t="shared" si="26"/>
        <v>0</v>
      </c>
      <c r="AB368" s="73"/>
      <c r="AC368" s="59">
        <f>IF(ROUND(Comptes!AA368,0)=0,Comptes!AF368,IFERROR(IF(Comptes!H368&lt;&gt;0,IF(Comptes!AA368&lt;&gt;0,SUMPRODUCT(Comptes!O368:Z368,Comptes!$O$5:$Z$5)/Comptes!AA368,IF(Comptes!G368&lt;&gt;0,$AC$3,Comptes!AF368)),""),""))</f>
        <v>0</v>
      </c>
      <c r="AD368" s="60" t="str">
        <f ca="1">+IFERROR(VLOOKUP((($AC$3-AC368))/30.5,$AK$24:$AL$28,2,TRUE),"")</f>
        <v>A plus d’un an</v>
      </c>
      <c r="AE368" s="52"/>
      <c r="AF368" s="61"/>
    </row>
    <row r="369" spans="1:32" s="62" customFormat="1" ht="13.8" x14ac:dyDescent="0.3">
      <c r="A369" s="76"/>
      <c r="B369" s="64" t="s">
        <v>125</v>
      </c>
      <c r="C369" s="65" t="s">
        <v>125</v>
      </c>
      <c r="D369" s="65" t="s">
        <v>125</v>
      </c>
      <c r="E369" s="66" t="s">
        <v>125</v>
      </c>
      <c r="F369" s="54">
        <v>0</v>
      </c>
      <c r="G369" s="55">
        <v>0</v>
      </c>
      <c r="H369" s="67">
        <f t="shared" si="24"/>
        <v>0</v>
      </c>
      <c r="I369" s="68"/>
      <c r="J369" s="56"/>
      <c r="K369" s="69"/>
      <c r="L369" s="70">
        <f t="shared" si="25"/>
        <v>0</v>
      </c>
      <c r="M369" s="52"/>
      <c r="N369" s="57">
        <v>0</v>
      </c>
      <c r="O369" s="72"/>
      <c r="P369" s="72"/>
      <c r="Q369" s="72"/>
      <c r="R369" s="72"/>
      <c r="S369" s="72"/>
      <c r="T369" s="72"/>
      <c r="U369" s="72"/>
      <c r="V369" s="72"/>
      <c r="W369" s="72"/>
      <c r="X369" s="72"/>
      <c r="Y369" s="72"/>
      <c r="Z369" s="72"/>
      <c r="AA369" s="58">
        <f t="shared" si="26"/>
        <v>0</v>
      </c>
      <c r="AB369" s="73"/>
      <c r="AC369" s="59">
        <f>IF(ROUND(Comptes!AA369,0)=0,Comptes!AF369,IFERROR(IF(Comptes!H369&lt;&gt;0,IF(Comptes!AA369&lt;&gt;0,SUMPRODUCT(Comptes!O369:Z369,Comptes!$O$5:$Z$5)/Comptes!AA369,IF(Comptes!G369&lt;&gt;0,$AC$3,Comptes!AF369)),""),""))</f>
        <v>0</v>
      </c>
      <c r="AD369" s="60" t="str">
        <f ca="1">+IFERROR(VLOOKUP((($AC$3-AC369))/30.5,$AK$24:$AL$28,2,TRUE),"")</f>
        <v>A plus d’un an</v>
      </c>
      <c r="AE369" s="52"/>
      <c r="AF369" s="61"/>
    </row>
    <row r="370" spans="1:32" s="62" customFormat="1" ht="13.8" x14ac:dyDescent="0.3">
      <c r="A370" s="76"/>
      <c r="B370" s="64" t="s">
        <v>125</v>
      </c>
      <c r="C370" s="65" t="s">
        <v>125</v>
      </c>
      <c r="D370" s="65" t="s">
        <v>125</v>
      </c>
      <c r="E370" s="66" t="s">
        <v>125</v>
      </c>
      <c r="F370" s="54">
        <v>0</v>
      </c>
      <c r="G370" s="55">
        <v>0</v>
      </c>
      <c r="H370" s="67">
        <f t="shared" si="24"/>
        <v>0</v>
      </c>
      <c r="I370" s="68"/>
      <c r="J370" s="56"/>
      <c r="K370" s="69"/>
      <c r="L370" s="70">
        <f t="shared" si="25"/>
        <v>0</v>
      </c>
      <c r="M370" s="52"/>
      <c r="N370" s="57">
        <v>0</v>
      </c>
      <c r="O370" s="72"/>
      <c r="P370" s="72"/>
      <c r="Q370" s="72"/>
      <c r="R370" s="72"/>
      <c r="S370" s="72"/>
      <c r="T370" s="72"/>
      <c r="U370" s="72"/>
      <c r="V370" s="72"/>
      <c r="W370" s="72"/>
      <c r="X370" s="72"/>
      <c r="Y370" s="72"/>
      <c r="Z370" s="72"/>
      <c r="AA370" s="58">
        <f t="shared" si="26"/>
        <v>0</v>
      </c>
      <c r="AB370" s="73"/>
      <c r="AC370" s="59">
        <f>IF(ROUND(Comptes!AA370,0)=0,Comptes!AF370,IFERROR(IF(Comptes!H370&lt;&gt;0,IF(Comptes!AA370&lt;&gt;0,SUMPRODUCT(Comptes!O370:Z370,Comptes!$O$5:$Z$5)/Comptes!AA370,IF(Comptes!G370&lt;&gt;0,$AC$3,Comptes!AF370)),""),""))</f>
        <v>0</v>
      </c>
      <c r="AD370" s="60" t="str">
        <f ca="1">+IFERROR(VLOOKUP((($AC$3-AC370))/30.5,$AK$24:$AL$28,2,TRUE),"")</f>
        <v>A plus d’un an</v>
      </c>
      <c r="AE370" s="52"/>
      <c r="AF370" s="61"/>
    </row>
    <row r="371" spans="1:32" s="62" customFormat="1" ht="13.8" x14ac:dyDescent="0.3">
      <c r="A371" s="76"/>
      <c r="B371" s="64" t="s">
        <v>125</v>
      </c>
      <c r="C371" s="65" t="s">
        <v>125</v>
      </c>
      <c r="D371" s="65" t="s">
        <v>125</v>
      </c>
      <c r="E371" s="66" t="s">
        <v>125</v>
      </c>
      <c r="F371" s="54">
        <v>0</v>
      </c>
      <c r="G371" s="55">
        <v>0</v>
      </c>
      <c r="H371" s="67">
        <f t="shared" si="24"/>
        <v>0</v>
      </c>
      <c r="I371" s="68"/>
      <c r="J371" s="56"/>
      <c r="K371" s="69"/>
      <c r="L371" s="70">
        <f t="shared" si="25"/>
        <v>0</v>
      </c>
      <c r="M371" s="52"/>
      <c r="N371" s="57">
        <v>0</v>
      </c>
      <c r="O371" s="72"/>
      <c r="P371" s="72"/>
      <c r="Q371" s="72"/>
      <c r="R371" s="72"/>
      <c r="S371" s="72"/>
      <c r="T371" s="72"/>
      <c r="U371" s="72"/>
      <c r="V371" s="72"/>
      <c r="W371" s="72"/>
      <c r="X371" s="72"/>
      <c r="Y371" s="72"/>
      <c r="Z371" s="72"/>
      <c r="AA371" s="58">
        <f t="shared" si="26"/>
        <v>0</v>
      </c>
      <c r="AB371" s="73"/>
      <c r="AC371" s="59">
        <f>IF(ROUND(Comptes!AA371,0)=0,Comptes!AF371,IFERROR(IF(Comptes!H371&lt;&gt;0,IF(Comptes!AA371&lt;&gt;0,SUMPRODUCT(Comptes!O371:Z371,Comptes!$O$5:$Z$5)/Comptes!AA371,IF(Comptes!G371&lt;&gt;0,$AC$3,Comptes!AF371)),""),""))</f>
        <v>0</v>
      </c>
      <c r="AD371" s="60" t="str">
        <f ca="1">+IFERROR(VLOOKUP((($AC$3-AC371))/30.5,$AK$24:$AL$28,2,TRUE),"")</f>
        <v>A plus d’un an</v>
      </c>
      <c r="AE371" s="52"/>
      <c r="AF371" s="61"/>
    </row>
    <row r="372" spans="1:32" s="62" customFormat="1" ht="13.8" x14ac:dyDescent="0.3">
      <c r="A372" s="76"/>
      <c r="B372" s="64" t="s">
        <v>125</v>
      </c>
      <c r="C372" s="65" t="s">
        <v>125</v>
      </c>
      <c r="D372" s="65" t="s">
        <v>125</v>
      </c>
      <c r="E372" s="66" t="s">
        <v>125</v>
      </c>
      <c r="F372" s="54">
        <v>0</v>
      </c>
      <c r="G372" s="55">
        <v>0</v>
      </c>
      <c r="H372" s="67">
        <f t="shared" si="24"/>
        <v>0</v>
      </c>
      <c r="I372" s="68"/>
      <c r="J372" s="56"/>
      <c r="K372" s="69"/>
      <c r="L372" s="70">
        <f t="shared" si="25"/>
        <v>0</v>
      </c>
      <c r="M372" s="52"/>
      <c r="N372" s="57">
        <v>0</v>
      </c>
      <c r="O372" s="72"/>
      <c r="P372" s="72"/>
      <c r="Q372" s="72"/>
      <c r="R372" s="72"/>
      <c r="S372" s="72"/>
      <c r="T372" s="72"/>
      <c r="U372" s="72"/>
      <c r="V372" s="72"/>
      <c r="W372" s="72"/>
      <c r="X372" s="72"/>
      <c r="Y372" s="72"/>
      <c r="Z372" s="72"/>
      <c r="AA372" s="58">
        <f t="shared" si="26"/>
        <v>0</v>
      </c>
      <c r="AB372" s="73"/>
      <c r="AC372" s="59">
        <f>IF(ROUND(Comptes!AA372,0)=0,Comptes!AF372,IFERROR(IF(Comptes!H372&lt;&gt;0,IF(Comptes!AA372&lt;&gt;0,SUMPRODUCT(Comptes!O372:Z372,Comptes!$O$5:$Z$5)/Comptes!AA372,IF(Comptes!G372&lt;&gt;0,$AC$3,Comptes!AF372)),""),""))</f>
        <v>0</v>
      </c>
      <c r="AD372" s="60" t="str">
        <f ca="1">+IFERROR(VLOOKUP((($AC$3-AC372))/30.5,$AK$24:$AL$28,2,TRUE),"")</f>
        <v>A plus d’un an</v>
      </c>
      <c r="AE372" s="52"/>
      <c r="AF372" s="61"/>
    </row>
    <row r="373" spans="1:32" s="62" customFormat="1" ht="13.8" x14ac:dyDescent="0.3">
      <c r="A373" s="76"/>
      <c r="B373" s="64" t="s">
        <v>125</v>
      </c>
      <c r="C373" s="65" t="s">
        <v>125</v>
      </c>
      <c r="D373" s="65" t="s">
        <v>125</v>
      </c>
      <c r="E373" s="66" t="s">
        <v>125</v>
      </c>
      <c r="F373" s="54">
        <v>0</v>
      </c>
      <c r="G373" s="55">
        <v>0</v>
      </c>
      <c r="H373" s="67">
        <f t="shared" ref="H373:H436" si="27">AA373+N373-G373</f>
        <v>0</v>
      </c>
      <c r="I373" s="68"/>
      <c r="J373" s="56"/>
      <c r="K373" s="69"/>
      <c r="L373" s="70">
        <f t="shared" ref="L373:L436" si="28">+F373-N373-K373-AA373</f>
        <v>0</v>
      </c>
      <c r="M373" s="52"/>
      <c r="N373" s="57">
        <v>0</v>
      </c>
      <c r="O373" s="72"/>
      <c r="P373" s="72"/>
      <c r="Q373" s="72"/>
      <c r="R373" s="72"/>
      <c r="S373" s="72"/>
      <c r="T373" s="72"/>
      <c r="U373" s="72"/>
      <c r="V373" s="72"/>
      <c r="W373" s="72"/>
      <c r="X373" s="72"/>
      <c r="Y373" s="72"/>
      <c r="Z373" s="72"/>
      <c r="AA373" s="58">
        <f t="shared" ref="AA373:AA436" si="29">+SUM(O373:Z373)</f>
        <v>0</v>
      </c>
      <c r="AB373" s="73"/>
      <c r="AC373" s="59">
        <f>IF(ROUND(Comptes!AA373,0)=0,Comptes!AF373,IFERROR(IF(Comptes!H373&lt;&gt;0,IF(Comptes!AA373&lt;&gt;0,SUMPRODUCT(Comptes!O373:Z373,Comptes!$O$5:$Z$5)/Comptes!AA373,IF(Comptes!G373&lt;&gt;0,$AC$3,Comptes!AF373)),""),""))</f>
        <v>0</v>
      </c>
      <c r="AD373" s="60" t="str">
        <f ca="1">+IFERROR(VLOOKUP((($AC$3-AC373))/30.5,$AK$24:$AL$28,2,TRUE),"")</f>
        <v>A plus d’un an</v>
      </c>
      <c r="AE373" s="52"/>
      <c r="AF373" s="61"/>
    </row>
    <row r="374" spans="1:32" s="62" customFormat="1" ht="13.8" x14ac:dyDescent="0.3">
      <c r="A374" s="76"/>
      <c r="B374" s="64" t="s">
        <v>125</v>
      </c>
      <c r="C374" s="65" t="s">
        <v>125</v>
      </c>
      <c r="D374" s="65" t="s">
        <v>125</v>
      </c>
      <c r="E374" s="66" t="s">
        <v>125</v>
      </c>
      <c r="F374" s="54">
        <v>0</v>
      </c>
      <c r="G374" s="55">
        <v>0</v>
      </c>
      <c r="H374" s="67">
        <f t="shared" si="27"/>
        <v>0</v>
      </c>
      <c r="I374" s="68"/>
      <c r="J374" s="56"/>
      <c r="K374" s="69"/>
      <c r="L374" s="70">
        <f t="shared" si="28"/>
        <v>0</v>
      </c>
      <c r="M374" s="52"/>
      <c r="N374" s="57">
        <v>0</v>
      </c>
      <c r="O374" s="72"/>
      <c r="P374" s="72"/>
      <c r="Q374" s="72"/>
      <c r="R374" s="72"/>
      <c r="S374" s="72"/>
      <c r="T374" s="72"/>
      <c r="U374" s="72"/>
      <c r="V374" s="72"/>
      <c r="W374" s="72"/>
      <c r="X374" s="72"/>
      <c r="Y374" s="72"/>
      <c r="Z374" s="72"/>
      <c r="AA374" s="58">
        <f t="shared" si="29"/>
        <v>0</v>
      </c>
      <c r="AB374" s="73"/>
      <c r="AC374" s="59">
        <f>IF(ROUND(Comptes!AA374,0)=0,Comptes!AF374,IFERROR(IF(Comptes!H374&lt;&gt;0,IF(Comptes!AA374&lt;&gt;0,SUMPRODUCT(Comptes!O374:Z374,Comptes!$O$5:$Z$5)/Comptes!AA374,IF(Comptes!G374&lt;&gt;0,$AC$3,Comptes!AF374)),""),""))</f>
        <v>0</v>
      </c>
      <c r="AD374" s="60" t="str">
        <f ca="1">+IFERROR(VLOOKUP((($AC$3-AC374))/30.5,$AK$24:$AL$28,2,TRUE),"")</f>
        <v>A plus d’un an</v>
      </c>
      <c r="AE374" s="52"/>
      <c r="AF374" s="61"/>
    </row>
    <row r="375" spans="1:32" s="62" customFormat="1" ht="13.8" x14ac:dyDescent="0.3">
      <c r="A375" s="76"/>
      <c r="B375" s="64" t="s">
        <v>125</v>
      </c>
      <c r="C375" s="65" t="s">
        <v>125</v>
      </c>
      <c r="D375" s="65" t="s">
        <v>125</v>
      </c>
      <c r="E375" s="66" t="s">
        <v>125</v>
      </c>
      <c r="F375" s="54">
        <v>0</v>
      </c>
      <c r="G375" s="55">
        <v>0</v>
      </c>
      <c r="H375" s="67">
        <f t="shared" si="27"/>
        <v>0</v>
      </c>
      <c r="I375" s="68"/>
      <c r="J375" s="56"/>
      <c r="K375" s="69"/>
      <c r="L375" s="70">
        <f t="shared" si="28"/>
        <v>0</v>
      </c>
      <c r="M375" s="52"/>
      <c r="N375" s="57">
        <v>0</v>
      </c>
      <c r="O375" s="72"/>
      <c r="P375" s="72"/>
      <c r="Q375" s="72"/>
      <c r="R375" s="72"/>
      <c r="S375" s="72"/>
      <c r="T375" s="72"/>
      <c r="U375" s="72"/>
      <c r="V375" s="72"/>
      <c r="W375" s="72"/>
      <c r="X375" s="72"/>
      <c r="Y375" s="72"/>
      <c r="Z375" s="72"/>
      <c r="AA375" s="58">
        <f t="shared" si="29"/>
        <v>0</v>
      </c>
      <c r="AB375" s="73"/>
      <c r="AC375" s="59">
        <f>IF(ROUND(Comptes!AA375,0)=0,Comptes!AF375,IFERROR(IF(Comptes!H375&lt;&gt;0,IF(Comptes!AA375&lt;&gt;0,SUMPRODUCT(Comptes!O375:Z375,Comptes!$O$5:$Z$5)/Comptes!AA375,IF(Comptes!G375&lt;&gt;0,$AC$3,Comptes!AF375)),""),""))</f>
        <v>0</v>
      </c>
      <c r="AD375" s="60" t="str">
        <f ca="1">+IFERROR(VLOOKUP((($AC$3-AC375))/30.5,$AK$24:$AL$28,2,TRUE),"")</f>
        <v>A plus d’un an</v>
      </c>
      <c r="AE375" s="52"/>
      <c r="AF375" s="61"/>
    </row>
    <row r="376" spans="1:32" s="62" customFormat="1" ht="13.8" x14ac:dyDescent="0.3">
      <c r="A376" s="76"/>
      <c r="B376" s="64" t="s">
        <v>125</v>
      </c>
      <c r="C376" s="65" t="s">
        <v>125</v>
      </c>
      <c r="D376" s="65" t="s">
        <v>125</v>
      </c>
      <c r="E376" s="66" t="s">
        <v>125</v>
      </c>
      <c r="F376" s="54">
        <v>0</v>
      </c>
      <c r="G376" s="55">
        <v>0</v>
      </c>
      <c r="H376" s="67">
        <f t="shared" si="27"/>
        <v>0</v>
      </c>
      <c r="I376" s="68"/>
      <c r="J376" s="56"/>
      <c r="K376" s="69"/>
      <c r="L376" s="70">
        <f t="shared" si="28"/>
        <v>0</v>
      </c>
      <c r="M376" s="52"/>
      <c r="N376" s="57">
        <v>0</v>
      </c>
      <c r="O376" s="72"/>
      <c r="P376" s="72"/>
      <c r="Q376" s="72"/>
      <c r="R376" s="72"/>
      <c r="S376" s="72"/>
      <c r="T376" s="72"/>
      <c r="U376" s="72"/>
      <c r="V376" s="72"/>
      <c r="W376" s="72"/>
      <c r="X376" s="72"/>
      <c r="Y376" s="72"/>
      <c r="Z376" s="72"/>
      <c r="AA376" s="58">
        <f t="shared" si="29"/>
        <v>0</v>
      </c>
      <c r="AB376" s="73"/>
      <c r="AC376" s="59">
        <f>IF(ROUND(Comptes!AA376,0)=0,Comptes!AF376,IFERROR(IF(Comptes!H376&lt;&gt;0,IF(Comptes!AA376&lt;&gt;0,SUMPRODUCT(Comptes!O376:Z376,Comptes!$O$5:$Z$5)/Comptes!AA376,IF(Comptes!G376&lt;&gt;0,$AC$3,Comptes!AF376)),""),""))</f>
        <v>0</v>
      </c>
      <c r="AD376" s="60" t="str">
        <f ca="1">+IFERROR(VLOOKUP((($AC$3-AC376))/30.5,$AK$24:$AL$28,2,TRUE),"")</f>
        <v>A plus d’un an</v>
      </c>
      <c r="AE376" s="52"/>
      <c r="AF376" s="61"/>
    </row>
    <row r="377" spans="1:32" s="62" customFormat="1" ht="13.8" x14ac:dyDescent="0.3">
      <c r="A377" s="76"/>
      <c r="B377" s="64" t="s">
        <v>125</v>
      </c>
      <c r="C377" s="65" t="s">
        <v>125</v>
      </c>
      <c r="D377" s="65" t="s">
        <v>125</v>
      </c>
      <c r="E377" s="66" t="s">
        <v>125</v>
      </c>
      <c r="F377" s="54">
        <v>0</v>
      </c>
      <c r="G377" s="55">
        <v>0</v>
      </c>
      <c r="H377" s="67">
        <f t="shared" si="27"/>
        <v>0</v>
      </c>
      <c r="I377" s="68"/>
      <c r="J377" s="56"/>
      <c r="K377" s="69"/>
      <c r="L377" s="70">
        <f t="shared" si="28"/>
        <v>0</v>
      </c>
      <c r="M377" s="52"/>
      <c r="N377" s="57">
        <v>0</v>
      </c>
      <c r="O377" s="72"/>
      <c r="P377" s="72"/>
      <c r="Q377" s="72"/>
      <c r="R377" s="72"/>
      <c r="S377" s="72"/>
      <c r="T377" s="72"/>
      <c r="U377" s="72"/>
      <c r="V377" s="72"/>
      <c r="W377" s="72"/>
      <c r="X377" s="72"/>
      <c r="Y377" s="72"/>
      <c r="Z377" s="72"/>
      <c r="AA377" s="58">
        <f t="shared" si="29"/>
        <v>0</v>
      </c>
      <c r="AB377" s="73"/>
      <c r="AC377" s="59">
        <f>IF(ROUND(Comptes!AA377,0)=0,Comptes!AF377,IFERROR(IF(Comptes!H377&lt;&gt;0,IF(Comptes!AA377&lt;&gt;0,SUMPRODUCT(Comptes!O377:Z377,Comptes!$O$5:$Z$5)/Comptes!AA377,IF(Comptes!G377&lt;&gt;0,$AC$3,Comptes!AF377)),""),""))</f>
        <v>0</v>
      </c>
      <c r="AD377" s="60" t="str">
        <f ca="1">+IFERROR(VLOOKUP((($AC$3-AC377))/30.5,$AK$24:$AL$28,2,TRUE),"")</f>
        <v>A plus d’un an</v>
      </c>
      <c r="AE377" s="52"/>
      <c r="AF377" s="61"/>
    </row>
    <row r="378" spans="1:32" s="62" customFormat="1" ht="13.8" x14ac:dyDescent="0.3">
      <c r="A378" s="76"/>
      <c r="B378" s="64" t="s">
        <v>125</v>
      </c>
      <c r="C378" s="65" t="s">
        <v>125</v>
      </c>
      <c r="D378" s="65" t="s">
        <v>125</v>
      </c>
      <c r="E378" s="66" t="s">
        <v>125</v>
      </c>
      <c r="F378" s="54">
        <v>0</v>
      </c>
      <c r="G378" s="55">
        <v>0</v>
      </c>
      <c r="H378" s="67">
        <f t="shared" si="27"/>
        <v>0</v>
      </c>
      <c r="I378" s="68"/>
      <c r="J378" s="56"/>
      <c r="K378" s="69"/>
      <c r="L378" s="70">
        <f t="shared" si="28"/>
        <v>0</v>
      </c>
      <c r="M378" s="52"/>
      <c r="N378" s="57">
        <v>0</v>
      </c>
      <c r="O378" s="72"/>
      <c r="P378" s="72"/>
      <c r="Q378" s="72"/>
      <c r="R378" s="72"/>
      <c r="S378" s="72"/>
      <c r="T378" s="72"/>
      <c r="U378" s="72"/>
      <c r="V378" s="72"/>
      <c r="W378" s="72"/>
      <c r="X378" s="72"/>
      <c r="Y378" s="72"/>
      <c r="Z378" s="72"/>
      <c r="AA378" s="58">
        <f t="shared" si="29"/>
        <v>0</v>
      </c>
      <c r="AB378" s="73"/>
      <c r="AC378" s="59">
        <f>IF(ROUND(Comptes!AA378,0)=0,Comptes!AF378,IFERROR(IF(Comptes!H378&lt;&gt;0,IF(Comptes!AA378&lt;&gt;0,SUMPRODUCT(Comptes!O378:Z378,Comptes!$O$5:$Z$5)/Comptes!AA378,IF(Comptes!G378&lt;&gt;0,$AC$3,Comptes!AF378)),""),""))</f>
        <v>0</v>
      </c>
      <c r="AD378" s="60" t="str">
        <f ca="1">+IFERROR(VLOOKUP((($AC$3-AC378))/30.5,$AK$24:$AL$28,2,TRUE),"")</f>
        <v>A plus d’un an</v>
      </c>
      <c r="AE378" s="52"/>
      <c r="AF378" s="61"/>
    </row>
    <row r="379" spans="1:32" s="62" customFormat="1" ht="13.8" x14ac:dyDescent="0.3">
      <c r="A379" s="76"/>
      <c r="B379" s="64" t="s">
        <v>125</v>
      </c>
      <c r="C379" s="65" t="s">
        <v>125</v>
      </c>
      <c r="D379" s="65" t="s">
        <v>125</v>
      </c>
      <c r="E379" s="66" t="s">
        <v>125</v>
      </c>
      <c r="F379" s="54">
        <v>0</v>
      </c>
      <c r="G379" s="55">
        <v>0</v>
      </c>
      <c r="H379" s="67">
        <f t="shared" si="27"/>
        <v>0</v>
      </c>
      <c r="I379" s="68"/>
      <c r="J379" s="56"/>
      <c r="K379" s="69"/>
      <c r="L379" s="70">
        <f t="shared" si="28"/>
        <v>0</v>
      </c>
      <c r="M379" s="52"/>
      <c r="N379" s="57">
        <v>0</v>
      </c>
      <c r="O379" s="72"/>
      <c r="P379" s="72"/>
      <c r="Q379" s="72"/>
      <c r="R379" s="72"/>
      <c r="S379" s="72"/>
      <c r="T379" s="72"/>
      <c r="U379" s="72"/>
      <c r="V379" s="72"/>
      <c r="W379" s="72"/>
      <c r="X379" s="72"/>
      <c r="Y379" s="72"/>
      <c r="Z379" s="72"/>
      <c r="AA379" s="58">
        <f t="shared" si="29"/>
        <v>0</v>
      </c>
      <c r="AB379" s="73"/>
      <c r="AC379" s="59">
        <f>IF(ROUND(Comptes!AA379,0)=0,Comptes!AF379,IFERROR(IF(Comptes!H379&lt;&gt;0,IF(Comptes!AA379&lt;&gt;0,SUMPRODUCT(Comptes!O379:Z379,Comptes!$O$5:$Z$5)/Comptes!AA379,IF(Comptes!G379&lt;&gt;0,$AC$3,Comptes!AF379)),""),""))</f>
        <v>0</v>
      </c>
      <c r="AD379" s="60" t="str">
        <f ca="1">+IFERROR(VLOOKUP((($AC$3-AC379))/30.5,$AK$24:$AL$28,2,TRUE),"")</f>
        <v>A plus d’un an</v>
      </c>
      <c r="AE379" s="52"/>
      <c r="AF379" s="61"/>
    </row>
    <row r="380" spans="1:32" s="62" customFormat="1" ht="13.8" x14ac:dyDescent="0.3">
      <c r="A380" s="76"/>
      <c r="B380" s="64" t="s">
        <v>125</v>
      </c>
      <c r="C380" s="65" t="s">
        <v>125</v>
      </c>
      <c r="D380" s="65" t="s">
        <v>125</v>
      </c>
      <c r="E380" s="66" t="s">
        <v>125</v>
      </c>
      <c r="F380" s="54">
        <v>0</v>
      </c>
      <c r="G380" s="55">
        <v>0</v>
      </c>
      <c r="H380" s="67">
        <f t="shared" si="27"/>
        <v>0</v>
      </c>
      <c r="I380" s="68"/>
      <c r="J380" s="56"/>
      <c r="K380" s="69"/>
      <c r="L380" s="70">
        <f t="shared" si="28"/>
        <v>0</v>
      </c>
      <c r="M380" s="52"/>
      <c r="N380" s="57">
        <v>0</v>
      </c>
      <c r="O380" s="72"/>
      <c r="P380" s="72"/>
      <c r="Q380" s="72"/>
      <c r="R380" s="72"/>
      <c r="S380" s="72"/>
      <c r="T380" s="72"/>
      <c r="U380" s="72"/>
      <c r="V380" s="72"/>
      <c r="W380" s="72"/>
      <c r="X380" s="72"/>
      <c r="Y380" s="72"/>
      <c r="Z380" s="72"/>
      <c r="AA380" s="58">
        <f t="shared" si="29"/>
        <v>0</v>
      </c>
      <c r="AB380" s="73"/>
      <c r="AC380" s="59">
        <f>IF(ROUND(Comptes!AA380,0)=0,Comptes!AF380,IFERROR(IF(Comptes!H380&lt;&gt;0,IF(Comptes!AA380&lt;&gt;0,SUMPRODUCT(Comptes!O380:Z380,Comptes!$O$5:$Z$5)/Comptes!AA380,IF(Comptes!G380&lt;&gt;0,$AC$3,Comptes!AF380)),""),""))</f>
        <v>0</v>
      </c>
      <c r="AD380" s="60" t="str">
        <f ca="1">+IFERROR(VLOOKUP((($AC$3-AC380))/30.5,$AK$24:$AL$28,2,TRUE),"")</f>
        <v>A plus d’un an</v>
      </c>
      <c r="AE380" s="52"/>
      <c r="AF380" s="61"/>
    </row>
    <row r="381" spans="1:32" s="62" customFormat="1" ht="13.8" x14ac:dyDescent="0.3">
      <c r="A381" s="76"/>
      <c r="B381" s="64" t="s">
        <v>125</v>
      </c>
      <c r="C381" s="65" t="s">
        <v>125</v>
      </c>
      <c r="D381" s="65" t="s">
        <v>125</v>
      </c>
      <c r="E381" s="66" t="s">
        <v>125</v>
      </c>
      <c r="F381" s="54">
        <v>0</v>
      </c>
      <c r="G381" s="55">
        <v>0</v>
      </c>
      <c r="H381" s="67">
        <f t="shared" si="27"/>
        <v>0</v>
      </c>
      <c r="I381" s="68"/>
      <c r="J381" s="56"/>
      <c r="K381" s="69"/>
      <c r="L381" s="70">
        <f t="shared" si="28"/>
        <v>0</v>
      </c>
      <c r="M381" s="52"/>
      <c r="N381" s="57">
        <v>0</v>
      </c>
      <c r="O381" s="72"/>
      <c r="P381" s="72"/>
      <c r="Q381" s="72"/>
      <c r="R381" s="72"/>
      <c r="S381" s="72"/>
      <c r="T381" s="72"/>
      <c r="U381" s="72"/>
      <c r="V381" s="72"/>
      <c r="W381" s="72"/>
      <c r="X381" s="72"/>
      <c r="Y381" s="72"/>
      <c r="Z381" s="72"/>
      <c r="AA381" s="58">
        <f t="shared" si="29"/>
        <v>0</v>
      </c>
      <c r="AB381" s="73"/>
      <c r="AC381" s="59">
        <f>IF(ROUND(Comptes!AA381,0)=0,Comptes!AF381,IFERROR(IF(Comptes!H381&lt;&gt;0,IF(Comptes!AA381&lt;&gt;0,SUMPRODUCT(Comptes!O381:Z381,Comptes!$O$5:$Z$5)/Comptes!AA381,IF(Comptes!G381&lt;&gt;0,$AC$3,Comptes!AF381)),""),""))</f>
        <v>0</v>
      </c>
      <c r="AD381" s="60" t="str">
        <f ca="1">+IFERROR(VLOOKUP((($AC$3-AC381))/30.5,$AK$24:$AL$28,2,TRUE),"")</f>
        <v>A plus d’un an</v>
      </c>
      <c r="AE381" s="52"/>
      <c r="AF381" s="61"/>
    </row>
    <row r="382" spans="1:32" s="62" customFormat="1" ht="13.8" x14ac:dyDescent="0.3">
      <c r="A382" s="76"/>
      <c r="B382" s="64" t="s">
        <v>125</v>
      </c>
      <c r="C382" s="65" t="s">
        <v>125</v>
      </c>
      <c r="D382" s="65" t="s">
        <v>125</v>
      </c>
      <c r="E382" s="66" t="s">
        <v>125</v>
      </c>
      <c r="F382" s="54">
        <v>0</v>
      </c>
      <c r="G382" s="55">
        <v>0</v>
      </c>
      <c r="H382" s="67">
        <f t="shared" si="27"/>
        <v>0</v>
      </c>
      <c r="I382" s="68"/>
      <c r="J382" s="56"/>
      <c r="K382" s="69"/>
      <c r="L382" s="70">
        <f t="shared" si="28"/>
        <v>0</v>
      </c>
      <c r="M382" s="52"/>
      <c r="N382" s="57">
        <v>0</v>
      </c>
      <c r="O382" s="72"/>
      <c r="P382" s="72"/>
      <c r="Q382" s="72"/>
      <c r="R382" s="72"/>
      <c r="S382" s="72"/>
      <c r="T382" s="72"/>
      <c r="U382" s="72"/>
      <c r="V382" s="72"/>
      <c r="W382" s="72"/>
      <c r="X382" s="72"/>
      <c r="Y382" s="72"/>
      <c r="Z382" s="72"/>
      <c r="AA382" s="58">
        <f t="shared" si="29"/>
        <v>0</v>
      </c>
      <c r="AB382" s="73"/>
      <c r="AC382" s="59">
        <f>IF(ROUND(Comptes!AA382,0)=0,Comptes!AF382,IFERROR(IF(Comptes!H382&lt;&gt;0,IF(Comptes!AA382&lt;&gt;0,SUMPRODUCT(Comptes!O382:Z382,Comptes!$O$5:$Z$5)/Comptes!AA382,IF(Comptes!G382&lt;&gt;0,$AC$3,Comptes!AF382)),""),""))</f>
        <v>0</v>
      </c>
      <c r="AD382" s="60" t="str">
        <f ca="1">+IFERROR(VLOOKUP((($AC$3-AC382))/30.5,$AK$24:$AL$28,2,TRUE),"")</f>
        <v>A plus d’un an</v>
      </c>
      <c r="AE382" s="52"/>
      <c r="AF382" s="61"/>
    </row>
    <row r="383" spans="1:32" s="62" customFormat="1" ht="13.8" x14ac:dyDescent="0.3">
      <c r="A383" s="76"/>
      <c r="B383" s="64" t="s">
        <v>125</v>
      </c>
      <c r="C383" s="65" t="s">
        <v>125</v>
      </c>
      <c r="D383" s="65" t="s">
        <v>125</v>
      </c>
      <c r="E383" s="66" t="s">
        <v>125</v>
      </c>
      <c r="F383" s="54">
        <v>0</v>
      </c>
      <c r="G383" s="55">
        <v>0</v>
      </c>
      <c r="H383" s="67">
        <f t="shared" si="27"/>
        <v>0</v>
      </c>
      <c r="I383" s="68"/>
      <c r="J383" s="56"/>
      <c r="K383" s="69"/>
      <c r="L383" s="70">
        <f t="shared" si="28"/>
        <v>0</v>
      </c>
      <c r="M383" s="52"/>
      <c r="N383" s="57">
        <v>0</v>
      </c>
      <c r="O383" s="72"/>
      <c r="P383" s="72"/>
      <c r="Q383" s="72"/>
      <c r="R383" s="72"/>
      <c r="S383" s="72"/>
      <c r="T383" s="72"/>
      <c r="U383" s="72"/>
      <c r="V383" s="72"/>
      <c r="W383" s="72"/>
      <c r="X383" s="72"/>
      <c r="Y383" s="72"/>
      <c r="Z383" s="72"/>
      <c r="AA383" s="58">
        <f t="shared" si="29"/>
        <v>0</v>
      </c>
      <c r="AB383" s="73"/>
      <c r="AC383" s="59">
        <f>IF(ROUND(Comptes!AA383,0)=0,Comptes!AF383,IFERROR(IF(Comptes!H383&lt;&gt;0,IF(Comptes!AA383&lt;&gt;0,SUMPRODUCT(Comptes!O383:Z383,Comptes!$O$5:$Z$5)/Comptes!AA383,IF(Comptes!G383&lt;&gt;0,$AC$3,Comptes!AF383)),""),""))</f>
        <v>0</v>
      </c>
      <c r="AD383" s="60" t="str">
        <f ca="1">+IFERROR(VLOOKUP((($AC$3-AC383))/30.5,$AK$24:$AL$28,2,TRUE),"")</f>
        <v>A plus d’un an</v>
      </c>
      <c r="AE383" s="52"/>
      <c r="AF383" s="61"/>
    </row>
    <row r="384" spans="1:32" s="62" customFormat="1" ht="13.8" x14ac:dyDescent="0.3">
      <c r="A384" s="76"/>
      <c r="B384" s="64" t="s">
        <v>125</v>
      </c>
      <c r="C384" s="65" t="s">
        <v>125</v>
      </c>
      <c r="D384" s="65" t="s">
        <v>125</v>
      </c>
      <c r="E384" s="66" t="s">
        <v>125</v>
      </c>
      <c r="F384" s="54">
        <v>0</v>
      </c>
      <c r="G384" s="55">
        <v>0</v>
      </c>
      <c r="H384" s="67">
        <f t="shared" si="27"/>
        <v>0</v>
      </c>
      <c r="I384" s="68"/>
      <c r="J384" s="56"/>
      <c r="K384" s="69"/>
      <c r="L384" s="70">
        <f t="shared" si="28"/>
        <v>0</v>
      </c>
      <c r="M384" s="52"/>
      <c r="N384" s="57">
        <v>0</v>
      </c>
      <c r="O384" s="72"/>
      <c r="P384" s="72"/>
      <c r="Q384" s="72"/>
      <c r="R384" s="72"/>
      <c r="S384" s="72"/>
      <c r="T384" s="72"/>
      <c r="U384" s="72"/>
      <c r="V384" s="72"/>
      <c r="W384" s="72"/>
      <c r="X384" s="72"/>
      <c r="Y384" s="72"/>
      <c r="Z384" s="72"/>
      <c r="AA384" s="58">
        <f t="shared" si="29"/>
        <v>0</v>
      </c>
      <c r="AB384" s="73"/>
      <c r="AC384" s="59">
        <f>IF(ROUND(Comptes!AA384,0)=0,Comptes!AF384,IFERROR(IF(Comptes!H384&lt;&gt;0,IF(Comptes!AA384&lt;&gt;0,SUMPRODUCT(Comptes!O384:Z384,Comptes!$O$5:$Z$5)/Comptes!AA384,IF(Comptes!G384&lt;&gt;0,$AC$3,Comptes!AF384)),""),""))</f>
        <v>0</v>
      </c>
      <c r="AD384" s="60" t="str">
        <f ca="1">+IFERROR(VLOOKUP((($AC$3-AC384))/30.5,$AK$24:$AL$28,2,TRUE),"")</f>
        <v>A plus d’un an</v>
      </c>
      <c r="AE384" s="52"/>
      <c r="AF384" s="61"/>
    </row>
    <row r="385" spans="1:32" s="62" customFormat="1" ht="13.8" x14ac:dyDescent="0.3">
      <c r="A385" s="76"/>
      <c r="B385" s="64" t="s">
        <v>125</v>
      </c>
      <c r="C385" s="65" t="s">
        <v>125</v>
      </c>
      <c r="D385" s="65" t="s">
        <v>125</v>
      </c>
      <c r="E385" s="66" t="s">
        <v>125</v>
      </c>
      <c r="F385" s="54">
        <v>0</v>
      </c>
      <c r="G385" s="55">
        <v>0</v>
      </c>
      <c r="H385" s="67">
        <f t="shared" si="27"/>
        <v>0</v>
      </c>
      <c r="I385" s="68"/>
      <c r="J385" s="56"/>
      <c r="K385" s="69"/>
      <c r="L385" s="70">
        <f t="shared" si="28"/>
        <v>0</v>
      </c>
      <c r="M385" s="52"/>
      <c r="N385" s="57">
        <v>0</v>
      </c>
      <c r="O385" s="72"/>
      <c r="P385" s="72"/>
      <c r="Q385" s="72"/>
      <c r="R385" s="72"/>
      <c r="S385" s="72"/>
      <c r="T385" s="72"/>
      <c r="U385" s="72"/>
      <c r="V385" s="72"/>
      <c r="W385" s="72"/>
      <c r="X385" s="72"/>
      <c r="Y385" s="72"/>
      <c r="Z385" s="72"/>
      <c r="AA385" s="58">
        <f t="shared" si="29"/>
        <v>0</v>
      </c>
      <c r="AB385" s="73"/>
      <c r="AC385" s="59">
        <f>IF(ROUND(Comptes!AA385,0)=0,Comptes!AF385,IFERROR(IF(Comptes!H385&lt;&gt;0,IF(Comptes!AA385&lt;&gt;0,SUMPRODUCT(Comptes!O385:Z385,Comptes!$O$5:$Z$5)/Comptes!AA385,IF(Comptes!G385&lt;&gt;0,$AC$3,Comptes!AF385)),""),""))</f>
        <v>0</v>
      </c>
      <c r="AD385" s="60" t="str">
        <f ca="1">+IFERROR(VLOOKUP((($AC$3-AC385))/30.5,$AK$24:$AL$28,2,TRUE),"")</f>
        <v>A plus d’un an</v>
      </c>
      <c r="AE385" s="52"/>
      <c r="AF385" s="61"/>
    </row>
    <row r="386" spans="1:32" s="62" customFormat="1" ht="13.8" x14ac:dyDescent="0.3">
      <c r="A386" s="76"/>
      <c r="B386" s="64" t="s">
        <v>125</v>
      </c>
      <c r="C386" s="65" t="s">
        <v>125</v>
      </c>
      <c r="D386" s="65" t="s">
        <v>125</v>
      </c>
      <c r="E386" s="66" t="s">
        <v>125</v>
      </c>
      <c r="F386" s="54">
        <v>0</v>
      </c>
      <c r="G386" s="55">
        <v>0</v>
      </c>
      <c r="H386" s="67">
        <f t="shared" si="27"/>
        <v>0</v>
      </c>
      <c r="I386" s="68"/>
      <c r="J386" s="56"/>
      <c r="K386" s="69"/>
      <c r="L386" s="70">
        <f t="shared" si="28"/>
        <v>0</v>
      </c>
      <c r="M386" s="52"/>
      <c r="N386" s="57">
        <v>0</v>
      </c>
      <c r="O386" s="72"/>
      <c r="P386" s="72"/>
      <c r="Q386" s="72"/>
      <c r="R386" s="72"/>
      <c r="S386" s="72"/>
      <c r="T386" s="72"/>
      <c r="U386" s="72"/>
      <c r="V386" s="72"/>
      <c r="W386" s="72"/>
      <c r="X386" s="72"/>
      <c r="Y386" s="72"/>
      <c r="Z386" s="72"/>
      <c r="AA386" s="58">
        <f t="shared" si="29"/>
        <v>0</v>
      </c>
      <c r="AB386" s="73"/>
      <c r="AC386" s="59">
        <f>IF(ROUND(Comptes!AA386,0)=0,Comptes!AF386,IFERROR(IF(Comptes!H386&lt;&gt;0,IF(Comptes!AA386&lt;&gt;0,SUMPRODUCT(Comptes!O386:Z386,Comptes!$O$5:$Z$5)/Comptes!AA386,IF(Comptes!G386&lt;&gt;0,$AC$3,Comptes!AF386)),""),""))</f>
        <v>0</v>
      </c>
      <c r="AD386" s="60" t="str">
        <f ca="1">+IFERROR(VLOOKUP((($AC$3-AC386))/30.5,$AK$24:$AL$28,2,TRUE),"")</f>
        <v>A plus d’un an</v>
      </c>
      <c r="AE386" s="52"/>
      <c r="AF386" s="61"/>
    </row>
    <row r="387" spans="1:32" s="62" customFormat="1" ht="13.8" x14ac:dyDescent="0.3">
      <c r="A387" s="76"/>
      <c r="B387" s="64" t="s">
        <v>125</v>
      </c>
      <c r="C387" s="65" t="s">
        <v>125</v>
      </c>
      <c r="D387" s="65" t="s">
        <v>125</v>
      </c>
      <c r="E387" s="66" t="s">
        <v>125</v>
      </c>
      <c r="F387" s="54">
        <v>0</v>
      </c>
      <c r="G387" s="55">
        <v>0</v>
      </c>
      <c r="H387" s="67">
        <f t="shared" si="27"/>
        <v>0</v>
      </c>
      <c r="I387" s="68"/>
      <c r="J387" s="56"/>
      <c r="K387" s="69"/>
      <c r="L387" s="70">
        <f t="shared" si="28"/>
        <v>0</v>
      </c>
      <c r="M387" s="52"/>
      <c r="N387" s="57">
        <v>0</v>
      </c>
      <c r="O387" s="72"/>
      <c r="P387" s="72"/>
      <c r="Q387" s="72"/>
      <c r="R387" s="72"/>
      <c r="S387" s="72"/>
      <c r="T387" s="72"/>
      <c r="U387" s="72"/>
      <c r="V387" s="72"/>
      <c r="W387" s="72"/>
      <c r="X387" s="72"/>
      <c r="Y387" s="72"/>
      <c r="Z387" s="72"/>
      <c r="AA387" s="58">
        <f t="shared" si="29"/>
        <v>0</v>
      </c>
      <c r="AB387" s="73"/>
      <c r="AC387" s="59">
        <f>IF(ROUND(Comptes!AA387,0)=0,Comptes!AF387,IFERROR(IF(Comptes!H387&lt;&gt;0,IF(Comptes!AA387&lt;&gt;0,SUMPRODUCT(Comptes!O387:Z387,Comptes!$O$5:$Z$5)/Comptes!AA387,IF(Comptes!G387&lt;&gt;0,$AC$3,Comptes!AF387)),""),""))</f>
        <v>0</v>
      </c>
      <c r="AD387" s="60" t="str">
        <f ca="1">+IFERROR(VLOOKUP((($AC$3-AC387))/30.5,$AK$24:$AL$28,2,TRUE),"")</f>
        <v>A plus d’un an</v>
      </c>
      <c r="AE387" s="52"/>
      <c r="AF387" s="61"/>
    </row>
    <row r="388" spans="1:32" s="62" customFormat="1" ht="13.8" x14ac:dyDescent="0.3">
      <c r="A388" s="76"/>
      <c r="B388" s="64" t="s">
        <v>125</v>
      </c>
      <c r="C388" s="65" t="s">
        <v>125</v>
      </c>
      <c r="D388" s="65" t="s">
        <v>125</v>
      </c>
      <c r="E388" s="66" t="s">
        <v>125</v>
      </c>
      <c r="F388" s="54">
        <v>0</v>
      </c>
      <c r="G388" s="55">
        <v>0</v>
      </c>
      <c r="H388" s="67">
        <f t="shared" si="27"/>
        <v>0</v>
      </c>
      <c r="I388" s="68"/>
      <c r="J388" s="56"/>
      <c r="K388" s="69"/>
      <c r="L388" s="70">
        <f t="shared" si="28"/>
        <v>0</v>
      </c>
      <c r="M388" s="52"/>
      <c r="N388" s="57">
        <v>0</v>
      </c>
      <c r="O388" s="72"/>
      <c r="P388" s="72"/>
      <c r="Q388" s="72"/>
      <c r="R388" s="72"/>
      <c r="S388" s="72"/>
      <c r="T388" s="72"/>
      <c r="U388" s="72"/>
      <c r="V388" s="72"/>
      <c r="W388" s="72"/>
      <c r="X388" s="72"/>
      <c r="Y388" s="72"/>
      <c r="Z388" s="72"/>
      <c r="AA388" s="58">
        <f t="shared" si="29"/>
        <v>0</v>
      </c>
      <c r="AB388" s="73"/>
      <c r="AC388" s="59">
        <f>IF(ROUND(Comptes!AA388,0)=0,Comptes!AF388,IFERROR(IF(Comptes!H388&lt;&gt;0,IF(Comptes!AA388&lt;&gt;0,SUMPRODUCT(Comptes!O388:Z388,Comptes!$O$5:$Z$5)/Comptes!AA388,IF(Comptes!G388&lt;&gt;0,$AC$3,Comptes!AF388)),""),""))</f>
        <v>0</v>
      </c>
      <c r="AD388" s="60" t="str">
        <f ca="1">+IFERROR(VLOOKUP((($AC$3-AC388))/30.5,$AK$24:$AL$28,2,TRUE),"")</f>
        <v>A plus d’un an</v>
      </c>
      <c r="AE388" s="52"/>
      <c r="AF388" s="61"/>
    </row>
    <row r="389" spans="1:32" s="62" customFormat="1" ht="13.8" x14ac:dyDescent="0.3">
      <c r="A389" s="76"/>
      <c r="B389" s="64" t="s">
        <v>125</v>
      </c>
      <c r="C389" s="65" t="s">
        <v>125</v>
      </c>
      <c r="D389" s="65" t="s">
        <v>125</v>
      </c>
      <c r="E389" s="66" t="s">
        <v>125</v>
      </c>
      <c r="F389" s="54">
        <v>0</v>
      </c>
      <c r="G389" s="55">
        <v>0</v>
      </c>
      <c r="H389" s="67">
        <f t="shared" si="27"/>
        <v>0</v>
      </c>
      <c r="I389" s="68"/>
      <c r="J389" s="56"/>
      <c r="K389" s="69"/>
      <c r="L389" s="70">
        <f t="shared" si="28"/>
        <v>0</v>
      </c>
      <c r="M389" s="52"/>
      <c r="N389" s="57">
        <v>0</v>
      </c>
      <c r="O389" s="72"/>
      <c r="P389" s="72"/>
      <c r="Q389" s="72"/>
      <c r="R389" s="72"/>
      <c r="S389" s="72"/>
      <c r="T389" s="72"/>
      <c r="U389" s="72"/>
      <c r="V389" s="72"/>
      <c r="W389" s="72"/>
      <c r="X389" s="72"/>
      <c r="Y389" s="72"/>
      <c r="Z389" s="72"/>
      <c r="AA389" s="58">
        <f t="shared" si="29"/>
        <v>0</v>
      </c>
      <c r="AB389" s="73"/>
      <c r="AC389" s="59">
        <f>IF(ROUND(Comptes!AA389,0)=0,Comptes!AF389,IFERROR(IF(Comptes!H389&lt;&gt;0,IF(Comptes!AA389&lt;&gt;0,SUMPRODUCT(Comptes!O389:Z389,Comptes!$O$5:$Z$5)/Comptes!AA389,IF(Comptes!G389&lt;&gt;0,$AC$3,Comptes!AF389)),""),""))</f>
        <v>0</v>
      </c>
      <c r="AD389" s="60" t="str">
        <f ca="1">+IFERROR(VLOOKUP((($AC$3-AC389))/30.5,$AK$24:$AL$28,2,TRUE),"")</f>
        <v>A plus d’un an</v>
      </c>
      <c r="AE389" s="52"/>
      <c r="AF389" s="61"/>
    </row>
    <row r="390" spans="1:32" s="62" customFormat="1" ht="13.8" x14ac:dyDescent="0.3">
      <c r="A390" s="76"/>
      <c r="B390" s="64" t="s">
        <v>125</v>
      </c>
      <c r="C390" s="65" t="s">
        <v>125</v>
      </c>
      <c r="D390" s="65" t="s">
        <v>125</v>
      </c>
      <c r="E390" s="66" t="s">
        <v>125</v>
      </c>
      <c r="F390" s="54">
        <v>0</v>
      </c>
      <c r="G390" s="55">
        <v>0</v>
      </c>
      <c r="H390" s="67">
        <f t="shared" si="27"/>
        <v>0</v>
      </c>
      <c r="I390" s="68"/>
      <c r="J390" s="56"/>
      <c r="K390" s="69"/>
      <c r="L390" s="70">
        <f t="shared" si="28"/>
        <v>0</v>
      </c>
      <c r="M390" s="52"/>
      <c r="N390" s="57">
        <v>0</v>
      </c>
      <c r="O390" s="72"/>
      <c r="P390" s="72"/>
      <c r="Q390" s="72"/>
      <c r="R390" s="72"/>
      <c r="S390" s="72"/>
      <c r="T390" s="72"/>
      <c r="U390" s="72"/>
      <c r="V390" s="72"/>
      <c r="W390" s="72"/>
      <c r="X390" s="72"/>
      <c r="Y390" s="72"/>
      <c r="Z390" s="72"/>
      <c r="AA390" s="58">
        <f t="shared" si="29"/>
        <v>0</v>
      </c>
      <c r="AB390" s="73"/>
      <c r="AC390" s="59">
        <f>IF(ROUND(Comptes!AA390,0)=0,Comptes!AF390,IFERROR(IF(Comptes!H390&lt;&gt;0,IF(Comptes!AA390&lt;&gt;0,SUMPRODUCT(Comptes!O390:Z390,Comptes!$O$5:$Z$5)/Comptes!AA390,IF(Comptes!G390&lt;&gt;0,$AC$3,Comptes!AF390)),""),""))</f>
        <v>0</v>
      </c>
      <c r="AD390" s="60" t="str">
        <f ca="1">+IFERROR(VLOOKUP((($AC$3-AC390))/30.5,$AK$24:$AL$28,2,TRUE),"")</f>
        <v>A plus d’un an</v>
      </c>
      <c r="AE390" s="52"/>
      <c r="AF390" s="61"/>
    </row>
    <row r="391" spans="1:32" s="62" customFormat="1" ht="13.8" x14ac:dyDescent="0.3">
      <c r="A391" s="76"/>
      <c r="B391" s="64" t="s">
        <v>125</v>
      </c>
      <c r="C391" s="65" t="s">
        <v>125</v>
      </c>
      <c r="D391" s="65" t="s">
        <v>125</v>
      </c>
      <c r="E391" s="66" t="s">
        <v>125</v>
      </c>
      <c r="F391" s="54">
        <v>0</v>
      </c>
      <c r="G391" s="55">
        <v>0</v>
      </c>
      <c r="H391" s="67">
        <f t="shared" si="27"/>
        <v>0</v>
      </c>
      <c r="I391" s="68"/>
      <c r="J391" s="56"/>
      <c r="K391" s="69"/>
      <c r="L391" s="70">
        <f t="shared" si="28"/>
        <v>0</v>
      </c>
      <c r="M391" s="52"/>
      <c r="N391" s="57">
        <v>0</v>
      </c>
      <c r="O391" s="72"/>
      <c r="P391" s="72"/>
      <c r="Q391" s="72"/>
      <c r="R391" s="72"/>
      <c r="S391" s="72"/>
      <c r="T391" s="72"/>
      <c r="U391" s="72"/>
      <c r="V391" s="72"/>
      <c r="W391" s="72"/>
      <c r="X391" s="72"/>
      <c r="Y391" s="72"/>
      <c r="Z391" s="72"/>
      <c r="AA391" s="58">
        <f t="shared" si="29"/>
        <v>0</v>
      </c>
      <c r="AB391" s="73"/>
      <c r="AC391" s="59">
        <f>IF(ROUND(Comptes!AA391,0)=0,Comptes!AF391,IFERROR(IF(Comptes!H391&lt;&gt;0,IF(Comptes!AA391&lt;&gt;0,SUMPRODUCT(Comptes!O391:Z391,Comptes!$O$5:$Z$5)/Comptes!AA391,IF(Comptes!G391&lt;&gt;0,$AC$3,Comptes!AF391)),""),""))</f>
        <v>0</v>
      </c>
      <c r="AD391" s="60" t="str">
        <f ca="1">+IFERROR(VLOOKUP((($AC$3-AC391))/30.5,$AK$24:$AL$28,2,TRUE),"")</f>
        <v>A plus d’un an</v>
      </c>
      <c r="AE391" s="52"/>
      <c r="AF391" s="61"/>
    </row>
    <row r="392" spans="1:32" s="62" customFormat="1" ht="13.8" x14ac:dyDescent="0.3">
      <c r="A392" s="76"/>
      <c r="B392" s="64" t="s">
        <v>125</v>
      </c>
      <c r="C392" s="65" t="s">
        <v>125</v>
      </c>
      <c r="D392" s="65" t="s">
        <v>125</v>
      </c>
      <c r="E392" s="66" t="s">
        <v>125</v>
      </c>
      <c r="F392" s="54">
        <v>0</v>
      </c>
      <c r="G392" s="55">
        <v>0</v>
      </c>
      <c r="H392" s="67">
        <f t="shared" si="27"/>
        <v>0</v>
      </c>
      <c r="I392" s="68"/>
      <c r="J392" s="56"/>
      <c r="K392" s="69"/>
      <c r="L392" s="70">
        <f t="shared" si="28"/>
        <v>0</v>
      </c>
      <c r="M392" s="52"/>
      <c r="N392" s="57">
        <v>0</v>
      </c>
      <c r="O392" s="72"/>
      <c r="P392" s="72"/>
      <c r="Q392" s="72"/>
      <c r="R392" s="72"/>
      <c r="S392" s="72"/>
      <c r="T392" s="72"/>
      <c r="U392" s="72"/>
      <c r="V392" s="72"/>
      <c r="W392" s="72"/>
      <c r="X392" s="72"/>
      <c r="Y392" s="72"/>
      <c r="Z392" s="72"/>
      <c r="AA392" s="58">
        <f t="shared" si="29"/>
        <v>0</v>
      </c>
      <c r="AB392" s="73"/>
      <c r="AC392" s="59">
        <f>IF(ROUND(Comptes!AA392,0)=0,Comptes!AF392,IFERROR(IF(Comptes!H392&lt;&gt;0,IF(Comptes!AA392&lt;&gt;0,SUMPRODUCT(Comptes!O392:Z392,Comptes!$O$5:$Z$5)/Comptes!AA392,IF(Comptes!G392&lt;&gt;0,$AC$3,Comptes!AF392)),""),""))</f>
        <v>0</v>
      </c>
      <c r="AD392" s="60" t="str">
        <f ca="1">+IFERROR(VLOOKUP((($AC$3-AC392))/30.5,$AK$24:$AL$28,2,TRUE),"")</f>
        <v>A plus d’un an</v>
      </c>
      <c r="AE392" s="52"/>
      <c r="AF392" s="61"/>
    </row>
    <row r="393" spans="1:32" s="62" customFormat="1" ht="13.8" x14ac:dyDescent="0.3">
      <c r="A393" s="76"/>
      <c r="B393" s="64" t="s">
        <v>125</v>
      </c>
      <c r="C393" s="65" t="s">
        <v>125</v>
      </c>
      <c r="D393" s="65" t="s">
        <v>125</v>
      </c>
      <c r="E393" s="66" t="s">
        <v>125</v>
      </c>
      <c r="F393" s="54">
        <v>0</v>
      </c>
      <c r="G393" s="55">
        <v>0</v>
      </c>
      <c r="H393" s="67">
        <f t="shared" si="27"/>
        <v>0</v>
      </c>
      <c r="I393" s="68"/>
      <c r="J393" s="56"/>
      <c r="K393" s="69"/>
      <c r="L393" s="70">
        <f t="shared" si="28"/>
        <v>0</v>
      </c>
      <c r="M393" s="52"/>
      <c r="N393" s="57">
        <v>0</v>
      </c>
      <c r="O393" s="72"/>
      <c r="P393" s="72"/>
      <c r="Q393" s="72"/>
      <c r="R393" s="72"/>
      <c r="S393" s="72"/>
      <c r="T393" s="72"/>
      <c r="U393" s="72"/>
      <c r="V393" s="72"/>
      <c r="W393" s="72"/>
      <c r="X393" s="72"/>
      <c r="Y393" s="72"/>
      <c r="Z393" s="72"/>
      <c r="AA393" s="58">
        <f t="shared" si="29"/>
        <v>0</v>
      </c>
      <c r="AB393" s="73"/>
      <c r="AC393" s="59">
        <f>IF(ROUND(Comptes!AA393,0)=0,Comptes!AF393,IFERROR(IF(Comptes!H393&lt;&gt;0,IF(Comptes!AA393&lt;&gt;0,SUMPRODUCT(Comptes!O393:Z393,Comptes!$O$5:$Z$5)/Comptes!AA393,IF(Comptes!G393&lt;&gt;0,$AC$3,Comptes!AF393)),""),""))</f>
        <v>0</v>
      </c>
      <c r="AD393" s="60" t="str">
        <f ca="1">+IFERROR(VLOOKUP((($AC$3-AC393))/30.5,$AK$24:$AL$28,2,TRUE),"")</f>
        <v>A plus d’un an</v>
      </c>
      <c r="AE393" s="52"/>
      <c r="AF393" s="61"/>
    </row>
    <row r="394" spans="1:32" s="62" customFormat="1" ht="13.8" x14ac:dyDescent="0.3">
      <c r="A394" s="76"/>
      <c r="B394" s="64" t="s">
        <v>125</v>
      </c>
      <c r="C394" s="65" t="s">
        <v>125</v>
      </c>
      <c r="D394" s="65" t="s">
        <v>125</v>
      </c>
      <c r="E394" s="66" t="s">
        <v>125</v>
      </c>
      <c r="F394" s="54">
        <v>0</v>
      </c>
      <c r="G394" s="55">
        <v>0</v>
      </c>
      <c r="H394" s="67">
        <f t="shared" si="27"/>
        <v>0</v>
      </c>
      <c r="I394" s="68"/>
      <c r="J394" s="56"/>
      <c r="K394" s="69"/>
      <c r="L394" s="70">
        <f t="shared" si="28"/>
        <v>0</v>
      </c>
      <c r="M394" s="52"/>
      <c r="N394" s="57">
        <v>0</v>
      </c>
      <c r="O394" s="72"/>
      <c r="P394" s="72"/>
      <c r="Q394" s="72"/>
      <c r="R394" s="72"/>
      <c r="S394" s="72"/>
      <c r="T394" s="72"/>
      <c r="U394" s="72"/>
      <c r="V394" s="72"/>
      <c r="W394" s="72"/>
      <c r="X394" s="72"/>
      <c r="Y394" s="72"/>
      <c r="Z394" s="72"/>
      <c r="AA394" s="58">
        <f t="shared" si="29"/>
        <v>0</v>
      </c>
      <c r="AB394" s="73"/>
      <c r="AC394" s="59">
        <f>IF(ROUND(Comptes!AA394,0)=0,Comptes!AF394,IFERROR(IF(Comptes!H394&lt;&gt;0,IF(Comptes!AA394&lt;&gt;0,SUMPRODUCT(Comptes!O394:Z394,Comptes!$O$5:$Z$5)/Comptes!AA394,IF(Comptes!G394&lt;&gt;0,$AC$3,Comptes!AF394)),""),""))</f>
        <v>0</v>
      </c>
      <c r="AD394" s="60" t="str">
        <f ca="1">+IFERROR(VLOOKUP((($AC$3-AC394))/30.5,$AK$24:$AL$28,2,TRUE),"")</f>
        <v>A plus d’un an</v>
      </c>
      <c r="AE394" s="52"/>
      <c r="AF394" s="61"/>
    </row>
    <row r="395" spans="1:32" s="62" customFormat="1" ht="13.8" x14ac:dyDescent="0.3">
      <c r="A395" s="76"/>
      <c r="B395" s="64" t="s">
        <v>125</v>
      </c>
      <c r="C395" s="65" t="s">
        <v>125</v>
      </c>
      <c r="D395" s="65" t="s">
        <v>125</v>
      </c>
      <c r="E395" s="66" t="s">
        <v>125</v>
      </c>
      <c r="F395" s="54">
        <v>0</v>
      </c>
      <c r="G395" s="55">
        <v>0</v>
      </c>
      <c r="H395" s="67">
        <f t="shared" si="27"/>
        <v>0</v>
      </c>
      <c r="I395" s="68"/>
      <c r="J395" s="56"/>
      <c r="K395" s="69"/>
      <c r="L395" s="70">
        <f t="shared" si="28"/>
        <v>0</v>
      </c>
      <c r="M395" s="52"/>
      <c r="N395" s="57">
        <v>0</v>
      </c>
      <c r="O395" s="72"/>
      <c r="P395" s="72"/>
      <c r="Q395" s="72"/>
      <c r="R395" s="72"/>
      <c r="S395" s="72"/>
      <c r="T395" s="72"/>
      <c r="U395" s="72"/>
      <c r="V395" s="72"/>
      <c r="W395" s="72"/>
      <c r="X395" s="72"/>
      <c r="Y395" s="72"/>
      <c r="Z395" s="72"/>
      <c r="AA395" s="58">
        <f t="shared" si="29"/>
        <v>0</v>
      </c>
      <c r="AB395" s="73"/>
      <c r="AC395" s="59">
        <f>IF(ROUND(Comptes!AA395,0)=0,Comptes!AF395,IFERROR(IF(Comptes!H395&lt;&gt;0,IF(Comptes!AA395&lt;&gt;0,SUMPRODUCT(Comptes!O395:Z395,Comptes!$O$5:$Z$5)/Comptes!AA395,IF(Comptes!G395&lt;&gt;0,$AC$3,Comptes!AF395)),""),""))</f>
        <v>0</v>
      </c>
      <c r="AD395" s="60" t="str">
        <f ca="1">+IFERROR(VLOOKUP((($AC$3-AC395))/30.5,$AK$24:$AL$28,2,TRUE),"")</f>
        <v>A plus d’un an</v>
      </c>
      <c r="AE395" s="52"/>
      <c r="AF395" s="61"/>
    </row>
    <row r="396" spans="1:32" s="62" customFormat="1" ht="13.8" x14ac:dyDescent="0.3">
      <c r="A396" s="76"/>
      <c r="B396" s="64" t="s">
        <v>125</v>
      </c>
      <c r="C396" s="65" t="s">
        <v>125</v>
      </c>
      <c r="D396" s="65" t="s">
        <v>125</v>
      </c>
      <c r="E396" s="66" t="s">
        <v>125</v>
      </c>
      <c r="F396" s="54">
        <v>0</v>
      </c>
      <c r="G396" s="55">
        <v>0</v>
      </c>
      <c r="H396" s="67">
        <f t="shared" si="27"/>
        <v>0</v>
      </c>
      <c r="I396" s="68"/>
      <c r="J396" s="56"/>
      <c r="K396" s="69"/>
      <c r="L396" s="70">
        <f t="shared" si="28"/>
        <v>0</v>
      </c>
      <c r="M396" s="52"/>
      <c r="N396" s="57">
        <v>0</v>
      </c>
      <c r="O396" s="72"/>
      <c r="P396" s="72"/>
      <c r="Q396" s="72"/>
      <c r="R396" s="72"/>
      <c r="S396" s="72"/>
      <c r="T396" s="72"/>
      <c r="U396" s="72"/>
      <c r="V396" s="72"/>
      <c r="W396" s="72"/>
      <c r="X396" s="72"/>
      <c r="Y396" s="72"/>
      <c r="Z396" s="72"/>
      <c r="AA396" s="58">
        <f t="shared" si="29"/>
        <v>0</v>
      </c>
      <c r="AB396" s="73"/>
      <c r="AC396" s="59">
        <f>IF(ROUND(Comptes!AA396,0)=0,Comptes!AF396,IFERROR(IF(Comptes!H396&lt;&gt;0,IF(Comptes!AA396&lt;&gt;0,SUMPRODUCT(Comptes!O396:Z396,Comptes!$O$5:$Z$5)/Comptes!AA396,IF(Comptes!G396&lt;&gt;0,$AC$3,Comptes!AF396)),""),""))</f>
        <v>0</v>
      </c>
      <c r="AD396" s="60" t="str">
        <f ca="1">+IFERROR(VLOOKUP((($AC$3-AC396))/30.5,$AK$24:$AL$28,2,TRUE),"")</f>
        <v>A plus d’un an</v>
      </c>
      <c r="AE396" s="52"/>
      <c r="AF396" s="61"/>
    </row>
    <row r="397" spans="1:32" s="62" customFormat="1" ht="13.8" x14ac:dyDescent="0.3">
      <c r="A397" s="76"/>
      <c r="B397" s="64" t="s">
        <v>125</v>
      </c>
      <c r="C397" s="65" t="s">
        <v>125</v>
      </c>
      <c r="D397" s="65" t="s">
        <v>125</v>
      </c>
      <c r="E397" s="66" t="s">
        <v>125</v>
      </c>
      <c r="F397" s="54">
        <v>0</v>
      </c>
      <c r="G397" s="55">
        <v>0</v>
      </c>
      <c r="H397" s="67">
        <f t="shared" si="27"/>
        <v>0</v>
      </c>
      <c r="I397" s="68"/>
      <c r="J397" s="56"/>
      <c r="K397" s="69"/>
      <c r="L397" s="70">
        <f t="shared" si="28"/>
        <v>0</v>
      </c>
      <c r="M397" s="52"/>
      <c r="N397" s="57">
        <v>0</v>
      </c>
      <c r="O397" s="72"/>
      <c r="P397" s="72"/>
      <c r="Q397" s="72"/>
      <c r="R397" s="72"/>
      <c r="S397" s="72"/>
      <c r="T397" s="72"/>
      <c r="U397" s="72"/>
      <c r="V397" s="72"/>
      <c r="W397" s="72"/>
      <c r="X397" s="72"/>
      <c r="Y397" s="72"/>
      <c r="Z397" s="72"/>
      <c r="AA397" s="58">
        <f t="shared" si="29"/>
        <v>0</v>
      </c>
      <c r="AB397" s="73"/>
      <c r="AC397" s="59">
        <f>IF(ROUND(Comptes!AA397,0)=0,Comptes!AF397,IFERROR(IF(Comptes!H397&lt;&gt;0,IF(Comptes!AA397&lt;&gt;0,SUMPRODUCT(Comptes!O397:Z397,Comptes!$O$5:$Z$5)/Comptes!AA397,IF(Comptes!G397&lt;&gt;0,$AC$3,Comptes!AF397)),""),""))</f>
        <v>0</v>
      </c>
      <c r="AD397" s="60" t="str">
        <f ca="1">+IFERROR(VLOOKUP((($AC$3-AC397))/30.5,$AK$24:$AL$28,2,TRUE),"")</f>
        <v>A plus d’un an</v>
      </c>
      <c r="AE397" s="52"/>
      <c r="AF397" s="61"/>
    </row>
    <row r="398" spans="1:32" s="62" customFormat="1" ht="13.8" x14ac:dyDescent="0.3">
      <c r="A398" s="76"/>
      <c r="B398" s="64" t="s">
        <v>125</v>
      </c>
      <c r="C398" s="65" t="s">
        <v>125</v>
      </c>
      <c r="D398" s="65" t="s">
        <v>125</v>
      </c>
      <c r="E398" s="66" t="s">
        <v>125</v>
      </c>
      <c r="F398" s="54">
        <v>0</v>
      </c>
      <c r="G398" s="55">
        <v>0</v>
      </c>
      <c r="H398" s="67">
        <f t="shared" si="27"/>
        <v>0</v>
      </c>
      <c r="I398" s="68"/>
      <c r="J398" s="56"/>
      <c r="K398" s="69"/>
      <c r="L398" s="70">
        <f t="shared" si="28"/>
        <v>0</v>
      </c>
      <c r="M398" s="52"/>
      <c r="N398" s="57">
        <v>0</v>
      </c>
      <c r="O398" s="72"/>
      <c r="P398" s="72"/>
      <c r="Q398" s="72"/>
      <c r="R398" s="72"/>
      <c r="S398" s="72"/>
      <c r="T398" s="72"/>
      <c r="U398" s="72"/>
      <c r="V398" s="72"/>
      <c r="W398" s="72"/>
      <c r="X398" s="72"/>
      <c r="Y398" s="72"/>
      <c r="Z398" s="72"/>
      <c r="AA398" s="58">
        <f t="shared" si="29"/>
        <v>0</v>
      </c>
      <c r="AB398" s="73"/>
      <c r="AC398" s="59">
        <f>IF(ROUND(Comptes!AA398,0)=0,Comptes!AF398,IFERROR(IF(Comptes!H398&lt;&gt;0,IF(Comptes!AA398&lt;&gt;0,SUMPRODUCT(Comptes!O398:Z398,Comptes!$O$5:$Z$5)/Comptes!AA398,IF(Comptes!G398&lt;&gt;0,$AC$3,Comptes!AF398)),""),""))</f>
        <v>0</v>
      </c>
      <c r="AD398" s="60" t="str">
        <f ca="1">+IFERROR(VLOOKUP((($AC$3-AC398))/30.5,$AK$24:$AL$28,2,TRUE),"")</f>
        <v>A plus d’un an</v>
      </c>
      <c r="AE398" s="52"/>
      <c r="AF398" s="61"/>
    </row>
    <row r="399" spans="1:32" s="62" customFormat="1" ht="13.8" x14ac:dyDescent="0.3">
      <c r="A399" s="76"/>
      <c r="B399" s="64" t="s">
        <v>125</v>
      </c>
      <c r="C399" s="65" t="s">
        <v>125</v>
      </c>
      <c r="D399" s="65" t="s">
        <v>125</v>
      </c>
      <c r="E399" s="66" t="s">
        <v>125</v>
      </c>
      <c r="F399" s="54">
        <v>0</v>
      </c>
      <c r="G399" s="55">
        <v>0</v>
      </c>
      <c r="H399" s="67">
        <f t="shared" si="27"/>
        <v>0</v>
      </c>
      <c r="I399" s="68"/>
      <c r="J399" s="56"/>
      <c r="K399" s="69"/>
      <c r="L399" s="70">
        <f t="shared" si="28"/>
        <v>0</v>
      </c>
      <c r="M399" s="52"/>
      <c r="N399" s="57">
        <v>0</v>
      </c>
      <c r="O399" s="72"/>
      <c r="P399" s="72"/>
      <c r="Q399" s="72"/>
      <c r="R399" s="72"/>
      <c r="S399" s="72"/>
      <c r="T399" s="72"/>
      <c r="U399" s="72"/>
      <c r="V399" s="72"/>
      <c r="W399" s="72"/>
      <c r="X399" s="72"/>
      <c r="Y399" s="72"/>
      <c r="Z399" s="72"/>
      <c r="AA399" s="58">
        <f t="shared" si="29"/>
        <v>0</v>
      </c>
      <c r="AB399" s="73"/>
      <c r="AC399" s="59">
        <f>IF(ROUND(Comptes!AA399,0)=0,Comptes!AF399,IFERROR(IF(Comptes!H399&lt;&gt;0,IF(Comptes!AA399&lt;&gt;0,SUMPRODUCT(Comptes!O399:Z399,Comptes!$O$5:$Z$5)/Comptes!AA399,IF(Comptes!G399&lt;&gt;0,$AC$3,Comptes!AF399)),""),""))</f>
        <v>0</v>
      </c>
      <c r="AD399" s="60" t="str">
        <f ca="1">+IFERROR(VLOOKUP((($AC$3-AC399))/30.5,$AK$24:$AL$28,2,TRUE),"")</f>
        <v>A plus d’un an</v>
      </c>
      <c r="AE399" s="52"/>
      <c r="AF399" s="61"/>
    </row>
    <row r="400" spans="1:32" s="62" customFormat="1" ht="13.8" x14ac:dyDescent="0.3">
      <c r="A400" s="76"/>
      <c r="B400" s="64" t="s">
        <v>125</v>
      </c>
      <c r="C400" s="65" t="s">
        <v>125</v>
      </c>
      <c r="D400" s="65" t="s">
        <v>125</v>
      </c>
      <c r="E400" s="66" t="s">
        <v>125</v>
      </c>
      <c r="F400" s="54">
        <v>0</v>
      </c>
      <c r="G400" s="55">
        <v>0</v>
      </c>
      <c r="H400" s="67">
        <f t="shared" si="27"/>
        <v>0</v>
      </c>
      <c r="I400" s="68"/>
      <c r="J400" s="56"/>
      <c r="K400" s="69"/>
      <c r="L400" s="70">
        <f t="shared" si="28"/>
        <v>0</v>
      </c>
      <c r="M400" s="52"/>
      <c r="N400" s="57">
        <v>0</v>
      </c>
      <c r="O400" s="72"/>
      <c r="P400" s="72"/>
      <c r="Q400" s="72"/>
      <c r="R400" s="72"/>
      <c r="S400" s="72"/>
      <c r="T400" s="72"/>
      <c r="U400" s="72"/>
      <c r="V400" s="72"/>
      <c r="W400" s="72"/>
      <c r="X400" s="72"/>
      <c r="Y400" s="72"/>
      <c r="Z400" s="72"/>
      <c r="AA400" s="58">
        <f t="shared" si="29"/>
        <v>0</v>
      </c>
      <c r="AB400" s="73"/>
      <c r="AC400" s="59">
        <f>IF(ROUND(Comptes!AA400,0)=0,Comptes!AF400,IFERROR(IF(Comptes!H400&lt;&gt;0,IF(Comptes!AA400&lt;&gt;0,SUMPRODUCT(Comptes!O400:Z400,Comptes!$O$5:$Z$5)/Comptes!AA400,IF(Comptes!G400&lt;&gt;0,$AC$3,Comptes!AF400)),""),""))</f>
        <v>0</v>
      </c>
      <c r="AD400" s="60" t="str">
        <f ca="1">+IFERROR(VLOOKUP((($AC$3-AC400))/30.5,$AK$24:$AL$28,2,TRUE),"")</f>
        <v>A plus d’un an</v>
      </c>
      <c r="AE400" s="52"/>
      <c r="AF400" s="61"/>
    </row>
    <row r="401" spans="1:32" s="62" customFormat="1" ht="13.8" x14ac:dyDescent="0.3">
      <c r="A401" s="76"/>
      <c r="B401" s="64" t="s">
        <v>125</v>
      </c>
      <c r="C401" s="65" t="s">
        <v>125</v>
      </c>
      <c r="D401" s="65" t="s">
        <v>125</v>
      </c>
      <c r="E401" s="66" t="s">
        <v>125</v>
      </c>
      <c r="F401" s="54">
        <v>0</v>
      </c>
      <c r="G401" s="55">
        <v>0</v>
      </c>
      <c r="H401" s="67">
        <f t="shared" si="27"/>
        <v>0</v>
      </c>
      <c r="I401" s="68"/>
      <c r="J401" s="56"/>
      <c r="K401" s="69"/>
      <c r="L401" s="70">
        <f t="shared" si="28"/>
        <v>0</v>
      </c>
      <c r="M401" s="52"/>
      <c r="N401" s="57">
        <v>0</v>
      </c>
      <c r="O401" s="72"/>
      <c r="P401" s="72"/>
      <c r="Q401" s="72"/>
      <c r="R401" s="72"/>
      <c r="S401" s="72"/>
      <c r="T401" s="72"/>
      <c r="U401" s="72"/>
      <c r="V401" s="72"/>
      <c r="W401" s="72"/>
      <c r="X401" s="72"/>
      <c r="Y401" s="72"/>
      <c r="Z401" s="72"/>
      <c r="AA401" s="58">
        <f t="shared" si="29"/>
        <v>0</v>
      </c>
      <c r="AB401" s="73"/>
      <c r="AC401" s="59">
        <f>IF(ROUND(Comptes!AA401,0)=0,Comptes!AF401,IFERROR(IF(Comptes!H401&lt;&gt;0,IF(Comptes!AA401&lt;&gt;0,SUMPRODUCT(Comptes!O401:Z401,Comptes!$O$5:$Z$5)/Comptes!AA401,IF(Comptes!G401&lt;&gt;0,$AC$3,Comptes!AF401)),""),""))</f>
        <v>0</v>
      </c>
      <c r="AD401" s="60" t="str">
        <f ca="1">+IFERROR(VLOOKUP((($AC$3-AC401))/30.5,$AK$24:$AL$28,2,TRUE),"")</f>
        <v>A plus d’un an</v>
      </c>
      <c r="AE401" s="52"/>
      <c r="AF401" s="61"/>
    </row>
    <row r="402" spans="1:32" s="62" customFormat="1" ht="13.8" x14ac:dyDescent="0.3">
      <c r="A402" s="76"/>
      <c r="B402" s="64" t="s">
        <v>125</v>
      </c>
      <c r="C402" s="65" t="s">
        <v>125</v>
      </c>
      <c r="D402" s="65" t="s">
        <v>125</v>
      </c>
      <c r="E402" s="66" t="s">
        <v>125</v>
      </c>
      <c r="F402" s="54">
        <v>0</v>
      </c>
      <c r="G402" s="55">
        <v>0</v>
      </c>
      <c r="H402" s="67">
        <f t="shared" si="27"/>
        <v>0</v>
      </c>
      <c r="I402" s="68"/>
      <c r="J402" s="56"/>
      <c r="K402" s="69"/>
      <c r="L402" s="70">
        <f t="shared" si="28"/>
        <v>0</v>
      </c>
      <c r="M402" s="52"/>
      <c r="N402" s="57">
        <v>0</v>
      </c>
      <c r="O402" s="72"/>
      <c r="P402" s="72"/>
      <c r="Q402" s="72"/>
      <c r="R402" s="72"/>
      <c r="S402" s="72"/>
      <c r="T402" s="72"/>
      <c r="U402" s="72"/>
      <c r="V402" s="72"/>
      <c r="W402" s="72"/>
      <c r="X402" s="72"/>
      <c r="Y402" s="72"/>
      <c r="Z402" s="72"/>
      <c r="AA402" s="58">
        <f t="shared" si="29"/>
        <v>0</v>
      </c>
      <c r="AB402" s="73"/>
      <c r="AC402" s="59">
        <f>IF(ROUND(Comptes!AA402,0)=0,Comptes!AF402,IFERROR(IF(Comptes!H402&lt;&gt;0,IF(Comptes!AA402&lt;&gt;0,SUMPRODUCT(Comptes!O402:Z402,Comptes!$O$5:$Z$5)/Comptes!AA402,IF(Comptes!G402&lt;&gt;0,$AC$3,Comptes!AF402)),""),""))</f>
        <v>0</v>
      </c>
      <c r="AD402" s="60" t="str">
        <f ca="1">+IFERROR(VLOOKUP((($AC$3-AC402))/30.5,$AK$24:$AL$28,2,TRUE),"")</f>
        <v>A plus d’un an</v>
      </c>
      <c r="AE402" s="52"/>
      <c r="AF402" s="61"/>
    </row>
    <row r="403" spans="1:32" s="62" customFormat="1" ht="13.8" x14ac:dyDescent="0.3">
      <c r="A403" s="76"/>
      <c r="B403" s="64" t="s">
        <v>125</v>
      </c>
      <c r="C403" s="65" t="s">
        <v>125</v>
      </c>
      <c r="D403" s="65" t="s">
        <v>125</v>
      </c>
      <c r="E403" s="66" t="s">
        <v>125</v>
      </c>
      <c r="F403" s="54">
        <v>0</v>
      </c>
      <c r="G403" s="55">
        <v>0</v>
      </c>
      <c r="H403" s="67">
        <f t="shared" si="27"/>
        <v>0</v>
      </c>
      <c r="I403" s="68"/>
      <c r="J403" s="56"/>
      <c r="K403" s="69"/>
      <c r="L403" s="70">
        <f t="shared" si="28"/>
        <v>0</v>
      </c>
      <c r="M403" s="52"/>
      <c r="N403" s="57">
        <v>0</v>
      </c>
      <c r="O403" s="72"/>
      <c r="P403" s="72"/>
      <c r="Q403" s="72"/>
      <c r="R403" s="72"/>
      <c r="S403" s="72"/>
      <c r="T403" s="72"/>
      <c r="U403" s="72"/>
      <c r="V403" s="72"/>
      <c r="W403" s="72"/>
      <c r="X403" s="72"/>
      <c r="Y403" s="72"/>
      <c r="Z403" s="72"/>
      <c r="AA403" s="58">
        <f t="shared" si="29"/>
        <v>0</v>
      </c>
      <c r="AB403" s="73"/>
      <c r="AC403" s="59">
        <f>IF(ROUND(Comptes!AA403,0)=0,Comptes!AF403,IFERROR(IF(Comptes!H403&lt;&gt;0,IF(Comptes!AA403&lt;&gt;0,SUMPRODUCT(Comptes!O403:Z403,Comptes!$O$5:$Z$5)/Comptes!AA403,IF(Comptes!G403&lt;&gt;0,$AC$3,Comptes!AF403)),""),""))</f>
        <v>0</v>
      </c>
      <c r="AD403" s="60" t="str">
        <f ca="1">+IFERROR(VLOOKUP((($AC$3-AC403))/30.5,$AK$24:$AL$28,2,TRUE),"")</f>
        <v>A plus d’un an</v>
      </c>
      <c r="AE403" s="52"/>
      <c r="AF403" s="61"/>
    </row>
    <row r="404" spans="1:32" s="62" customFormat="1" ht="13.8" x14ac:dyDescent="0.3">
      <c r="A404" s="76"/>
      <c r="B404" s="64" t="s">
        <v>125</v>
      </c>
      <c r="C404" s="65" t="s">
        <v>125</v>
      </c>
      <c r="D404" s="65" t="s">
        <v>125</v>
      </c>
      <c r="E404" s="66" t="s">
        <v>125</v>
      </c>
      <c r="F404" s="54">
        <v>0</v>
      </c>
      <c r="G404" s="55">
        <v>0</v>
      </c>
      <c r="H404" s="67">
        <f t="shared" si="27"/>
        <v>0</v>
      </c>
      <c r="I404" s="68"/>
      <c r="J404" s="56"/>
      <c r="K404" s="69"/>
      <c r="L404" s="70">
        <f t="shared" si="28"/>
        <v>0</v>
      </c>
      <c r="M404" s="52"/>
      <c r="N404" s="57">
        <v>0</v>
      </c>
      <c r="O404" s="72"/>
      <c r="P404" s="72"/>
      <c r="Q404" s="72"/>
      <c r="R404" s="72"/>
      <c r="S404" s="72"/>
      <c r="T404" s="72"/>
      <c r="U404" s="72"/>
      <c r="V404" s="72"/>
      <c r="W404" s="72"/>
      <c r="X404" s="72"/>
      <c r="Y404" s="72"/>
      <c r="Z404" s="72"/>
      <c r="AA404" s="58">
        <f t="shared" si="29"/>
        <v>0</v>
      </c>
      <c r="AB404" s="73"/>
      <c r="AC404" s="59">
        <f>IF(ROUND(Comptes!AA404,0)=0,Comptes!AF404,IFERROR(IF(Comptes!H404&lt;&gt;0,IF(Comptes!AA404&lt;&gt;0,SUMPRODUCT(Comptes!O404:Z404,Comptes!$O$5:$Z$5)/Comptes!AA404,IF(Comptes!G404&lt;&gt;0,$AC$3,Comptes!AF404)),""),""))</f>
        <v>0</v>
      </c>
      <c r="AD404" s="60" t="str">
        <f ca="1">+IFERROR(VLOOKUP((($AC$3-AC404))/30.5,$AK$24:$AL$28,2,TRUE),"")</f>
        <v>A plus d’un an</v>
      </c>
      <c r="AE404" s="52"/>
      <c r="AF404" s="61"/>
    </row>
    <row r="405" spans="1:32" s="62" customFormat="1" ht="13.8" x14ac:dyDescent="0.3">
      <c r="A405" s="76"/>
      <c r="B405" s="64" t="s">
        <v>125</v>
      </c>
      <c r="C405" s="65" t="s">
        <v>125</v>
      </c>
      <c r="D405" s="65" t="s">
        <v>125</v>
      </c>
      <c r="E405" s="66" t="s">
        <v>125</v>
      </c>
      <c r="F405" s="54">
        <v>0</v>
      </c>
      <c r="G405" s="55">
        <v>0</v>
      </c>
      <c r="H405" s="67">
        <f t="shared" si="27"/>
        <v>0</v>
      </c>
      <c r="I405" s="68"/>
      <c r="J405" s="56"/>
      <c r="K405" s="69"/>
      <c r="L405" s="70">
        <f t="shared" si="28"/>
        <v>0</v>
      </c>
      <c r="M405" s="52"/>
      <c r="N405" s="57">
        <v>0</v>
      </c>
      <c r="O405" s="72"/>
      <c r="P405" s="72"/>
      <c r="Q405" s="72"/>
      <c r="R405" s="72"/>
      <c r="S405" s="72"/>
      <c r="T405" s="72"/>
      <c r="U405" s="72"/>
      <c r="V405" s="72"/>
      <c r="W405" s="72"/>
      <c r="X405" s="72"/>
      <c r="Y405" s="72"/>
      <c r="Z405" s="72"/>
      <c r="AA405" s="58">
        <f t="shared" si="29"/>
        <v>0</v>
      </c>
      <c r="AB405" s="73"/>
      <c r="AC405" s="59">
        <f>IF(ROUND(Comptes!AA405,0)=0,Comptes!AF405,IFERROR(IF(Comptes!H405&lt;&gt;0,IF(Comptes!AA405&lt;&gt;0,SUMPRODUCT(Comptes!O405:Z405,Comptes!$O$5:$Z$5)/Comptes!AA405,IF(Comptes!G405&lt;&gt;0,$AC$3,Comptes!AF405)),""),""))</f>
        <v>0</v>
      </c>
      <c r="AD405" s="60" t="str">
        <f ca="1">+IFERROR(VLOOKUP((($AC$3-AC405))/30.5,$AK$24:$AL$28,2,TRUE),"")</f>
        <v>A plus d’un an</v>
      </c>
      <c r="AE405" s="52"/>
      <c r="AF405" s="61"/>
    </row>
    <row r="406" spans="1:32" s="62" customFormat="1" ht="13.8" x14ac:dyDescent="0.3">
      <c r="A406" s="76"/>
      <c r="B406" s="64" t="s">
        <v>125</v>
      </c>
      <c r="C406" s="65" t="s">
        <v>125</v>
      </c>
      <c r="D406" s="65" t="s">
        <v>125</v>
      </c>
      <c r="E406" s="66" t="s">
        <v>125</v>
      </c>
      <c r="F406" s="54">
        <v>0</v>
      </c>
      <c r="G406" s="55">
        <v>0</v>
      </c>
      <c r="H406" s="67">
        <f t="shared" si="27"/>
        <v>0</v>
      </c>
      <c r="I406" s="68"/>
      <c r="J406" s="56"/>
      <c r="K406" s="69"/>
      <c r="L406" s="70">
        <f t="shared" si="28"/>
        <v>0</v>
      </c>
      <c r="M406" s="52"/>
      <c r="N406" s="57">
        <v>0</v>
      </c>
      <c r="O406" s="72"/>
      <c r="P406" s="72"/>
      <c r="Q406" s="72"/>
      <c r="R406" s="72"/>
      <c r="S406" s="72"/>
      <c r="T406" s="72"/>
      <c r="U406" s="72"/>
      <c r="V406" s="72"/>
      <c r="W406" s="72"/>
      <c r="X406" s="72"/>
      <c r="Y406" s="72"/>
      <c r="Z406" s="72"/>
      <c r="AA406" s="58">
        <f t="shared" si="29"/>
        <v>0</v>
      </c>
      <c r="AB406" s="73"/>
      <c r="AC406" s="59">
        <f>IF(ROUND(Comptes!AA406,0)=0,Comptes!AF406,IFERROR(IF(Comptes!H406&lt;&gt;0,IF(Comptes!AA406&lt;&gt;0,SUMPRODUCT(Comptes!O406:Z406,Comptes!$O$5:$Z$5)/Comptes!AA406,IF(Comptes!G406&lt;&gt;0,$AC$3,Comptes!AF406)),""),""))</f>
        <v>0</v>
      </c>
      <c r="AD406" s="60" t="str">
        <f ca="1">+IFERROR(VLOOKUP((($AC$3-AC406))/30.5,$AK$24:$AL$28,2,TRUE),"")</f>
        <v>A plus d’un an</v>
      </c>
      <c r="AE406" s="52"/>
      <c r="AF406" s="61"/>
    </row>
    <row r="407" spans="1:32" s="62" customFormat="1" ht="13.8" x14ac:dyDescent="0.3">
      <c r="A407" s="76"/>
      <c r="B407" s="64" t="s">
        <v>125</v>
      </c>
      <c r="C407" s="65" t="s">
        <v>125</v>
      </c>
      <c r="D407" s="65" t="s">
        <v>125</v>
      </c>
      <c r="E407" s="66" t="s">
        <v>125</v>
      </c>
      <c r="F407" s="54">
        <v>0</v>
      </c>
      <c r="G407" s="55">
        <v>0</v>
      </c>
      <c r="H407" s="67">
        <f t="shared" si="27"/>
        <v>0</v>
      </c>
      <c r="I407" s="68"/>
      <c r="J407" s="56"/>
      <c r="K407" s="69"/>
      <c r="L407" s="70">
        <f t="shared" si="28"/>
        <v>0</v>
      </c>
      <c r="M407" s="52"/>
      <c r="N407" s="57">
        <v>0</v>
      </c>
      <c r="O407" s="72"/>
      <c r="P407" s="72"/>
      <c r="Q407" s="72"/>
      <c r="R407" s="72"/>
      <c r="S407" s="72"/>
      <c r="T407" s="72"/>
      <c r="U407" s="72"/>
      <c r="V407" s="72"/>
      <c r="W407" s="72"/>
      <c r="X407" s="72"/>
      <c r="Y407" s="72"/>
      <c r="Z407" s="72"/>
      <c r="AA407" s="58">
        <f t="shared" si="29"/>
        <v>0</v>
      </c>
      <c r="AB407" s="73"/>
      <c r="AC407" s="59">
        <f>IF(ROUND(Comptes!AA407,0)=0,Comptes!AF407,IFERROR(IF(Comptes!H407&lt;&gt;0,IF(Comptes!AA407&lt;&gt;0,SUMPRODUCT(Comptes!O407:Z407,Comptes!$O$5:$Z$5)/Comptes!AA407,IF(Comptes!G407&lt;&gt;0,$AC$3,Comptes!AF407)),""),""))</f>
        <v>0</v>
      </c>
      <c r="AD407" s="60" t="str">
        <f ca="1">+IFERROR(VLOOKUP((($AC$3-AC407))/30.5,$AK$24:$AL$28,2,TRUE),"")</f>
        <v>A plus d’un an</v>
      </c>
      <c r="AE407" s="52"/>
      <c r="AF407" s="61"/>
    </row>
    <row r="408" spans="1:32" s="62" customFormat="1" ht="13.8" x14ac:dyDescent="0.3">
      <c r="A408" s="76"/>
      <c r="B408" s="64" t="s">
        <v>125</v>
      </c>
      <c r="C408" s="65" t="s">
        <v>125</v>
      </c>
      <c r="D408" s="65" t="s">
        <v>125</v>
      </c>
      <c r="E408" s="66" t="s">
        <v>125</v>
      </c>
      <c r="F408" s="54">
        <v>0</v>
      </c>
      <c r="G408" s="55">
        <v>0</v>
      </c>
      <c r="H408" s="67">
        <f t="shared" si="27"/>
        <v>0</v>
      </c>
      <c r="I408" s="68"/>
      <c r="J408" s="56"/>
      <c r="K408" s="69"/>
      <c r="L408" s="70">
        <f t="shared" si="28"/>
        <v>0</v>
      </c>
      <c r="M408" s="52"/>
      <c r="N408" s="57">
        <v>0</v>
      </c>
      <c r="O408" s="72"/>
      <c r="P408" s="72"/>
      <c r="Q408" s="72"/>
      <c r="R408" s="72"/>
      <c r="S408" s="72"/>
      <c r="T408" s="72"/>
      <c r="U408" s="72"/>
      <c r="V408" s="72"/>
      <c r="W408" s="72"/>
      <c r="X408" s="72"/>
      <c r="Y408" s="72"/>
      <c r="Z408" s="72"/>
      <c r="AA408" s="58">
        <f t="shared" si="29"/>
        <v>0</v>
      </c>
      <c r="AB408" s="73"/>
      <c r="AC408" s="59">
        <f>IF(ROUND(Comptes!AA408,0)=0,Comptes!AF408,IFERROR(IF(Comptes!H408&lt;&gt;0,IF(Comptes!AA408&lt;&gt;0,SUMPRODUCT(Comptes!O408:Z408,Comptes!$O$5:$Z$5)/Comptes!AA408,IF(Comptes!G408&lt;&gt;0,$AC$3,Comptes!AF408)),""),""))</f>
        <v>0</v>
      </c>
      <c r="AD408" s="60" t="str">
        <f ca="1">+IFERROR(VLOOKUP((($AC$3-AC408))/30.5,$AK$24:$AL$28,2,TRUE),"")</f>
        <v>A plus d’un an</v>
      </c>
      <c r="AE408" s="52"/>
      <c r="AF408" s="61"/>
    </row>
    <row r="409" spans="1:32" s="62" customFormat="1" ht="13.8" x14ac:dyDescent="0.3">
      <c r="A409" s="76"/>
      <c r="B409" s="64" t="s">
        <v>125</v>
      </c>
      <c r="C409" s="65" t="s">
        <v>125</v>
      </c>
      <c r="D409" s="65" t="s">
        <v>125</v>
      </c>
      <c r="E409" s="66" t="s">
        <v>125</v>
      </c>
      <c r="F409" s="54">
        <v>0</v>
      </c>
      <c r="G409" s="55">
        <v>0</v>
      </c>
      <c r="H409" s="67">
        <f t="shared" si="27"/>
        <v>0</v>
      </c>
      <c r="I409" s="68"/>
      <c r="J409" s="56"/>
      <c r="K409" s="69"/>
      <c r="L409" s="70">
        <f t="shared" si="28"/>
        <v>0</v>
      </c>
      <c r="M409" s="52"/>
      <c r="N409" s="57">
        <v>0</v>
      </c>
      <c r="O409" s="72"/>
      <c r="P409" s="72"/>
      <c r="Q409" s="72"/>
      <c r="R409" s="72"/>
      <c r="S409" s="72"/>
      <c r="T409" s="72"/>
      <c r="U409" s="72"/>
      <c r="V409" s="72"/>
      <c r="W409" s="72"/>
      <c r="X409" s="72"/>
      <c r="Y409" s="72"/>
      <c r="Z409" s="72"/>
      <c r="AA409" s="58">
        <f t="shared" si="29"/>
        <v>0</v>
      </c>
      <c r="AB409" s="73"/>
      <c r="AC409" s="59">
        <f>IF(ROUND(Comptes!AA409,0)=0,Comptes!AF409,IFERROR(IF(Comptes!H409&lt;&gt;0,IF(Comptes!AA409&lt;&gt;0,SUMPRODUCT(Comptes!O409:Z409,Comptes!$O$5:$Z$5)/Comptes!AA409,IF(Comptes!G409&lt;&gt;0,$AC$3,Comptes!AF409)),""),""))</f>
        <v>0</v>
      </c>
      <c r="AD409" s="60" t="str">
        <f ca="1">+IFERROR(VLOOKUP((($AC$3-AC409))/30.5,$AK$24:$AL$28,2,TRUE),"")</f>
        <v>A plus d’un an</v>
      </c>
      <c r="AE409" s="52"/>
      <c r="AF409" s="61"/>
    </row>
    <row r="410" spans="1:32" s="62" customFormat="1" ht="13.8" x14ac:dyDescent="0.3">
      <c r="A410" s="76"/>
      <c r="B410" s="64" t="s">
        <v>125</v>
      </c>
      <c r="C410" s="65" t="s">
        <v>125</v>
      </c>
      <c r="D410" s="65" t="s">
        <v>125</v>
      </c>
      <c r="E410" s="66" t="s">
        <v>125</v>
      </c>
      <c r="F410" s="54">
        <v>0</v>
      </c>
      <c r="G410" s="55">
        <v>0</v>
      </c>
      <c r="H410" s="67">
        <f t="shared" si="27"/>
        <v>0</v>
      </c>
      <c r="I410" s="68"/>
      <c r="J410" s="56"/>
      <c r="K410" s="69"/>
      <c r="L410" s="70">
        <f t="shared" si="28"/>
        <v>0</v>
      </c>
      <c r="M410" s="52"/>
      <c r="N410" s="57">
        <v>0</v>
      </c>
      <c r="O410" s="72"/>
      <c r="P410" s="72"/>
      <c r="Q410" s="72"/>
      <c r="R410" s="72"/>
      <c r="S410" s="72"/>
      <c r="T410" s="72"/>
      <c r="U410" s="72"/>
      <c r="V410" s="72"/>
      <c r="W410" s="72"/>
      <c r="X410" s="72"/>
      <c r="Y410" s="72"/>
      <c r="Z410" s="72"/>
      <c r="AA410" s="58">
        <f t="shared" si="29"/>
        <v>0</v>
      </c>
      <c r="AB410" s="73"/>
      <c r="AC410" s="59">
        <f>IF(ROUND(Comptes!AA410,0)=0,Comptes!AF410,IFERROR(IF(Comptes!H410&lt;&gt;0,IF(Comptes!AA410&lt;&gt;0,SUMPRODUCT(Comptes!O410:Z410,Comptes!$O$5:$Z$5)/Comptes!AA410,IF(Comptes!G410&lt;&gt;0,$AC$3,Comptes!AF410)),""),""))</f>
        <v>0</v>
      </c>
      <c r="AD410" s="60" t="str">
        <f ca="1">+IFERROR(VLOOKUP((($AC$3-AC410))/30.5,$AK$24:$AL$28,2,TRUE),"")</f>
        <v>A plus d’un an</v>
      </c>
      <c r="AE410" s="52"/>
      <c r="AF410" s="61"/>
    </row>
    <row r="411" spans="1:32" s="62" customFormat="1" ht="13.8" x14ac:dyDescent="0.3">
      <c r="A411" s="76"/>
      <c r="B411" s="64" t="s">
        <v>125</v>
      </c>
      <c r="C411" s="65" t="s">
        <v>125</v>
      </c>
      <c r="D411" s="65" t="s">
        <v>125</v>
      </c>
      <c r="E411" s="66" t="s">
        <v>125</v>
      </c>
      <c r="F411" s="54">
        <v>0</v>
      </c>
      <c r="G411" s="55">
        <v>0</v>
      </c>
      <c r="H411" s="67">
        <f t="shared" si="27"/>
        <v>0</v>
      </c>
      <c r="I411" s="68"/>
      <c r="J411" s="56"/>
      <c r="K411" s="69"/>
      <c r="L411" s="70">
        <f t="shared" si="28"/>
        <v>0</v>
      </c>
      <c r="M411" s="52"/>
      <c r="N411" s="57">
        <v>0</v>
      </c>
      <c r="O411" s="72"/>
      <c r="P411" s="72"/>
      <c r="Q411" s="72"/>
      <c r="R411" s="72"/>
      <c r="S411" s="72"/>
      <c r="T411" s="72"/>
      <c r="U411" s="72"/>
      <c r="V411" s="72"/>
      <c r="W411" s="72"/>
      <c r="X411" s="72"/>
      <c r="Y411" s="72"/>
      <c r="Z411" s="72"/>
      <c r="AA411" s="58">
        <f t="shared" si="29"/>
        <v>0</v>
      </c>
      <c r="AB411" s="73"/>
      <c r="AC411" s="59">
        <f>IF(ROUND(Comptes!AA411,0)=0,Comptes!AF411,IFERROR(IF(Comptes!H411&lt;&gt;0,IF(Comptes!AA411&lt;&gt;0,SUMPRODUCT(Comptes!O411:Z411,Comptes!$O$5:$Z$5)/Comptes!AA411,IF(Comptes!G411&lt;&gt;0,$AC$3,Comptes!AF411)),""),""))</f>
        <v>0</v>
      </c>
      <c r="AD411" s="60" t="str">
        <f ca="1">+IFERROR(VLOOKUP((($AC$3-AC411))/30.5,$AK$24:$AL$28,2,TRUE),"")</f>
        <v>A plus d’un an</v>
      </c>
      <c r="AE411" s="52"/>
      <c r="AF411" s="61"/>
    </row>
    <row r="412" spans="1:32" s="62" customFormat="1" ht="13.8" x14ac:dyDescent="0.3">
      <c r="A412" s="76"/>
      <c r="B412" s="64" t="s">
        <v>125</v>
      </c>
      <c r="C412" s="65" t="s">
        <v>125</v>
      </c>
      <c r="D412" s="65" t="s">
        <v>125</v>
      </c>
      <c r="E412" s="66" t="s">
        <v>125</v>
      </c>
      <c r="F412" s="54">
        <v>0</v>
      </c>
      <c r="G412" s="55">
        <v>0</v>
      </c>
      <c r="H412" s="67">
        <f t="shared" si="27"/>
        <v>0</v>
      </c>
      <c r="I412" s="68"/>
      <c r="J412" s="56"/>
      <c r="K412" s="69"/>
      <c r="L412" s="70">
        <f t="shared" si="28"/>
        <v>0</v>
      </c>
      <c r="M412" s="52"/>
      <c r="N412" s="57">
        <v>0</v>
      </c>
      <c r="O412" s="72"/>
      <c r="P412" s="72"/>
      <c r="Q412" s="72"/>
      <c r="R412" s="72"/>
      <c r="S412" s="72"/>
      <c r="T412" s="72"/>
      <c r="U412" s="72"/>
      <c r="V412" s="72"/>
      <c r="W412" s="72"/>
      <c r="X412" s="72"/>
      <c r="Y412" s="72"/>
      <c r="Z412" s="72"/>
      <c r="AA412" s="58">
        <f t="shared" si="29"/>
        <v>0</v>
      </c>
      <c r="AB412" s="73"/>
      <c r="AC412" s="59">
        <f>IF(ROUND(Comptes!AA412,0)=0,Comptes!AF412,IFERROR(IF(Comptes!H412&lt;&gt;0,IF(Comptes!AA412&lt;&gt;0,SUMPRODUCT(Comptes!O412:Z412,Comptes!$O$5:$Z$5)/Comptes!AA412,IF(Comptes!G412&lt;&gt;0,$AC$3,Comptes!AF412)),""),""))</f>
        <v>0</v>
      </c>
      <c r="AD412" s="60" t="str">
        <f ca="1">+IFERROR(VLOOKUP((($AC$3-AC412))/30.5,$AK$24:$AL$28,2,TRUE),"")</f>
        <v>A plus d’un an</v>
      </c>
      <c r="AE412" s="52"/>
      <c r="AF412" s="61"/>
    </row>
    <row r="413" spans="1:32" s="62" customFormat="1" ht="13.8" x14ac:dyDescent="0.3">
      <c r="A413" s="76"/>
      <c r="B413" s="64" t="s">
        <v>125</v>
      </c>
      <c r="C413" s="65" t="s">
        <v>125</v>
      </c>
      <c r="D413" s="65" t="s">
        <v>125</v>
      </c>
      <c r="E413" s="66" t="s">
        <v>125</v>
      </c>
      <c r="F413" s="54">
        <v>0</v>
      </c>
      <c r="G413" s="55">
        <v>0</v>
      </c>
      <c r="H413" s="67">
        <f t="shared" si="27"/>
        <v>0</v>
      </c>
      <c r="I413" s="68"/>
      <c r="J413" s="56"/>
      <c r="K413" s="69"/>
      <c r="L413" s="70">
        <f t="shared" si="28"/>
        <v>0</v>
      </c>
      <c r="M413" s="52"/>
      <c r="N413" s="57">
        <v>0</v>
      </c>
      <c r="O413" s="72"/>
      <c r="P413" s="72"/>
      <c r="Q413" s="72"/>
      <c r="R413" s="72"/>
      <c r="S413" s="72"/>
      <c r="T413" s="72"/>
      <c r="U413" s="72"/>
      <c r="V413" s="72"/>
      <c r="W413" s="72"/>
      <c r="X413" s="72"/>
      <c r="Y413" s="72"/>
      <c r="Z413" s="72"/>
      <c r="AA413" s="58">
        <f t="shared" si="29"/>
        <v>0</v>
      </c>
      <c r="AB413" s="73"/>
      <c r="AC413" s="59">
        <f>IF(ROUND(Comptes!AA413,0)=0,Comptes!AF413,IFERROR(IF(Comptes!H413&lt;&gt;0,IF(Comptes!AA413&lt;&gt;0,SUMPRODUCT(Comptes!O413:Z413,Comptes!$O$5:$Z$5)/Comptes!AA413,IF(Comptes!G413&lt;&gt;0,$AC$3,Comptes!AF413)),""),""))</f>
        <v>0</v>
      </c>
      <c r="AD413" s="60" t="str">
        <f ca="1">+IFERROR(VLOOKUP((($AC$3-AC413))/30.5,$AK$24:$AL$28,2,TRUE),"")</f>
        <v>A plus d’un an</v>
      </c>
      <c r="AE413" s="52"/>
      <c r="AF413" s="61"/>
    </row>
    <row r="414" spans="1:32" s="62" customFormat="1" ht="13.8" x14ac:dyDescent="0.3">
      <c r="A414" s="76"/>
      <c r="B414" s="64" t="s">
        <v>125</v>
      </c>
      <c r="C414" s="65" t="s">
        <v>125</v>
      </c>
      <c r="D414" s="65" t="s">
        <v>125</v>
      </c>
      <c r="E414" s="66" t="s">
        <v>125</v>
      </c>
      <c r="F414" s="54">
        <v>0</v>
      </c>
      <c r="G414" s="55">
        <v>0</v>
      </c>
      <c r="H414" s="67">
        <f t="shared" si="27"/>
        <v>0</v>
      </c>
      <c r="I414" s="68"/>
      <c r="J414" s="56"/>
      <c r="K414" s="69"/>
      <c r="L414" s="70">
        <f t="shared" si="28"/>
        <v>0</v>
      </c>
      <c r="M414" s="52"/>
      <c r="N414" s="57">
        <v>0</v>
      </c>
      <c r="O414" s="72"/>
      <c r="P414" s="72"/>
      <c r="Q414" s="72"/>
      <c r="R414" s="72"/>
      <c r="S414" s="72"/>
      <c r="T414" s="72"/>
      <c r="U414" s="72"/>
      <c r="V414" s="72"/>
      <c r="W414" s="72"/>
      <c r="X414" s="72"/>
      <c r="Y414" s="72"/>
      <c r="Z414" s="72"/>
      <c r="AA414" s="58">
        <f t="shared" si="29"/>
        <v>0</v>
      </c>
      <c r="AB414" s="73"/>
      <c r="AC414" s="59">
        <f>IF(ROUND(Comptes!AA414,0)=0,Comptes!AF414,IFERROR(IF(Comptes!H414&lt;&gt;0,IF(Comptes!AA414&lt;&gt;0,SUMPRODUCT(Comptes!O414:Z414,Comptes!$O$5:$Z$5)/Comptes!AA414,IF(Comptes!G414&lt;&gt;0,$AC$3,Comptes!AF414)),""),""))</f>
        <v>0</v>
      </c>
      <c r="AD414" s="60" t="str">
        <f ca="1">+IFERROR(VLOOKUP((($AC$3-AC414))/30.5,$AK$24:$AL$28,2,TRUE),"")</f>
        <v>A plus d’un an</v>
      </c>
      <c r="AE414" s="52"/>
      <c r="AF414" s="61"/>
    </row>
    <row r="415" spans="1:32" s="62" customFormat="1" ht="13.8" x14ac:dyDescent="0.3">
      <c r="A415" s="76"/>
      <c r="B415" s="64" t="s">
        <v>125</v>
      </c>
      <c r="C415" s="65" t="s">
        <v>125</v>
      </c>
      <c r="D415" s="65" t="s">
        <v>125</v>
      </c>
      <c r="E415" s="66" t="s">
        <v>125</v>
      </c>
      <c r="F415" s="54">
        <v>0</v>
      </c>
      <c r="G415" s="55">
        <v>0</v>
      </c>
      <c r="H415" s="67">
        <f t="shared" si="27"/>
        <v>0</v>
      </c>
      <c r="I415" s="68"/>
      <c r="J415" s="56"/>
      <c r="K415" s="69"/>
      <c r="L415" s="70">
        <f t="shared" si="28"/>
        <v>0</v>
      </c>
      <c r="M415" s="52"/>
      <c r="N415" s="57">
        <v>0</v>
      </c>
      <c r="O415" s="72"/>
      <c r="P415" s="72"/>
      <c r="Q415" s="72"/>
      <c r="R415" s="72"/>
      <c r="S415" s="72"/>
      <c r="T415" s="72"/>
      <c r="U415" s="72"/>
      <c r="V415" s="72"/>
      <c r="W415" s="72"/>
      <c r="X415" s="72"/>
      <c r="Y415" s="72"/>
      <c r="Z415" s="72"/>
      <c r="AA415" s="58">
        <f t="shared" si="29"/>
        <v>0</v>
      </c>
      <c r="AB415" s="73"/>
      <c r="AC415" s="59">
        <f>IF(ROUND(Comptes!AA415,0)=0,Comptes!AF415,IFERROR(IF(Comptes!H415&lt;&gt;0,IF(Comptes!AA415&lt;&gt;0,SUMPRODUCT(Comptes!O415:Z415,Comptes!$O$5:$Z$5)/Comptes!AA415,IF(Comptes!G415&lt;&gt;0,$AC$3,Comptes!AF415)),""),""))</f>
        <v>0</v>
      </c>
      <c r="AD415" s="60" t="str">
        <f ca="1">+IFERROR(VLOOKUP((($AC$3-AC415))/30.5,$AK$24:$AL$28,2,TRUE),"")</f>
        <v>A plus d’un an</v>
      </c>
      <c r="AE415" s="52"/>
      <c r="AF415" s="61"/>
    </row>
    <row r="416" spans="1:32" s="62" customFormat="1" ht="13.8" x14ac:dyDescent="0.3">
      <c r="A416" s="76"/>
      <c r="B416" s="64" t="s">
        <v>125</v>
      </c>
      <c r="C416" s="65" t="s">
        <v>125</v>
      </c>
      <c r="D416" s="65" t="s">
        <v>125</v>
      </c>
      <c r="E416" s="66" t="s">
        <v>125</v>
      </c>
      <c r="F416" s="54">
        <v>0</v>
      </c>
      <c r="G416" s="55">
        <v>0</v>
      </c>
      <c r="H416" s="67">
        <f t="shared" si="27"/>
        <v>0</v>
      </c>
      <c r="I416" s="68"/>
      <c r="J416" s="56"/>
      <c r="K416" s="69"/>
      <c r="L416" s="70">
        <f t="shared" si="28"/>
        <v>0</v>
      </c>
      <c r="M416" s="52"/>
      <c r="N416" s="57">
        <v>0</v>
      </c>
      <c r="O416" s="72"/>
      <c r="P416" s="72"/>
      <c r="Q416" s="72"/>
      <c r="R416" s="72"/>
      <c r="S416" s="72"/>
      <c r="T416" s="72"/>
      <c r="U416" s="72"/>
      <c r="V416" s="72"/>
      <c r="W416" s="72"/>
      <c r="X416" s="72"/>
      <c r="Y416" s="72"/>
      <c r="Z416" s="72"/>
      <c r="AA416" s="58">
        <f t="shared" si="29"/>
        <v>0</v>
      </c>
      <c r="AB416" s="73"/>
      <c r="AC416" s="59">
        <f>IF(ROUND(Comptes!AA416,0)=0,Comptes!AF416,IFERROR(IF(Comptes!H416&lt;&gt;0,IF(Comptes!AA416&lt;&gt;0,SUMPRODUCT(Comptes!O416:Z416,Comptes!$O$5:$Z$5)/Comptes!AA416,IF(Comptes!G416&lt;&gt;0,$AC$3,Comptes!AF416)),""),""))</f>
        <v>0</v>
      </c>
      <c r="AD416" s="60" t="str">
        <f ca="1">+IFERROR(VLOOKUP((($AC$3-AC416))/30.5,$AK$24:$AL$28,2,TRUE),"")</f>
        <v>A plus d’un an</v>
      </c>
      <c r="AE416" s="52"/>
      <c r="AF416" s="61"/>
    </row>
    <row r="417" spans="1:32" s="62" customFormat="1" ht="13.8" x14ac:dyDescent="0.3">
      <c r="A417" s="76"/>
      <c r="B417" s="64" t="s">
        <v>125</v>
      </c>
      <c r="C417" s="65" t="s">
        <v>125</v>
      </c>
      <c r="D417" s="65" t="s">
        <v>125</v>
      </c>
      <c r="E417" s="66" t="s">
        <v>125</v>
      </c>
      <c r="F417" s="54">
        <v>0</v>
      </c>
      <c r="G417" s="55">
        <v>0</v>
      </c>
      <c r="H417" s="67">
        <f t="shared" si="27"/>
        <v>0</v>
      </c>
      <c r="I417" s="68"/>
      <c r="J417" s="56"/>
      <c r="K417" s="69"/>
      <c r="L417" s="70">
        <f t="shared" si="28"/>
        <v>0</v>
      </c>
      <c r="M417" s="52"/>
      <c r="N417" s="57">
        <v>0</v>
      </c>
      <c r="O417" s="72"/>
      <c r="P417" s="72"/>
      <c r="Q417" s="72"/>
      <c r="R417" s="72"/>
      <c r="S417" s="72"/>
      <c r="T417" s="72"/>
      <c r="U417" s="72"/>
      <c r="V417" s="72"/>
      <c r="W417" s="72"/>
      <c r="X417" s="72"/>
      <c r="Y417" s="72"/>
      <c r="Z417" s="72"/>
      <c r="AA417" s="58">
        <f t="shared" si="29"/>
        <v>0</v>
      </c>
      <c r="AB417" s="73"/>
      <c r="AC417" s="59">
        <f>IF(ROUND(Comptes!AA417,0)=0,Comptes!AF417,IFERROR(IF(Comptes!H417&lt;&gt;0,IF(Comptes!AA417&lt;&gt;0,SUMPRODUCT(Comptes!O417:Z417,Comptes!$O$5:$Z$5)/Comptes!AA417,IF(Comptes!G417&lt;&gt;0,$AC$3,Comptes!AF417)),""),""))</f>
        <v>0</v>
      </c>
      <c r="AD417" s="60" t="str">
        <f ca="1">+IFERROR(VLOOKUP((($AC$3-AC417))/30.5,$AK$24:$AL$28,2,TRUE),"")</f>
        <v>A plus d’un an</v>
      </c>
      <c r="AE417" s="52"/>
      <c r="AF417" s="61"/>
    </row>
    <row r="418" spans="1:32" s="62" customFormat="1" ht="13.8" x14ac:dyDescent="0.3">
      <c r="A418" s="76"/>
      <c r="B418" s="64" t="s">
        <v>125</v>
      </c>
      <c r="C418" s="65" t="s">
        <v>125</v>
      </c>
      <c r="D418" s="65" t="s">
        <v>125</v>
      </c>
      <c r="E418" s="66" t="s">
        <v>125</v>
      </c>
      <c r="F418" s="54">
        <v>0</v>
      </c>
      <c r="G418" s="55">
        <v>0</v>
      </c>
      <c r="H418" s="67">
        <f t="shared" si="27"/>
        <v>0</v>
      </c>
      <c r="I418" s="68"/>
      <c r="J418" s="56"/>
      <c r="K418" s="69"/>
      <c r="L418" s="70">
        <f t="shared" si="28"/>
        <v>0</v>
      </c>
      <c r="M418" s="52"/>
      <c r="N418" s="57">
        <v>0</v>
      </c>
      <c r="O418" s="72"/>
      <c r="P418" s="72"/>
      <c r="Q418" s="72"/>
      <c r="R418" s="72"/>
      <c r="S418" s="72"/>
      <c r="T418" s="72"/>
      <c r="U418" s="72"/>
      <c r="V418" s="72"/>
      <c r="W418" s="72"/>
      <c r="X418" s="72"/>
      <c r="Y418" s="72"/>
      <c r="Z418" s="72"/>
      <c r="AA418" s="58">
        <f t="shared" si="29"/>
        <v>0</v>
      </c>
      <c r="AB418" s="73"/>
      <c r="AC418" s="59">
        <f>IF(ROUND(Comptes!AA418,0)=0,Comptes!AF418,IFERROR(IF(Comptes!H418&lt;&gt;0,IF(Comptes!AA418&lt;&gt;0,SUMPRODUCT(Comptes!O418:Z418,Comptes!$O$5:$Z$5)/Comptes!AA418,IF(Comptes!G418&lt;&gt;0,$AC$3,Comptes!AF418)),""),""))</f>
        <v>0</v>
      </c>
      <c r="AD418" s="60" t="str">
        <f ca="1">+IFERROR(VLOOKUP((($AC$3-AC418))/30.5,$AK$24:$AL$28,2,TRUE),"")</f>
        <v>A plus d’un an</v>
      </c>
      <c r="AE418" s="52"/>
      <c r="AF418" s="61"/>
    </row>
    <row r="419" spans="1:32" s="62" customFormat="1" ht="13.8" x14ac:dyDescent="0.3">
      <c r="A419" s="76"/>
      <c r="B419" s="64" t="s">
        <v>125</v>
      </c>
      <c r="C419" s="65" t="s">
        <v>125</v>
      </c>
      <c r="D419" s="65" t="s">
        <v>125</v>
      </c>
      <c r="E419" s="66" t="s">
        <v>125</v>
      </c>
      <c r="F419" s="54">
        <v>0</v>
      </c>
      <c r="G419" s="55">
        <v>0</v>
      </c>
      <c r="H419" s="67">
        <f t="shared" si="27"/>
        <v>0</v>
      </c>
      <c r="I419" s="68"/>
      <c r="J419" s="56"/>
      <c r="K419" s="69"/>
      <c r="L419" s="70">
        <f t="shared" si="28"/>
        <v>0</v>
      </c>
      <c r="M419" s="52"/>
      <c r="N419" s="57">
        <v>0</v>
      </c>
      <c r="O419" s="72"/>
      <c r="P419" s="72"/>
      <c r="Q419" s="72"/>
      <c r="R419" s="72"/>
      <c r="S419" s="72"/>
      <c r="T419" s="72"/>
      <c r="U419" s="72"/>
      <c r="V419" s="72"/>
      <c r="W419" s="72"/>
      <c r="X419" s="72"/>
      <c r="Y419" s="72"/>
      <c r="Z419" s="72"/>
      <c r="AA419" s="58">
        <f t="shared" si="29"/>
        <v>0</v>
      </c>
      <c r="AB419" s="73"/>
      <c r="AC419" s="59">
        <f>IF(ROUND(Comptes!AA419,0)=0,Comptes!AF419,IFERROR(IF(Comptes!H419&lt;&gt;0,IF(Comptes!AA419&lt;&gt;0,SUMPRODUCT(Comptes!O419:Z419,Comptes!$O$5:$Z$5)/Comptes!AA419,IF(Comptes!G419&lt;&gt;0,$AC$3,Comptes!AF419)),""),""))</f>
        <v>0</v>
      </c>
      <c r="AD419" s="60" t="str">
        <f ca="1">+IFERROR(VLOOKUP((($AC$3-AC419))/30.5,$AK$24:$AL$28,2,TRUE),"")</f>
        <v>A plus d’un an</v>
      </c>
      <c r="AE419" s="52"/>
      <c r="AF419" s="61"/>
    </row>
    <row r="420" spans="1:32" s="62" customFormat="1" ht="13.8" x14ac:dyDescent="0.3">
      <c r="A420" s="76"/>
      <c r="B420" s="64" t="s">
        <v>125</v>
      </c>
      <c r="C420" s="65" t="s">
        <v>125</v>
      </c>
      <c r="D420" s="65" t="s">
        <v>125</v>
      </c>
      <c r="E420" s="66" t="s">
        <v>125</v>
      </c>
      <c r="F420" s="54">
        <v>0</v>
      </c>
      <c r="G420" s="55">
        <v>0</v>
      </c>
      <c r="H420" s="67">
        <f t="shared" si="27"/>
        <v>0</v>
      </c>
      <c r="I420" s="68"/>
      <c r="J420" s="56"/>
      <c r="K420" s="69"/>
      <c r="L420" s="70">
        <f t="shared" si="28"/>
        <v>0</v>
      </c>
      <c r="M420" s="52"/>
      <c r="N420" s="57">
        <v>0</v>
      </c>
      <c r="O420" s="72"/>
      <c r="P420" s="72"/>
      <c r="Q420" s="72"/>
      <c r="R420" s="72"/>
      <c r="S420" s="72"/>
      <c r="T420" s="72"/>
      <c r="U420" s="72"/>
      <c r="V420" s="72"/>
      <c r="W420" s="72"/>
      <c r="X420" s="72"/>
      <c r="Y420" s="72"/>
      <c r="Z420" s="72"/>
      <c r="AA420" s="58">
        <f t="shared" si="29"/>
        <v>0</v>
      </c>
      <c r="AB420" s="73"/>
      <c r="AC420" s="59">
        <f>IF(ROUND(Comptes!AA420,0)=0,Comptes!AF420,IFERROR(IF(Comptes!H420&lt;&gt;0,IF(Comptes!AA420&lt;&gt;0,SUMPRODUCT(Comptes!O420:Z420,Comptes!$O$5:$Z$5)/Comptes!AA420,IF(Comptes!G420&lt;&gt;0,$AC$3,Comptes!AF420)),""),""))</f>
        <v>0</v>
      </c>
      <c r="AD420" s="60" t="str">
        <f ca="1">+IFERROR(VLOOKUP((($AC$3-AC420))/30.5,$AK$24:$AL$28,2,TRUE),"")</f>
        <v>A plus d’un an</v>
      </c>
      <c r="AE420" s="52"/>
      <c r="AF420" s="61"/>
    </row>
    <row r="421" spans="1:32" s="62" customFormat="1" ht="13.8" x14ac:dyDescent="0.3">
      <c r="A421" s="76"/>
      <c r="B421" s="64" t="s">
        <v>125</v>
      </c>
      <c r="C421" s="65" t="s">
        <v>125</v>
      </c>
      <c r="D421" s="65" t="s">
        <v>125</v>
      </c>
      <c r="E421" s="66" t="s">
        <v>125</v>
      </c>
      <c r="F421" s="54">
        <v>0</v>
      </c>
      <c r="G421" s="55">
        <v>0</v>
      </c>
      <c r="H421" s="67">
        <f t="shared" si="27"/>
        <v>0</v>
      </c>
      <c r="I421" s="68"/>
      <c r="J421" s="56"/>
      <c r="K421" s="69"/>
      <c r="L421" s="70">
        <f t="shared" si="28"/>
        <v>0</v>
      </c>
      <c r="M421" s="52"/>
      <c r="N421" s="57">
        <v>0</v>
      </c>
      <c r="O421" s="72"/>
      <c r="P421" s="72"/>
      <c r="Q421" s="72"/>
      <c r="R421" s="72"/>
      <c r="S421" s="72"/>
      <c r="T421" s="72"/>
      <c r="U421" s="72"/>
      <c r="V421" s="72"/>
      <c r="W421" s="72"/>
      <c r="X421" s="72"/>
      <c r="Y421" s="72"/>
      <c r="Z421" s="72"/>
      <c r="AA421" s="58">
        <f t="shared" si="29"/>
        <v>0</v>
      </c>
      <c r="AB421" s="73"/>
      <c r="AC421" s="59">
        <f>IF(ROUND(Comptes!AA421,0)=0,Comptes!AF421,IFERROR(IF(Comptes!H421&lt;&gt;0,IF(Comptes!AA421&lt;&gt;0,SUMPRODUCT(Comptes!O421:Z421,Comptes!$O$5:$Z$5)/Comptes!AA421,IF(Comptes!G421&lt;&gt;0,$AC$3,Comptes!AF421)),""),""))</f>
        <v>0</v>
      </c>
      <c r="AD421" s="60" t="str">
        <f ca="1">+IFERROR(VLOOKUP((($AC$3-AC421))/30.5,$AK$24:$AL$28,2,TRUE),"")</f>
        <v>A plus d’un an</v>
      </c>
      <c r="AE421" s="52"/>
      <c r="AF421" s="61"/>
    </row>
    <row r="422" spans="1:32" s="62" customFormat="1" ht="13.8" x14ac:dyDescent="0.3">
      <c r="A422" s="76"/>
      <c r="B422" s="64" t="s">
        <v>125</v>
      </c>
      <c r="C422" s="65" t="s">
        <v>125</v>
      </c>
      <c r="D422" s="65" t="s">
        <v>125</v>
      </c>
      <c r="E422" s="66" t="s">
        <v>125</v>
      </c>
      <c r="F422" s="54">
        <v>0</v>
      </c>
      <c r="G422" s="55">
        <v>0</v>
      </c>
      <c r="H422" s="67">
        <f t="shared" si="27"/>
        <v>0</v>
      </c>
      <c r="I422" s="68"/>
      <c r="J422" s="56"/>
      <c r="K422" s="69"/>
      <c r="L422" s="70">
        <f t="shared" si="28"/>
        <v>0</v>
      </c>
      <c r="M422" s="52"/>
      <c r="N422" s="57">
        <v>0</v>
      </c>
      <c r="O422" s="72"/>
      <c r="P422" s="72"/>
      <c r="Q422" s="72"/>
      <c r="R422" s="72"/>
      <c r="S422" s="72"/>
      <c r="T422" s="72"/>
      <c r="U422" s="72"/>
      <c r="V422" s="72"/>
      <c r="W422" s="72"/>
      <c r="X422" s="72"/>
      <c r="Y422" s="72"/>
      <c r="Z422" s="72"/>
      <c r="AA422" s="58">
        <f t="shared" si="29"/>
        <v>0</v>
      </c>
      <c r="AB422" s="73"/>
      <c r="AC422" s="59">
        <f>IF(ROUND(Comptes!AA422,0)=0,Comptes!AF422,IFERROR(IF(Comptes!H422&lt;&gt;0,IF(Comptes!AA422&lt;&gt;0,SUMPRODUCT(Comptes!O422:Z422,Comptes!$O$5:$Z$5)/Comptes!AA422,IF(Comptes!G422&lt;&gt;0,$AC$3,Comptes!AF422)),""),""))</f>
        <v>0</v>
      </c>
      <c r="AD422" s="60" t="str">
        <f ca="1">+IFERROR(VLOOKUP((($AC$3-AC422))/30.5,$AK$24:$AL$28,2,TRUE),"")</f>
        <v>A plus d’un an</v>
      </c>
      <c r="AE422" s="52"/>
      <c r="AF422" s="61"/>
    </row>
    <row r="423" spans="1:32" s="62" customFormat="1" ht="13.8" x14ac:dyDescent="0.3">
      <c r="A423" s="76"/>
      <c r="B423" s="64" t="s">
        <v>125</v>
      </c>
      <c r="C423" s="65" t="s">
        <v>125</v>
      </c>
      <c r="D423" s="65" t="s">
        <v>125</v>
      </c>
      <c r="E423" s="66" t="s">
        <v>125</v>
      </c>
      <c r="F423" s="54">
        <v>0</v>
      </c>
      <c r="G423" s="55">
        <v>0</v>
      </c>
      <c r="H423" s="67">
        <f t="shared" si="27"/>
        <v>0</v>
      </c>
      <c r="I423" s="68"/>
      <c r="J423" s="56"/>
      <c r="K423" s="69"/>
      <c r="L423" s="70">
        <f t="shared" si="28"/>
        <v>0</v>
      </c>
      <c r="M423" s="52"/>
      <c r="N423" s="57">
        <v>0</v>
      </c>
      <c r="O423" s="72"/>
      <c r="P423" s="72"/>
      <c r="Q423" s="72"/>
      <c r="R423" s="72"/>
      <c r="S423" s="72"/>
      <c r="T423" s="72"/>
      <c r="U423" s="72"/>
      <c r="V423" s="72"/>
      <c r="W423" s="72"/>
      <c r="X423" s="72"/>
      <c r="Y423" s="72"/>
      <c r="Z423" s="72"/>
      <c r="AA423" s="58">
        <f t="shared" si="29"/>
        <v>0</v>
      </c>
      <c r="AB423" s="73"/>
      <c r="AC423" s="59">
        <f>IF(ROUND(Comptes!AA423,0)=0,Comptes!AF423,IFERROR(IF(Comptes!H423&lt;&gt;0,IF(Comptes!AA423&lt;&gt;0,SUMPRODUCT(Comptes!O423:Z423,Comptes!$O$5:$Z$5)/Comptes!AA423,IF(Comptes!G423&lt;&gt;0,$AC$3,Comptes!AF423)),""),""))</f>
        <v>0</v>
      </c>
      <c r="AD423" s="60" t="str">
        <f ca="1">+IFERROR(VLOOKUP((($AC$3-AC423))/30.5,$AK$24:$AL$28,2,TRUE),"")</f>
        <v>A plus d’un an</v>
      </c>
      <c r="AE423" s="52"/>
      <c r="AF423" s="61"/>
    </row>
    <row r="424" spans="1:32" s="62" customFormat="1" ht="13.8" x14ac:dyDescent="0.3">
      <c r="A424" s="76"/>
      <c r="B424" s="64" t="s">
        <v>125</v>
      </c>
      <c r="C424" s="65" t="s">
        <v>125</v>
      </c>
      <c r="D424" s="65" t="s">
        <v>125</v>
      </c>
      <c r="E424" s="66" t="s">
        <v>125</v>
      </c>
      <c r="F424" s="54">
        <v>0</v>
      </c>
      <c r="G424" s="55">
        <v>0</v>
      </c>
      <c r="H424" s="67">
        <f t="shared" si="27"/>
        <v>0</v>
      </c>
      <c r="I424" s="68"/>
      <c r="J424" s="56"/>
      <c r="K424" s="69"/>
      <c r="L424" s="70">
        <f t="shared" si="28"/>
        <v>0</v>
      </c>
      <c r="M424" s="52"/>
      <c r="N424" s="57">
        <v>0</v>
      </c>
      <c r="O424" s="72"/>
      <c r="P424" s="72"/>
      <c r="Q424" s="72"/>
      <c r="R424" s="72"/>
      <c r="S424" s="72"/>
      <c r="T424" s="72"/>
      <c r="U424" s="72"/>
      <c r="V424" s="72"/>
      <c r="W424" s="72"/>
      <c r="X424" s="72"/>
      <c r="Y424" s="72"/>
      <c r="Z424" s="72"/>
      <c r="AA424" s="58">
        <f t="shared" si="29"/>
        <v>0</v>
      </c>
      <c r="AB424" s="73"/>
      <c r="AC424" s="59">
        <f>IF(ROUND(Comptes!AA424,0)=0,Comptes!AF424,IFERROR(IF(Comptes!H424&lt;&gt;0,IF(Comptes!AA424&lt;&gt;0,SUMPRODUCT(Comptes!O424:Z424,Comptes!$O$5:$Z$5)/Comptes!AA424,IF(Comptes!G424&lt;&gt;0,$AC$3,Comptes!AF424)),""),""))</f>
        <v>0</v>
      </c>
      <c r="AD424" s="60" t="str">
        <f ca="1">+IFERROR(VLOOKUP((($AC$3-AC424))/30.5,$AK$24:$AL$28,2,TRUE),"")</f>
        <v>A plus d’un an</v>
      </c>
      <c r="AE424" s="52"/>
      <c r="AF424" s="61"/>
    </row>
    <row r="425" spans="1:32" s="62" customFormat="1" ht="13.8" x14ac:dyDescent="0.3">
      <c r="A425" s="76"/>
      <c r="B425" s="64" t="s">
        <v>125</v>
      </c>
      <c r="C425" s="65" t="s">
        <v>125</v>
      </c>
      <c r="D425" s="65" t="s">
        <v>125</v>
      </c>
      <c r="E425" s="66" t="s">
        <v>125</v>
      </c>
      <c r="F425" s="54">
        <v>0</v>
      </c>
      <c r="G425" s="55">
        <v>0</v>
      </c>
      <c r="H425" s="67">
        <f t="shared" si="27"/>
        <v>0</v>
      </c>
      <c r="I425" s="68"/>
      <c r="J425" s="56"/>
      <c r="K425" s="69"/>
      <c r="L425" s="70">
        <f t="shared" si="28"/>
        <v>0</v>
      </c>
      <c r="M425" s="52"/>
      <c r="N425" s="57">
        <v>0</v>
      </c>
      <c r="O425" s="72"/>
      <c r="P425" s="72"/>
      <c r="Q425" s="72"/>
      <c r="R425" s="72"/>
      <c r="S425" s="72"/>
      <c r="T425" s="72"/>
      <c r="U425" s="72"/>
      <c r="V425" s="72"/>
      <c r="W425" s="72"/>
      <c r="X425" s="72"/>
      <c r="Y425" s="72"/>
      <c r="Z425" s="72"/>
      <c r="AA425" s="58">
        <f t="shared" si="29"/>
        <v>0</v>
      </c>
      <c r="AB425" s="73"/>
      <c r="AC425" s="59">
        <f>IF(ROUND(Comptes!AA425,0)=0,Comptes!AF425,IFERROR(IF(Comptes!H425&lt;&gt;0,IF(Comptes!AA425&lt;&gt;0,SUMPRODUCT(Comptes!O425:Z425,Comptes!$O$5:$Z$5)/Comptes!AA425,IF(Comptes!G425&lt;&gt;0,$AC$3,Comptes!AF425)),""),""))</f>
        <v>0</v>
      </c>
      <c r="AD425" s="60" t="str">
        <f ca="1">+IFERROR(VLOOKUP((($AC$3-AC425))/30.5,$AK$24:$AL$28,2,TRUE),"")</f>
        <v>A plus d’un an</v>
      </c>
      <c r="AE425" s="52"/>
      <c r="AF425" s="61"/>
    </row>
    <row r="426" spans="1:32" s="62" customFormat="1" ht="13.8" x14ac:dyDescent="0.3">
      <c r="A426" s="76"/>
      <c r="B426" s="64" t="s">
        <v>125</v>
      </c>
      <c r="C426" s="65" t="s">
        <v>125</v>
      </c>
      <c r="D426" s="65" t="s">
        <v>125</v>
      </c>
      <c r="E426" s="66" t="s">
        <v>125</v>
      </c>
      <c r="F426" s="54">
        <v>0</v>
      </c>
      <c r="G426" s="55">
        <v>0</v>
      </c>
      <c r="H426" s="67">
        <f t="shared" si="27"/>
        <v>0</v>
      </c>
      <c r="I426" s="68"/>
      <c r="J426" s="56"/>
      <c r="K426" s="69"/>
      <c r="L426" s="70">
        <f t="shared" si="28"/>
        <v>0</v>
      </c>
      <c r="M426" s="52"/>
      <c r="N426" s="57">
        <v>0</v>
      </c>
      <c r="O426" s="72"/>
      <c r="P426" s="72"/>
      <c r="Q426" s="72"/>
      <c r="R426" s="72"/>
      <c r="S426" s="72"/>
      <c r="T426" s="72"/>
      <c r="U426" s="72"/>
      <c r="V426" s="72"/>
      <c r="W426" s="72"/>
      <c r="X426" s="72"/>
      <c r="Y426" s="72"/>
      <c r="Z426" s="72"/>
      <c r="AA426" s="58">
        <f t="shared" si="29"/>
        <v>0</v>
      </c>
      <c r="AB426" s="73"/>
      <c r="AC426" s="59">
        <f>IF(ROUND(Comptes!AA426,0)=0,Comptes!AF426,IFERROR(IF(Comptes!H426&lt;&gt;0,IF(Comptes!AA426&lt;&gt;0,SUMPRODUCT(Comptes!O426:Z426,Comptes!$O$5:$Z$5)/Comptes!AA426,IF(Comptes!G426&lt;&gt;0,$AC$3,Comptes!AF426)),""),""))</f>
        <v>0</v>
      </c>
      <c r="AD426" s="60" t="str">
        <f ca="1">+IFERROR(VLOOKUP((($AC$3-AC426))/30.5,$AK$24:$AL$28,2,TRUE),"")</f>
        <v>A plus d’un an</v>
      </c>
      <c r="AE426" s="52"/>
      <c r="AF426" s="61"/>
    </row>
    <row r="427" spans="1:32" s="62" customFormat="1" ht="13.8" x14ac:dyDescent="0.3">
      <c r="A427" s="76"/>
      <c r="B427" s="64" t="s">
        <v>125</v>
      </c>
      <c r="C427" s="65" t="s">
        <v>125</v>
      </c>
      <c r="D427" s="65" t="s">
        <v>125</v>
      </c>
      <c r="E427" s="66" t="s">
        <v>125</v>
      </c>
      <c r="F427" s="54">
        <v>0</v>
      </c>
      <c r="G427" s="55">
        <v>0</v>
      </c>
      <c r="H427" s="67">
        <f t="shared" si="27"/>
        <v>0</v>
      </c>
      <c r="I427" s="68"/>
      <c r="J427" s="56"/>
      <c r="K427" s="69"/>
      <c r="L427" s="70">
        <f t="shared" si="28"/>
        <v>0</v>
      </c>
      <c r="M427" s="52"/>
      <c r="N427" s="57">
        <v>0</v>
      </c>
      <c r="O427" s="72"/>
      <c r="P427" s="72"/>
      <c r="Q427" s="72"/>
      <c r="R427" s="72"/>
      <c r="S427" s="72"/>
      <c r="T427" s="72"/>
      <c r="U427" s="72"/>
      <c r="V427" s="72"/>
      <c r="W427" s="72"/>
      <c r="X427" s="72"/>
      <c r="Y427" s="72"/>
      <c r="Z427" s="72"/>
      <c r="AA427" s="58">
        <f t="shared" si="29"/>
        <v>0</v>
      </c>
      <c r="AB427" s="73"/>
      <c r="AC427" s="59">
        <f>IF(ROUND(Comptes!AA427,0)=0,Comptes!AF427,IFERROR(IF(Comptes!H427&lt;&gt;0,IF(Comptes!AA427&lt;&gt;0,SUMPRODUCT(Comptes!O427:Z427,Comptes!$O$5:$Z$5)/Comptes!AA427,IF(Comptes!G427&lt;&gt;0,$AC$3,Comptes!AF427)),""),""))</f>
        <v>0</v>
      </c>
      <c r="AD427" s="60" t="str">
        <f ca="1">+IFERROR(VLOOKUP((($AC$3-AC427))/30.5,$AK$24:$AL$28,2,TRUE),"")</f>
        <v>A plus d’un an</v>
      </c>
      <c r="AE427" s="52"/>
      <c r="AF427" s="61"/>
    </row>
    <row r="428" spans="1:32" s="62" customFormat="1" ht="13.8" x14ac:dyDescent="0.3">
      <c r="A428" s="76"/>
      <c r="B428" s="64" t="s">
        <v>125</v>
      </c>
      <c r="C428" s="65" t="s">
        <v>125</v>
      </c>
      <c r="D428" s="65" t="s">
        <v>125</v>
      </c>
      <c r="E428" s="66" t="s">
        <v>125</v>
      </c>
      <c r="F428" s="54">
        <v>0</v>
      </c>
      <c r="G428" s="55">
        <v>0</v>
      </c>
      <c r="H428" s="67">
        <f t="shared" si="27"/>
        <v>0</v>
      </c>
      <c r="I428" s="68"/>
      <c r="J428" s="56"/>
      <c r="K428" s="69"/>
      <c r="L428" s="70">
        <f t="shared" si="28"/>
        <v>0</v>
      </c>
      <c r="M428" s="52"/>
      <c r="N428" s="57">
        <v>0</v>
      </c>
      <c r="O428" s="72"/>
      <c r="P428" s="72"/>
      <c r="Q428" s="72"/>
      <c r="R428" s="72"/>
      <c r="S428" s="72"/>
      <c r="T428" s="72"/>
      <c r="U428" s="72"/>
      <c r="V428" s="72"/>
      <c r="W428" s="72"/>
      <c r="X428" s="72"/>
      <c r="Y428" s="72"/>
      <c r="Z428" s="72"/>
      <c r="AA428" s="58">
        <f t="shared" si="29"/>
        <v>0</v>
      </c>
      <c r="AB428" s="73"/>
      <c r="AC428" s="59">
        <f>IF(ROUND(Comptes!AA428,0)=0,Comptes!AF428,IFERROR(IF(Comptes!H428&lt;&gt;0,IF(Comptes!AA428&lt;&gt;0,SUMPRODUCT(Comptes!O428:Z428,Comptes!$O$5:$Z$5)/Comptes!AA428,IF(Comptes!G428&lt;&gt;0,$AC$3,Comptes!AF428)),""),""))</f>
        <v>0</v>
      </c>
      <c r="AD428" s="60" t="str">
        <f ca="1">+IFERROR(VLOOKUP((($AC$3-AC428))/30.5,$AK$24:$AL$28,2,TRUE),"")</f>
        <v>A plus d’un an</v>
      </c>
      <c r="AE428" s="52"/>
      <c r="AF428" s="61"/>
    </row>
    <row r="429" spans="1:32" s="62" customFormat="1" ht="13.8" x14ac:dyDescent="0.3">
      <c r="A429" s="76"/>
      <c r="B429" s="64" t="s">
        <v>125</v>
      </c>
      <c r="C429" s="65" t="s">
        <v>125</v>
      </c>
      <c r="D429" s="65" t="s">
        <v>125</v>
      </c>
      <c r="E429" s="66" t="s">
        <v>125</v>
      </c>
      <c r="F429" s="54">
        <v>0</v>
      </c>
      <c r="G429" s="55">
        <v>0</v>
      </c>
      <c r="H429" s="67">
        <f t="shared" si="27"/>
        <v>0</v>
      </c>
      <c r="I429" s="68"/>
      <c r="J429" s="56"/>
      <c r="K429" s="69"/>
      <c r="L429" s="70">
        <f t="shared" si="28"/>
        <v>0</v>
      </c>
      <c r="M429" s="52"/>
      <c r="N429" s="57">
        <v>0</v>
      </c>
      <c r="O429" s="72"/>
      <c r="P429" s="72"/>
      <c r="Q429" s="72"/>
      <c r="R429" s="72"/>
      <c r="S429" s="72"/>
      <c r="T429" s="72"/>
      <c r="U429" s="72"/>
      <c r="V429" s="72"/>
      <c r="W429" s="72"/>
      <c r="X429" s="72"/>
      <c r="Y429" s="72"/>
      <c r="Z429" s="72"/>
      <c r="AA429" s="58">
        <f t="shared" si="29"/>
        <v>0</v>
      </c>
      <c r="AB429" s="73"/>
      <c r="AC429" s="59">
        <f>IF(ROUND(Comptes!AA429,0)=0,Comptes!AF429,IFERROR(IF(Comptes!H429&lt;&gt;0,IF(Comptes!AA429&lt;&gt;0,SUMPRODUCT(Comptes!O429:Z429,Comptes!$O$5:$Z$5)/Comptes!AA429,IF(Comptes!G429&lt;&gt;0,$AC$3,Comptes!AF429)),""),""))</f>
        <v>0</v>
      </c>
      <c r="AD429" s="60" t="str">
        <f ca="1">+IFERROR(VLOOKUP((($AC$3-AC429))/30.5,$AK$24:$AL$28,2,TRUE),"")</f>
        <v>A plus d’un an</v>
      </c>
      <c r="AE429" s="52"/>
      <c r="AF429" s="61"/>
    </row>
    <row r="430" spans="1:32" s="62" customFormat="1" ht="13.8" x14ac:dyDescent="0.3">
      <c r="A430" s="76"/>
      <c r="B430" s="64" t="s">
        <v>125</v>
      </c>
      <c r="C430" s="65" t="s">
        <v>125</v>
      </c>
      <c r="D430" s="65" t="s">
        <v>125</v>
      </c>
      <c r="E430" s="66" t="s">
        <v>125</v>
      </c>
      <c r="F430" s="54">
        <v>0</v>
      </c>
      <c r="G430" s="55">
        <v>0</v>
      </c>
      <c r="H430" s="67">
        <f t="shared" si="27"/>
        <v>0</v>
      </c>
      <c r="I430" s="68"/>
      <c r="J430" s="56"/>
      <c r="K430" s="69"/>
      <c r="L430" s="70">
        <f t="shared" si="28"/>
        <v>0</v>
      </c>
      <c r="M430" s="52"/>
      <c r="N430" s="57">
        <v>0</v>
      </c>
      <c r="O430" s="72"/>
      <c r="P430" s="72"/>
      <c r="Q430" s="72"/>
      <c r="R430" s="72"/>
      <c r="S430" s="72"/>
      <c r="T430" s="72"/>
      <c r="U430" s="72"/>
      <c r="V430" s="72"/>
      <c r="W430" s="72"/>
      <c r="X430" s="72"/>
      <c r="Y430" s="72"/>
      <c r="Z430" s="72"/>
      <c r="AA430" s="58">
        <f t="shared" si="29"/>
        <v>0</v>
      </c>
      <c r="AB430" s="73"/>
      <c r="AC430" s="59">
        <f>IF(ROUND(Comptes!AA430,0)=0,Comptes!AF430,IFERROR(IF(Comptes!H430&lt;&gt;0,IF(Comptes!AA430&lt;&gt;0,SUMPRODUCT(Comptes!O430:Z430,Comptes!$O$5:$Z$5)/Comptes!AA430,IF(Comptes!G430&lt;&gt;0,$AC$3,Comptes!AF430)),""),""))</f>
        <v>0</v>
      </c>
      <c r="AD430" s="60" t="str">
        <f ca="1">+IFERROR(VLOOKUP((($AC$3-AC430))/30.5,$AK$24:$AL$28,2,TRUE),"")</f>
        <v>A plus d’un an</v>
      </c>
      <c r="AE430" s="52"/>
      <c r="AF430" s="61"/>
    </row>
    <row r="431" spans="1:32" s="62" customFormat="1" ht="13.8" x14ac:dyDescent="0.3">
      <c r="A431" s="76"/>
      <c r="B431" s="64" t="s">
        <v>125</v>
      </c>
      <c r="C431" s="65" t="s">
        <v>125</v>
      </c>
      <c r="D431" s="65" t="s">
        <v>125</v>
      </c>
      <c r="E431" s="66" t="s">
        <v>125</v>
      </c>
      <c r="F431" s="54">
        <v>0</v>
      </c>
      <c r="G431" s="55">
        <v>0</v>
      </c>
      <c r="H431" s="67">
        <f t="shared" si="27"/>
        <v>0</v>
      </c>
      <c r="I431" s="68"/>
      <c r="J431" s="56"/>
      <c r="K431" s="69"/>
      <c r="L431" s="70">
        <f t="shared" si="28"/>
        <v>0</v>
      </c>
      <c r="M431" s="52"/>
      <c r="N431" s="57">
        <v>0</v>
      </c>
      <c r="O431" s="72"/>
      <c r="P431" s="72"/>
      <c r="Q431" s="72"/>
      <c r="R431" s="72"/>
      <c r="S431" s="72"/>
      <c r="T431" s="72"/>
      <c r="U431" s="72"/>
      <c r="V431" s="72"/>
      <c r="W431" s="72"/>
      <c r="X431" s="72"/>
      <c r="Y431" s="72"/>
      <c r="Z431" s="72"/>
      <c r="AA431" s="58">
        <f t="shared" si="29"/>
        <v>0</v>
      </c>
      <c r="AB431" s="73"/>
      <c r="AC431" s="59">
        <f>IF(ROUND(Comptes!AA431,0)=0,Comptes!AF431,IFERROR(IF(Comptes!H431&lt;&gt;0,IF(Comptes!AA431&lt;&gt;0,SUMPRODUCT(Comptes!O431:Z431,Comptes!$O$5:$Z$5)/Comptes!AA431,IF(Comptes!G431&lt;&gt;0,$AC$3,Comptes!AF431)),""),""))</f>
        <v>0</v>
      </c>
      <c r="AD431" s="60" t="str">
        <f ca="1">+IFERROR(VLOOKUP((($AC$3-AC431))/30.5,$AK$24:$AL$28,2,TRUE),"")</f>
        <v>A plus d’un an</v>
      </c>
      <c r="AE431" s="52"/>
      <c r="AF431" s="61"/>
    </row>
    <row r="432" spans="1:32" s="62" customFormat="1" ht="13.8" x14ac:dyDescent="0.3">
      <c r="A432" s="76"/>
      <c r="B432" s="64" t="s">
        <v>125</v>
      </c>
      <c r="C432" s="65" t="s">
        <v>125</v>
      </c>
      <c r="D432" s="65" t="s">
        <v>125</v>
      </c>
      <c r="E432" s="66" t="s">
        <v>125</v>
      </c>
      <c r="F432" s="54">
        <v>0</v>
      </c>
      <c r="G432" s="55">
        <v>0</v>
      </c>
      <c r="H432" s="67">
        <f t="shared" si="27"/>
        <v>0</v>
      </c>
      <c r="I432" s="68"/>
      <c r="J432" s="56"/>
      <c r="K432" s="69"/>
      <c r="L432" s="70">
        <f t="shared" si="28"/>
        <v>0</v>
      </c>
      <c r="M432" s="52"/>
      <c r="N432" s="57">
        <v>0</v>
      </c>
      <c r="O432" s="72"/>
      <c r="P432" s="72"/>
      <c r="Q432" s="72"/>
      <c r="R432" s="72"/>
      <c r="S432" s="72"/>
      <c r="T432" s="72"/>
      <c r="U432" s="72"/>
      <c r="V432" s="72"/>
      <c r="W432" s="72"/>
      <c r="X432" s="72"/>
      <c r="Y432" s="72"/>
      <c r="Z432" s="72"/>
      <c r="AA432" s="58">
        <f t="shared" si="29"/>
        <v>0</v>
      </c>
      <c r="AB432" s="73"/>
      <c r="AC432" s="59">
        <f>IF(ROUND(Comptes!AA432,0)=0,Comptes!AF432,IFERROR(IF(Comptes!H432&lt;&gt;0,IF(Comptes!AA432&lt;&gt;0,SUMPRODUCT(Comptes!O432:Z432,Comptes!$O$5:$Z$5)/Comptes!AA432,IF(Comptes!G432&lt;&gt;0,$AC$3,Comptes!AF432)),""),""))</f>
        <v>0</v>
      </c>
      <c r="AD432" s="60" t="str">
        <f ca="1">+IFERROR(VLOOKUP((($AC$3-AC432))/30.5,$AK$24:$AL$28,2,TRUE),"")</f>
        <v>A plus d’un an</v>
      </c>
      <c r="AE432" s="52"/>
      <c r="AF432" s="61"/>
    </row>
    <row r="433" spans="1:32" s="62" customFormat="1" ht="13.8" x14ac:dyDescent="0.3">
      <c r="A433" s="76"/>
      <c r="B433" s="64" t="s">
        <v>125</v>
      </c>
      <c r="C433" s="65" t="s">
        <v>125</v>
      </c>
      <c r="D433" s="65" t="s">
        <v>125</v>
      </c>
      <c r="E433" s="66" t="s">
        <v>125</v>
      </c>
      <c r="F433" s="54">
        <v>0</v>
      </c>
      <c r="G433" s="55">
        <v>0</v>
      </c>
      <c r="H433" s="67">
        <f t="shared" si="27"/>
        <v>0</v>
      </c>
      <c r="I433" s="68"/>
      <c r="J433" s="56"/>
      <c r="K433" s="69"/>
      <c r="L433" s="70">
        <f t="shared" si="28"/>
        <v>0</v>
      </c>
      <c r="M433" s="52"/>
      <c r="N433" s="57">
        <v>0</v>
      </c>
      <c r="O433" s="72"/>
      <c r="P433" s="72"/>
      <c r="Q433" s="72"/>
      <c r="R433" s="72"/>
      <c r="S433" s="72"/>
      <c r="T433" s="72"/>
      <c r="U433" s="72"/>
      <c r="V433" s="72"/>
      <c r="W433" s="72"/>
      <c r="X433" s="72"/>
      <c r="Y433" s="72"/>
      <c r="Z433" s="72"/>
      <c r="AA433" s="58">
        <f t="shared" si="29"/>
        <v>0</v>
      </c>
      <c r="AB433" s="73"/>
      <c r="AC433" s="59">
        <f>IF(ROUND(Comptes!AA433,0)=0,Comptes!AF433,IFERROR(IF(Comptes!H433&lt;&gt;0,IF(Comptes!AA433&lt;&gt;0,SUMPRODUCT(Comptes!O433:Z433,Comptes!$O$5:$Z$5)/Comptes!AA433,IF(Comptes!G433&lt;&gt;0,$AC$3,Comptes!AF433)),""),""))</f>
        <v>0</v>
      </c>
      <c r="AD433" s="60" t="str">
        <f ca="1">+IFERROR(VLOOKUP((($AC$3-AC433))/30.5,$AK$24:$AL$28,2,TRUE),"")</f>
        <v>A plus d’un an</v>
      </c>
      <c r="AE433" s="52"/>
      <c r="AF433" s="61"/>
    </row>
    <row r="434" spans="1:32" s="62" customFormat="1" ht="13.8" x14ac:dyDescent="0.3">
      <c r="A434" s="76"/>
      <c r="B434" s="64" t="s">
        <v>125</v>
      </c>
      <c r="C434" s="65" t="s">
        <v>125</v>
      </c>
      <c r="D434" s="65" t="s">
        <v>125</v>
      </c>
      <c r="E434" s="66" t="s">
        <v>125</v>
      </c>
      <c r="F434" s="54">
        <v>0</v>
      </c>
      <c r="G434" s="55">
        <v>0</v>
      </c>
      <c r="H434" s="67">
        <f t="shared" si="27"/>
        <v>0</v>
      </c>
      <c r="I434" s="68"/>
      <c r="J434" s="56"/>
      <c r="K434" s="69"/>
      <c r="L434" s="70">
        <f t="shared" si="28"/>
        <v>0</v>
      </c>
      <c r="M434" s="52"/>
      <c r="N434" s="57">
        <v>0</v>
      </c>
      <c r="O434" s="72"/>
      <c r="P434" s="72"/>
      <c r="Q434" s="72"/>
      <c r="R434" s="72"/>
      <c r="S434" s="72"/>
      <c r="T434" s="72"/>
      <c r="U434" s="72"/>
      <c r="V434" s="72"/>
      <c r="W434" s="72"/>
      <c r="X434" s="72"/>
      <c r="Y434" s="72"/>
      <c r="Z434" s="72"/>
      <c r="AA434" s="58">
        <f t="shared" si="29"/>
        <v>0</v>
      </c>
      <c r="AB434" s="73"/>
      <c r="AC434" s="59">
        <f>IF(ROUND(Comptes!AA434,0)=0,Comptes!AF434,IFERROR(IF(Comptes!H434&lt;&gt;0,IF(Comptes!AA434&lt;&gt;0,SUMPRODUCT(Comptes!O434:Z434,Comptes!$O$5:$Z$5)/Comptes!AA434,IF(Comptes!G434&lt;&gt;0,$AC$3,Comptes!AF434)),""),""))</f>
        <v>0</v>
      </c>
      <c r="AD434" s="60" t="str">
        <f ca="1">+IFERROR(VLOOKUP((($AC$3-AC434))/30.5,$AK$24:$AL$28,2,TRUE),"")</f>
        <v>A plus d’un an</v>
      </c>
      <c r="AE434" s="52"/>
      <c r="AF434" s="61"/>
    </row>
    <row r="435" spans="1:32" s="62" customFormat="1" ht="13.8" x14ac:dyDescent="0.3">
      <c r="A435" s="76"/>
      <c r="B435" s="64" t="s">
        <v>125</v>
      </c>
      <c r="C435" s="65" t="s">
        <v>125</v>
      </c>
      <c r="D435" s="65" t="s">
        <v>125</v>
      </c>
      <c r="E435" s="66" t="s">
        <v>125</v>
      </c>
      <c r="F435" s="54">
        <v>0</v>
      </c>
      <c r="G435" s="55">
        <v>0</v>
      </c>
      <c r="H435" s="67">
        <f t="shared" si="27"/>
        <v>0</v>
      </c>
      <c r="I435" s="68"/>
      <c r="J435" s="56"/>
      <c r="K435" s="69"/>
      <c r="L435" s="70">
        <f t="shared" si="28"/>
        <v>0</v>
      </c>
      <c r="M435" s="52"/>
      <c r="N435" s="57">
        <v>0</v>
      </c>
      <c r="O435" s="72"/>
      <c r="P435" s="72"/>
      <c r="Q435" s="72"/>
      <c r="R435" s="72"/>
      <c r="S435" s="72"/>
      <c r="T435" s="72"/>
      <c r="U435" s="72"/>
      <c r="V435" s="72"/>
      <c r="W435" s="72"/>
      <c r="X435" s="72"/>
      <c r="Y435" s="72"/>
      <c r="Z435" s="72"/>
      <c r="AA435" s="58">
        <f t="shared" si="29"/>
        <v>0</v>
      </c>
      <c r="AB435" s="73"/>
      <c r="AC435" s="59">
        <f>IF(ROUND(Comptes!AA435,0)=0,Comptes!AF435,IFERROR(IF(Comptes!H435&lt;&gt;0,IF(Comptes!AA435&lt;&gt;0,SUMPRODUCT(Comptes!O435:Z435,Comptes!$O$5:$Z$5)/Comptes!AA435,IF(Comptes!G435&lt;&gt;0,$AC$3,Comptes!AF435)),""),""))</f>
        <v>0</v>
      </c>
      <c r="AD435" s="60" t="str">
        <f ca="1">+IFERROR(VLOOKUP((($AC$3-AC435))/30.5,$AK$24:$AL$28,2,TRUE),"")</f>
        <v>A plus d’un an</v>
      </c>
      <c r="AE435" s="52"/>
      <c r="AF435" s="61"/>
    </row>
    <row r="436" spans="1:32" s="62" customFormat="1" ht="13.8" x14ac:dyDescent="0.3">
      <c r="A436" s="76"/>
      <c r="B436" s="64" t="s">
        <v>125</v>
      </c>
      <c r="C436" s="65" t="s">
        <v>125</v>
      </c>
      <c r="D436" s="65" t="s">
        <v>125</v>
      </c>
      <c r="E436" s="66" t="s">
        <v>125</v>
      </c>
      <c r="F436" s="54">
        <v>0</v>
      </c>
      <c r="G436" s="55">
        <v>0</v>
      </c>
      <c r="H436" s="67">
        <f t="shared" si="27"/>
        <v>0</v>
      </c>
      <c r="I436" s="68"/>
      <c r="J436" s="56"/>
      <c r="K436" s="69"/>
      <c r="L436" s="70">
        <f t="shared" si="28"/>
        <v>0</v>
      </c>
      <c r="M436" s="52"/>
      <c r="N436" s="57">
        <v>0</v>
      </c>
      <c r="O436" s="72"/>
      <c r="P436" s="72"/>
      <c r="Q436" s="72"/>
      <c r="R436" s="72"/>
      <c r="S436" s="72"/>
      <c r="T436" s="72"/>
      <c r="U436" s="72"/>
      <c r="V436" s="72"/>
      <c r="W436" s="72"/>
      <c r="X436" s="72"/>
      <c r="Y436" s="72"/>
      <c r="Z436" s="72"/>
      <c r="AA436" s="58">
        <f t="shared" si="29"/>
        <v>0</v>
      </c>
      <c r="AB436" s="73"/>
      <c r="AC436" s="59">
        <f>IF(ROUND(Comptes!AA436,0)=0,Comptes!AF436,IFERROR(IF(Comptes!H436&lt;&gt;0,IF(Comptes!AA436&lt;&gt;0,SUMPRODUCT(Comptes!O436:Z436,Comptes!$O$5:$Z$5)/Comptes!AA436,IF(Comptes!G436&lt;&gt;0,$AC$3,Comptes!AF436)),""),""))</f>
        <v>0</v>
      </c>
      <c r="AD436" s="60" t="str">
        <f ca="1">+IFERROR(VLOOKUP((($AC$3-AC436))/30.5,$AK$24:$AL$28,2,TRUE),"")</f>
        <v>A plus d’un an</v>
      </c>
      <c r="AE436" s="52"/>
      <c r="AF436" s="61"/>
    </row>
    <row r="437" spans="1:32" s="62" customFormat="1" ht="13.8" x14ac:dyDescent="0.3">
      <c r="A437" s="76"/>
      <c r="B437" s="64" t="s">
        <v>125</v>
      </c>
      <c r="C437" s="65" t="s">
        <v>125</v>
      </c>
      <c r="D437" s="65" t="s">
        <v>125</v>
      </c>
      <c r="E437" s="66" t="s">
        <v>125</v>
      </c>
      <c r="F437" s="54">
        <v>0</v>
      </c>
      <c r="G437" s="55">
        <v>0</v>
      </c>
      <c r="H437" s="67">
        <f t="shared" ref="H437:H500" si="30">AA437+N437-G437</f>
        <v>0</v>
      </c>
      <c r="I437" s="68"/>
      <c r="J437" s="56"/>
      <c r="K437" s="69"/>
      <c r="L437" s="70">
        <f t="shared" ref="L437:L500" si="31">+F437-N437-K437-AA437</f>
        <v>0</v>
      </c>
      <c r="M437" s="52"/>
      <c r="N437" s="57">
        <v>0</v>
      </c>
      <c r="O437" s="72"/>
      <c r="P437" s="72"/>
      <c r="Q437" s="72"/>
      <c r="R437" s="72"/>
      <c r="S437" s="72"/>
      <c r="T437" s="72"/>
      <c r="U437" s="72"/>
      <c r="V437" s="72"/>
      <c r="W437" s="72"/>
      <c r="X437" s="72"/>
      <c r="Y437" s="72"/>
      <c r="Z437" s="72"/>
      <c r="AA437" s="58">
        <f t="shared" ref="AA437:AA500" si="32">+SUM(O437:Z437)</f>
        <v>0</v>
      </c>
      <c r="AB437" s="73"/>
      <c r="AC437" s="59">
        <f>IF(ROUND(Comptes!AA437,0)=0,Comptes!AF437,IFERROR(IF(Comptes!H437&lt;&gt;0,IF(Comptes!AA437&lt;&gt;0,SUMPRODUCT(Comptes!O437:Z437,Comptes!$O$5:$Z$5)/Comptes!AA437,IF(Comptes!G437&lt;&gt;0,$AC$3,Comptes!AF437)),""),""))</f>
        <v>0</v>
      </c>
      <c r="AD437" s="60" t="str">
        <f ca="1">+IFERROR(VLOOKUP((($AC$3-AC437))/30.5,$AK$24:$AL$28,2,TRUE),"")</f>
        <v>A plus d’un an</v>
      </c>
      <c r="AE437" s="52"/>
      <c r="AF437" s="61"/>
    </row>
    <row r="438" spans="1:32" s="62" customFormat="1" ht="13.8" x14ac:dyDescent="0.3">
      <c r="A438" s="76"/>
      <c r="B438" s="64" t="s">
        <v>125</v>
      </c>
      <c r="C438" s="65" t="s">
        <v>125</v>
      </c>
      <c r="D438" s="65" t="s">
        <v>125</v>
      </c>
      <c r="E438" s="66" t="s">
        <v>125</v>
      </c>
      <c r="F438" s="54">
        <v>0</v>
      </c>
      <c r="G438" s="55">
        <v>0</v>
      </c>
      <c r="H438" s="67">
        <f t="shared" si="30"/>
        <v>0</v>
      </c>
      <c r="I438" s="68"/>
      <c r="J438" s="56"/>
      <c r="K438" s="69"/>
      <c r="L438" s="70">
        <f t="shared" si="31"/>
        <v>0</v>
      </c>
      <c r="M438" s="52"/>
      <c r="N438" s="57">
        <v>0</v>
      </c>
      <c r="O438" s="72"/>
      <c r="P438" s="72"/>
      <c r="Q438" s="72"/>
      <c r="R438" s="72"/>
      <c r="S438" s="72"/>
      <c r="T438" s="72"/>
      <c r="U438" s="72"/>
      <c r="V438" s="72"/>
      <c r="W438" s="72"/>
      <c r="X438" s="72"/>
      <c r="Y438" s="72"/>
      <c r="Z438" s="72"/>
      <c r="AA438" s="58">
        <f t="shared" si="32"/>
        <v>0</v>
      </c>
      <c r="AB438" s="73"/>
      <c r="AC438" s="59">
        <f>IF(ROUND(Comptes!AA438,0)=0,Comptes!AF438,IFERROR(IF(Comptes!H438&lt;&gt;0,IF(Comptes!AA438&lt;&gt;0,SUMPRODUCT(Comptes!O438:Z438,Comptes!$O$5:$Z$5)/Comptes!AA438,IF(Comptes!G438&lt;&gt;0,$AC$3,Comptes!AF438)),""),""))</f>
        <v>0</v>
      </c>
      <c r="AD438" s="60" t="str">
        <f ca="1">+IFERROR(VLOOKUP((($AC$3-AC438))/30.5,$AK$24:$AL$28,2,TRUE),"")</f>
        <v>A plus d’un an</v>
      </c>
      <c r="AE438" s="52"/>
      <c r="AF438" s="61"/>
    </row>
    <row r="439" spans="1:32" s="62" customFormat="1" ht="13.8" x14ac:dyDescent="0.3">
      <c r="A439" s="76"/>
      <c r="B439" s="64" t="s">
        <v>125</v>
      </c>
      <c r="C439" s="65" t="s">
        <v>125</v>
      </c>
      <c r="D439" s="65" t="s">
        <v>125</v>
      </c>
      <c r="E439" s="66" t="s">
        <v>125</v>
      </c>
      <c r="F439" s="54">
        <v>0</v>
      </c>
      <c r="G439" s="55">
        <v>0</v>
      </c>
      <c r="H439" s="67">
        <f t="shared" si="30"/>
        <v>0</v>
      </c>
      <c r="I439" s="68"/>
      <c r="J439" s="56"/>
      <c r="K439" s="69"/>
      <c r="L439" s="70">
        <f t="shared" si="31"/>
        <v>0</v>
      </c>
      <c r="M439" s="52"/>
      <c r="N439" s="57">
        <v>0</v>
      </c>
      <c r="O439" s="72"/>
      <c r="P439" s="72"/>
      <c r="Q439" s="72"/>
      <c r="R439" s="72"/>
      <c r="S439" s="72"/>
      <c r="T439" s="72"/>
      <c r="U439" s="72"/>
      <c r="V439" s="72"/>
      <c r="W439" s="72"/>
      <c r="X439" s="72"/>
      <c r="Y439" s="72"/>
      <c r="Z439" s="72"/>
      <c r="AA439" s="58">
        <f t="shared" si="32"/>
        <v>0</v>
      </c>
      <c r="AB439" s="73"/>
      <c r="AC439" s="59">
        <f>IF(ROUND(Comptes!AA439,0)=0,Comptes!AF439,IFERROR(IF(Comptes!H439&lt;&gt;0,IF(Comptes!AA439&lt;&gt;0,SUMPRODUCT(Comptes!O439:Z439,Comptes!$O$5:$Z$5)/Comptes!AA439,IF(Comptes!G439&lt;&gt;0,$AC$3,Comptes!AF439)),""),""))</f>
        <v>0</v>
      </c>
      <c r="AD439" s="60" t="str">
        <f ca="1">+IFERROR(VLOOKUP((($AC$3-AC439))/30.5,$AK$24:$AL$28,2,TRUE),"")</f>
        <v>A plus d’un an</v>
      </c>
      <c r="AE439" s="52"/>
      <c r="AF439" s="61"/>
    </row>
    <row r="440" spans="1:32" s="62" customFormat="1" ht="13.8" x14ac:dyDescent="0.3">
      <c r="A440" s="76"/>
      <c r="B440" s="64" t="s">
        <v>125</v>
      </c>
      <c r="C440" s="65" t="s">
        <v>125</v>
      </c>
      <c r="D440" s="65" t="s">
        <v>125</v>
      </c>
      <c r="E440" s="66" t="s">
        <v>125</v>
      </c>
      <c r="F440" s="54">
        <v>0</v>
      </c>
      <c r="G440" s="55">
        <v>0</v>
      </c>
      <c r="H440" s="67">
        <f t="shared" si="30"/>
        <v>0</v>
      </c>
      <c r="I440" s="68"/>
      <c r="J440" s="56"/>
      <c r="K440" s="69"/>
      <c r="L440" s="70">
        <f t="shared" si="31"/>
        <v>0</v>
      </c>
      <c r="M440" s="52"/>
      <c r="N440" s="57">
        <v>0</v>
      </c>
      <c r="O440" s="72"/>
      <c r="P440" s="72"/>
      <c r="Q440" s="72"/>
      <c r="R440" s="72"/>
      <c r="S440" s="72"/>
      <c r="T440" s="72"/>
      <c r="U440" s="72"/>
      <c r="V440" s="72"/>
      <c r="W440" s="72"/>
      <c r="X440" s="72"/>
      <c r="Y440" s="72"/>
      <c r="Z440" s="72"/>
      <c r="AA440" s="58">
        <f t="shared" si="32"/>
        <v>0</v>
      </c>
      <c r="AB440" s="73"/>
      <c r="AC440" s="59">
        <f>IF(ROUND(Comptes!AA440,0)=0,Comptes!AF440,IFERROR(IF(Comptes!H440&lt;&gt;0,IF(Comptes!AA440&lt;&gt;0,SUMPRODUCT(Comptes!O440:Z440,Comptes!$O$5:$Z$5)/Comptes!AA440,IF(Comptes!G440&lt;&gt;0,$AC$3,Comptes!AF440)),""),""))</f>
        <v>0</v>
      </c>
      <c r="AD440" s="60" t="str">
        <f ca="1">+IFERROR(VLOOKUP((($AC$3-AC440))/30.5,$AK$24:$AL$28,2,TRUE),"")</f>
        <v>A plus d’un an</v>
      </c>
      <c r="AE440" s="52"/>
      <c r="AF440" s="61"/>
    </row>
    <row r="441" spans="1:32" s="62" customFormat="1" ht="13.8" x14ac:dyDescent="0.3">
      <c r="A441" s="76"/>
      <c r="B441" s="64" t="s">
        <v>125</v>
      </c>
      <c r="C441" s="65" t="s">
        <v>125</v>
      </c>
      <c r="D441" s="65" t="s">
        <v>125</v>
      </c>
      <c r="E441" s="66" t="s">
        <v>125</v>
      </c>
      <c r="F441" s="54">
        <v>0</v>
      </c>
      <c r="G441" s="55">
        <v>0</v>
      </c>
      <c r="H441" s="67">
        <f t="shared" si="30"/>
        <v>0</v>
      </c>
      <c r="I441" s="68"/>
      <c r="J441" s="56"/>
      <c r="K441" s="69"/>
      <c r="L441" s="70">
        <f t="shared" si="31"/>
        <v>0</v>
      </c>
      <c r="M441" s="52"/>
      <c r="N441" s="57">
        <v>0</v>
      </c>
      <c r="O441" s="72"/>
      <c r="P441" s="72"/>
      <c r="Q441" s="72"/>
      <c r="R441" s="72"/>
      <c r="S441" s="72"/>
      <c r="T441" s="72"/>
      <c r="U441" s="72"/>
      <c r="V441" s="72"/>
      <c r="W441" s="72"/>
      <c r="X441" s="72"/>
      <c r="Y441" s="72"/>
      <c r="Z441" s="72"/>
      <c r="AA441" s="58">
        <f t="shared" si="32"/>
        <v>0</v>
      </c>
      <c r="AB441" s="73"/>
      <c r="AC441" s="59">
        <f>IF(ROUND(Comptes!AA441,0)=0,Comptes!AF441,IFERROR(IF(Comptes!H441&lt;&gt;0,IF(Comptes!AA441&lt;&gt;0,SUMPRODUCT(Comptes!O441:Z441,Comptes!$O$5:$Z$5)/Comptes!AA441,IF(Comptes!G441&lt;&gt;0,$AC$3,Comptes!AF441)),""),""))</f>
        <v>0</v>
      </c>
      <c r="AD441" s="60" t="str">
        <f ca="1">+IFERROR(VLOOKUP((($AC$3-AC441))/30.5,$AK$24:$AL$28,2,TRUE),"")</f>
        <v>A plus d’un an</v>
      </c>
      <c r="AE441" s="52"/>
      <c r="AF441" s="61"/>
    </row>
    <row r="442" spans="1:32" s="62" customFormat="1" ht="13.8" x14ac:dyDescent="0.3">
      <c r="A442" s="76"/>
      <c r="B442" s="64" t="s">
        <v>125</v>
      </c>
      <c r="C442" s="65" t="s">
        <v>125</v>
      </c>
      <c r="D442" s="65" t="s">
        <v>125</v>
      </c>
      <c r="E442" s="66" t="s">
        <v>125</v>
      </c>
      <c r="F442" s="54">
        <v>0</v>
      </c>
      <c r="G442" s="55">
        <v>0</v>
      </c>
      <c r="H442" s="67">
        <f t="shared" si="30"/>
        <v>0</v>
      </c>
      <c r="I442" s="68"/>
      <c r="J442" s="56"/>
      <c r="K442" s="69"/>
      <c r="L442" s="70">
        <f t="shared" si="31"/>
        <v>0</v>
      </c>
      <c r="M442" s="52"/>
      <c r="N442" s="57">
        <v>0</v>
      </c>
      <c r="O442" s="72"/>
      <c r="P442" s="72"/>
      <c r="Q442" s="72"/>
      <c r="R442" s="72"/>
      <c r="S442" s="72"/>
      <c r="T442" s="72"/>
      <c r="U442" s="72"/>
      <c r="V442" s="72"/>
      <c r="W442" s="72"/>
      <c r="X442" s="72"/>
      <c r="Y442" s="72"/>
      <c r="Z442" s="72"/>
      <c r="AA442" s="58">
        <f t="shared" si="32"/>
        <v>0</v>
      </c>
      <c r="AB442" s="73"/>
      <c r="AC442" s="59">
        <f>IF(ROUND(Comptes!AA442,0)=0,Comptes!AF442,IFERROR(IF(Comptes!H442&lt;&gt;0,IF(Comptes!AA442&lt;&gt;0,SUMPRODUCT(Comptes!O442:Z442,Comptes!$O$5:$Z$5)/Comptes!AA442,IF(Comptes!G442&lt;&gt;0,$AC$3,Comptes!AF442)),""),""))</f>
        <v>0</v>
      </c>
      <c r="AD442" s="60" t="str">
        <f ca="1">+IFERROR(VLOOKUP((($AC$3-AC442))/30.5,$AK$24:$AL$28,2,TRUE),"")</f>
        <v>A plus d’un an</v>
      </c>
      <c r="AE442" s="52"/>
      <c r="AF442" s="61"/>
    </row>
    <row r="443" spans="1:32" s="62" customFormat="1" ht="13.8" x14ac:dyDescent="0.3">
      <c r="A443" s="76"/>
      <c r="B443" s="64" t="s">
        <v>125</v>
      </c>
      <c r="C443" s="65" t="s">
        <v>125</v>
      </c>
      <c r="D443" s="65" t="s">
        <v>125</v>
      </c>
      <c r="E443" s="66" t="s">
        <v>125</v>
      </c>
      <c r="F443" s="54">
        <v>0</v>
      </c>
      <c r="G443" s="55">
        <v>0</v>
      </c>
      <c r="H443" s="67">
        <f t="shared" si="30"/>
        <v>0</v>
      </c>
      <c r="I443" s="68"/>
      <c r="J443" s="56"/>
      <c r="K443" s="69"/>
      <c r="L443" s="70">
        <f t="shared" si="31"/>
        <v>0</v>
      </c>
      <c r="M443" s="52"/>
      <c r="N443" s="57">
        <v>0</v>
      </c>
      <c r="O443" s="72"/>
      <c r="P443" s="72"/>
      <c r="Q443" s="72"/>
      <c r="R443" s="72"/>
      <c r="S443" s="72"/>
      <c r="T443" s="72"/>
      <c r="U443" s="72"/>
      <c r="V443" s="72"/>
      <c r="W443" s="72"/>
      <c r="X443" s="72"/>
      <c r="Y443" s="72"/>
      <c r="Z443" s="72"/>
      <c r="AA443" s="58">
        <f t="shared" si="32"/>
        <v>0</v>
      </c>
      <c r="AB443" s="73"/>
      <c r="AC443" s="59">
        <f>IF(ROUND(Comptes!AA443,0)=0,Comptes!AF443,IFERROR(IF(Comptes!H443&lt;&gt;0,IF(Comptes!AA443&lt;&gt;0,SUMPRODUCT(Comptes!O443:Z443,Comptes!$O$5:$Z$5)/Comptes!AA443,IF(Comptes!G443&lt;&gt;0,$AC$3,Comptes!AF443)),""),""))</f>
        <v>0</v>
      </c>
      <c r="AD443" s="60" t="str">
        <f ca="1">+IFERROR(VLOOKUP((($AC$3-AC443))/30.5,$AK$24:$AL$28,2,TRUE),"")</f>
        <v>A plus d’un an</v>
      </c>
      <c r="AE443" s="52"/>
      <c r="AF443" s="61"/>
    </row>
    <row r="444" spans="1:32" s="62" customFormat="1" ht="13.8" x14ac:dyDescent="0.3">
      <c r="A444" s="76"/>
      <c r="B444" s="64" t="s">
        <v>125</v>
      </c>
      <c r="C444" s="65" t="s">
        <v>125</v>
      </c>
      <c r="D444" s="65" t="s">
        <v>125</v>
      </c>
      <c r="E444" s="66" t="s">
        <v>125</v>
      </c>
      <c r="F444" s="54">
        <v>0</v>
      </c>
      <c r="G444" s="55">
        <v>0</v>
      </c>
      <c r="H444" s="67">
        <f t="shared" si="30"/>
        <v>0</v>
      </c>
      <c r="I444" s="68"/>
      <c r="J444" s="56"/>
      <c r="K444" s="69"/>
      <c r="L444" s="70">
        <f t="shared" si="31"/>
        <v>0</v>
      </c>
      <c r="M444" s="52"/>
      <c r="N444" s="57">
        <v>0</v>
      </c>
      <c r="O444" s="72"/>
      <c r="P444" s="72"/>
      <c r="Q444" s="72"/>
      <c r="R444" s="72"/>
      <c r="S444" s="72"/>
      <c r="T444" s="72"/>
      <c r="U444" s="72"/>
      <c r="V444" s="72"/>
      <c r="W444" s="72"/>
      <c r="X444" s="72"/>
      <c r="Y444" s="72"/>
      <c r="Z444" s="72"/>
      <c r="AA444" s="58">
        <f t="shared" si="32"/>
        <v>0</v>
      </c>
      <c r="AB444" s="73"/>
      <c r="AC444" s="59">
        <f>IF(ROUND(Comptes!AA444,0)=0,Comptes!AF444,IFERROR(IF(Comptes!H444&lt;&gt;0,IF(Comptes!AA444&lt;&gt;0,SUMPRODUCT(Comptes!O444:Z444,Comptes!$O$5:$Z$5)/Comptes!AA444,IF(Comptes!G444&lt;&gt;0,$AC$3,Comptes!AF444)),""),""))</f>
        <v>0</v>
      </c>
      <c r="AD444" s="60" t="str">
        <f ca="1">+IFERROR(VLOOKUP((($AC$3-AC444))/30.5,$AK$24:$AL$28,2,TRUE),"")</f>
        <v>A plus d’un an</v>
      </c>
      <c r="AE444" s="52"/>
      <c r="AF444" s="61"/>
    </row>
    <row r="445" spans="1:32" s="62" customFormat="1" ht="13.8" x14ac:dyDescent="0.3">
      <c r="A445" s="76"/>
      <c r="B445" s="64" t="s">
        <v>125</v>
      </c>
      <c r="C445" s="65" t="s">
        <v>125</v>
      </c>
      <c r="D445" s="65" t="s">
        <v>125</v>
      </c>
      <c r="E445" s="66" t="s">
        <v>125</v>
      </c>
      <c r="F445" s="54">
        <v>0</v>
      </c>
      <c r="G445" s="55">
        <v>0</v>
      </c>
      <c r="H445" s="67">
        <f t="shared" si="30"/>
        <v>0</v>
      </c>
      <c r="I445" s="68"/>
      <c r="J445" s="56"/>
      <c r="K445" s="69"/>
      <c r="L445" s="70">
        <f t="shared" si="31"/>
        <v>0</v>
      </c>
      <c r="M445" s="52"/>
      <c r="N445" s="57">
        <v>0</v>
      </c>
      <c r="O445" s="72"/>
      <c r="P445" s="72"/>
      <c r="Q445" s="72"/>
      <c r="R445" s="72"/>
      <c r="S445" s="72"/>
      <c r="T445" s="72"/>
      <c r="U445" s="72"/>
      <c r="V445" s="72"/>
      <c r="W445" s="72"/>
      <c r="X445" s="72"/>
      <c r="Y445" s="72"/>
      <c r="Z445" s="72"/>
      <c r="AA445" s="58">
        <f t="shared" si="32"/>
        <v>0</v>
      </c>
      <c r="AB445" s="73"/>
      <c r="AC445" s="59">
        <f>IF(ROUND(Comptes!AA445,0)=0,Comptes!AF445,IFERROR(IF(Comptes!H445&lt;&gt;0,IF(Comptes!AA445&lt;&gt;0,SUMPRODUCT(Comptes!O445:Z445,Comptes!$O$5:$Z$5)/Comptes!AA445,IF(Comptes!G445&lt;&gt;0,$AC$3,Comptes!AF445)),""),""))</f>
        <v>0</v>
      </c>
      <c r="AD445" s="60" t="str">
        <f ca="1">+IFERROR(VLOOKUP((($AC$3-AC445))/30.5,$AK$24:$AL$28,2,TRUE),"")</f>
        <v>A plus d’un an</v>
      </c>
      <c r="AE445" s="52"/>
      <c r="AF445" s="61"/>
    </row>
    <row r="446" spans="1:32" s="62" customFormat="1" ht="13.8" x14ac:dyDescent="0.3">
      <c r="A446" s="76"/>
      <c r="B446" s="64" t="s">
        <v>125</v>
      </c>
      <c r="C446" s="65" t="s">
        <v>125</v>
      </c>
      <c r="D446" s="65" t="s">
        <v>125</v>
      </c>
      <c r="E446" s="66" t="s">
        <v>125</v>
      </c>
      <c r="F446" s="54">
        <v>0</v>
      </c>
      <c r="G446" s="55">
        <v>0</v>
      </c>
      <c r="H446" s="67">
        <f t="shared" si="30"/>
        <v>0</v>
      </c>
      <c r="I446" s="68"/>
      <c r="J446" s="56"/>
      <c r="K446" s="69"/>
      <c r="L446" s="70">
        <f t="shared" si="31"/>
        <v>0</v>
      </c>
      <c r="M446" s="52"/>
      <c r="N446" s="57">
        <v>0</v>
      </c>
      <c r="O446" s="72"/>
      <c r="P446" s="72"/>
      <c r="Q446" s="72"/>
      <c r="R446" s="72"/>
      <c r="S446" s="72"/>
      <c r="T446" s="72"/>
      <c r="U446" s="72"/>
      <c r="V446" s="72"/>
      <c r="W446" s="72"/>
      <c r="X446" s="72"/>
      <c r="Y446" s="72"/>
      <c r="Z446" s="72"/>
      <c r="AA446" s="58">
        <f t="shared" si="32"/>
        <v>0</v>
      </c>
      <c r="AB446" s="73"/>
      <c r="AC446" s="59">
        <f>IF(ROUND(Comptes!AA446,0)=0,Comptes!AF446,IFERROR(IF(Comptes!H446&lt;&gt;0,IF(Comptes!AA446&lt;&gt;0,SUMPRODUCT(Comptes!O446:Z446,Comptes!$O$5:$Z$5)/Comptes!AA446,IF(Comptes!G446&lt;&gt;0,$AC$3,Comptes!AF446)),""),""))</f>
        <v>0</v>
      </c>
      <c r="AD446" s="60" t="str">
        <f ca="1">+IFERROR(VLOOKUP((($AC$3-AC446))/30.5,$AK$24:$AL$28,2,TRUE),"")</f>
        <v>A plus d’un an</v>
      </c>
      <c r="AE446" s="52"/>
      <c r="AF446" s="61"/>
    </row>
    <row r="447" spans="1:32" s="62" customFormat="1" ht="13.8" x14ac:dyDescent="0.3">
      <c r="A447" s="76"/>
      <c r="B447" s="64" t="s">
        <v>125</v>
      </c>
      <c r="C447" s="65" t="s">
        <v>125</v>
      </c>
      <c r="D447" s="65" t="s">
        <v>125</v>
      </c>
      <c r="E447" s="66" t="s">
        <v>125</v>
      </c>
      <c r="F447" s="54">
        <v>0</v>
      </c>
      <c r="G447" s="55">
        <v>0</v>
      </c>
      <c r="H447" s="67">
        <f t="shared" si="30"/>
        <v>0</v>
      </c>
      <c r="I447" s="68"/>
      <c r="J447" s="56"/>
      <c r="K447" s="69"/>
      <c r="L447" s="70">
        <f t="shared" si="31"/>
        <v>0</v>
      </c>
      <c r="M447" s="52"/>
      <c r="N447" s="57">
        <v>0</v>
      </c>
      <c r="O447" s="72"/>
      <c r="P447" s="72"/>
      <c r="Q447" s="72"/>
      <c r="R447" s="72"/>
      <c r="S447" s="72"/>
      <c r="T447" s="72"/>
      <c r="U447" s="72"/>
      <c r="V447" s="72"/>
      <c r="W447" s="72"/>
      <c r="X447" s="72"/>
      <c r="Y447" s="72"/>
      <c r="Z447" s="72"/>
      <c r="AA447" s="58">
        <f t="shared" si="32"/>
        <v>0</v>
      </c>
      <c r="AB447" s="73"/>
      <c r="AC447" s="59">
        <f>IF(ROUND(Comptes!AA447,0)=0,Comptes!AF447,IFERROR(IF(Comptes!H447&lt;&gt;0,IF(Comptes!AA447&lt;&gt;0,SUMPRODUCT(Comptes!O447:Z447,Comptes!$O$5:$Z$5)/Comptes!AA447,IF(Comptes!G447&lt;&gt;0,$AC$3,Comptes!AF447)),""),""))</f>
        <v>0</v>
      </c>
      <c r="AD447" s="60" t="str">
        <f ca="1">+IFERROR(VLOOKUP((($AC$3-AC447))/30.5,$AK$24:$AL$28,2,TRUE),"")</f>
        <v>A plus d’un an</v>
      </c>
      <c r="AE447" s="52"/>
      <c r="AF447" s="61"/>
    </row>
    <row r="448" spans="1:32" s="62" customFormat="1" ht="13.8" x14ac:dyDescent="0.3">
      <c r="A448" s="76"/>
      <c r="B448" s="64" t="s">
        <v>125</v>
      </c>
      <c r="C448" s="65" t="s">
        <v>125</v>
      </c>
      <c r="D448" s="65" t="s">
        <v>125</v>
      </c>
      <c r="E448" s="66" t="s">
        <v>125</v>
      </c>
      <c r="F448" s="54">
        <v>0</v>
      </c>
      <c r="G448" s="55">
        <v>0</v>
      </c>
      <c r="H448" s="67">
        <f t="shared" si="30"/>
        <v>0</v>
      </c>
      <c r="I448" s="68"/>
      <c r="J448" s="56"/>
      <c r="K448" s="69"/>
      <c r="L448" s="70">
        <f t="shared" si="31"/>
        <v>0</v>
      </c>
      <c r="M448" s="52"/>
      <c r="N448" s="57">
        <v>0</v>
      </c>
      <c r="O448" s="72"/>
      <c r="P448" s="72"/>
      <c r="Q448" s="72"/>
      <c r="R448" s="72"/>
      <c r="S448" s="72"/>
      <c r="T448" s="72"/>
      <c r="U448" s="72"/>
      <c r="V448" s="72"/>
      <c r="W448" s="72"/>
      <c r="X448" s="72"/>
      <c r="Y448" s="72"/>
      <c r="Z448" s="72"/>
      <c r="AA448" s="58">
        <f t="shared" si="32"/>
        <v>0</v>
      </c>
      <c r="AB448" s="73"/>
      <c r="AC448" s="59">
        <f>IF(ROUND(Comptes!AA448,0)=0,Comptes!AF448,IFERROR(IF(Comptes!H448&lt;&gt;0,IF(Comptes!AA448&lt;&gt;0,SUMPRODUCT(Comptes!O448:Z448,Comptes!$O$5:$Z$5)/Comptes!AA448,IF(Comptes!G448&lt;&gt;0,$AC$3,Comptes!AF448)),""),""))</f>
        <v>0</v>
      </c>
      <c r="AD448" s="60" t="str">
        <f ca="1">+IFERROR(VLOOKUP((($AC$3-AC448))/30.5,$AK$24:$AL$28,2,TRUE),"")</f>
        <v>A plus d’un an</v>
      </c>
      <c r="AE448" s="52"/>
      <c r="AF448" s="61"/>
    </row>
    <row r="449" spans="1:32" s="62" customFormat="1" ht="13.8" x14ac:dyDescent="0.3">
      <c r="A449" s="76"/>
      <c r="B449" s="64" t="s">
        <v>125</v>
      </c>
      <c r="C449" s="65" t="s">
        <v>125</v>
      </c>
      <c r="D449" s="65" t="s">
        <v>125</v>
      </c>
      <c r="E449" s="66" t="s">
        <v>125</v>
      </c>
      <c r="F449" s="54">
        <v>0</v>
      </c>
      <c r="G449" s="55">
        <v>0</v>
      </c>
      <c r="H449" s="67">
        <f t="shared" si="30"/>
        <v>0</v>
      </c>
      <c r="I449" s="68"/>
      <c r="J449" s="56"/>
      <c r="K449" s="69"/>
      <c r="L449" s="70">
        <f t="shared" si="31"/>
        <v>0</v>
      </c>
      <c r="M449" s="52"/>
      <c r="N449" s="57">
        <v>0</v>
      </c>
      <c r="O449" s="72"/>
      <c r="P449" s="72"/>
      <c r="Q449" s="72"/>
      <c r="R449" s="72"/>
      <c r="S449" s="72"/>
      <c r="T449" s="72"/>
      <c r="U449" s="72"/>
      <c r="V449" s="72"/>
      <c r="W449" s="72"/>
      <c r="X449" s="72"/>
      <c r="Y449" s="72"/>
      <c r="Z449" s="72"/>
      <c r="AA449" s="58">
        <f t="shared" si="32"/>
        <v>0</v>
      </c>
      <c r="AB449" s="73"/>
      <c r="AC449" s="59">
        <f>IF(ROUND(Comptes!AA449,0)=0,Comptes!AF449,IFERROR(IF(Comptes!H449&lt;&gt;0,IF(Comptes!AA449&lt;&gt;0,SUMPRODUCT(Comptes!O449:Z449,Comptes!$O$5:$Z$5)/Comptes!AA449,IF(Comptes!G449&lt;&gt;0,$AC$3,Comptes!AF449)),""),""))</f>
        <v>0</v>
      </c>
      <c r="AD449" s="60" t="str">
        <f ca="1">+IFERROR(VLOOKUP((($AC$3-AC449))/30.5,$AK$24:$AL$28,2,TRUE),"")</f>
        <v>A plus d’un an</v>
      </c>
      <c r="AE449" s="52"/>
      <c r="AF449" s="61"/>
    </row>
    <row r="450" spans="1:32" s="62" customFormat="1" ht="13.8" x14ac:dyDescent="0.3">
      <c r="A450" s="76"/>
      <c r="B450" s="64" t="s">
        <v>125</v>
      </c>
      <c r="C450" s="65" t="s">
        <v>125</v>
      </c>
      <c r="D450" s="65" t="s">
        <v>125</v>
      </c>
      <c r="E450" s="66" t="s">
        <v>125</v>
      </c>
      <c r="F450" s="54">
        <v>0</v>
      </c>
      <c r="G450" s="55">
        <v>0</v>
      </c>
      <c r="H450" s="67">
        <f t="shared" si="30"/>
        <v>0</v>
      </c>
      <c r="I450" s="68"/>
      <c r="J450" s="56"/>
      <c r="K450" s="69"/>
      <c r="L450" s="70">
        <f t="shared" si="31"/>
        <v>0</v>
      </c>
      <c r="M450" s="52"/>
      <c r="N450" s="57">
        <v>0</v>
      </c>
      <c r="O450" s="72"/>
      <c r="P450" s="72"/>
      <c r="Q450" s="72"/>
      <c r="R450" s="72"/>
      <c r="S450" s="72"/>
      <c r="T450" s="72"/>
      <c r="U450" s="72"/>
      <c r="V450" s="72"/>
      <c r="W450" s="72"/>
      <c r="X450" s="72"/>
      <c r="Y450" s="72"/>
      <c r="Z450" s="72"/>
      <c r="AA450" s="58">
        <f t="shared" si="32"/>
        <v>0</v>
      </c>
      <c r="AB450" s="73"/>
      <c r="AC450" s="59">
        <f>IF(ROUND(Comptes!AA450,0)=0,Comptes!AF450,IFERROR(IF(Comptes!H450&lt;&gt;0,IF(Comptes!AA450&lt;&gt;0,SUMPRODUCT(Comptes!O450:Z450,Comptes!$O$5:$Z$5)/Comptes!AA450,IF(Comptes!G450&lt;&gt;0,$AC$3,Comptes!AF450)),""),""))</f>
        <v>0</v>
      </c>
      <c r="AD450" s="60" t="str">
        <f ca="1">+IFERROR(VLOOKUP((($AC$3-AC450))/30.5,$AK$24:$AL$28,2,TRUE),"")</f>
        <v>A plus d’un an</v>
      </c>
      <c r="AE450" s="52"/>
      <c r="AF450" s="61"/>
    </row>
    <row r="451" spans="1:32" s="62" customFormat="1" ht="13.8" x14ac:dyDescent="0.3">
      <c r="A451" s="76"/>
      <c r="B451" s="64" t="s">
        <v>125</v>
      </c>
      <c r="C451" s="65" t="s">
        <v>125</v>
      </c>
      <c r="D451" s="65" t="s">
        <v>125</v>
      </c>
      <c r="E451" s="66" t="s">
        <v>125</v>
      </c>
      <c r="F451" s="54">
        <v>0</v>
      </c>
      <c r="G451" s="55">
        <v>0</v>
      </c>
      <c r="H451" s="67">
        <f t="shared" si="30"/>
        <v>0</v>
      </c>
      <c r="I451" s="68"/>
      <c r="J451" s="56"/>
      <c r="K451" s="69"/>
      <c r="L451" s="70">
        <f t="shared" si="31"/>
        <v>0</v>
      </c>
      <c r="M451" s="52"/>
      <c r="N451" s="57">
        <v>0</v>
      </c>
      <c r="O451" s="72"/>
      <c r="P451" s="72"/>
      <c r="Q451" s="72"/>
      <c r="R451" s="72"/>
      <c r="S451" s="72"/>
      <c r="T451" s="72"/>
      <c r="U451" s="72"/>
      <c r="V451" s="72"/>
      <c r="W451" s="72"/>
      <c r="X451" s="72"/>
      <c r="Y451" s="72"/>
      <c r="Z451" s="72"/>
      <c r="AA451" s="58">
        <f t="shared" si="32"/>
        <v>0</v>
      </c>
      <c r="AB451" s="73"/>
      <c r="AC451" s="59">
        <f>IF(ROUND(Comptes!AA451,0)=0,Comptes!AF451,IFERROR(IF(Comptes!H451&lt;&gt;0,IF(Comptes!AA451&lt;&gt;0,SUMPRODUCT(Comptes!O451:Z451,Comptes!$O$5:$Z$5)/Comptes!AA451,IF(Comptes!G451&lt;&gt;0,$AC$3,Comptes!AF451)),""),""))</f>
        <v>0</v>
      </c>
      <c r="AD451" s="60" t="str">
        <f ca="1">+IFERROR(VLOOKUP((($AC$3-AC451))/30.5,$AK$24:$AL$28,2,TRUE),"")</f>
        <v>A plus d’un an</v>
      </c>
      <c r="AE451" s="52"/>
      <c r="AF451" s="61"/>
    </row>
    <row r="452" spans="1:32" s="62" customFormat="1" ht="13.8" x14ac:dyDescent="0.3">
      <c r="A452" s="76"/>
      <c r="B452" s="64" t="s">
        <v>125</v>
      </c>
      <c r="C452" s="65" t="s">
        <v>125</v>
      </c>
      <c r="D452" s="65" t="s">
        <v>125</v>
      </c>
      <c r="E452" s="66" t="s">
        <v>125</v>
      </c>
      <c r="F452" s="54">
        <v>0</v>
      </c>
      <c r="G452" s="55">
        <v>0</v>
      </c>
      <c r="H452" s="67">
        <f t="shared" si="30"/>
        <v>0</v>
      </c>
      <c r="I452" s="68"/>
      <c r="J452" s="56"/>
      <c r="K452" s="69"/>
      <c r="L452" s="70">
        <f t="shared" si="31"/>
        <v>0</v>
      </c>
      <c r="M452" s="52"/>
      <c r="N452" s="57">
        <v>0</v>
      </c>
      <c r="O452" s="72"/>
      <c r="P452" s="72"/>
      <c r="Q452" s="72"/>
      <c r="R452" s="72"/>
      <c r="S452" s="72"/>
      <c r="T452" s="72"/>
      <c r="U452" s="72"/>
      <c r="V452" s="72"/>
      <c r="W452" s="72"/>
      <c r="X452" s="72"/>
      <c r="Y452" s="72"/>
      <c r="Z452" s="72"/>
      <c r="AA452" s="58">
        <f t="shared" si="32"/>
        <v>0</v>
      </c>
      <c r="AB452" s="73"/>
      <c r="AC452" s="59">
        <f>IF(ROUND(Comptes!AA452,0)=0,Comptes!AF452,IFERROR(IF(Comptes!H452&lt;&gt;0,IF(Comptes!AA452&lt;&gt;0,SUMPRODUCT(Comptes!O452:Z452,Comptes!$O$5:$Z$5)/Comptes!AA452,IF(Comptes!G452&lt;&gt;0,$AC$3,Comptes!AF452)),""),""))</f>
        <v>0</v>
      </c>
      <c r="AD452" s="60" t="str">
        <f ca="1">+IFERROR(VLOOKUP((($AC$3-AC452))/30.5,$AK$24:$AL$28,2,TRUE),"")</f>
        <v>A plus d’un an</v>
      </c>
      <c r="AE452" s="52"/>
      <c r="AF452" s="61"/>
    </row>
    <row r="453" spans="1:32" s="62" customFormat="1" ht="13.8" x14ac:dyDescent="0.3">
      <c r="A453" s="76"/>
      <c r="B453" s="64" t="s">
        <v>125</v>
      </c>
      <c r="C453" s="65" t="s">
        <v>125</v>
      </c>
      <c r="D453" s="65" t="s">
        <v>125</v>
      </c>
      <c r="E453" s="66" t="s">
        <v>125</v>
      </c>
      <c r="F453" s="54">
        <v>0</v>
      </c>
      <c r="G453" s="55">
        <v>0</v>
      </c>
      <c r="H453" s="67">
        <f t="shared" si="30"/>
        <v>0</v>
      </c>
      <c r="I453" s="68"/>
      <c r="J453" s="56"/>
      <c r="K453" s="69"/>
      <c r="L453" s="70">
        <f t="shared" si="31"/>
        <v>0</v>
      </c>
      <c r="M453" s="52"/>
      <c r="N453" s="57">
        <v>0</v>
      </c>
      <c r="O453" s="72"/>
      <c r="P453" s="72"/>
      <c r="Q453" s="72"/>
      <c r="R453" s="72"/>
      <c r="S453" s="72"/>
      <c r="T453" s="72"/>
      <c r="U453" s="72"/>
      <c r="V453" s="72"/>
      <c r="W453" s="72"/>
      <c r="X453" s="72"/>
      <c r="Y453" s="72"/>
      <c r="Z453" s="72"/>
      <c r="AA453" s="58">
        <f t="shared" si="32"/>
        <v>0</v>
      </c>
      <c r="AB453" s="73"/>
      <c r="AC453" s="59">
        <f>IF(ROUND(Comptes!AA453,0)=0,Comptes!AF453,IFERROR(IF(Comptes!H453&lt;&gt;0,IF(Comptes!AA453&lt;&gt;0,SUMPRODUCT(Comptes!O453:Z453,Comptes!$O$5:$Z$5)/Comptes!AA453,IF(Comptes!G453&lt;&gt;0,$AC$3,Comptes!AF453)),""),""))</f>
        <v>0</v>
      </c>
      <c r="AD453" s="60" t="str">
        <f ca="1">+IFERROR(VLOOKUP((($AC$3-AC453))/30.5,$AK$24:$AL$28,2,TRUE),"")</f>
        <v>A plus d’un an</v>
      </c>
      <c r="AE453" s="52"/>
      <c r="AF453" s="61"/>
    </row>
    <row r="454" spans="1:32" s="62" customFormat="1" ht="13.8" x14ac:dyDescent="0.3">
      <c r="A454" s="76"/>
      <c r="B454" s="64" t="s">
        <v>125</v>
      </c>
      <c r="C454" s="65" t="s">
        <v>125</v>
      </c>
      <c r="D454" s="65" t="s">
        <v>125</v>
      </c>
      <c r="E454" s="66" t="s">
        <v>125</v>
      </c>
      <c r="F454" s="54">
        <v>0</v>
      </c>
      <c r="G454" s="55">
        <v>0</v>
      </c>
      <c r="H454" s="67">
        <f t="shared" si="30"/>
        <v>0</v>
      </c>
      <c r="I454" s="68"/>
      <c r="J454" s="56"/>
      <c r="K454" s="69"/>
      <c r="L454" s="70">
        <f t="shared" si="31"/>
        <v>0</v>
      </c>
      <c r="M454" s="52"/>
      <c r="N454" s="57">
        <v>0</v>
      </c>
      <c r="O454" s="72"/>
      <c r="P454" s="72"/>
      <c r="Q454" s="72"/>
      <c r="R454" s="72"/>
      <c r="S454" s="72"/>
      <c r="T454" s="72"/>
      <c r="U454" s="72"/>
      <c r="V454" s="72"/>
      <c r="W454" s="72"/>
      <c r="X454" s="72"/>
      <c r="Y454" s="72"/>
      <c r="Z454" s="72"/>
      <c r="AA454" s="58">
        <f t="shared" si="32"/>
        <v>0</v>
      </c>
      <c r="AB454" s="73"/>
      <c r="AC454" s="59">
        <f>IF(ROUND(Comptes!AA454,0)=0,Comptes!AF454,IFERROR(IF(Comptes!H454&lt;&gt;0,IF(Comptes!AA454&lt;&gt;0,SUMPRODUCT(Comptes!O454:Z454,Comptes!$O$5:$Z$5)/Comptes!AA454,IF(Comptes!G454&lt;&gt;0,$AC$3,Comptes!AF454)),""),""))</f>
        <v>0</v>
      </c>
      <c r="AD454" s="60" t="str">
        <f ca="1">+IFERROR(VLOOKUP((($AC$3-AC454))/30.5,$AK$24:$AL$28,2,TRUE),"")</f>
        <v>A plus d’un an</v>
      </c>
      <c r="AE454" s="52"/>
      <c r="AF454" s="61"/>
    </row>
    <row r="455" spans="1:32" s="62" customFormat="1" ht="13.8" x14ac:dyDescent="0.3">
      <c r="A455" s="76"/>
      <c r="B455" s="64" t="s">
        <v>125</v>
      </c>
      <c r="C455" s="65" t="s">
        <v>125</v>
      </c>
      <c r="D455" s="65" t="s">
        <v>125</v>
      </c>
      <c r="E455" s="66" t="s">
        <v>125</v>
      </c>
      <c r="F455" s="54">
        <v>0</v>
      </c>
      <c r="G455" s="55">
        <v>0</v>
      </c>
      <c r="H455" s="67">
        <f t="shared" si="30"/>
        <v>0</v>
      </c>
      <c r="I455" s="68"/>
      <c r="J455" s="56"/>
      <c r="K455" s="69"/>
      <c r="L455" s="70">
        <f t="shared" si="31"/>
        <v>0</v>
      </c>
      <c r="M455" s="52"/>
      <c r="N455" s="57">
        <v>0</v>
      </c>
      <c r="O455" s="72"/>
      <c r="P455" s="72"/>
      <c r="Q455" s="72"/>
      <c r="R455" s="72"/>
      <c r="S455" s="72"/>
      <c r="T455" s="72"/>
      <c r="U455" s="72"/>
      <c r="V455" s="72"/>
      <c r="W455" s="72"/>
      <c r="X455" s="72"/>
      <c r="Y455" s="72"/>
      <c r="Z455" s="72"/>
      <c r="AA455" s="58">
        <f t="shared" si="32"/>
        <v>0</v>
      </c>
      <c r="AB455" s="73"/>
      <c r="AC455" s="59">
        <f>IF(ROUND(Comptes!AA455,0)=0,Comptes!AF455,IFERROR(IF(Comptes!H455&lt;&gt;0,IF(Comptes!AA455&lt;&gt;0,SUMPRODUCT(Comptes!O455:Z455,Comptes!$O$5:$Z$5)/Comptes!AA455,IF(Comptes!G455&lt;&gt;0,$AC$3,Comptes!AF455)),""),""))</f>
        <v>0</v>
      </c>
      <c r="AD455" s="60" t="str">
        <f ca="1">+IFERROR(VLOOKUP((($AC$3-AC455))/30.5,$AK$24:$AL$28,2,TRUE),"")</f>
        <v>A plus d’un an</v>
      </c>
      <c r="AE455" s="52"/>
      <c r="AF455" s="61"/>
    </row>
    <row r="456" spans="1:32" s="62" customFormat="1" ht="13.8" x14ac:dyDescent="0.3">
      <c r="A456" s="76"/>
      <c r="B456" s="64" t="s">
        <v>125</v>
      </c>
      <c r="C456" s="65" t="s">
        <v>125</v>
      </c>
      <c r="D456" s="65" t="s">
        <v>125</v>
      </c>
      <c r="E456" s="66" t="s">
        <v>125</v>
      </c>
      <c r="F456" s="54">
        <v>0</v>
      </c>
      <c r="G456" s="55">
        <v>0</v>
      </c>
      <c r="H456" s="67">
        <f t="shared" si="30"/>
        <v>0</v>
      </c>
      <c r="I456" s="68"/>
      <c r="J456" s="56"/>
      <c r="K456" s="69"/>
      <c r="L456" s="70">
        <f t="shared" si="31"/>
        <v>0</v>
      </c>
      <c r="M456" s="52"/>
      <c r="N456" s="57">
        <v>0</v>
      </c>
      <c r="O456" s="72"/>
      <c r="P456" s="72"/>
      <c r="Q456" s="72"/>
      <c r="R456" s="72"/>
      <c r="S456" s="72"/>
      <c r="T456" s="72"/>
      <c r="U456" s="72"/>
      <c r="V456" s="72"/>
      <c r="W456" s="72"/>
      <c r="X456" s="72"/>
      <c r="Y456" s="72"/>
      <c r="Z456" s="72"/>
      <c r="AA456" s="58">
        <f t="shared" si="32"/>
        <v>0</v>
      </c>
      <c r="AB456" s="73"/>
      <c r="AC456" s="59">
        <f>IF(ROUND(Comptes!AA456,0)=0,Comptes!AF456,IFERROR(IF(Comptes!H456&lt;&gt;0,IF(Comptes!AA456&lt;&gt;0,SUMPRODUCT(Comptes!O456:Z456,Comptes!$O$5:$Z$5)/Comptes!AA456,IF(Comptes!G456&lt;&gt;0,$AC$3,Comptes!AF456)),""),""))</f>
        <v>0</v>
      </c>
      <c r="AD456" s="60" t="str">
        <f ca="1">+IFERROR(VLOOKUP((($AC$3-AC456))/30.5,$AK$24:$AL$28,2,TRUE),"")</f>
        <v>A plus d’un an</v>
      </c>
      <c r="AE456" s="52"/>
      <c r="AF456" s="61"/>
    </row>
    <row r="457" spans="1:32" s="62" customFormat="1" ht="13.8" x14ac:dyDescent="0.3">
      <c r="A457" s="76"/>
      <c r="B457" s="64" t="s">
        <v>125</v>
      </c>
      <c r="C457" s="65" t="s">
        <v>125</v>
      </c>
      <c r="D457" s="65" t="s">
        <v>125</v>
      </c>
      <c r="E457" s="66" t="s">
        <v>125</v>
      </c>
      <c r="F457" s="54">
        <v>0</v>
      </c>
      <c r="G457" s="55">
        <v>0</v>
      </c>
      <c r="H457" s="67">
        <f t="shared" si="30"/>
        <v>0</v>
      </c>
      <c r="I457" s="68"/>
      <c r="J457" s="56"/>
      <c r="K457" s="69"/>
      <c r="L457" s="70">
        <f t="shared" si="31"/>
        <v>0</v>
      </c>
      <c r="M457" s="52"/>
      <c r="N457" s="57">
        <v>0</v>
      </c>
      <c r="O457" s="72"/>
      <c r="P457" s="72"/>
      <c r="Q457" s="72"/>
      <c r="R457" s="72"/>
      <c r="S457" s="72"/>
      <c r="T457" s="72"/>
      <c r="U457" s="72"/>
      <c r="V457" s="72"/>
      <c r="W457" s="72"/>
      <c r="X457" s="72"/>
      <c r="Y457" s="72"/>
      <c r="Z457" s="72"/>
      <c r="AA457" s="58">
        <f t="shared" si="32"/>
        <v>0</v>
      </c>
      <c r="AB457" s="73"/>
      <c r="AC457" s="59">
        <f>IF(ROUND(Comptes!AA457,0)=0,Comptes!AF457,IFERROR(IF(Comptes!H457&lt;&gt;0,IF(Comptes!AA457&lt;&gt;0,SUMPRODUCT(Comptes!O457:Z457,Comptes!$O$5:$Z$5)/Comptes!AA457,IF(Comptes!G457&lt;&gt;0,$AC$3,Comptes!AF457)),""),""))</f>
        <v>0</v>
      </c>
      <c r="AD457" s="60" t="str">
        <f ca="1">+IFERROR(VLOOKUP((($AC$3-AC457))/30.5,$AK$24:$AL$28,2,TRUE),"")</f>
        <v>A plus d’un an</v>
      </c>
      <c r="AE457" s="52"/>
      <c r="AF457" s="61"/>
    </row>
    <row r="458" spans="1:32" s="62" customFormat="1" ht="13.8" x14ac:dyDescent="0.3">
      <c r="A458" s="76"/>
      <c r="B458" s="64" t="s">
        <v>125</v>
      </c>
      <c r="C458" s="65" t="s">
        <v>125</v>
      </c>
      <c r="D458" s="65" t="s">
        <v>125</v>
      </c>
      <c r="E458" s="66" t="s">
        <v>125</v>
      </c>
      <c r="F458" s="54">
        <v>0</v>
      </c>
      <c r="G458" s="55">
        <v>0</v>
      </c>
      <c r="H458" s="67">
        <f t="shared" si="30"/>
        <v>0</v>
      </c>
      <c r="I458" s="68"/>
      <c r="J458" s="56"/>
      <c r="K458" s="69"/>
      <c r="L458" s="70">
        <f t="shared" si="31"/>
        <v>0</v>
      </c>
      <c r="M458" s="52"/>
      <c r="N458" s="57">
        <v>0</v>
      </c>
      <c r="O458" s="72"/>
      <c r="P458" s="72"/>
      <c r="Q458" s="72"/>
      <c r="R458" s="72"/>
      <c r="S458" s="72"/>
      <c r="T458" s="72"/>
      <c r="U458" s="72"/>
      <c r="V458" s="72"/>
      <c r="W458" s="72"/>
      <c r="X458" s="72"/>
      <c r="Y458" s="72"/>
      <c r="Z458" s="72"/>
      <c r="AA458" s="58">
        <f t="shared" si="32"/>
        <v>0</v>
      </c>
      <c r="AB458" s="73"/>
      <c r="AC458" s="59">
        <f>IF(ROUND(Comptes!AA458,0)=0,Comptes!AF458,IFERROR(IF(Comptes!H458&lt;&gt;0,IF(Comptes!AA458&lt;&gt;0,SUMPRODUCT(Comptes!O458:Z458,Comptes!$O$5:$Z$5)/Comptes!AA458,IF(Comptes!G458&lt;&gt;0,$AC$3,Comptes!AF458)),""),""))</f>
        <v>0</v>
      </c>
      <c r="AD458" s="60" t="str">
        <f ca="1">+IFERROR(VLOOKUP((($AC$3-AC458))/30.5,$AK$24:$AL$28,2,TRUE),"")</f>
        <v>A plus d’un an</v>
      </c>
      <c r="AE458" s="52"/>
      <c r="AF458" s="61"/>
    </row>
    <row r="459" spans="1:32" s="62" customFormat="1" ht="13.8" x14ac:dyDescent="0.3">
      <c r="A459" s="76"/>
      <c r="B459" s="64" t="s">
        <v>125</v>
      </c>
      <c r="C459" s="65" t="s">
        <v>125</v>
      </c>
      <c r="D459" s="65" t="s">
        <v>125</v>
      </c>
      <c r="E459" s="66" t="s">
        <v>125</v>
      </c>
      <c r="F459" s="54">
        <v>0</v>
      </c>
      <c r="G459" s="55">
        <v>0</v>
      </c>
      <c r="H459" s="67">
        <f t="shared" si="30"/>
        <v>0</v>
      </c>
      <c r="I459" s="68"/>
      <c r="J459" s="56"/>
      <c r="K459" s="69"/>
      <c r="L459" s="70">
        <f t="shared" si="31"/>
        <v>0</v>
      </c>
      <c r="M459" s="52"/>
      <c r="N459" s="57">
        <v>0</v>
      </c>
      <c r="O459" s="72"/>
      <c r="P459" s="72"/>
      <c r="Q459" s="72"/>
      <c r="R459" s="72"/>
      <c r="S459" s="72"/>
      <c r="T459" s="72"/>
      <c r="U459" s="72"/>
      <c r="V459" s="72"/>
      <c r="W459" s="72"/>
      <c r="X459" s="72"/>
      <c r="Y459" s="72"/>
      <c r="Z459" s="72"/>
      <c r="AA459" s="58">
        <f t="shared" si="32"/>
        <v>0</v>
      </c>
      <c r="AB459" s="73"/>
      <c r="AC459" s="59">
        <f>IF(ROUND(Comptes!AA459,0)=0,Comptes!AF459,IFERROR(IF(Comptes!H459&lt;&gt;0,IF(Comptes!AA459&lt;&gt;0,SUMPRODUCT(Comptes!O459:Z459,Comptes!$O$5:$Z$5)/Comptes!AA459,IF(Comptes!G459&lt;&gt;0,$AC$3,Comptes!AF459)),""),""))</f>
        <v>0</v>
      </c>
      <c r="AD459" s="60" t="str">
        <f ca="1">+IFERROR(VLOOKUP((($AC$3-AC459))/30.5,$AK$24:$AL$28,2,TRUE),"")</f>
        <v>A plus d’un an</v>
      </c>
      <c r="AE459" s="52"/>
      <c r="AF459" s="61"/>
    </row>
    <row r="460" spans="1:32" s="62" customFormat="1" ht="13.8" x14ac:dyDescent="0.3">
      <c r="A460" s="76"/>
      <c r="B460" s="64" t="s">
        <v>125</v>
      </c>
      <c r="C460" s="65" t="s">
        <v>125</v>
      </c>
      <c r="D460" s="65" t="s">
        <v>125</v>
      </c>
      <c r="E460" s="66" t="s">
        <v>125</v>
      </c>
      <c r="F460" s="54">
        <v>0</v>
      </c>
      <c r="G460" s="55">
        <v>0</v>
      </c>
      <c r="H460" s="67">
        <f t="shared" si="30"/>
        <v>0</v>
      </c>
      <c r="I460" s="68"/>
      <c r="J460" s="56"/>
      <c r="K460" s="69"/>
      <c r="L460" s="70">
        <f t="shared" si="31"/>
        <v>0</v>
      </c>
      <c r="M460" s="52"/>
      <c r="N460" s="57">
        <v>0</v>
      </c>
      <c r="O460" s="72"/>
      <c r="P460" s="72"/>
      <c r="Q460" s="72"/>
      <c r="R460" s="72"/>
      <c r="S460" s="72"/>
      <c r="T460" s="72"/>
      <c r="U460" s="72"/>
      <c r="V460" s="72"/>
      <c r="W460" s="72"/>
      <c r="X460" s="72"/>
      <c r="Y460" s="72"/>
      <c r="Z460" s="72"/>
      <c r="AA460" s="58">
        <f t="shared" si="32"/>
        <v>0</v>
      </c>
      <c r="AB460" s="73"/>
      <c r="AC460" s="59">
        <f>IF(ROUND(Comptes!AA460,0)=0,Comptes!AF460,IFERROR(IF(Comptes!H460&lt;&gt;0,IF(Comptes!AA460&lt;&gt;0,SUMPRODUCT(Comptes!O460:Z460,Comptes!$O$5:$Z$5)/Comptes!AA460,IF(Comptes!G460&lt;&gt;0,$AC$3,Comptes!AF460)),""),""))</f>
        <v>0</v>
      </c>
      <c r="AD460" s="60" t="str">
        <f ca="1">+IFERROR(VLOOKUP((($AC$3-AC460))/30.5,$AK$24:$AL$28,2,TRUE),"")</f>
        <v>A plus d’un an</v>
      </c>
      <c r="AE460" s="52"/>
      <c r="AF460" s="61"/>
    </row>
    <row r="461" spans="1:32" s="62" customFormat="1" ht="13.8" x14ac:dyDescent="0.3">
      <c r="A461" s="76"/>
      <c r="B461" s="64" t="s">
        <v>125</v>
      </c>
      <c r="C461" s="65" t="s">
        <v>125</v>
      </c>
      <c r="D461" s="65" t="s">
        <v>125</v>
      </c>
      <c r="E461" s="66" t="s">
        <v>125</v>
      </c>
      <c r="F461" s="54">
        <v>0</v>
      </c>
      <c r="G461" s="55">
        <v>0</v>
      </c>
      <c r="H461" s="67">
        <f t="shared" si="30"/>
        <v>0</v>
      </c>
      <c r="I461" s="68"/>
      <c r="J461" s="56"/>
      <c r="K461" s="69"/>
      <c r="L461" s="70">
        <f t="shared" si="31"/>
        <v>0</v>
      </c>
      <c r="M461" s="52"/>
      <c r="N461" s="57">
        <v>0</v>
      </c>
      <c r="O461" s="72"/>
      <c r="P461" s="72"/>
      <c r="Q461" s="72"/>
      <c r="R461" s="72"/>
      <c r="S461" s="72"/>
      <c r="T461" s="72"/>
      <c r="U461" s="72"/>
      <c r="V461" s="72"/>
      <c r="W461" s="72"/>
      <c r="X461" s="72"/>
      <c r="Y461" s="72"/>
      <c r="Z461" s="72"/>
      <c r="AA461" s="58">
        <f t="shared" si="32"/>
        <v>0</v>
      </c>
      <c r="AB461" s="73"/>
      <c r="AC461" s="59">
        <f>IF(ROUND(Comptes!AA461,0)=0,Comptes!AF461,IFERROR(IF(Comptes!H461&lt;&gt;0,IF(Comptes!AA461&lt;&gt;0,SUMPRODUCT(Comptes!O461:Z461,Comptes!$O$5:$Z$5)/Comptes!AA461,IF(Comptes!G461&lt;&gt;0,$AC$3,Comptes!AF461)),""),""))</f>
        <v>0</v>
      </c>
      <c r="AD461" s="60" t="str">
        <f ca="1">+IFERROR(VLOOKUP((($AC$3-AC461))/30.5,$AK$24:$AL$28,2,TRUE),"")</f>
        <v>A plus d’un an</v>
      </c>
      <c r="AE461" s="52"/>
      <c r="AF461" s="61"/>
    </row>
    <row r="462" spans="1:32" s="62" customFormat="1" ht="13.8" x14ac:dyDescent="0.3">
      <c r="A462" s="76"/>
      <c r="B462" s="64" t="s">
        <v>125</v>
      </c>
      <c r="C462" s="65" t="s">
        <v>125</v>
      </c>
      <c r="D462" s="65" t="s">
        <v>125</v>
      </c>
      <c r="E462" s="66" t="s">
        <v>125</v>
      </c>
      <c r="F462" s="54">
        <v>0</v>
      </c>
      <c r="G462" s="55">
        <v>0</v>
      </c>
      <c r="H462" s="67">
        <f t="shared" si="30"/>
        <v>0</v>
      </c>
      <c r="I462" s="68"/>
      <c r="J462" s="56"/>
      <c r="K462" s="69"/>
      <c r="L462" s="70">
        <f t="shared" si="31"/>
        <v>0</v>
      </c>
      <c r="M462" s="52"/>
      <c r="N462" s="57">
        <v>0</v>
      </c>
      <c r="O462" s="72"/>
      <c r="P462" s="72"/>
      <c r="Q462" s="72"/>
      <c r="R462" s="72"/>
      <c r="S462" s="72"/>
      <c r="T462" s="72"/>
      <c r="U462" s="72"/>
      <c r="V462" s="72"/>
      <c r="W462" s="72"/>
      <c r="X462" s="72"/>
      <c r="Y462" s="72"/>
      <c r="Z462" s="72"/>
      <c r="AA462" s="58">
        <f t="shared" si="32"/>
        <v>0</v>
      </c>
      <c r="AB462" s="73"/>
      <c r="AC462" s="59">
        <f>IF(ROUND(Comptes!AA462,0)=0,Comptes!AF462,IFERROR(IF(Comptes!H462&lt;&gt;0,IF(Comptes!AA462&lt;&gt;0,SUMPRODUCT(Comptes!O462:Z462,Comptes!$O$5:$Z$5)/Comptes!AA462,IF(Comptes!G462&lt;&gt;0,$AC$3,Comptes!AF462)),""),""))</f>
        <v>0</v>
      </c>
      <c r="AD462" s="60" t="str">
        <f ca="1">+IFERROR(VLOOKUP((($AC$3-AC462))/30.5,$AK$24:$AL$28,2,TRUE),"")</f>
        <v>A plus d’un an</v>
      </c>
      <c r="AE462" s="52"/>
      <c r="AF462" s="61"/>
    </row>
    <row r="463" spans="1:32" s="62" customFormat="1" ht="13.8" x14ac:dyDescent="0.3">
      <c r="A463" s="76"/>
      <c r="B463" s="64" t="s">
        <v>125</v>
      </c>
      <c r="C463" s="65" t="s">
        <v>125</v>
      </c>
      <c r="D463" s="65" t="s">
        <v>125</v>
      </c>
      <c r="E463" s="66" t="s">
        <v>125</v>
      </c>
      <c r="F463" s="54">
        <v>0</v>
      </c>
      <c r="G463" s="55">
        <v>0</v>
      </c>
      <c r="H463" s="67">
        <f t="shared" si="30"/>
        <v>0</v>
      </c>
      <c r="I463" s="68"/>
      <c r="J463" s="56"/>
      <c r="K463" s="69"/>
      <c r="L463" s="70">
        <f t="shared" si="31"/>
        <v>0</v>
      </c>
      <c r="M463" s="52"/>
      <c r="N463" s="57">
        <v>0</v>
      </c>
      <c r="O463" s="72"/>
      <c r="P463" s="72"/>
      <c r="Q463" s="72"/>
      <c r="R463" s="72"/>
      <c r="S463" s="72"/>
      <c r="T463" s="72"/>
      <c r="U463" s="72"/>
      <c r="V463" s="72"/>
      <c r="W463" s="72"/>
      <c r="X463" s="72"/>
      <c r="Y463" s="72"/>
      <c r="Z463" s="72"/>
      <c r="AA463" s="58">
        <f t="shared" si="32"/>
        <v>0</v>
      </c>
      <c r="AB463" s="73"/>
      <c r="AC463" s="59">
        <f>IF(ROUND(Comptes!AA463,0)=0,Comptes!AF463,IFERROR(IF(Comptes!H463&lt;&gt;0,IF(Comptes!AA463&lt;&gt;0,SUMPRODUCT(Comptes!O463:Z463,Comptes!$O$5:$Z$5)/Comptes!AA463,IF(Comptes!G463&lt;&gt;0,$AC$3,Comptes!AF463)),""),""))</f>
        <v>0</v>
      </c>
      <c r="AD463" s="60" t="str">
        <f ca="1">+IFERROR(VLOOKUP((($AC$3-AC463))/30.5,$AK$24:$AL$28,2,TRUE),"")</f>
        <v>A plus d’un an</v>
      </c>
      <c r="AE463" s="52"/>
      <c r="AF463" s="61"/>
    </row>
    <row r="464" spans="1:32" s="62" customFormat="1" ht="13.8" x14ac:dyDescent="0.3">
      <c r="A464" s="76"/>
      <c r="B464" s="64" t="s">
        <v>125</v>
      </c>
      <c r="C464" s="65" t="s">
        <v>125</v>
      </c>
      <c r="D464" s="65" t="s">
        <v>125</v>
      </c>
      <c r="E464" s="66" t="s">
        <v>125</v>
      </c>
      <c r="F464" s="54">
        <v>0</v>
      </c>
      <c r="G464" s="55">
        <v>0</v>
      </c>
      <c r="H464" s="67">
        <f t="shared" si="30"/>
        <v>0</v>
      </c>
      <c r="I464" s="68"/>
      <c r="J464" s="56"/>
      <c r="K464" s="69"/>
      <c r="L464" s="70">
        <f t="shared" si="31"/>
        <v>0</v>
      </c>
      <c r="M464" s="52"/>
      <c r="N464" s="57">
        <v>0</v>
      </c>
      <c r="O464" s="72"/>
      <c r="P464" s="72"/>
      <c r="Q464" s="72"/>
      <c r="R464" s="72"/>
      <c r="S464" s="72"/>
      <c r="T464" s="72"/>
      <c r="U464" s="72"/>
      <c r="V464" s="72"/>
      <c r="W464" s="72"/>
      <c r="X464" s="72"/>
      <c r="Y464" s="72"/>
      <c r="Z464" s="72"/>
      <c r="AA464" s="58">
        <f t="shared" si="32"/>
        <v>0</v>
      </c>
      <c r="AB464" s="73"/>
      <c r="AC464" s="59">
        <f>IF(ROUND(Comptes!AA464,0)=0,Comptes!AF464,IFERROR(IF(Comptes!H464&lt;&gt;0,IF(Comptes!AA464&lt;&gt;0,SUMPRODUCT(Comptes!O464:Z464,Comptes!$O$5:$Z$5)/Comptes!AA464,IF(Comptes!G464&lt;&gt;0,$AC$3,Comptes!AF464)),""),""))</f>
        <v>0</v>
      </c>
      <c r="AD464" s="60" t="str">
        <f ca="1">+IFERROR(VLOOKUP((($AC$3-AC464))/30.5,$AK$24:$AL$28,2,TRUE),"")</f>
        <v>A plus d’un an</v>
      </c>
      <c r="AE464" s="52"/>
      <c r="AF464" s="61"/>
    </row>
    <row r="465" spans="1:32" s="62" customFormat="1" ht="13.8" x14ac:dyDescent="0.3">
      <c r="A465" s="76"/>
      <c r="B465" s="64" t="s">
        <v>125</v>
      </c>
      <c r="C465" s="65" t="s">
        <v>125</v>
      </c>
      <c r="D465" s="65" t="s">
        <v>125</v>
      </c>
      <c r="E465" s="66" t="s">
        <v>125</v>
      </c>
      <c r="F465" s="54">
        <v>0</v>
      </c>
      <c r="G465" s="55">
        <v>0</v>
      </c>
      <c r="H465" s="67">
        <f t="shared" si="30"/>
        <v>0</v>
      </c>
      <c r="I465" s="68"/>
      <c r="J465" s="56"/>
      <c r="K465" s="69"/>
      <c r="L465" s="70">
        <f t="shared" si="31"/>
        <v>0</v>
      </c>
      <c r="M465" s="52"/>
      <c r="N465" s="57">
        <v>0</v>
      </c>
      <c r="O465" s="72"/>
      <c r="P465" s="72"/>
      <c r="Q465" s="72"/>
      <c r="R465" s="72"/>
      <c r="S465" s="72"/>
      <c r="T465" s="72"/>
      <c r="U465" s="72"/>
      <c r="V465" s="72"/>
      <c r="W465" s="72"/>
      <c r="X465" s="72"/>
      <c r="Y465" s="72"/>
      <c r="Z465" s="72"/>
      <c r="AA465" s="58">
        <f t="shared" si="32"/>
        <v>0</v>
      </c>
      <c r="AB465" s="73"/>
      <c r="AC465" s="59">
        <f>IF(ROUND(Comptes!AA465,0)=0,Comptes!AF465,IFERROR(IF(Comptes!H465&lt;&gt;0,IF(Comptes!AA465&lt;&gt;0,SUMPRODUCT(Comptes!O465:Z465,Comptes!$O$5:$Z$5)/Comptes!AA465,IF(Comptes!G465&lt;&gt;0,$AC$3,Comptes!AF465)),""),""))</f>
        <v>0</v>
      </c>
      <c r="AD465" s="60" t="str">
        <f ca="1">+IFERROR(VLOOKUP((($AC$3-AC465))/30.5,$AK$24:$AL$28,2,TRUE),"")</f>
        <v>A plus d’un an</v>
      </c>
      <c r="AE465" s="52"/>
      <c r="AF465" s="61"/>
    </row>
    <row r="466" spans="1:32" s="62" customFormat="1" ht="13.8" x14ac:dyDescent="0.3">
      <c r="A466" s="76"/>
      <c r="B466" s="64" t="s">
        <v>125</v>
      </c>
      <c r="C466" s="65" t="s">
        <v>125</v>
      </c>
      <c r="D466" s="65" t="s">
        <v>125</v>
      </c>
      <c r="E466" s="66" t="s">
        <v>125</v>
      </c>
      <c r="F466" s="54">
        <v>0</v>
      </c>
      <c r="G466" s="55">
        <v>0</v>
      </c>
      <c r="H466" s="67">
        <f t="shared" si="30"/>
        <v>0</v>
      </c>
      <c r="I466" s="68"/>
      <c r="J466" s="56"/>
      <c r="K466" s="69"/>
      <c r="L466" s="70">
        <f t="shared" si="31"/>
        <v>0</v>
      </c>
      <c r="M466" s="52"/>
      <c r="N466" s="57">
        <v>0</v>
      </c>
      <c r="O466" s="72"/>
      <c r="P466" s="72"/>
      <c r="Q466" s="72"/>
      <c r="R466" s="72"/>
      <c r="S466" s="72"/>
      <c r="T466" s="72"/>
      <c r="U466" s="72"/>
      <c r="V466" s="72"/>
      <c r="W466" s="72"/>
      <c r="X466" s="72"/>
      <c r="Y466" s="72"/>
      <c r="Z466" s="72"/>
      <c r="AA466" s="58">
        <f t="shared" si="32"/>
        <v>0</v>
      </c>
      <c r="AB466" s="73"/>
      <c r="AC466" s="59">
        <f>IF(ROUND(Comptes!AA466,0)=0,Comptes!AF466,IFERROR(IF(Comptes!H466&lt;&gt;0,IF(Comptes!AA466&lt;&gt;0,SUMPRODUCT(Comptes!O466:Z466,Comptes!$O$5:$Z$5)/Comptes!AA466,IF(Comptes!G466&lt;&gt;0,$AC$3,Comptes!AF466)),""),""))</f>
        <v>0</v>
      </c>
      <c r="AD466" s="60" t="str">
        <f ca="1">+IFERROR(VLOOKUP((($AC$3-AC466))/30.5,$AK$24:$AL$28,2,TRUE),"")</f>
        <v>A plus d’un an</v>
      </c>
      <c r="AE466" s="52"/>
      <c r="AF466" s="61"/>
    </row>
    <row r="467" spans="1:32" s="62" customFormat="1" ht="13.8" x14ac:dyDescent="0.3">
      <c r="A467" s="76"/>
      <c r="B467" s="64" t="s">
        <v>125</v>
      </c>
      <c r="C467" s="65" t="s">
        <v>125</v>
      </c>
      <c r="D467" s="65" t="s">
        <v>125</v>
      </c>
      <c r="E467" s="66" t="s">
        <v>125</v>
      </c>
      <c r="F467" s="54">
        <v>0</v>
      </c>
      <c r="G467" s="55">
        <v>0</v>
      </c>
      <c r="H467" s="67">
        <f t="shared" si="30"/>
        <v>0</v>
      </c>
      <c r="I467" s="68"/>
      <c r="J467" s="56"/>
      <c r="K467" s="69"/>
      <c r="L467" s="70">
        <f t="shared" si="31"/>
        <v>0</v>
      </c>
      <c r="M467" s="52"/>
      <c r="N467" s="57">
        <v>0</v>
      </c>
      <c r="O467" s="72"/>
      <c r="P467" s="72"/>
      <c r="Q467" s="72"/>
      <c r="R467" s="72"/>
      <c r="S467" s="72"/>
      <c r="T467" s="72"/>
      <c r="U467" s="72"/>
      <c r="V467" s="72"/>
      <c r="W467" s="72"/>
      <c r="X467" s="72"/>
      <c r="Y467" s="72"/>
      <c r="Z467" s="72"/>
      <c r="AA467" s="58">
        <f t="shared" si="32"/>
        <v>0</v>
      </c>
      <c r="AB467" s="73"/>
      <c r="AC467" s="59">
        <f>IF(ROUND(Comptes!AA467,0)=0,Comptes!AF467,IFERROR(IF(Comptes!H467&lt;&gt;0,IF(Comptes!AA467&lt;&gt;0,SUMPRODUCT(Comptes!O467:Z467,Comptes!$O$5:$Z$5)/Comptes!AA467,IF(Comptes!G467&lt;&gt;0,$AC$3,Comptes!AF467)),""),""))</f>
        <v>0</v>
      </c>
      <c r="AD467" s="60" t="str">
        <f ca="1">+IFERROR(VLOOKUP((($AC$3-AC467))/30.5,$AK$24:$AL$28,2,TRUE),"")</f>
        <v>A plus d’un an</v>
      </c>
      <c r="AE467" s="52"/>
      <c r="AF467" s="61"/>
    </row>
    <row r="468" spans="1:32" s="62" customFormat="1" ht="13.8" x14ac:dyDescent="0.3">
      <c r="A468" s="76"/>
      <c r="B468" s="64" t="s">
        <v>125</v>
      </c>
      <c r="C468" s="65" t="s">
        <v>125</v>
      </c>
      <c r="D468" s="65" t="s">
        <v>125</v>
      </c>
      <c r="E468" s="66" t="s">
        <v>125</v>
      </c>
      <c r="F468" s="54">
        <v>0</v>
      </c>
      <c r="G468" s="55">
        <v>0</v>
      </c>
      <c r="H468" s="67">
        <f t="shared" si="30"/>
        <v>0</v>
      </c>
      <c r="I468" s="68"/>
      <c r="J468" s="56"/>
      <c r="K468" s="69"/>
      <c r="L468" s="70">
        <f t="shared" si="31"/>
        <v>0</v>
      </c>
      <c r="M468" s="52"/>
      <c r="N468" s="57">
        <v>0</v>
      </c>
      <c r="O468" s="72"/>
      <c r="P468" s="72"/>
      <c r="Q468" s="72"/>
      <c r="R468" s="72"/>
      <c r="S468" s="72"/>
      <c r="T468" s="72"/>
      <c r="U468" s="72"/>
      <c r="V468" s="72"/>
      <c r="W468" s="72"/>
      <c r="X468" s="72"/>
      <c r="Y468" s="72"/>
      <c r="Z468" s="72"/>
      <c r="AA468" s="58">
        <f t="shared" si="32"/>
        <v>0</v>
      </c>
      <c r="AB468" s="73"/>
      <c r="AC468" s="59">
        <f>IF(ROUND(Comptes!AA468,0)=0,Comptes!AF468,IFERROR(IF(Comptes!H468&lt;&gt;0,IF(Comptes!AA468&lt;&gt;0,SUMPRODUCT(Comptes!O468:Z468,Comptes!$O$5:$Z$5)/Comptes!AA468,IF(Comptes!G468&lt;&gt;0,$AC$3,Comptes!AF468)),""),""))</f>
        <v>0</v>
      </c>
      <c r="AD468" s="60" t="str">
        <f ca="1">+IFERROR(VLOOKUP((($AC$3-AC468))/30.5,$AK$24:$AL$28,2,TRUE),"")</f>
        <v>A plus d’un an</v>
      </c>
      <c r="AE468" s="52"/>
      <c r="AF468" s="61"/>
    </row>
    <row r="469" spans="1:32" s="62" customFormat="1" ht="13.8" x14ac:dyDescent="0.3">
      <c r="A469" s="76"/>
      <c r="B469" s="64" t="s">
        <v>125</v>
      </c>
      <c r="C469" s="65" t="s">
        <v>125</v>
      </c>
      <c r="D469" s="65" t="s">
        <v>125</v>
      </c>
      <c r="E469" s="66" t="s">
        <v>125</v>
      </c>
      <c r="F469" s="54">
        <v>0</v>
      </c>
      <c r="G469" s="55">
        <v>0</v>
      </c>
      <c r="H469" s="67">
        <f t="shared" si="30"/>
        <v>0</v>
      </c>
      <c r="I469" s="68"/>
      <c r="J469" s="56"/>
      <c r="K469" s="69"/>
      <c r="L469" s="70">
        <f t="shared" si="31"/>
        <v>0</v>
      </c>
      <c r="M469" s="52"/>
      <c r="N469" s="57">
        <v>0</v>
      </c>
      <c r="O469" s="72"/>
      <c r="P469" s="72"/>
      <c r="Q469" s="72"/>
      <c r="R469" s="72"/>
      <c r="S469" s="72"/>
      <c r="T469" s="72"/>
      <c r="U469" s="72"/>
      <c r="V469" s="72"/>
      <c r="W469" s="72"/>
      <c r="X469" s="72"/>
      <c r="Y469" s="72"/>
      <c r="Z469" s="72"/>
      <c r="AA469" s="58">
        <f t="shared" si="32"/>
        <v>0</v>
      </c>
      <c r="AB469" s="73"/>
      <c r="AC469" s="59">
        <f>IF(ROUND(Comptes!AA469,0)=0,Comptes!AF469,IFERROR(IF(Comptes!H469&lt;&gt;0,IF(Comptes!AA469&lt;&gt;0,SUMPRODUCT(Comptes!O469:Z469,Comptes!$O$5:$Z$5)/Comptes!AA469,IF(Comptes!G469&lt;&gt;0,$AC$3,Comptes!AF469)),""),""))</f>
        <v>0</v>
      </c>
      <c r="AD469" s="60" t="str">
        <f ca="1">+IFERROR(VLOOKUP((($AC$3-AC469))/30.5,$AK$24:$AL$28,2,TRUE),"")</f>
        <v>A plus d’un an</v>
      </c>
      <c r="AE469" s="52"/>
      <c r="AF469" s="61"/>
    </row>
    <row r="470" spans="1:32" s="62" customFormat="1" ht="13.8" x14ac:dyDescent="0.3">
      <c r="A470" s="76"/>
      <c r="B470" s="64" t="s">
        <v>125</v>
      </c>
      <c r="C470" s="65" t="s">
        <v>125</v>
      </c>
      <c r="D470" s="65" t="s">
        <v>125</v>
      </c>
      <c r="E470" s="66" t="s">
        <v>125</v>
      </c>
      <c r="F470" s="54">
        <v>0</v>
      </c>
      <c r="G470" s="55">
        <v>0</v>
      </c>
      <c r="H470" s="67">
        <f t="shared" si="30"/>
        <v>0</v>
      </c>
      <c r="I470" s="68"/>
      <c r="J470" s="56"/>
      <c r="K470" s="69"/>
      <c r="L470" s="70">
        <f t="shared" si="31"/>
        <v>0</v>
      </c>
      <c r="M470" s="52"/>
      <c r="N470" s="57">
        <v>0</v>
      </c>
      <c r="O470" s="72"/>
      <c r="P470" s="72"/>
      <c r="Q470" s="72"/>
      <c r="R470" s="72"/>
      <c r="S470" s="72"/>
      <c r="T470" s="72"/>
      <c r="U470" s="72"/>
      <c r="V470" s="72"/>
      <c r="W470" s="72"/>
      <c r="X470" s="72"/>
      <c r="Y470" s="72"/>
      <c r="Z470" s="72"/>
      <c r="AA470" s="58">
        <f t="shared" si="32"/>
        <v>0</v>
      </c>
      <c r="AB470" s="73"/>
      <c r="AC470" s="59">
        <f>IF(ROUND(Comptes!AA470,0)=0,Comptes!AF470,IFERROR(IF(Comptes!H470&lt;&gt;0,IF(Comptes!AA470&lt;&gt;0,SUMPRODUCT(Comptes!O470:Z470,Comptes!$O$5:$Z$5)/Comptes!AA470,IF(Comptes!G470&lt;&gt;0,$AC$3,Comptes!AF470)),""),""))</f>
        <v>0</v>
      </c>
      <c r="AD470" s="60" t="str">
        <f ca="1">+IFERROR(VLOOKUP((($AC$3-AC470))/30.5,$AK$24:$AL$28,2,TRUE),"")</f>
        <v>A plus d’un an</v>
      </c>
      <c r="AE470" s="52"/>
      <c r="AF470" s="61"/>
    </row>
    <row r="471" spans="1:32" s="62" customFormat="1" ht="13.8" x14ac:dyDescent="0.3">
      <c r="A471" s="76"/>
      <c r="B471" s="64" t="s">
        <v>125</v>
      </c>
      <c r="C471" s="65" t="s">
        <v>125</v>
      </c>
      <c r="D471" s="65" t="s">
        <v>125</v>
      </c>
      <c r="E471" s="66" t="s">
        <v>125</v>
      </c>
      <c r="F471" s="54">
        <v>0</v>
      </c>
      <c r="G471" s="55">
        <v>0</v>
      </c>
      <c r="H471" s="67">
        <f t="shared" si="30"/>
        <v>0</v>
      </c>
      <c r="I471" s="68"/>
      <c r="J471" s="56"/>
      <c r="K471" s="69"/>
      <c r="L471" s="70">
        <f t="shared" si="31"/>
        <v>0</v>
      </c>
      <c r="M471" s="52"/>
      <c r="N471" s="57">
        <v>0</v>
      </c>
      <c r="O471" s="72"/>
      <c r="P471" s="72"/>
      <c r="Q471" s="72"/>
      <c r="R471" s="72"/>
      <c r="S471" s="72"/>
      <c r="T471" s="72"/>
      <c r="U471" s="72"/>
      <c r="V471" s="72"/>
      <c r="W471" s="72"/>
      <c r="X471" s="72"/>
      <c r="Y471" s="72"/>
      <c r="Z471" s="72"/>
      <c r="AA471" s="58">
        <f t="shared" si="32"/>
        <v>0</v>
      </c>
      <c r="AB471" s="73"/>
      <c r="AC471" s="59">
        <f>IF(ROUND(Comptes!AA471,0)=0,Comptes!AF471,IFERROR(IF(Comptes!H471&lt;&gt;0,IF(Comptes!AA471&lt;&gt;0,SUMPRODUCT(Comptes!O471:Z471,Comptes!$O$5:$Z$5)/Comptes!AA471,IF(Comptes!G471&lt;&gt;0,$AC$3,Comptes!AF471)),""),""))</f>
        <v>0</v>
      </c>
      <c r="AD471" s="60" t="str">
        <f ca="1">+IFERROR(VLOOKUP((($AC$3-AC471))/30.5,$AK$24:$AL$28,2,TRUE),"")</f>
        <v>A plus d’un an</v>
      </c>
      <c r="AE471" s="52"/>
      <c r="AF471" s="61"/>
    </row>
    <row r="472" spans="1:32" s="62" customFormat="1" ht="13.8" x14ac:dyDescent="0.3">
      <c r="A472" s="76"/>
      <c r="B472" s="64" t="s">
        <v>125</v>
      </c>
      <c r="C472" s="65" t="s">
        <v>125</v>
      </c>
      <c r="D472" s="65" t="s">
        <v>125</v>
      </c>
      <c r="E472" s="66" t="s">
        <v>125</v>
      </c>
      <c r="F472" s="54">
        <v>0</v>
      </c>
      <c r="G472" s="55">
        <v>0</v>
      </c>
      <c r="H472" s="67">
        <f t="shared" si="30"/>
        <v>0</v>
      </c>
      <c r="I472" s="68"/>
      <c r="J472" s="56"/>
      <c r="K472" s="69"/>
      <c r="L472" s="70">
        <f t="shared" si="31"/>
        <v>0</v>
      </c>
      <c r="M472" s="52"/>
      <c r="N472" s="57">
        <v>0</v>
      </c>
      <c r="O472" s="72"/>
      <c r="P472" s="72"/>
      <c r="Q472" s="72"/>
      <c r="R472" s="72"/>
      <c r="S472" s="72"/>
      <c r="T472" s="72"/>
      <c r="U472" s="72"/>
      <c r="V472" s="72"/>
      <c r="W472" s="72"/>
      <c r="X472" s="72"/>
      <c r="Y472" s="72"/>
      <c r="Z472" s="72"/>
      <c r="AA472" s="58">
        <f t="shared" si="32"/>
        <v>0</v>
      </c>
      <c r="AB472" s="73"/>
      <c r="AC472" s="59">
        <f>IF(ROUND(Comptes!AA472,0)=0,Comptes!AF472,IFERROR(IF(Comptes!H472&lt;&gt;0,IF(Comptes!AA472&lt;&gt;0,SUMPRODUCT(Comptes!O472:Z472,Comptes!$O$5:$Z$5)/Comptes!AA472,IF(Comptes!G472&lt;&gt;0,$AC$3,Comptes!AF472)),""),""))</f>
        <v>0</v>
      </c>
      <c r="AD472" s="60" t="str">
        <f ca="1">+IFERROR(VLOOKUP((($AC$3-AC472))/30.5,$AK$24:$AL$28,2,TRUE),"")</f>
        <v>A plus d’un an</v>
      </c>
      <c r="AE472" s="52"/>
      <c r="AF472" s="61"/>
    </row>
    <row r="473" spans="1:32" s="62" customFormat="1" ht="13.8" x14ac:dyDescent="0.3">
      <c r="A473" s="76"/>
      <c r="B473" s="64" t="s">
        <v>125</v>
      </c>
      <c r="C473" s="65" t="s">
        <v>125</v>
      </c>
      <c r="D473" s="65" t="s">
        <v>125</v>
      </c>
      <c r="E473" s="66" t="s">
        <v>125</v>
      </c>
      <c r="F473" s="54">
        <v>0</v>
      </c>
      <c r="G473" s="55">
        <v>0</v>
      </c>
      <c r="H473" s="67">
        <f t="shared" si="30"/>
        <v>0</v>
      </c>
      <c r="I473" s="68"/>
      <c r="J473" s="56"/>
      <c r="K473" s="69"/>
      <c r="L473" s="70">
        <f t="shared" si="31"/>
        <v>0</v>
      </c>
      <c r="M473" s="52"/>
      <c r="N473" s="57">
        <v>0</v>
      </c>
      <c r="O473" s="72"/>
      <c r="P473" s="72"/>
      <c r="Q473" s="72"/>
      <c r="R473" s="72"/>
      <c r="S473" s="72"/>
      <c r="T473" s="72"/>
      <c r="U473" s="72"/>
      <c r="V473" s="72"/>
      <c r="W473" s="72"/>
      <c r="X473" s="72"/>
      <c r="Y473" s="72"/>
      <c r="Z473" s="72"/>
      <c r="AA473" s="58">
        <f t="shared" si="32"/>
        <v>0</v>
      </c>
      <c r="AB473" s="73"/>
      <c r="AC473" s="59">
        <f>IF(ROUND(Comptes!AA473,0)=0,Comptes!AF473,IFERROR(IF(Comptes!H473&lt;&gt;0,IF(Comptes!AA473&lt;&gt;0,SUMPRODUCT(Comptes!O473:Z473,Comptes!$O$5:$Z$5)/Comptes!AA473,IF(Comptes!G473&lt;&gt;0,$AC$3,Comptes!AF473)),""),""))</f>
        <v>0</v>
      </c>
      <c r="AD473" s="60" t="str">
        <f ca="1">+IFERROR(VLOOKUP((($AC$3-AC473))/30.5,$AK$24:$AL$28,2,TRUE),"")</f>
        <v>A plus d’un an</v>
      </c>
      <c r="AE473" s="52"/>
      <c r="AF473" s="61"/>
    </row>
    <row r="474" spans="1:32" s="62" customFormat="1" ht="13.8" x14ac:dyDescent="0.3">
      <c r="A474" s="76"/>
      <c r="B474" s="64" t="s">
        <v>125</v>
      </c>
      <c r="C474" s="65" t="s">
        <v>125</v>
      </c>
      <c r="D474" s="65" t="s">
        <v>125</v>
      </c>
      <c r="E474" s="66" t="s">
        <v>125</v>
      </c>
      <c r="F474" s="54">
        <v>0</v>
      </c>
      <c r="G474" s="55">
        <v>0</v>
      </c>
      <c r="H474" s="67">
        <f t="shared" si="30"/>
        <v>0</v>
      </c>
      <c r="I474" s="68"/>
      <c r="J474" s="56"/>
      <c r="K474" s="69"/>
      <c r="L474" s="70">
        <f t="shared" si="31"/>
        <v>0</v>
      </c>
      <c r="M474" s="52"/>
      <c r="N474" s="57">
        <v>0</v>
      </c>
      <c r="O474" s="72"/>
      <c r="P474" s="72"/>
      <c r="Q474" s="72"/>
      <c r="R474" s="72"/>
      <c r="S474" s="72"/>
      <c r="T474" s="72"/>
      <c r="U474" s="72"/>
      <c r="V474" s="72"/>
      <c r="W474" s="72"/>
      <c r="X474" s="72"/>
      <c r="Y474" s="72"/>
      <c r="Z474" s="72"/>
      <c r="AA474" s="58">
        <f t="shared" si="32"/>
        <v>0</v>
      </c>
      <c r="AB474" s="73"/>
      <c r="AC474" s="59">
        <f>IF(ROUND(Comptes!AA474,0)=0,Comptes!AF474,IFERROR(IF(Comptes!H474&lt;&gt;0,IF(Comptes!AA474&lt;&gt;0,SUMPRODUCT(Comptes!O474:Z474,Comptes!$O$5:$Z$5)/Comptes!AA474,IF(Comptes!G474&lt;&gt;0,$AC$3,Comptes!AF474)),""),""))</f>
        <v>0</v>
      </c>
      <c r="AD474" s="60" t="str">
        <f ca="1">+IFERROR(VLOOKUP((($AC$3-AC474))/30.5,$AK$24:$AL$28,2,TRUE),"")</f>
        <v>A plus d’un an</v>
      </c>
      <c r="AE474" s="52"/>
      <c r="AF474" s="61"/>
    </row>
    <row r="475" spans="1:32" s="62" customFormat="1" ht="13.8" x14ac:dyDescent="0.3">
      <c r="A475" s="76"/>
      <c r="B475" s="64" t="s">
        <v>125</v>
      </c>
      <c r="C475" s="65" t="s">
        <v>125</v>
      </c>
      <c r="D475" s="65" t="s">
        <v>125</v>
      </c>
      <c r="E475" s="66" t="s">
        <v>125</v>
      </c>
      <c r="F475" s="54">
        <v>0</v>
      </c>
      <c r="G475" s="55">
        <v>0</v>
      </c>
      <c r="H475" s="67">
        <f t="shared" si="30"/>
        <v>0</v>
      </c>
      <c r="I475" s="68"/>
      <c r="J475" s="56"/>
      <c r="K475" s="69"/>
      <c r="L475" s="70">
        <f t="shared" si="31"/>
        <v>0</v>
      </c>
      <c r="M475" s="52"/>
      <c r="N475" s="57">
        <v>0</v>
      </c>
      <c r="O475" s="72"/>
      <c r="P475" s="72"/>
      <c r="Q475" s="72"/>
      <c r="R475" s="72"/>
      <c r="S475" s="72"/>
      <c r="T475" s="72"/>
      <c r="U475" s="72"/>
      <c r="V475" s="72"/>
      <c r="W475" s="72"/>
      <c r="X475" s="72"/>
      <c r="Y475" s="72"/>
      <c r="Z475" s="72"/>
      <c r="AA475" s="58">
        <f t="shared" si="32"/>
        <v>0</v>
      </c>
      <c r="AB475" s="73"/>
      <c r="AC475" s="59">
        <f>IF(ROUND(Comptes!AA475,0)=0,Comptes!AF475,IFERROR(IF(Comptes!H475&lt;&gt;0,IF(Comptes!AA475&lt;&gt;0,SUMPRODUCT(Comptes!O475:Z475,Comptes!$O$5:$Z$5)/Comptes!AA475,IF(Comptes!G475&lt;&gt;0,$AC$3,Comptes!AF475)),""),""))</f>
        <v>0</v>
      </c>
      <c r="AD475" s="60" t="str">
        <f ca="1">+IFERROR(VLOOKUP((($AC$3-AC475))/30.5,$AK$24:$AL$28,2,TRUE),"")</f>
        <v>A plus d’un an</v>
      </c>
      <c r="AE475" s="52"/>
      <c r="AF475" s="61"/>
    </row>
    <row r="476" spans="1:32" s="62" customFormat="1" ht="13.8" x14ac:dyDescent="0.3">
      <c r="A476" s="76"/>
      <c r="B476" s="64" t="s">
        <v>125</v>
      </c>
      <c r="C476" s="65" t="s">
        <v>125</v>
      </c>
      <c r="D476" s="65" t="s">
        <v>125</v>
      </c>
      <c r="E476" s="66" t="s">
        <v>125</v>
      </c>
      <c r="F476" s="54">
        <v>0</v>
      </c>
      <c r="G476" s="55">
        <v>0</v>
      </c>
      <c r="H476" s="67">
        <f t="shared" si="30"/>
        <v>0</v>
      </c>
      <c r="I476" s="68"/>
      <c r="J476" s="56"/>
      <c r="K476" s="69"/>
      <c r="L476" s="70">
        <f t="shared" si="31"/>
        <v>0</v>
      </c>
      <c r="M476" s="52"/>
      <c r="N476" s="57">
        <v>0</v>
      </c>
      <c r="O476" s="72"/>
      <c r="P476" s="72"/>
      <c r="Q476" s="72"/>
      <c r="R476" s="72"/>
      <c r="S476" s="72"/>
      <c r="T476" s="72"/>
      <c r="U476" s="72"/>
      <c r="V476" s="72"/>
      <c r="W476" s="72"/>
      <c r="X476" s="72"/>
      <c r="Y476" s="72"/>
      <c r="Z476" s="72"/>
      <c r="AA476" s="58">
        <f t="shared" si="32"/>
        <v>0</v>
      </c>
      <c r="AB476" s="73"/>
      <c r="AC476" s="59">
        <f>IF(ROUND(Comptes!AA476,0)=0,Comptes!AF476,IFERROR(IF(Comptes!H476&lt;&gt;0,IF(Comptes!AA476&lt;&gt;0,SUMPRODUCT(Comptes!O476:Z476,Comptes!$O$5:$Z$5)/Comptes!AA476,IF(Comptes!G476&lt;&gt;0,$AC$3,Comptes!AF476)),""),""))</f>
        <v>0</v>
      </c>
      <c r="AD476" s="60" t="str">
        <f ca="1">+IFERROR(VLOOKUP((($AC$3-AC476))/30.5,$AK$24:$AL$28,2,TRUE),"")</f>
        <v>A plus d’un an</v>
      </c>
      <c r="AE476" s="52"/>
      <c r="AF476" s="61"/>
    </row>
    <row r="477" spans="1:32" s="62" customFormat="1" ht="13.8" x14ac:dyDescent="0.3">
      <c r="A477" s="76"/>
      <c r="B477" s="64" t="s">
        <v>125</v>
      </c>
      <c r="C477" s="65" t="s">
        <v>125</v>
      </c>
      <c r="D477" s="65" t="s">
        <v>125</v>
      </c>
      <c r="E477" s="66" t="s">
        <v>125</v>
      </c>
      <c r="F477" s="54">
        <v>0</v>
      </c>
      <c r="G477" s="55">
        <v>0</v>
      </c>
      <c r="H477" s="67">
        <f t="shared" si="30"/>
        <v>0</v>
      </c>
      <c r="I477" s="68"/>
      <c r="J477" s="56"/>
      <c r="K477" s="69"/>
      <c r="L477" s="70">
        <f t="shared" si="31"/>
        <v>0</v>
      </c>
      <c r="M477" s="52"/>
      <c r="N477" s="57">
        <v>0</v>
      </c>
      <c r="O477" s="72"/>
      <c r="P477" s="72"/>
      <c r="Q477" s="72"/>
      <c r="R477" s="72"/>
      <c r="S477" s="72"/>
      <c r="T477" s="72"/>
      <c r="U477" s="72"/>
      <c r="V477" s="72"/>
      <c r="W477" s="72"/>
      <c r="X477" s="72"/>
      <c r="Y477" s="72"/>
      <c r="Z477" s="72"/>
      <c r="AA477" s="58">
        <f t="shared" si="32"/>
        <v>0</v>
      </c>
      <c r="AB477" s="73"/>
      <c r="AC477" s="59">
        <f>IF(ROUND(Comptes!AA477,0)=0,Comptes!AF477,IFERROR(IF(Comptes!H477&lt;&gt;0,IF(Comptes!AA477&lt;&gt;0,SUMPRODUCT(Comptes!O477:Z477,Comptes!$O$5:$Z$5)/Comptes!AA477,IF(Comptes!G477&lt;&gt;0,$AC$3,Comptes!AF477)),""),""))</f>
        <v>0</v>
      </c>
      <c r="AD477" s="60" t="str">
        <f ca="1">+IFERROR(VLOOKUP((($AC$3-AC477))/30.5,$AK$24:$AL$28,2,TRUE),"")</f>
        <v>A plus d’un an</v>
      </c>
      <c r="AE477" s="52"/>
      <c r="AF477" s="61"/>
    </row>
    <row r="478" spans="1:32" s="62" customFormat="1" ht="13.8" x14ac:dyDescent="0.3">
      <c r="A478" s="76"/>
      <c r="B478" s="64" t="s">
        <v>125</v>
      </c>
      <c r="C478" s="65" t="s">
        <v>125</v>
      </c>
      <c r="D478" s="65" t="s">
        <v>125</v>
      </c>
      <c r="E478" s="66" t="s">
        <v>125</v>
      </c>
      <c r="F478" s="54">
        <v>0</v>
      </c>
      <c r="G478" s="55">
        <v>0</v>
      </c>
      <c r="H478" s="67">
        <f t="shared" si="30"/>
        <v>0</v>
      </c>
      <c r="I478" s="68"/>
      <c r="J478" s="56"/>
      <c r="K478" s="69"/>
      <c r="L478" s="70">
        <f t="shared" si="31"/>
        <v>0</v>
      </c>
      <c r="M478" s="52"/>
      <c r="N478" s="57">
        <v>0</v>
      </c>
      <c r="O478" s="72"/>
      <c r="P478" s="72"/>
      <c r="Q478" s="72"/>
      <c r="R478" s="72"/>
      <c r="S478" s="72"/>
      <c r="T478" s="72"/>
      <c r="U478" s="72"/>
      <c r="V478" s="72"/>
      <c r="W478" s="72"/>
      <c r="X478" s="72"/>
      <c r="Y478" s="72"/>
      <c r="Z478" s="72"/>
      <c r="AA478" s="58">
        <f t="shared" si="32"/>
        <v>0</v>
      </c>
      <c r="AB478" s="73"/>
      <c r="AC478" s="59">
        <f>IF(ROUND(Comptes!AA478,0)=0,Comptes!AF478,IFERROR(IF(Comptes!H478&lt;&gt;0,IF(Comptes!AA478&lt;&gt;0,SUMPRODUCT(Comptes!O478:Z478,Comptes!$O$5:$Z$5)/Comptes!AA478,IF(Comptes!G478&lt;&gt;0,$AC$3,Comptes!AF478)),""),""))</f>
        <v>0</v>
      </c>
      <c r="AD478" s="60" t="str">
        <f ca="1">+IFERROR(VLOOKUP((($AC$3-AC478))/30.5,$AK$24:$AL$28,2,TRUE),"")</f>
        <v>A plus d’un an</v>
      </c>
      <c r="AE478" s="52"/>
      <c r="AF478" s="61"/>
    </row>
    <row r="479" spans="1:32" s="62" customFormat="1" ht="13.8" x14ac:dyDescent="0.3">
      <c r="A479" s="76"/>
      <c r="B479" s="64" t="s">
        <v>125</v>
      </c>
      <c r="C479" s="65" t="s">
        <v>125</v>
      </c>
      <c r="D479" s="65" t="s">
        <v>125</v>
      </c>
      <c r="E479" s="66" t="s">
        <v>125</v>
      </c>
      <c r="F479" s="54">
        <v>0</v>
      </c>
      <c r="G479" s="55">
        <v>0</v>
      </c>
      <c r="H479" s="67">
        <f t="shared" si="30"/>
        <v>0</v>
      </c>
      <c r="I479" s="68"/>
      <c r="J479" s="56"/>
      <c r="K479" s="69"/>
      <c r="L479" s="70">
        <f t="shared" si="31"/>
        <v>0</v>
      </c>
      <c r="M479" s="52"/>
      <c r="N479" s="57">
        <v>0</v>
      </c>
      <c r="O479" s="72"/>
      <c r="P479" s="72"/>
      <c r="Q479" s="72"/>
      <c r="R479" s="72"/>
      <c r="S479" s="72"/>
      <c r="T479" s="72"/>
      <c r="U479" s="72"/>
      <c r="V479" s="72"/>
      <c r="W479" s="72"/>
      <c r="X479" s="72"/>
      <c r="Y479" s="72"/>
      <c r="Z479" s="72"/>
      <c r="AA479" s="58">
        <f t="shared" si="32"/>
        <v>0</v>
      </c>
      <c r="AB479" s="73"/>
      <c r="AC479" s="59">
        <f>IF(ROUND(Comptes!AA479,0)=0,Comptes!AF479,IFERROR(IF(Comptes!H479&lt;&gt;0,IF(Comptes!AA479&lt;&gt;0,SUMPRODUCT(Comptes!O479:Z479,Comptes!$O$5:$Z$5)/Comptes!AA479,IF(Comptes!G479&lt;&gt;0,$AC$3,Comptes!AF479)),""),""))</f>
        <v>0</v>
      </c>
      <c r="AD479" s="60" t="str">
        <f ca="1">+IFERROR(VLOOKUP((($AC$3-AC479))/30.5,$AK$24:$AL$28,2,TRUE),"")</f>
        <v>A plus d’un an</v>
      </c>
      <c r="AE479" s="52"/>
      <c r="AF479" s="61"/>
    </row>
    <row r="480" spans="1:32" s="62" customFormat="1" ht="13.8" x14ac:dyDescent="0.3">
      <c r="A480" s="76"/>
      <c r="B480" s="64" t="s">
        <v>125</v>
      </c>
      <c r="C480" s="65" t="s">
        <v>125</v>
      </c>
      <c r="D480" s="65" t="s">
        <v>125</v>
      </c>
      <c r="E480" s="66" t="s">
        <v>125</v>
      </c>
      <c r="F480" s="54">
        <v>0</v>
      </c>
      <c r="G480" s="55">
        <v>0</v>
      </c>
      <c r="H480" s="67">
        <f t="shared" si="30"/>
        <v>0</v>
      </c>
      <c r="I480" s="68"/>
      <c r="J480" s="56"/>
      <c r="K480" s="69"/>
      <c r="L480" s="70">
        <f t="shared" si="31"/>
        <v>0</v>
      </c>
      <c r="M480" s="52"/>
      <c r="N480" s="57">
        <v>0</v>
      </c>
      <c r="O480" s="72"/>
      <c r="P480" s="72"/>
      <c r="Q480" s="72"/>
      <c r="R480" s="72"/>
      <c r="S480" s="72"/>
      <c r="T480" s="72"/>
      <c r="U480" s="72"/>
      <c r="V480" s="72"/>
      <c r="W480" s="72"/>
      <c r="X480" s="72"/>
      <c r="Y480" s="72"/>
      <c r="Z480" s="72"/>
      <c r="AA480" s="58">
        <f t="shared" si="32"/>
        <v>0</v>
      </c>
      <c r="AB480" s="73"/>
      <c r="AC480" s="59">
        <f>IF(ROUND(Comptes!AA480,0)=0,Comptes!AF480,IFERROR(IF(Comptes!H480&lt;&gt;0,IF(Comptes!AA480&lt;&gt;0,SUMPRODUCT(Comptes!O480:Z480,Comptes!$O$5:$Z$5)/Comptes!AA480,IF(Comptes!G480&lt;&gt;0,$AC$3,Comptes!AF480)),""),""))</f>
        <v>0</v>
      </c>
      <c r="AD480" s="60" t="str">
        <f ca="1">+IFERROR(VLOOKUP((($AC$3-AC480))/30.5,$AK$24:$AL$28,2,TRUE),"")</f>
        <v>A plus d’un an</v>
      </c>
      <c r="AE480" s="52"/>
      <c r="AF480" s="61"/>
    </row>
    <row r="481" spans="1:32" s="62" customFormat="1" ht="13.8" x14ac:dyDescent="0.3">
      <c r="A481" s="76"/>
      <c r="B481" s="64" t="s">
        <v>125</v>
      </c>
      <c r="C481" s="65" t="s">
        <v>125</v>
      </c>
      <c r="D481" s="65" t="s">
        <v>125</v>
      </c>
      <c r="E481" s="66" t="s">
        <v>125</v>
      </c>
      <c r="F481" s="54">
        <v>0</v>
      </c>
      <c r="G481" s="55">
        <v>0</v>
      </c>
      <c r="H481" s="67">
        <f t="shared" si="30"/>
        <v>0</v>
      </c>
      <c r="I481" s="68"/>
      <c r="J481" s="56"/>
      <c r="K481" s="69"/>
      <c r="L481" s="70">
        <f t="shared" si="31"/>
        <v>0</v>
      </c>
      <c r="M481" s="52"/>
      <c r="N481" s="57">
        <v>0</v>
      </c>
      <c r="O481" s="72"/>
      <c r="P481" s="72"/>
      <c r="Q481" s="72"/>
      <c r="R481" s="72"/>
      <c r="S481" s="72"/>
      <c r="T481" s="72"/>
      <c r="U481" s="72"/>
      <c r="V481" s="72"/>
      <c r="W481" s="72"/>
      <c r="X481" s="72"/>
      <c r="Y481" s="72"/>
      <c r="Z481" s="72"/>
      <c r="AA481" s="58">
        <f t="shared" si="32"/>
        <v>0</v>
      </c>
      <c r="AB481" s="73"/>
      <c r="AC481" s="59">
        <f>IF(ROUND(Comptes!AA481,0)=0,Comptes!AF481,IFERROR(IF(Comptes!H481&lt;&gt;0,IF(Comptes!AA481&lt;&gt;0,SUMPRODUCT(Comptes!O481:Z481,Comptes!$O$5:$Z$5)/Comptes!AA481,IF(Comptes!G481&lt;&gt;0,$AC$3,Comptes!AF481)),""),""))</f>
        <v>0</v>
      </c>
      <c r="AD481" s="60" t="str">
        <f ca="1">+IFERROR(VLOOKUP((($AC$3-AC481))/30.5,$AK$24:$AL$28,2,TRUE),"")</f>
        <v>A plus d’un an</v>
      </c>
      <c r="AE481" s="52"/>
      <c r="AF481" s="61"/>
    </row>
    <row r="482" spans="1:32" s="62" customFormat="1" ht="13.8" x14ac:dyDescent="0.3">
      <c r="A482" s="76"/>
      <c r="B482" s="64" t="s">
        <v>125</v>
      </c>
      <c r="C482" s="65" t="s">
        <v>125</v>
      </c>
      <c r="D482" s="65" t="s">
        <v>125</v>
      </c>
      <c r="E482" s="66" t="s">
        <v>125</v>
      </c>
      <c r="F482" s="54">
        <v>0</v>
      </c>
      <c r="G482" s="55">
        <v>0</v>
      </c>
      <c r="H482" s="67">
        <f t="shared" si="30"/>
        <v>0</v>
      </c>
      <c r="I482" s="68"/>
      <c r="J482" s="56"/>
      <c r="K482" s="69"/>
      <c r="L482" s="70">
        <f t="shared" si="31"/>
        <v>0</v>
      </c>
      <c r="M482" s="52"/>
      <c r="N482" s="57">
        <v>0</v>
      </c>
      <c r="O482" s="72"/>
      <c r="P482" s="72"/>
      <c r="Q482" s="72"/>
      <c r="R482" s="72"/>
      <c r="S482" s="72"/>
      <c r="T482" s="72"/>
      <c r="U482" s="72"/>
      <c r="V482" s="72"/>
      <c r="W482" s="72"/>
      <c r="X482" s="72"/>
      <c r="Y482" s="72"/>
      <c r="Z482" s="72"/>
      <c r="AA482" s="58">
        <f t="shared" si="32"/>
        <v>0</v>
      </c>
      <c r="AB482" s="73"/>
      <c r="AC482" s="59">
        <f>IF(ROUND(Comptes!AA482,0)=0,Comptes!AF482,IFERROR(IF(Comptes!H482&lt;&gt;0,IF(Comptes!AA482&lt;&gt;0,SUMPRODUCT(Comptes!O482:Z482,Comptes!$O$5:$Z$5)/Comptes!AA482,IF(Comptes!G482&lt;&gt;0,$AC$3,Comptes!AF482)),""),""))</f>
        <v>0</v>
      </c>
      <c r="AD482" s="60" t="str">
        <f ca="1">+IFERROR(VLOOKUP((($AC$3-AC482))/30.5,$AK$24:$AL$28,2,TRUE),"")</f>
        <v>A plus d’un an</v>
      </c>
      <c r="AE482" s="52"/>
      <c r="AF482" s="61"/>
    </row>
    <row r="483" spans="1:32" s="62" customFormat="1" ht="13.8" x14ac:dyDescent="0.3">
      <c r="A483" s="76"/>
      <c r="B483" s="64" t="s">
        <v>125</v>
      </c>
      <c r="C483" s="65" t="s">
        <v>125</v>
      </c>
      <c r="D483" s="65" t="s">
        <v>125</v>
      </c>
      <c r="E483" s="66" t="s">
        <v>125</v>
      </c>
      <c r="F483" s="54">
        <v>0</v>
      </c>
      <c r="G483" s="55">
        <v>0</v>
      </c>
      <c r="H483" s="67">
        <f t="shared" si="30"/>
        <v>0</v>
      </c>
      <c r="I483" s="68"/>
      <c r="J483" s="56"/>
      <c r="K483" s="69"/>
      <c r="L483" s="70">
        <f t="shared" si="31"/>
        <v>0</v>
      </c>
      <c r="M483" s="52"/>
      <c r="N483" s="57">
        <v>0</v>
      </c>
      <c r="O483" s="72"/>
      <c r="P483" s="72"/>
      <c r="Q483" s="72"/>
      <c r="R483" s="72"/>
      <c r="S483" s="72"/>
      <c r="T483" s="72"/>
      <c r="U483" s="72"/>
      <c r="V483" s="72"/>
      <c r="W483" s="72"/>
      <c r="X483" s="72"/>
      <c r="Y483" s="72"/>
      <c r="Z483" s="72"/>
      <c r="AA483" s="58">
        <f t="shared" si="32"/>
        <v>0</v>
      </c>
      <c r="AB483" s="73"/>
      <c r="AC483" s="59">
        <f>IF(ROUND(Comptes!AA483,0)=0,Comptes!AF483,IFERROR(IF(Comptes!H483&lt;&gt;0,IF(Comptes!AA483&lt;&gt;0,SUMPRODUCT(Comptes!O483:Z483,Comptes!$O$5:$Z$5)/Comptes!AA483,IF(Comptes!G483&lt;&gt;0,$AC$3,Comptes!AF483)),""),""))</f>
        <v>0</v>
      </c>
      <c r="AD483" s="60" t="str">
        <f ca="1">+IFERROR(VLOOKUP((($AC$3-AC483))/30.5,$AK$24:$AL$28,2,TRUE),"")</f>
        <v>A plus d’un an</v>
      </c>
      <c r="AE483" s="52"/>
      <c r="AF483" s="61"/>
    </row>
    <row r="484" spans="1:32" s="62" customFormat="1" ht="13.8" x14ac:dyDescent="0.3">
      <c r="A484" s="76"/>
      <c r="B484" s="64" t="s">
        <v>125</v>
      </c>
      <c r="C484" s="65" t="s">
        <v>125</v>
      </c>
      <c r="D484" s="65" t="s">
        <v>125</v>
      </c>
      <c r="E484" s="66" t="s">
        <v>125</v>
      </c>
      <c r="F484" s="54">
        <v>0</v>
      </c>
      <c r="G484" s="55">
        <v>0</v>
      </c>
      <c r="H484" s="67">
        <f t="shared" si="30"/>
        <v>0</v>
      </c>
      <c r="I484" s="68"/>
      <c r="J484" s="56"/>
      <c r="K484" s="69"/>
      <c r="L484" s="70">
        <f t="shared" si="31"/>
        <v>0</v>
      </c>
      <c r="M484" s="52"/>
      <c r="N484" s="57">
        <v>0</v>
      </c>
      <c r="O484" s="72"/>
      <c r="P484" s="72"/>
      <c r="Q484" s="72"/>
      <c r="R484" s="72"/>
      <c r="S484" s="72"/>
      <c r="T484" s="72"/>
      <c r="U484" s="72"/>
      <c r="V484" s="72"/>
      <c r="W484" s="72"/>
      <c r="X484" s="72"/>
      <c r="Y484" s="72"/>
      <c r="Z484" s="72"/>
      <c r="AA484" s="58">
        <f t="shared" si="32"/>
        <v>0</v>
      </c>
      <c r="AB484" s="73"/>
      <c r="AC484" s="59">
        <f>IF(ROUND(Comptes!AA484,0)=0,Comptes!AF484,IFERROR(IF(Comptes!H484&lt;&gt;0,IF(Comptes!AA484&lt;&gt;0,SUMPRODUCT(Comptes!O484:Z484,Comptes!$O$5:$Z$5)/Comptes!AA484,IF(Comptes!G484&lt;&gt;0,$AC$3,Comptes!AF484)),""),""))</f>
        <v>0</v>
      </c>
      <c r="AD484" s="60" t="str">
        <f ca="1">+IFERROR(VLOOKUP((($AC$3-AC484))/30.5,$AK$24:$AL$28,2,TRUE),"")</f>
        <v>A plus d’un an</v>
      </c>
      <c r="AE484" s="52"/>
      <c r="AF484" s="61"/>
    </row>
    <row r="485" spans="1:32" s="62" customFormat="1" ht="13.8" x14ac:dyDescent="0.3">
      <c r="A485" s="76"/>
      <c r="B485" s="64" t="s">
        <v>125</v>
      </c>
      <c r="C485" s="65" t="s">
        <v>125</v>
      </c>
      <c r="D485" s="65" t="s">
        <v>125</v>
      </c>
      <c r="E485" s="66" t="s">
        <v>125</v>
      </c>
      <c r="F485" s="54">
        <v>0</v>
      </c>
      <c r="G485" s="55">
        <v>0</v>
      </c>
      <c r="H485" s="67">
        <f t="shared" si="30"/>
        <v>0</v>
      </c>
      <c r="I485" s="68"/>
      <c r="J485" s="56"/>
      <c r="K485" s="69"/>
      <c r="L485" s="70">
        <f t="shared" si="31"/>
        <v>0</v>
      </c>
      <c r="M485" s="52"/>
      <c r="N485" s="57">
        <v>0</v>
      </c>
      <c r="O485" s="72"/>
      <c r="P485" s="72"/>
      <c r="Q485" s="72"/>
      <c r="R485" s="72"/>
      <c r="S485" s="72"/>
      <c r="T485" s="72"/>
      <c r="U485" s="72"/>
      <c r="V485" s="72"/>
      <c r="W485" s="72"/>
      <c r="X485" s="72"/>
      <c r="Y485" s="72"/>
      <c r="Z485" s="72"/>
      <c r="AA485" s="58">
        <f t="shared" si="32"/>
        <v>0</v>
      </c>
      <c r="AB485" s="73"/>
      <c r="AC485" s="59">
        <f>IF(ROUND(Comptes!AA485,0)=0,Comptes!AF485,IFERROR(IF(Comptes!H485&lt;&gt;0,IF(Comptes!AA485&lt;&gt;0,SUMPRODUCT(Comptes!O485:Z485,Comptes!$O$5:$Z$5)/Comptes!AA485,IF(Comptes!G485&lt;&gt;0,$AC$3,Comptes!AF485)),""),""))</f>
        <v>0</v>
      </c>
      <c r="AD485" s="60" t="str">
        <f ca="1">+IFERROR(VLOOKUP((($AC$3-AC485))/30.5,$AK$24:$AL$28,2,TRUE),"")</f>
        <v>A plus d’un an</v>
      </c>
      <c r="AE485" s="52"/>
      <c r="AF485" s="61"/>
    </row>
    <row r="486" spans="1:32" s="62" customFormat="1" ht="13.8" x14ac:dyDescent="0.3">
      <c r="A486" s="76"/>
      <c r="B486" s="64" t="s">
        <v>125</v>
      </c>
      <c r="C486" s="65" t="s">
        <v>125</v>
      </c>
      <c r="D486" s="65" t="s">
        <v>125</v>
      </c>
      <c r="E486" s="66" t="s">
        <v>125</v>
      </c>
      <c r="F486" s="54">
        <v>0</v>
      </c>
      <c r="G486" s="55">
        <v>0</v>
      </c>
      <c r="H486" s="67">
        <f t="shared" si="30"/>
        <v>0</v>
      </c>
      <c r="I486" s="68"/>
      <c r="J486" s="56"/>
      <c r="K486" s="69"/>
      <c r="L486" s="70">
        <f t="shared" si="31"/>
        <v>0</v>
      </c>
      <c r="M486" s="52"/>
      <c r="N486" s="57">
        <v>0</v>
      </c>
      <c r="O486" s="72"/>
      <c r="P486" s="72"/>
      <c r="Q486" s="72"/>
      <c r="R486" s="72"/>
      <c r="S486" s="72"/>
      <c r="T486" s="72"/>
      <c r="U486" s="72"/>
      <c r="V486" s="72"/>
      <c r="W486" s="72"/>
      <c r="X486" s="72"/>
      <c r="Y486" s="72"/>
      <c r="Z486" s="72"/>
      <c r="AA486" s="58">
        <f t="shared" si="32"/>
        <v>0</v>
      </c>
      <c r="AB486" s="73"/>
      <c r="AC486" s="59">
        <f>IF(ROUND(Comptes!AA486,0)=0,Comptes!AF486,IFERROR(IF(Comptes!H486&lt;&gt;0,IF(Comptes!AA486&lt;&gt;0,SUMPRODUCT(Comptes!O486:Z486,Comptes!$O$5:$Z$5)/Comptes!AA486,IF(Comptes!G486&lt;&gt;0,$AC$3,Comptes!AF486)),""),""))</f>
        <v>0</v>
      </c>
      <c r="AD486" s="60" t="str">
        <f ca="1">+IFERROR(VLOOKUP((($AC$3-AC486))/30.5,$AK$24:$AL$28,2,TRUE),"")</f>
        <v>A plus d’un an</v>
      </c>
      <c r="AE486" s="52"/>
      <c r="AF486" s="61"/>
    </row>
    <row r="487" spans="1:32" s="62" customFormat="1" ht="13.8" x14ac:dyDescent="0.3">
      <c r="A487" s="76"/>
      <c r="B487" s="64" t="s">
        <v>125</v>
      </c>
      <c r="C487" s="65" t="s">
        <v>125</v>
      </c>
      <c r="D487" s="65" t="s">
        <v>125</v>
      </c>
      <c r="E487" s="66" t="s">
        <v>125</v>
      </c>
      <c r="F487" s="54">
        <v>0</v>
      </c>
      <c r="G487" s="55">
        <v>0</v>
      </c>
      <c r="H487" s="67">
        <f t="shared" si="30"/>
        <v>0</v>
      </c>
      <c r="I487" s="68"/>
      <c r="J487" s="56"/>
      <c r="K487" s="69"/>
      <c r="L487" s="70">
        <f t="shared" si="31"/>
        <v>0</v>
      </c>
      <c r="M487" s="52"/>
      <c r="N487" s="57">
        <v>0</v>
      </c>
      <c r="O487" s="72"/>
      <c r="P487" s="72"/>
      <c r="Q487" s="72"/>
      <c r="R487" s="72"/>
      <c r="S487" s="72"/>
      <c r="T487" s="72"/>
      <c r="U487" s="72"/>
      <c r="V487" s="72"/>
      <c r="W487" s="72"/>
      <c r="X487" s="72"/>
      <c r="Y487" s="72"/>
      <c r="Z487" s="72"/>
      <c r="AA487" s="58">
        <f t="shared" si="32"/>
        <v>0</v>
      </c>
      <c r="AB487" s="73"/>
      <c r="AC487" s="59">
        <f>IF(ROUND(Comptes!AA487,0)=0,Comptes!AF487,IFERROR(IF(Comptes!H487&lt;&gt;0,IF(Comptes!AA487&lt;&gt;0,SUMPRODUCT(Comptes!O487:Z487,Comptes!$O$5:$Z$5)/Comptes!AA487,IF(Comptes!G487&lt;&gt;0,$AC$3,Comptes!AF487)),""),""))</f>
        <v>0</v>
      </c>
      <c r="AD487" s="60" t="str">
        <f ca="1">+IFERROR(VLOOKUP((($AC$3-AC487))/30.5,$AK$24:$AL$28,2,TRUE),"")</f>
        <v>A plus d’un an</v>
      </c>
      <c r="AE487" s="52"/>
      <c r="AF487" s="61"/>
    </row>
    <row r="488" spans="1:32" s="62" customFormat="1" ht="13.8" x14ac:dyDescent="0.3">
      <c r="A488" s="76"/>
      <c r="B488" s="64" t="s">
        <v>125</v>
      </c>
      <c r="C488" s="65" t="s">
        <v>125</v>
      </c>
      <c r="D488" s="65" t="s">
        <v>125</v>
      </c>
      <c r="E488" s="66" t="s">
        <v>125</v>
      </c>
      <c r="F488" s="54">
        <v>0</v>
      </c>
      <c r="G488" s="55">
        <v>0</v>
      </c>
      <c r="H488" s="67">
        <f t="shared" si="30"/>
        <v>0</v>
      </c>
      <c r="I488" s="68"/>
      <c r="J488" s="56"/>
      <c r="K488" s="69"/>
      <c r="L488" s="70">
        <f t="shared" si="31"/>
        <v>0</v>
      </c>
      <c r="M488" s="52"/>
      <c r="N488" s="57">
        <v>0</v>
      </c>
      <c r="O488" s="72"/>
      <c r="P488" s="72"/>
      <c r="Q488" s="72"/>
      <c r="R488" s="72"/>
      <c r="S488" s="72"/>
      <c r="T488" s="72"/>
      <c r="U488" s="72"/>
      <c r="V488" s="72"/>
      <c r="W488" s="72"/>
      <c r="X488" s="72"/>
      <c r="Y488" s="72"/>
      <c r="Z488" s="72"/>
      <c r="AA488" s="58">
        <f t="shared" si="32"/>
        <v>0</v>
      </c>
      <c r="AB488" s="73"/>
      <c r="AC488" s="59">
        <f>IF(ROUND(Comptes!AA488,0)=0,Comptes!AF488,IFERROR(IF(Comptes!H488&lt;&gt;0,IF(Comptes!AA488&lt;&gt;0,SUMPRODUCT(Comptes!O488:Z488,Comptes!$O$5:$Z$5)/Comptes!AA488,IF(Comptes!G488&lt;&gt;0,$AC$3,Comptes!AF488)),""),""))</f>
        <v>0</v>
      </c>
      <c r="AD488" s="60" t="str">
        <f ca="1">+IFERROR(VLOOKUP((($AC$3-AC488))/30.5,$AK$24:$AL$28,2,TRUE),"")</f>
        <v>A plus d’un an</v>
      </c>
      <c r="AE488" s="52"/>
      <c r="AF488" s="61"/>
    </row>
    <row r="489" spans="1:32" s="62" customFormat="1" ht="13.8" x14ac:dyDescent="0.3">
      <c r="A489" s="76"/>
      <c r="B489" s="64" t="s">
        <v>125</v>
      </c>
      <c r="C489" s="65" t="s">
        <v>125</v>
      </c>
      <c r="D489" s="65" t="s">
        <v>125</v>
      </c>
      <c r="E489" s="66" t="s">
        <v>125</v>
      </c>
      <c r="F489" s="54">
        <v>0</v>
      </c>
      <c r="G489" s="55">
        <v>0</v>
      </c>
      <c r="H489" s="67">
        <f t="shared" si="30"/>
        <v>0</v>
      </c>
      <c r="I489" s="68"/>
      <c r="J489" s="56"/>
      <c r="K489" s="69"/>
      <c r="L489" s="70">
        <f t="shared" si="31"/>
        <v>0</v>
      </c>
      <c r="M489" s="52"/>
      <c r="N489" s="57">
        <v>0</v>
      </c>
      <c r="O489" s="72"/>
      <c r="P489" s="72"/>
      <c r="Q489" s="72"/>
      <c r="R489" s="72"/>
      <c r="S489" s="72"/>
      <c r="T489" s="72"/>
      <c r="U489" s="72"/>
      <c r="V489" s="72"/>
      <c r="W489" s="72"/>
      <c r="X489" s="72"/>
      <c r="Y489" s="72"/>
      <c r="Z489" s="72"/>
      <c r="AA489" s="58">
        <f t="shared" si="32"/>
        <v>0</v>
      </c>
      <c r="AB489" s="73"/>
      <c r="AC489" s="59">
        <f>IF(ROUND(Comptes!AA489,0)=0,Comptes!AF489,IFERROR(IF(Comptes!H489&lt;&gt;0,IF(Comptes!AA489&lt;&gt;0,SUMPRODUCT(Comptes!O489:Z489,Comptes!$O$5:$Z$5)/Comptes!AA489,IF(Comptes!G489&lt;&gt;0,$AC$3,Comptes!AF489)),""),""))</f>
        <v>0</v>
      </c>
      <c r="AD489" s="60" t="str">
        <f ca="1">+IFERROR(VLOOKUP((($AC$3-AC489))/30.5,$AK$24:$AL$28,2,TRUE),"")</f>
        <v>A plus d’un an</v>
      </c>
      <c r="AE489" s="52"/>
      <c r="AF489" s="61"/>
    </row>
    <row r="490" spans="1:32" s="62" customFormat="1" ht="13.8" x14ac:dyDescent="0.3">
      <c r="A490" s="76"/>
      <c r="B490" s="64" t="s">
        <v>125</v>
      </c>
      <c r="C490" s="65" t="s">
        <v>125</v>
      </c>
      <c r="D490" s="65" t="s">
        <v>125</v>
      </c>
      <c r="E490" s="66" t="s">
        <v>125</v>
      </c>
      <c r="F490" s="54">
        <v>0</v>
      </c>
      <c r="G490" s="55">
        <v>0</v>
      </c>
      <c r="H490" s="67">
        <f t="shared" si="30"/>
        <v>0</v>
      </c>
      <c r="I490" s="68"/>
      <c r="J490" s="56"/>
      <c r="K490" s="69"/>
      <c r="L490" s="70">
        <f t="shared" si="31"/>
        <v>0</v>
      </c>
      <c r="M490" s="52"/>
      <c r="N490" s="57">
        <v>0</v>
      </c>
      <c r="O490" s="72"/>
      <c r="P490" s="72"/>
      <c r="Q490" s="72"/>
      <c r="R490" s="72"/>
      <c r="S490" s="72"/>
      <c r="T490" s="72"/>
      <c r="U490" s="72"/>
      <c r="V490" s="72"/>
      <c r="W490" s="72"/>
      <c r="X490" s="72"/>
      <c r="Y490" s="72"/>
      <c r="Z490" s="72"/>
      <c r="AA490" s="58">
        <f t="shared" si="32"/>
        <v>0</v>
      </c>
      <c r="AB490" s="73"/>
      <c r="AC490" s="59">
        <f>IF(ROUND(Comptes!AA490,0)=0,Comptes!AF490,IFERROR(IF(Comptes!H490&lt;&gt;0,IF(Comptes!AA490&lt;&gt;0,SUMPRODUCT(Comptes!O490:Z490,Comptes!$O$5:$Z$5)/Comptes!AA490,IF(Comptes!G490&lt;&gt;0,$AC$3,Comptes!AF490)),""),""))</f>
        <v>0</v>
      </c>
      <c r="AD490" s="60" t="str">
        <f ca="1">+IFERROR(VLOOKUP((($AC$3-AC490))/30.5,$AK$24:$AL$28,2,TRUE),"")</f>
        <v>A plus d’un an</v>
      </c>
      <c r="AE490" s="52"/>
      <c r="AF490" s="61"/>
    </row>
    <row r="491" spans="1:32" s="62" customFormat="1" ht="13.8" x14ac:dyDescent="0.3">
      <c r="A491" s="76"/>
      <c r="B491" s="64" t="s">
        <v>125</v>
      </c>
      <c r="C491" s="65" t="s">
        <v>125</v>
      </c>
      <c r="D491" s="65" t="s">
        <v>125</v>
      </c>
      <c r="E491" s="66" t="s">
        <v>125</v>
      </c>
      <c r="F491" s="54">
        <v>0</v>
      </c>
      <c r="G491" s="55">
        <v>0</v>
      </c>
      <c r="H491" s="67">
        <f t="shared" si="30"/>
        <v>0</v>
      </c>
      <c r="I491" s="68"/>
      <c r="J491" s="56"/>
      <c r="K491" s="69"/>
      <c r="L491" s="70">
        <f t="shared" si="31"/>
        <v>0</v>
      </c>
      <c r="M491" s="52"/>
      <c r="N491" s="57">
        <v>0</v>
      </c>
      <c r="O491" s="72"/>
      <c r="P491" s="72"/>
      <c r="Q491" s="72"/>
      <c r="R491" s="72"/>
      <c r="S491" s="72"/>
      <c r="T491" s="72"/>
      <c r="U491" s="72"/>
      <c r="V491" s="72"/>
      <c r="W491" s="72"/>
      <c r="X491" s="72"/>
      <c r="Y491" s="72"/>
      <c r="Z491" s="72"/>
      <c r="AA491" s="58">
        <f t="shared" si="32"/>
        <v>0</v>
      </c>
      <c r="AB491" s="73"/>
      <c r="AC491" s="59">
        <f>IF(ROUND(Comptes!AA491,0)=0,Comptes!AF491,IFERROR(IF(Comptes!H491&lt;&gt;0,IF(Comptes!AA491&lt;&gt;0,SUMPRODUCT(Comptes!O491:Z491,Comptes!$O$5:$Z$5)/Comptes!AA491,IF(Comptes!G491&lt;&gt;0,$AC$3,Comptes!AF491)),""),""))</f>
        <v>0</v>
      </c>
      <c r="AD491" s="60" t="str">
        <f ca="1">+IFERROR(VLOOKUP((($AC$3-AC491))/30.5,$AK$24:$AL$28,2,TRUE),"")</f>
        <v>A plus d’un an</v>
      </c>
      <c r="AE491" s="52"/>
      <c r="AF491" s="61"/>
    </row>
    <row r="492" spans="1:32" s="62" customFormat="1" ht="13.8" x14ac:dyDescent="0.3">
      <c r="A492" s="76"/>
      <c r="B492" s="64" t="s">
        <v>125</v>
      </c>
      <c r="C492" s="65" t="s">
        <v>125</v>
      </c>
      <c r="D492" s="65" t="s">
        <v>125</v>
      </c>
      <c r="E492" s="66" t="s">
        <v>125</v>
      </c>
      <c r="F492" s="54">
        <v>0</v>
      </c>
      <c r="G492" s="55">
        <v>0</v>
      </c>
      <c r="H492" s="67">
        <f t="shared" si="30"/>
        <v>0</v>
      </c>
      <c r="I492" s="68"/>
      <c r="J492" s="56"/>
      <c r="K492" s="69"/>
      <c r="L492" s="70">
        <f t="shared" si="31"/>
        <v>0</v>
      </c>
      <c r="M492" s="52"/>
      <c r="N492" s="57">
        <v>0</v>
      </c>
      <c r="O492" s="72"/>
      <c r="P492" s="72"/>
      <c r="Q492" s="72"/>
      <c r="R492" s="72"/>
      <c r="S492" s="72"/>
      <c r="T492" s="72"/>
      <c r="U492" s="72"/>
      <c r="V492" s="72"/>
      <c r="W492" s="72"/>
      <c r="X492" s="72"/>
      <c r="Y492" s="72"/>
      <c r="Z492" s="72"/>
      <c r="AA492" s="58">
        <f t="shared" si="32"/>
        <v>0</v>
      </c>
      <c r="AB492" s="73"/>
      <c r="AC492" s="59">
        <f>IF(ROUND(Comptes!AA492,0)=0,Comptes!AF492,IFERROR(IF(Comptes!H492&lt;&gt;0,IF(Comptes!AA492&lt;&gt;0,SUMPRODUCT(Comptes!O492:Z492,Comptes!$O$5:$Z$5)/Comptes!AA492,IF(Comptes!G492&lt;&gt;0,$AC$3,Comptes!AF492)),""),""))</f>
        <v>0</v>
      </c>
      <c r="AD492" s="60" t="str">
        <f ca="1">+IFERROR(VLOOKUP((($AC$3-AC492))/30.5,$AK$24:$AL$28,2,TRUE),"")</f>
        <v>A plus d’un an</v>
      </c>
      <c r="AE492" s="52"/>
      <c r="AF492" s="61"/>
    </row>
    <row r="493" spans="1:32" s="62" customFormat="1" ht="13.8" x14ac:dyDescent="0.3">
      <c r="A493" s="76"/>
      <c r="B493" s="64" t="s">
        <v>125</v>
      </c>
      <c r="C493" s="65" t="s">
        <v>125</v>
      </c>
      <c r="D493" s="65" t="s">
        <v>125</v>
      </c>
      <c r="E493" s="66" t="s">
        <v>125</v>
      </c>
      <c r="F493" s="54">
        <v>0</v>
      </c>
      <c r="G493" s="55">
        <v>0</v>
      </c>
      <c r="H493" s="67">
        <f t="shared" si="30"/>
        <v>0</v>
      </c>
      <c r="I493" s="68"/>
      <c r="J493" s="56"/>
      <c r="K493" s="69"/>
      <c r="L493" s="70">
        <f t="shared" si="31"/>
        <v>0</v>
      </c>
      <c r="M493" s="52"/>
      <c r="N493" s="57">
        <v>0</v>
      </c>
      <c r="O493" s="72"/>
      <c r="P493" s="72"/>
      <c r="Q493" s="72"/>
      <c r="R493" s="72"/>
      <c r="S493" s="72"/>
      <c r="T493" s="72"/>
      <c r="U493" s="72"/>
      <c r="V493" s="72"/>
      <c r="W493" s="72"/>
      <c r="X493" s="72"/>
      <c r="Y493" s="72"/>
      <c r="Z493" s="72"/>
      <c r="AA493" s="58">
        <f t="shared" si="32"/>
        <v>0</v>
      </c>
      <c r="AB493" s="73"/>
      <c r="AC493" s="59">
        <f>IF(ROUND(Comptes!AA493,0)=0,Comptes!AF493,IFERROR(IF(Comptes!H493&lt;&gt;0,IF(Comptes!AA493&lt;&gt;0,SUMPRODUCT(Comptes!O493:Z493,Comptes!$O$5:$Z$5)/Comptes!AA493,IF(Comptes!G493&lt;&gt;0,$AC$3,Comptes!AF493)),""),""))</f>
        <v>0</v>
      </c>
      <c r="AD493" s="60" t="str">
        <f ca="1">+IFERROR(VLOOKUP((($AC$3-AC493))/30.5,$AK$24:$AL$28,2,TRUE),"")</f>
        <v>A plus d’un an</v>
      </c>
      <c r="AE493" s="52"/>
      <c r="AF493" s="61"/>
    </row>
    <row r="494" spans="1:32" s="62" customFormat="1" ht="13.8" x14ac:dyDescent="0.3">
      <c r="A494" s="76"/>
      <c r="B494" s="64" t="s">
        <v>125</v>
      </c>
      <c r="C494" s="65" t="s">
        <v>125</v>
      </c>
      <c r="D494" s="65" t="s">
        <v>125</v>
      </c>
      <c r="E494" s="66" t="s">
        <v>125</v>
      </c>
      <c r="F494" s="54">
        <v>0</v>
      </c>
      <c r="G494" s="55">
        <v>0</v>
      </c>
      <c r="H494" s="67">
        <f t="shared" si="30"/>
        <v>0</v>
      </c>
      <c r="I494" s="68"/>
      <c r="J494" s="56"/>
      <c r="K494" s="69"/>
      <c r="L494" s="70">
        <f t="shared" si="31"/>
        <v>0</v>
      </c>
      <c r="M494" s="52"/>
      <c r="N494" s="57">
        <v>0</v>
      </c>
      <c r="O494" s="72"/>
      <c r="P494" s="72"/>
      <c r="Q494" s="72"/>
      <c r="R494" s="72"/>
      <c r="S494" s="72"/>
      <c r="T494" s="72"/>
      <c r="U494" s="72"/>
      <c r="V494" s="72"/>
      <c r="W494" s="72"/>
      <c r="X494" s="72"/>
      <c r="Y494" s="72"/>
      <c r="Z494" s="72"/>
      <c r="AA494" s="58">
        <f t="shared" si="32"/>
        <v>0</v>
      </c>
      <c r="AB494" s="73"/>
      <c r="AC494" s="59">
        <f>IF(ROUND(Comptes!AA494,0)=0,Comptes!AF494,IFERROR(IF(Comptes!H494&lt;&gt;0,IF(Comptes!AA494&lt;&gt;0,SUMPRODUCT(Comptes!O494:Z494,Comptes!$O$5:$Z$5)/Comptes!AA494,IF(Comptes!G494&lt;&gt;0,$AC$3,Comptes!AF494)),""),""))</f>
        <v>0</v>
      </c>
      <c r="AD494" s="60" t="str">
        <f ca="1">+IFERROR(VLOOKUP((($AC$3-AC494))/30.5,$AK$24:$AL$28,2,TRUE),"")</f>
        <v>A plus d’un an</v>
      </c>
      <c r="AE494" s="52"/>
      <c r="AF494" s="61"/>
    </row>
    <row r="495" spans="1:32" s="62" customFormat="1" ht="13.8" x14ac:dyDescent="0.3">
      <c r="A495" s="76"/>
      <c r="B495" s="64" t="s">
        <v>125</v>
      </c>
      <c r="C495" s="65" t="s">
        <v>125</v>
      </c>
      <c r="D495" s="65" t="s">
        <v>125</v>
      </c>
      <c r="E495" s="66" t="s">
        <v>125</v>
      </c>
      <c r="F495" s="54">
        <v>0</v>
      </c>
      <c r="G495" s="55">
        <v>0</v>
      </c>
      <c r="H495" s="67">
        <f t="shared" si="30"/>
        <v>0</v>
      </c>
      <c r="I495" s="68"/>
      <c r="J495" s="56"/>
      <c r="K495" s="69"/>
      <c r="L495" s="70">
        <f t="shared" si="31"/>
        <v>0</v>
      </c>
      <c r="M495" s="52"/>
      <c r="N495" s="57">
        <v>0</v>
      </c>
      <c r="O495" s="72"/>
      <c r="P495" s="72"/>
      <c r="Q495" s="72"/>
      <c r="R495" s="72"/>
      <c r="S495" s="72"/>
      <c r="T495" s="72"/>
      <c r="U495" s="72"/>
      <c r="V495" s="72"/>
      <c r="W495" s="72"/>
      <c r="X495" s="72"/>
      <c r="Y495" s="72"/>
      <c r="Z495" s="72"/>
      <c r="AA495" s="58">
        <f t="shared" si="32"/>
        <v>0</v>
      </c>
      <c r="AB495" s="73"/>
      <c r="AC495" s="59">
        <f>IF(ROUND(Comptes!AA495,0)=0,Comptes!AF495,IFERROR(IF(Comptes!H495&lt;&gt;0,IF(Comptes!AA495&lt;&gt;0,SUMPRODUCT(Comptes!O495:Z495,Comptes!$O$5:$Z$5)/Comptes!AA495,IF(Comptes!G495&lt;&gt;0,$AC$3,Comptes!AF495)),""),""))</f>
        <v>0</v>
      </c>
      <c r="AD495" s="60" t="str">
        <f ca="1">+IFERROR(VLOOKUP((($AC$3-AC495))/30.5,$AK$24:$AL$28,2,TRUE),"")</f>
        <v>A plus d’un an</v>
      </c>
      <c r="AE495" s="52"/>
      <c r="AF495" s="61"/>
    </row>
    <row r="496" spans="1:32" s="62" customFormat="1" ht="13.8" x14ac:dyDescent="0.3">
      <c r="A496" s="76"/>
      <c r="B496" s="64" t="s">
        <v>125</v>
      </c>
      <c r="C496" s="65" t="s">
        <v>125</v>
      </c>
      <c r="D496" s="65" t="s">
        <v>125</v>
      </c>
      <c r="E496" s="66" t="s">
        <v>125</v>
      </c>
      <c r="F496" s="54">
        <v>0</v>
      </c>
      <c r="G496" s="55">
        <v>0</v>
      </c>
      <c r="H496" s="67">
        <f t="shared" si="30"/>
        <v>0</v>
      </c>
      <c r="I496" s="68"/>
      <c r="J496" s="56"/>
      <c r="K496" s="69"/>
      <c r="L496" s="70">
        <f t="shared" si="31"/>
        <v>0</v>
      </c>
      <c r="M496" s="52"/>
      <c r="N496" s="57">
        <v>0</v>
      </c>
      <c r="O496" s="72"/>
      <c r="P496" s="72"/>
      <c r="Q496" s="72"/>
      <c r="R496" s="72"/>
      <c r="S496" s="72"/>
      <c r="T496" s="72"/>
      <c r="U496" s="72"/>
      <c r="V496" s="72"/>
      <c r="W496" s="72"/>
      <c r="X496" s="72"/>
      <c r="Y496" s="72"/>
      <c r="Z496" s="72"/>
      <c r="AA496" s="58">
        <f t="shared" si="32"/>
        <v>0</v>
      </c>
      <c r="AB496" s="73"/>
      <c r="AC496" s="59">
        <f>IF(ROUND(Comptes!AA496,0)=0,Comptes!AF496,IFERROR(IF(Comptes!H496&lt;&gt;0,IF(Comptes!AA496&lt;&gt;0,SUMPRODUCT(Comptes!O496:Z496,Comptes!$O$5:$Z$5)/Comptes!AA496,IF(Comptes!G496&lt;&gt;0,$AC$3,Comptes!AF496)),""),""))</f>
        <v>0</v>
      </c>
      <c r="AD496" s="60" t="str">
        <f ca="1">+IFERROR(VLOOKUP((($AC$3-AC496))/30.5,$AK$24:$AL$28,2,TRUE),"")</f>
        <v>A plus d’un an</v>
      </c>
      <c r="AE496" s="52"/>
      <c r="AF496" s="61"/>
    </row>
    <row r="497" spans="1:32" s="62" customFormat="1" ht="13.8" x14ac:dyDescent="0.3">
      <c r="A497" s="76"/>
      <c r="B497" s="64" t="s">
        <v>125</v>
      </c>
      <c r="C497" s="65" t="s">
        <v>125</v>
      </c>
      <c r="D497" s="65" t="s">
        <v>125</v>
      </c>
      <c r="E497" s="66" t="s">
        <v>125</v>
      </c>
      <c r="F497" s="54">
        <v>0</v>
      </c>
      <c r="G497" s="55">
        <v>0</v>
      </c>
      <c r="H497" s="67">
        <f t="shared" si="30"/>
        <v>0</v>
      </c>
      <c r="I497" s="68"/>
      <c r="J497" s="56"/>
      <c r="K497" s="69"/>
      <c r="L497" s="70">
        <f t="shared" si="31"/>
        <v>0</v>
      </c>
      <c r="M497" s="52"/>
      <c r="N497" s="57">
        <v>0</v>
      </c>
      <c r="O497" s="72"/>
      <c r="P497" s="72"/>
      <c r="Q497" s="72"/>
      <c r="R497" s="72"/>
      <c r="S497" s="72"/>
      <c r="T497" s="72"/>
      <c r="U497" s="72"/>
      <c r="V497" s="72"/>
      <c r="W497" s="72"/>
      <c r="X497" s="72"/>
      <c r="Y497" s="72"/>
      <c r="Z497" s="72"/>
      <c r="AA497" s="58">
        <f t="shared" si="32"/>
        <v>0</v>
      </c>
      <c r="AB497" s="73"/>
      <c r="AC497" s="59">
        <f>IF(ROUND(Comptes!AA497,0)=0,Comptes!AF497,IFERROR(IF(Comptes!H497&lt;&gt;0,IF(Comptes!AA497&lt;&gt;0,SUMPRODUCT(Comptes!O497:Z497,Comptes!$O$5:$Z$5)/Comptes!AA497,IF(Comptes!G497&lt;&gt;0,$AC$3,Comptes!AF497)),""),""))</f>
        <v>0</v>
      </c>
      <c r="AD497" s="60" t="str">
        <f ca="1">+IFERROR(VLOOKUP((($AC$3-AC497))/30.5,$AK$24:$AL$28,2,TRUE),"")</f>
        <v>A plus d’un an</v>
      </c>
      <c r="AE497" s="52"/>
      <c r="AF497" s="61"/>
    </row>
    <row r="498" spans="1:32" s="62" customFormat="1" ht="13.8" x14ac:dyDescent="0.3">
      <c r="A498" s="76"/>
      <c r="B498" s="64" t="s">
        <v>125</v>
      </c>
      <c r="C498" s="65" t="s">
        <v>125</v>
      </c>
      <c r="D498" s="65" t="s">
        <v>125</v>
      </c>
      <c r="E498" s="66" t="s">
        <v>125</v>
      </c>
      <c r="F498" s="54">
        <v>0</v>
      </c>
      <c r="G498" s="55">
        <v>0</v>
      </c>
      <c r="H498" s="67">
        <f t="shared" si="30"/>
        <v>0</v>
      </c>
      <c r="I498" s="68"/>
      <c r="J498" s="56"/>
      <c r="K498" s="69"/>
      <c r="L498" s="70">
        <f t="shared" si="31"/>
        <v>0</v>
      </c>
      <c r="M498" s="52"/>
      <c r="N498" s="57">
        <v>0</v>
      </c>
      <c r="O498" s="72"/>
      <c r="P498" s="72"/>
      <c r="Q498" s="72"/>
      <c r="R498" s="72"/>
      <c r="S498" s="72"/>
      <c r="T498" s="72"/>
      <c r="U498" s="72"/>
      <c r="V498" s="72"/>
      <c r="W498" s="72"/>
      <c r="X498" s="72"/>
      <c r="Y498" s="72"/>
      <c r="Z498" s="72"/>
      <c r="AA498" s="58">
        <f t="shared" si="32"/>
        <v>0</v>
      </c>
      <c r="AB498" s="73"/>
      <c r="AC498" s="59">
        <f>IF(ROUND(Comptes!AA498,0)=0,Comptes!AF498,IFERROR(IF(Comptes!H498&lt;&gt;0,IF(Comptes!AA498&lt;&gt;0,SUMPRODUCT(Comptes!O498:Z498,Comptes!$O$5:$Z$5)/Comptes!AA498,IF(Comptes!G498&lt;&gt;0,$AC$3,Comptes!AF498)),""),""))</f>
        <v>0</v>
      </c>
      <c r="AD498" s="60" t="str">
        <f ca="1">+IFERROR(VLOOKUP((($AC$3-AC498))/30.5,$AK$24:$AL$28,2,TRUE),"")</f>
        <v>A plus d’un an</v>
      </c>
      <c r="AE498" s="52"/>
      <c r="AF498" s="61"/>
    </row>
    <row r="499" spans="1:32" s="62" customFormat="1" ht="13.8" x14ac:dyDescent="0.3">
      <c r="A499" s="76"/>
      <c r="B499" s="64" t="s">
        <v>125</v>
      </c>
      <c r="C499" s="65" t="s">
        <v>125</v>
      </c>
      <c r="D499" s="65" t="s">
        <v>125</v>
      </c>
      <c r="E499" s="66" t="s">
        <v>125</v>
      </c>
      <c r="F499" s="54">
        <v>0</v>
      </c>
      <c r="G499" s="55">
        <v>0</v>
      </c>
      <c r="H499" s="67">
        <f t="shared" si="30"/>
        <v>0</v>
      </c>
      <c r="I499" s="68"/>
      <c r="J499" s="56"/>
      <c r="K499" s="69"/>
      <c r="L499" s="70">
        <f t="shared" si="31"/>
        <v>0</v>
      </c>
      <c r="M499" s="52"/>
      <c r="N499" s="57">
        <v>0</v>
      </c>
      <c r="O499" s="72"/>
      <c r="P499" s="72"/>
      <c r="Q499" s="72"/>
      <c r="R499" s="72"/>
      <c r="S499" s="72"/>
      <c r="T499" s="72"/>
      <c r="U499" s="72"/>
      <c r="V499" s="72"/>
      <c r="W499" s="72"/>
      <c r="X499" s="72"/>
      <c r="Y499" s="72"/>
      <c r="Z499" s="72"/>
      <c r="AA499" s="58">
        <f t="shared" si="32"/>
        <v>0</v>
      </c>
      <c r="AB499" s="73"/>
      <c r="AC499" s="59">
        <f>IF(ROUND(Comptes!AA499,0)=0,Comptes!AF499,IFERROR(IF(Comptes!H499&lt;&gt;0,IF(Comptes!AA499&lt;&gt;0,SUMPRODUCT(Comptes!O499:Z499,Comptes!$O$5:$Z$5)/Comptes!AA499,IF(Comptes!G499&lt;&gt;0,$AC$3,Comptes!AF499)),""),""))</f>
        <v>0</v>
      </c>
      <c r="AD499" s="60" t="str">
        <f ca="1">+IFERROR(VLOOKUP((($AC$3-AC499))/30.5,$AK$24:$AL$28,2,TRUE),"")</f>
        <v>A plus d’un an</v>
      </c>
      <c r="AE499" s="52"/>
      <c r="AF499" s="61"/>
    </row>
    <row r="500" spans="1:32" s="62" customFormat="1" ht="13.8" x14ac:dyDescent="0.3">
      <c r="A500" s="76"/>
      <c r="B500" s="64" t="s">
        <v>125</v>
      </c>
      <c r="C500" s="65" t="s">
        <v>125</v>
      </c>
      <c r="D500" s="65" t="s">
        <v>125</v>
      </c>
      <c r="E500" s="66" t="s">
        <v>125</v>
      </c>
      <c r="F500" s="54">
        <v>0</v>
      </c>
      <c r="G500" s="55">
        <v>0</v>
      </c>
      <c r="H500" s="67">
        <f t="shared" si="30"/>
        <v>0</v>
      </c>
      <c r="I500" s="68"/>
      <c r="J500" s="56"/>
      <c r="K500" s="69"/>
      <c r="L500" s="70">
        <f t="shared" si="31"/>
        <v>0</v>
      </c>
      <c r="M500" s="52"/>
      <c r="N500" s="57">
        <v>0</v>
      </c>
      <c r="O500" s="72"/>
      <c r="P500" s="72"/>
      <c r="Q500" s="72"/>
      <c r="R500" s="72"/>
      <c r="S500" s="72"/>
      <c r="T500" s="72"/>
      <c r="U500" s="72"/>
      <c r="V500" s="72"/>
      <c r="W500" s="72"/>
      <c r="X500" s="72"/>
      <c r="Y500" s="72"/>
      <c r="Z500" s="72"/>
      <c r="AA500" s="58">
        <f t="shared" si="32"/>
        <v>0</v>
      </c>
      <c r="AB500" s="73"/>
      <c r="AC500" s="59">
        <f>IF(ROUND(Comptes!AA500,0)=0,Comptes!AF500,IFERROR(IF(Comptes!H500&lt;&gt;0,IF(Comptes!AA500&lt;&gt;0,SUMPRODUCT(Comptes!O500:Z500,Comptes!$O$5:$Z$5)/Comptes!AA500,IF(Comptes!G500&lt;&gt;0,$AC$3,Comptes!AF500)),""),""))</f>
        <v>0</v>
      </c>
      <c r="AD500" s="60" t="str">
        <f ca="1">+IFERROR(VLOOKUP((($AC$3-AC500))/30.5,$AK$24:$AL$28,2,TRUE),"")</f>
        <v>A plus d’un an</v>
      </c>
      <c r="AE500" s="52"/>
      <c r="AF500" s="61"/>
    </row>
    <row r="501" spans="1:32" s="62" customFormat="1" ht="13.8" x14ac:dyDescent="0.3">
      <c r="A501" s="76"/>
      <c r="B501" s="64" t="s">
        <v>125</v>
      </c>
      <c r="C501" s="65" t="s">
        <v>125</v>
      </c>
      <c r="D501" s="65" t="s">
        <v>125</v>
      </c>
      <c r="E501" s="66" t="s">
        <v>125</v>
      </c>
      <c r="F501" s="54">
        <v>0</v>
      </c>
      <c r="G501" s="55">
        <v>0</v>
      </c>
      <c r="H501" s="67">
        <f t="shared" ref="H501:H564" si="33">AA501+N501-G501</f>
        <v>0</v>
      </c>
      <c r="I501" s="68"/>
      <c r="J501" s="56"/>
      <c r="K501" s="69"/>
      <c r="L501" s="70">
        <f t="shared" ref="L501:L564" si="34">+F501-N501-K501-AA501</f>
        <v>0</v>
      </c>
      <c r="M501" s="52"/>
      <c r="N501" s="57">
        <v>0</v>
      </c>
      <c r="O501" s="72"/>
      <c r="P501" s="72"/>
      <c r="Q501" s="72"/>
      <c r="R501" s="72"/>
      <c r="S501" s="72"/>
      <c r="T501" s="72"/>
      <c r="U501" s="72"/>
      <c r="V501" s="72"/>
      <c r="W501" s="72"/>
      <c r="X501" s="72"/>
      <c r="Y501" s="72"/>
      <c r="Z501" s="72"/>
      <c r="AA501" s="58">
        <f t="shared" ref="AA501:AA564" si="35">+SUM(O501:Z501)</f>
        <v>0</v>
      </c>
      <c r="AB501" s="73"/>
      <c r="AC501" s="59">
        <f>IF(ROUND(Comptes!AA501,0)=0,Comptes!AF501,IFERROR(IF(Comptes!H501&lt;&gt;0,IF(Comptes!AA501&lt;&gt;0,SUMPRODUCT(Comptes!O501:Z501,Comptes!$O$5:$Z$5)/Comptes!AA501,IF(Comptes!G501&lt;&gt;0,$AC$3,Comptes!AF501)),""),""))</f>
        <v>0</v>
      </c>
      <c r="AD501" s="60" t="str">
        <f ca="1">+IFERROR(VLOOKUP((($AC$3-AC501))/30.5,$AK$24:$AL$28,2,TRUE),"")</f>
        <v>A plus d’un an</v>
      </c>
      <c r="AE501" s="52"/>
      <c r="AF501" s="61"/>
    </row>
    <row r="502" spans="1:32" s="62" customFormat="1" ht="13.8" x14ac:dyDescent="0.3">
      <c r="A502" s="76"/>
      <c r="B502" s="64" t="s">
        <v>125</v>
      </c>
      <c r="C502" s="65" t="s">
        <v>125</v>
      </c>
      <c r="D502" s="65" t="s">
        <v>125</v>
      </c>
      <c r="E502" s="66" t="s">
        <v>125</v>
      </c>
      <c r="F502" s="54">
        <v>0</v>
      </c>
      <c r="G502" s="55">
        <v>0</v>
      </c>
      <c r="H502" s="67">
        <f t="shared" si="33"/>
        <v>0</v>
      </c>
      <c r="I502" s="68"/>
      <c r="J502" s="56"/>
      <c r="K502" s="69"/>
      <c r="L502" s="70">
        <f t="shared" si="34"/>
        <v>0</v>
      </c>
      <c r="M502" s="52"/>
      <c r="N502" s="57">
        <v>0</v>
      </c>
      <c r="O502" s="72"/>
      <c r="P502" s="72"/>
      <c r="Q502" s="72"/>
      <c r="R502" s="72"/>
      <c r="S502" s="72"/>
      <c r="T502" s="72"/>
      <c r="U502" s="72"/>
      <c r="V502" s="72"/>
      <c r="W502" s="72"/>
      <c r="X502" s="72"/>
      <c r="Y502" s="72"/>
      <c r="Z502" s="72"/>
      <c r="AA502" s="58">
        <f t="shared" si="35"/>
        <v>0</v>
      </c>
      <c r="AB502" s="73"/>
      <c r="AC502" s="59">
        <f>IF(ROUND(Comptes!AA502,0)=0,Comptes!AF502,IFERROR(IF(Comptes!H502&lt;&gt;0,IF(Comptes!AA502&lt;&gt;0,SUMPRODUCT(Comptes!O502:Z502,Comptes!$O$5:$Z$5)/Comptes!AA502,IF(Comptes!G502&lt;&gt;0,$AC$3,Comptes!AF502)),""),""))</f>
        <v>0</v>
      </c>
      <c r="AD502" s="60" t="str">
        <f ca="1">+IFERROR(VLOOKUP((($AC$3-AC502))/30.5,$AK$24:$AL$28,2,TRUE),"")</f>
        <v>A plus d’un an</v>
      </c>
      <c r="AE502" s="52"/>
      <c r="AF502" s="61"/>
    </row>
    <row r="503" spans="1:32" s="62" customFormat="1" ht="13.8" x14ac:dyDescent="0.3">
      <c r="A503" s="76"/>
      <c r="B503" s="64" t="s">
        <v>125</v>
      </c>
      <c r="C503" s="65" t="s">
        <v>125</v>
      </c>
      <c r="D503" s="65" t="s">
        <v>125</v>
      </c>
      <c r="E503" s="66" t="s">
        <v>125</v>
      </c>
      <c r="F503" s="54">
        <v>0</v>
      </c>
      <c r="G503" s="55">
        <v>0</v>
      </c>
      <c r="H503" s="67">
        <f t="shared" si="33"/>
        <v>0</v>
      </c>
      <c r="I503" s="68"/>
      <c r="J503" s="56"/>
      <c r="K503" s="69"/>
      <c r="L503" s="70">
        <f t="shared" si="34"/>
        <v>0</v>
      </c>
      <c r="M503" s="52"/>
      <c r="N503" s="57">
        <v>0</v>
      </c>
      <c r="O503" s="72"/>
      <c r="P503" s="72"/>
      <c r="Q503" s="72"/>
      <c r="R503" s="72"/>
      <c r="S503" s="72"/>
      <c r="T503" s="72"/>
      <c r="U503" s="72"/>
      <c r="V503" s="72"/>
      <c r="W503" s="72"/>
      <c r="X503" s="72"/>
      <c r="Y503" s="72"/>
      <c r="Z503" s="72"/>
      <c r="AA503" s="58">
        <f t="shared" si="35"/>
        <v>0</v>
      </c>
      <c r="AB503" s="73"/>
      <c r="AC503" s="59">
        <f>IF(ROUND(Comptes!AA503,0)=0,Comptes!AF503,IFERROR(IF(Comptes!H503&lt;&gt;0,IF(Comptes!AA503&lt;&gt;0,SUMPRODUCT(Comptes!O503:Z503,Comptes!$O$5:$Z$5)/Comptes!AA503,IF(Comptes!G503&lt;&gt;0,$AC$3,Comptes!AF503)),""),""))</f>
        <v>0</v>
      </c>
      <c r="AD503" s="60" t="str">
        <f ca="1">+IFERROR(VLOOKUP((($AC$3-AC503))/30.5,$AK$24:$AL$28,2,TRUE),"")</f>
        <v>A plus d’un an</v>
      </c>
      <c r="AE503" s="52"/>
      <c r="AF503" s="61"/>
    </row>
    <row r="504" spans="1:32" s="62" customFormat="1" ht="13.8" x14ac:dyDescent="0.3">
      <c r="A504" s="76"/>
      <c r="B504" s="64" t="s">
        <v>125</v>
      </c>
      <c r="C504" s="65" t="s">
        <v>125</v>
      </c>
      <c r="D504" s="65" t="s">
        <v>125</v>
      </c>
      <c r="E504" s="66" t="s">
        <v>125</v>
      </c>
      <c r="F504" s="54">
        <v>0</v>
      </c>
      <c r="G504" s="55">
        <v>0</v>
      </c>
      <c r="H504" s="67">
        <f t="shared" si="33"/>
        <v>0</v>
      </c>
      <c r="I504" s="68"/>
      <c r="J504" s="56"/>
      <c r="K504" s="69"/>
      <c r="L504" s="70">
        <f t="shared" si="34"/>
        <v>0</v>
      </c>
      <c r="M504" s="52"/>
      <c r="N504" s="57">
        <v>0</v>
      </c>
      <c r="O504" s="72"/>
      <c r="P504" s="72"/>
      <c r="Q504" s="72"/>
      <c r="R504" s="72"/>
      <c r="S504" s="72"/>
      <c r="T504" s="72"/>
      <c r="U504" s="72"/>
      <c r="V504" s="72"/>
      <c r="W504" s="72"/>
      <c r="X504" s="72"/>
      <c r="Y504" s="72"/>
      <c r="Z504" s="72"/>
      <c r="AA504" s="58">
        <f t="shared" si="35"/>
        <v>0</v>
      </c>
      <c r="AB504" s="73"/>
      <c r="AC504" s="59">
        <f>IF(ROUND(Comptes!AA504,0)=0,Comptes!AF504,IFERROR(IF(Comptes!H504&lt;&gt;0,IF(Comptes!AA504&lt;&gt;0,SUMPRODUCT(Comptes!O504:Z504,Comptes!$O$5:$Z$5)/Comptes!AA504,IF(Comptes!G504&lt;&gt;0,$AC$3,Comptes!AF504)),""),""))</f>
        <v>0</v>
      </c>
      <c r="AD504" s="60" t="str">
        <f ca="1">+IFERROR(VLOOKUP((($AC$3-AC504))/30.5,$AK$24:$AL$28,2,TRUE),"")</f>
        <v>A plus d’un an</v>
      </c>
      <c r="AE504" s="52"/>
      <c r="AF504" s="61"/>
    </row>
    <row r="505" spans="1:32" s="62" customFormat="1" ht="13.8" x14ac:dyDescent="0.3">
      <c r="A505" s="76"/>
      <c r="B505" s="64" t="s">
        <v>125</v>
      </c>
      <c r="C505" s="65" t="s">
        <v>125</v>
      </c>
      <c r="D505" s="65" t="s">
        <v>125</v>
      </c>
      <c r="E505" s="66" t="s">
        <v>125</v>
      </c>
      <c r="F505" s="54">
        <v>0</v>
      </c>
      <c r="G505" s="55">
        <v>0</v>
      </c>
      <c r="H505" s="67">
        <f t="shared" si="33"/>
        <v>0</v>
      </c>
      <c r="I505" s="68"/>
      <c r="J505" s="56"/>
      <c r="K505" s="69"/>
      <c r="L505" s="70">
        <f t="shared" si="34"/>
        <v>0</v>
      </c>
      <c r="M505" s="52"/>
      <c r="N505" s="57">
        <v>0</v>
      </c>
      <c r="O505" s="72"/>
      <c r="P505" s="72"/>
      <c r="Q505" s="72"/>
      <c r="R505" s="72"/>
      <c r="S505" s="72"/>
      <c r="T505" s="72"/>
      <c r="U505" s="72"/>
      <c r="V505" s="72"/>
      <c r="W505" s="72"/>
      <c r="X505" s="72"/>
      <c r="Y505" s="72"/>
      <c r="Z505" s="72"/>
      <c r="AA505" s="58">
        <f t="shared" si="35"/>
        <v>0</v>
      </c>
      <c r="AB505" s="73"/>
      <c r="AC505" s="59">
        <f>IF(ROUND(Comptes!AA505,0)=0,Comptes!AF505,IFERROR(IF(Comptes!H505&lt;&gt;0,IF(Comptes!AA505&lt;&gt;0,SUMPRODUCT(Comptes!O505:Z505,Comptes!$O$5:$Z$5)/Comptes!AA505,IF(Comptes!G505&lt;&gt;0,$AC$3,Comptes!AF505)),""),""))</f>
        <v>0</v>
      </c>
      <c r="AD505" s="60" t="str">
        <f ca="1">+IFERROR(VLOOKUP((($AC$3-AC505))/30.5,$AK$24:$AL$28,2,TRUE),"")</f>
        <v>A plus d’un an</v>
      </c>
      <c r="AE505" s="52"/>
      <c r="AF505" s="61"/>
    </row>
    <row r="506" spans="1:32" s="62" customFormat="1" ht="13.8" x14ac:dyDescent="0.3">
      <c r="A506" s="76"/>
      <c r="B506" s="64" t="s">
        <v>125</v>
      </c>
      <c r="C506" s="65" t="s">
        <v>125</v>
      </c>
      <c r="D506" s="65" t="s">
        <v>125</v>
      </c>
      <c r="E506" s="66" t="s">
        <v>125</v>
      </c>
      <c r="F506" s="54">
        <v>0</v>
      </c>
      <c r="G506" s="55">
        <v>0</v>
      </c>
      <c r="H506" s="67">
        <f t="shared" si="33"/>
        <v>0</v>
      </c>
      <c r="I506" s="68"/>
      <c r="J506" s="56"/>
      <c r="K506" s="69"/>
      <c r="L506" s="70">
        <f t="shared" si="34"/>
        <v>0</v>
      </c>
      <c r="M506" s="52"/>
      <c r="N506" s="57">
        <v>0</v>
      </c>
      <c r="O506" s="72"/>
      <c r="P506" s="72"/>
      <c r="Q506" s="72"/>
      <c r="R506" s="72"/>
      <c r="S506" s="72"/>
      <c r="T506" s="72"/>
      <c r="U506" s="72"/>
      <c r="V506" s="72"/>
      <c r="W506" s="72"/>
      <c r="X506" s="72"/>
      <c r="Y506" s="72"/>
      <c r="Z506" s="72"/>
      <c r="AA506" s="58">
        <f t="shared" si="35"/>
        <v>0</v>
      </c>
      <c r="AB506" s="73"/>
      <c r="AC506" s="59">
        <f>IF(ROUND(Comptes!AA506,0)=0,Comptes!AF506,IFERROR(IF(Comptes!H506&lt;&gt;0,IF(Comptes!AA506&lt;&gt;0,SUMPRODUCT(Comptes!O506:Z506,Comptes!$O$5:$Z$5)/Comptes!AA506,IF(Comptes!G506&lt;&gt;0,$AC$3,Comptes!AF506)),""),""))</f>
        <v>0</v>
      </c>
      <c r="AD506" s="60" t="str">
        <f ca="1">+IFERROR(VLOOKUP((($AC$3-AC506))/30.5,$AK$24:$AL$28,2,TRUE),"")</f>
        <v>A plus d’un an</v>
      </c>
      <c r="AE506" s="52"/>
      <c r="AF506" s="61"/>
    </row>
    <row r="507" spans="1:32" s="62" customFormat="1" ht="13.8" x14ac:dyDescent="0.3">
      <c r="A507" s="76"/>
      <c r="B507" s="64" t="s">
        <v>125</v>
      </c>
      <c r="C507" s="65" t="s">
        <v>125</v>
      </c>
      <c r="D507" s="65" t="s">
        <v>125</v>
      </c>
      <c r="E507" s="66" t="s">
        <v>125</v>
      </c>
      <c r="F507" s="54">
        <v>0</v>
      </c>
      <c r="G507" s="55">
        <v>0</v>
      </c>
      <c r="H507" s="67">
        <f t="shared" si="33"/>
        <v>0</v>
      </c>
      <c r="I507" s="68"/>
      <c r="J507" s="56"/>
      <c r="K507" s="69"/>
      <c r="L507" s="70">
        <f t="shared" si="34"/>
        <v>0</v>
      </c>
      <c r="M507" s="52"/>
      <c r="N507" s="57">
        <v>0</v>
      </c>
      <c r="O507" s="72"/>
      <c r="P507" s="72"/>
      <c r="Q507" s="72"/>
      <c r="R507" s="72"/>
      <c r="S507" s="72"/>
      <c r="T507" s="72"/>
      <c r="U507" s="72"/>
      <c r="V507" s="72"/>
      <c r="W507" s="72"/>
      <c r="X507" s="72"/>
      <c r="Y507" s="72"/>
      <c r="Z507" s="72"/>
      <c r="AA507" s="58">
        <f t="shared" si="35"/>
        <v>0</v>
      </c>
      <c r="AB507" s="73"/>
      <c r="AC507" s="59">
        <f>IF(ROUND(Comptes!AA507,0)=0,Comptes!AF507,IFERROR(IF(Comptes!H507&lt;&gt;0,IF(Comptes!AA507&lt;&gt;0,SUMPRODUCT(Comptes!O507:Z507,Comptes!$O$5:$Z$5)/Comptes!AA507,IF(Comptes!G507&lt;&gt;0,$AC$3,Comptes!AF507)),""),""))</f>
        <v>0</v>
      </c>
      <c r="AD507" s="60" t="str">
        <f ca="1">+IFERROR(VLOOKUP((($AC$3-AC507))/30.5,$AK$24:$AL$28,2,TRUE),"")</f>
        <v>A plus d’un an</v>
      </c>
      <c r="AE507" s="52"/>
      <c r="AF507" s="61"/>
    </row>
    <row r="508" spans="1:32" s="62" customFormat="1" ht="13.8" x14ac:dyDescent="0.3">
      <c r="A508" s="76"/>
      <c r="B508" s="64" t="s">
        <v>125</v>
      </c>
      <c r="C508" s="65" t="s">
        <v>125</v>
      </c>
      <c r="D508" s="65" t="s">
        <v>125</v>
      </c>
      <c r="E508" s="66" t="s">
        <v>125</v>
      </c>
      <c r="F508" s="54">
        <v>0</v>
      </c>
      <c r="G508" s="55">
        <v>0</v>
      </c>
      <c r="H508" s="67">
        <f t="shared" si="33"/>
        <v>0</v>
      </c>
      <c r="I508" s="68"/>
      <c r="J508" s="56"/>
      <c r="K508" s="69"/>
      <c r="L508" s="70">
        <f t="shared" si="34"/>
        <v>0</v>
      </c>
      <c r="M508" s="52"/>
      <c r="N508" s="57">
        <v>0</v>
      </c>
      <c r="O508" s="72"/>
      <c r="P508" s="72"/>
      <c r="Q508" s="72"/>
      <c r="R508" s="72"/>
      <c r="S508" s="72"/>
      <c r="T508" s="72"/>
      <c r="U508" s="72"/>
      <c r="V508" s="72"/>
      <c r="W508" s="72"/>
      <c r="X508" s="72"/>
      <c r="Y508" s="72"/>
      <c r="Z508" s="72"/>
      <c r="AA508" s="58">
        <f t="shared" si="35"/>
        <v>0</v>
      </c>
      <c r="AB508" s="73"/>
      <c r="AC508" s="59">
        <f>IF(ROUND(Comptes!AA508,0)=0,Comptes!AF508,IFERROR(IF(Comptes!H508&lt;&gt;0,IF(Comptes!AA508&lt;&gt;0,SUMPRODUCT(Comptes!O508:Z508,Comptes!$O$5:$Z$5)/Comptes!AA508,IF(Comptes!G508&lt;&gt;0,$AC$3,Comptes!AF508)),""),""))</f>
        <v>0</v>
      </c>
      <c r="AD508" s="60" t="str">
        <f ca="1">+IFERROR(VLOOKUP((($AC$3-AC508))/30.5,$AK$24:$AL$28,2,TRUE),"")</f>
        <v>A plus d’un an</v>
      </c>
      <c r="AE508" s="52"/>
      <c r="AF508" s="61"/>
    </row>
    <row r="509" spans="1:32" s="62" customFormat="1" ht="13.8" x14ac:dyDescent="0.3">
      <c r="A509" s="76"/>
      <c r="B509" s="64" t="s">
        <v>125</v>
      </c>
      <c r="C509" s="65" t="s">
        <v>125</v>
      </c>
      <c r="D509" s="65" t="s">
        <v>125</v>
      </c>
      <c r="E509" s="66" t="s">
        <v>125</v>
      </c>
      <c r="F509" s="54">
        <v>0</v>
      </c>
      <c r="G509" s="55">
        <v>0</v>
      </c>
      <c r="H509" s="67">
        <f t="shared" si="33"/>
        <v>0</v>
      </c>
      <c r="I509" s="68"/>
      <c r="J509" s="56"/>
      <c r="K509" s="69"/>
      <c r="L509" s="70">
        <f t="shared" si="34"/>
        <v>0</v>
      </c>
      <c r="M509" s="52"/>
      <c r="N509" s="57">
        <v>0</v>
      </c>
      <c r="O509" s="72"/>
      <c r="P509" s="72"/>
      <c r="Q509" s="72"/>
      <c r="R509" s="72"/>
      <c r="S509" s="72"/>
      <c r="T509" s="72"/>
      <c r="U509" s="72"/>
      <c r="V509" s="72"/>
      <c r="W509" s="72"/>
      <c r="X509" s="72"/>
      <c r="Y509" s="72"/>
      <c r="Z509" s="72"/>
      <c r="AA509" s="58">
        <f t="shared" si="35"/>
        <v>0</v>
      </c>
      <c r="AB509" s="73"/>
      <c r="AC509" s="59">
        <f>IF(ROUND(Comptes!AA509,0)=0,Comptes!AF509,IFERROR(IF(Comptes!H509&lt;&gt;0,IF(Comptes!AA509&lt;&gt;0,SUMPRODUCT(Comptes!O509:Z509,Comptes!$O$5:$Z$5)/Comptes!AA509,IF(Comptes!G509&lt;&gt;0,$AC$3,Comptes!AF509)),""),""))</f>
        <v>0</v>
      </c>
      <c r="AD509" s="60" t="str">
        <f ca="1">+IFERROR(VLOOKUP((($AC$3-AC509))/30.5,$AK$24:$AL$28,2,TRUE),"")</f>
        <v>A plus d’un an</v>
      </c>
      <c r="AE509" s="52"/>
      <c r="AF509" s="61"/>
    </row>
    <row r="510" spans="1:32" s="62" customFormat="1" ht="13.8" x14ac:dyDescent="0.3">
      <c r="A510" s="76"/>
      <c r="B510" s="64" t="s">
        <v>125</v>
      </c>
      <c r="C510" s="65" t="s">
        <v>125</v>
      </c>
      <c r="D510" s="65" t="s">
        <v>125</v>
      </c>
      <c r="E510" s="66" t="s">
        <v>125</v>
      </c>
      <c r="F510" s="54">
        <v>0</v>
      </c>
      <c r="G510" s="55">
        <v>0</v>
      </c>
      <c r="H510" s="67">
        <f t="shared" si="33"/>
        <v>0</v>
      </c>
      <c r="I510" s="68"/>
      <c r="J510" s="56"/>
      <c r="K510" s="69"/>
      <c r="L510" s="70">
        <f t="shared" si="34"/>
        <v>0</v>
      </c>
      <c r="M510" s="52"/>
      <c r="N510" s="57">
        <v>0</v>
      </c>
      <c r="O510" s="72"/>
      <c r="P510" s="72"/>
      <c r="Q510" s="72"/>
      <c r="R510" s="72"/>
      <c r="S510" s="72"/>
      <c r="T510" s="72"/>
      <c r="U510" s="72"/>
      <c r="V510" s="72"/>
      <c r="W510" s="72"/>
      <c r="X510" s="72"/>
      <c r="Y510" s="72"/>
      <c r="Z510" s="72"/>
      <c r="AA510" s="58">
        <f t="shared" si="35"/>
        <v>0</v>
      </c>
      <c r="AB510" s="73"/>
      <c r="AC510" s="59">
        <f>IF(ROUND(Comptes!AA510,0)=0,Comptes!AF510,IFERROR(IF(Comptes!H510&lt;&gt;0,IF(Comptes!AA510&lt;&gt;0,SUMPRODUCT(Comptes!O510:Z510,Comptes!$O$5:$Z$5)/Comptes!AA510,IF(Comptes!G510&lt;&gt;0,$AC$3,Comptes!AF510)),""),""))</f>
        <v>0</v>
      </c>
      <c r="AD510" s="60" t="str">
        <f ca="1">+IFERROR(VLOOKUP((($AC$3-AC510))/30.5,$AK$24:$AL$28,2,TRUE),"")</f>
        <v>A plus d’un an</v>
      </c>
      <c r="AE510" s="52"/>
      <c r="AF510" s="61"/>
    </row>
    <row r="511" spans="1:32" s="62" customFormat="1" ht="13.8" x14ac:dyDescent="0.3">
      <c r="A511" s="76"/>
      <c r="B511" s="64" t="s">
        <v>125</v>
      </c>
      <c r="C511" s="65" t="s">
        <v>125</v>
      </c>
      <c r="D511" s="65" t="s">
        <v>125</v>
      </c>
      <c r="E511" s="66" t="s">
        <v>125</v>
      </c>
      <c r="F511" s="54">
        <v>0</v>
      </c>
      <c r="G511" s="55">
        <v>0</v>
      </c>
      <c r="H511" s="67">
        <f t="shared" si="33"/>
        <v>0</v>
      </c>
      <c r="I511" s="68"/>
      <c r="J511" s="56"/>
      <c r="K511" s="69"/>
      <c r="L511" s="70">
        <f t="shared" si="34"/>
        <v>0</v>
      </c>
      <c r="M511" s="52"/>
      <c r="N511" s="57">
        <v>0</v>
      </c>
      <c r="O511" s="72"/>
      <c r="P511" s="72"/>
      <c r="Q511" s="72"/>
      <c r="R511" s="72"/>
      <c r="S511" s="72"/>
      <c r="T511" s="72"/>
      <c r="U511" s="72"/>
      <c r="V511" s="72"/>
      <c r="W511" s="72"/>
      <c r="X511" s="72"/>
      <c r="Y511" s="72"/>
      <c r="Z511" s="72"/>
      <c r="AA511" s="58">
        <f t="shared" si="35"/>
        <v>0</v>
      </c>
      <c r="AB511" s="73"/>
      <c r="AC511" s="59">
        <f>IF(ROUND(Comptes!AA511,0)=0,Comptes!AF511,IFERROR(IF(Comptes!H511&lt;&gt;0,IF(Comptes!AA511&lt;&gt;0,SUMPRODUCT(Comptes!O511:Z511,Comptes!$O$5:$Z$5)/Comptes!AA511,IF(Comptes!G511&lt;&gt;0,$AC$3,Comptes!AF511)),""),""))</f>
        <v>0</v>
      </c>
      <c r="AD511" s="60" t="str">
        <f ca="1">+IFERROR(VLOOKUP((($AC$3-AC511))/30.5,$AK$24:$AL$28,2,TRUE),"")</f>
        <v>A plus d’un an</v>
      </c>
      <c r="AE511" s="52"/>
      <c r="AF511" s="61"/>
    </row>
    <row r="512" spans="1:32" s="62" customFormat="1" ht="13.8" x14ac:dyDescent="0.3">
      <c r="A512" s="76"/>
      <c r="B512" s="64" t="s">
        <v>125</v>
      </c>
      <c r="C512" s="65" t="s">
        <v>125</v>
      </c>
      <c r="D512" s="65" t="s">
        <v>125</v>
      </c>
      <c r="E512" s="66" t="s">
        <v>125</v>
      </c>
      <c r="F512" s="54">
        <v>0</v>
      </c>
      <c r="G512" s="55">
        <v>0</v>
      </c>
      <c r="H512" s="67">
        <f t="shared" si="33"/>
        <v>0</v>
      </c>
      <c r="I512" s="68"/>
      <c r="J512" s="56"/>
      <c r="K512" s="69"/>
      <c r="L512" s="70">
        <f t="shared" si="34"/>
        <v>0</v>
      </c>
      <c r="M512" s="52"/>
      <c r="N512" s="57">
        <v>0</v>
      </c>
      <c r="O512" s="72"/>
      <c r="P512" s="72"/>
      <c r="Q512" s="72"/>
      <c r="R512" s="72"/>
      <c r="S512" s="72"/>
      <c r="T512" s="72"/>
      <c r="U512" s="72"/>
      <c r="V512" s="72"/>
      <c r="W512" s="72"/>
      <c r="X512" s="72"/>
      <c r="Y512" s="72"/>
      <c r="Z512" s="72"/>
      <c r="AA512" s="58">
        <f t="shared" si="35"/>
        <v>0</v>
      </c>
      <c r="AB512" s="73"/>
      <c r="AC512" s="59">
        <f>IF(ROUND(Comptes!AA512,0)=0,Comptes!AF512,IFERROR(IF(Comptes!H512&lt;&gt;0,IF(Comptes!AA512&lt;&gt;0,SUMPRODUCT(Comptes!O512:Z512,Comptes!$O$5:$Z$5)/Comptes!AA512,IF(Comptes!G512&lt;&gt;0,$AC$3,Comptes!AF512)),""),""))</f>
        <v>0</v>
      </c>
      <c r="AD512" s="60" t="str">
        <f ca="1">+IFERROR(VLOOKUP((($AC$3-AC512))/30.5,$AK$24:$AL$28,2,TRUE),"")</f>
        <v>A plus d’un an</v>
      </c>
      <c r="AE512" s="52"/>
      <c r="AF512" s="61"/>
    </row>
    <row r="513" spans="1:32" s="62" customFormat="1" ht="13.8" x14ac:dyDescent="0.3">
      <c r="A513" s="76"/>
      <c r="B513" s="64" t="s">
        <v>125</v>
      </c>
      <c r="C513" s="65" t="s">
        <v>125</v>
      </c>
      <c r="D513" s="65" t="s">
        <v>125</v>
      </c>
      <c r="E513" s="66" t="s">
        <v>125</v>
      </c>
      <c r="F513" s="54">
        <v>0</v>
      </c>
      <c r="G513" s="55">
        <v>0</v>
      </c>
      <c r="H513" s="67">
        <f t="shared" si="33"/>
        <v>0</v>
      </c>
      <c r="I513" s="68"/>
      <c r="J513" s="56"/>
      <c r="K513" s="69"/>
      <c r="L513" s="70">
        <f t="shared" si="34"/>
        <v>0</v>
      </c>
      <c r="M513" s="52"/>
      <c r="N513" s="57">
        <v>0</v>
      </c>
      <c r="O513" s="72"/>
      <c r="P513" s="72"/>
      <c r="Q513" s="72"/>
      <c r="R513" s="72"/>
      <c r="S513" s="72"/>
      <c r="T513" s="72"/>
      <c r="U513" s="72"/>
      <c r="V513" s="72"/>
      <c r="W513" s="72"/>
      <c r="X513" s="72"/>
      <c r="Y513" s="72"/>
      <c r="Z513" s="72"/>
      <c r="AA513" s="58">
        <f t="shared" si="35"/>
        <v>0</v>
      </c>
      <c r="AB513" s="73"/>
      <c r="AC513" s="59">
        <f>IF(ROUND(Comptes!AA513,0)=0,Comptes!AF513,IFERROR(IF(Comptes!H513&lt;&gt;0,IF(Comptes!AA513&lt;&gt;0,SUMPRODUCT(Comptes!O513:Z513,Comptes!$O$5:$Z$5)/Comptes!AA513,IF(Comptes!G513&lt;&gt;0,$AC$3,Comptes!AF513)),""),""))</f>
        <v>0</v>
      </c>
      <c r="AD513" s="60" t="str">
        <f ca="1">+IFERROR(VLOOKUP((($AC$3-AC513))/30.5,$AK$24:$AL$28,2,TRUE),"")</f>
        <v>A plus d’un an</v>
      </c>
      <c r="AE513" s="52"/>
      <c r="AF513" s="61"/>
    </row>
    <row r="514" spans="1:32" s="62" customFormat="1" ht="13.8" x14ac:dyDescent="0.3">
      <c r="A514" s="76"/>
      <c r="B514" s="64" t="s">
        <v>125</v>
      </c>
      <c r="C514" s="65" t="s">
        <v>125</v>
      </c>
      <c r="D514" s="65" t="s">
        <v>125</v>
      </c>
      <c r="E514" s="66" t="s">
        <v>125</v>
      </c>
      <c r="F514" s="54">
        <v>0</v>
      </c>
      <c r="G514" s="55">
        <v>0</v>
      </c>
      <c r="H514" s="67">
        <f t="shared" si="33"/>
        <v>0</v>
      </c>
      <c r="I514" s="68"/>
      <c r="J514" s="56"/>
      <c r="K514" s="69"/>
      <c r="L514" s="70">
        <f t="shared" si="34"/>
        <v>0</v>
      </c>
      <c r="M514" s="52"/>
      <c r="N514" s="57">
        <v>0</v>
      </c>
      <c r="O514" s="72"/>
      <c r="P514" s="72"/>
      <c r="Q514" s="72"/>
      <c r="R514" s="72"/>
      <c r="S514" s="72"/>
      <c r="T514" s="72"/>
      <c r="U514" s="72"/>
      <c r="V514" s="72"/>
      <c r="W514" s="72"/>
      <c r="X514" s="72"/>
      <c r="Y514" s="72"/>
      <c r="Z514" s="72"/>
      <c r="AA514" s="58">
        <f t="shared" si="35"/>
        <v>0</v>
      </c>
      <c r="AB514" s="73"/>
      <c r="AC514" s="59">
        <f>IF(ROUND(Comptes!AA514,0)=0,Comptes!AF514,IFERROR(IF(Comptes!H514&lt;&gt;0,IF(Comptes!AA514&lt;&gt;0,SUMPRODUCT(Comptes!O514:Z514,Comptes!$O$5:$Z$5)/Comptes!AA514,IF(Comptes!G514&lt;&gt;0,$AC$3,Comptes!AF514)),""),""))</f>
        <v>0</v>
      </c>
      <c r="AD514" s="60" t="str">
        <f ca="1">+IFERROR(VLOOKUP((($AC$3-AC514))/30.5,$AK$24:$AL$28,2,TRUE),"")</f>
        <v>A plus d’un an</v>
      </c>
      <c r="AE514" s="52"/>
      <c r="AF514" s="61"/>
    </row>
    <row r="515" spans="1:32" s="62" customFormat="1" ht="13.8" x14ac:dyDescent="0.3">
      <c r="A515" s="76"/>
      <c r="B515" s="64" t="s">
        <v>125</v>
      </c>
      <c r="C515" s="65" t="s">
        <v>125</v>
      </c>
      <c r="D515" s="65" t="s">
        <v>125</v>
      </c>
      <c r="E515" s="66" t="s">
        <v>125</v>
      </c>
      <c r="F515" s="54">
        <v>0</v>
      </c>
      <c r="G515" s="55">
        <v>0</v>
      </c>
      <c r="H515" s="67">
        <f t="shared" si="33"/>
        <v>0</v>
      </c>
      <c r="I515" s="68"/>
      <c r="J515" s="56"/>
      <c r="K515" s="69"/>
      <c r="L515" s="70">
        <f t="shared" si="34"/>
        <v>0</v>
      </c>
      <c r="M515" s="52"/>
      <c r="N515" s="57">
        <v>0</v>
      </c>
      <c r="O515" s="72"/>
      <c r="P515" s="72"/>
      <c r="Q515" s="72"/>
      <c r="R515" s="72"/>
      <c r="S515" s="72"/>
      <c r="T515" s="72"/>
      <c r="U515" s="72"/>
      <c r="V515" s="72"/>
      <c r="W515" s="72"/>
      <c r="X515" s="72"/>
      <c r="Y515" s="72"/>
      <c r="Z515" s="72"/>
      <c r="AA515" s="58">
        <f t="shared" si="35"/>
        <v>0</v>
      </c>
      <c r="AB515" s="73"/>
      <c r="AC515" s="59">
        <f>IF(ROUND(Comptes!AA515,0)=0,Comptes!AF515,IFERROR(IF(Comptes!H515&lt;&gt;0,IF(Comptes!AA515&lt;&gt;0,SUMPRODUCT(Comptes!O515:Z515,Comptes!$O$5:$Z$5)/Comptes!AA515,IF(Comptes!G515&lt;&gt;0,$AC$3,Comptes!AF515)),""),""))</f>
        <v>0</v>
      </c>
      <c r="AD515" s="60" t="str">
        <f ca="1">+IFERROR(VLOOKUP((($AC$3-AC515))/30.5,$AK$24:$AL$28,2,TRUE),"")</f>
        <v>A plus d’un an</v>
      </c>
      <c r="AE515" s="52"/>
      <c r="AF515" s="61"/>
    </row>
    <row r="516" spans="1:32" s="62" customFormat="1" ht="13.8" x14ac:dyDescent="0.3">
      <c r="A516" s="76"/>
      <c r="B516" s="64" t="s">
        <v>125</v>
      </c>
      <c r="C516" s="65" t="s">
        <v>125</v>
      </c>
      <c r="D516" s="65" t="s">
        <v>125</v>
      </c>
      <c r="E516" s="66" t="s">
        <v>125</v>
      </c>
      <c r="F516" s="54">
        <v>0</v>
      </c>
      <c r="G516" s="55">
        <v>0</v>
      </c>
      <c r="H516" s="67">
        <f t="shared" si="33"/>
        <v>0</v>
      </c>
      <c r="I516" s="68"/>
      <c r="J516" s="56"/>
      <c r="K516" s="69"/>
      <c r="L516" s="70">
        <f t="shared" si="34"/>
        <v>0</v>
      </c>
      <c r="M516" s="52"/>
      <c r="N516" s="57">
        <v>0</v>
      </c>
      <c r="O516" s="72"/>
      <c r="P516" s="72"/>
      <c r="Q516" s="72"/>
      <c r="R516" s="72"/>
      <c r="S516" s="72"/>
      <c r="T516" s="72"/>
      <c r="U516" s="72"/>
      <c r="V516" s="72"/>
      <c r="W516" s="72"/>
      <c r="X516" s="72"/>
      <c r="Y516" s="72"/>
      <c r="Z516" s="72"/>
      <c r="AA516" s="58">
        <f t="shared" si="35"/>
        <v>0</v>
      </c>
      <c r="AB516" s="73"/>
      <c r="AC516" s="59">
        <f>IF(ROUND(Comptes!AA516,0)=0,Comptes!AF516,IFERROR(IF(Comptes!H516&lt;&gt;0,IF(Comptes!AA516&lt;&gt;0,SUMPRODUCT(Comptes!O516:Z516,Comptes!$O$5:$Z$5)/Comptes!AA516,IF(Comptes!G516&lt;&gt;0,$AC$3,Comptes!AF516)),""),""))</f>
        <v>0</v>
      </c>
      <c r="AD516" s="60" t="str">
        <f ca="1">+IFERROR(VLOOKUP((($AC$3-AC516))/30.5,$AK$24:$AL$28,2,TRUE),"")</f>
        <v>A plus d’un an</v>
      </c>
      <c r="AE516" s="52"/>
      <c r="AF516" s="61"/>
    </row>
    <row r="517" spans="1:32" s="62" customFormat="1" ht="13.8" x14ac:dyDescent="0.3">
      <c r="A517" s="76"/>
      <c r="B517" s="64" t="s">
        <v>125</v>
      </c>
      <c r="C517" s="65" t="s">
        <v>125</v>
      </c>
      <c r="D517" s="65" t="s">
        <v>125</v>
      </c>
      <c r="E517" s="66" t="s">
        <v>125</v>
      </c>
      <c r="F517" s="54">
        <v>0</v>
      </c>
      <c r="G517" s="55">
        <v>0</v>
      </c>
      <c r="H517" s="67">
        <f t="shared" si="33"/>
        <v>0</v>
      </c>
      <c r="I517" s="68"/>
      <c r="J517" s="56"/>
      <c r="K517" s="69"/>
      <c r="L517" s="70">
        <f t="shared" si="34"/>
        <v>0</v>
      </c>
      <c r="M517" s="52"/>
      <c r="N517" s="57">
        <v>0</v>
      </c>
      <c r="O517" s="72"/>
      <c r="P517" s="72"/>
      <c r="Q517" s="72"/>
      <c r="R517" s="72"/>
      <c r="S517" s="72"/>
      <c r="T517" s="72"/>
      <c r="U517" s="72"/>
      <c r="V517" s="72"/>
      <c r="W517" s="72"/>
      <c r="X517" s="72"/>
      <c r="Y517" s="72"/>
      <c r="Z517" s="72"/>
      <c r="AA517" s="58">
        <f t="shared" si="35"/>
        <v>0</v>
      </c>
      <c r="AB517" s="73"/>
      <c r="AC517" s="59">
        <f>IF(ROUND(Comptes!AA517,0)=0,Comptes!AF517,IFERROR(IF(Comptes!H517&lt;&gt;0,IF(Comptes!AA517&lt;&gt;0,SUMPRODUCT(Comptes!O517:Z517,Comptes!$O$5:$Z$5)/Comptes!AA517,IF(Comptes!G517&lt;&gt;0,$AC$3,Comptes!AF517)),""),""))</f>
        <v>0</v>
      </c>
      <c r="AD517" s="60" t="str">
        <f ca="1">+IFERROR(VLOOKUP((($AC$3-AC517))/30.5,$AK$24:$AL$28,2,TRUE),"")</f>
        <v>A plus d’un an</v>
      </c>
      <c r="AE517" s="52"/>
      <c r="AF517" s="61"/>
    </row>
    <row r="518" spans="1:32" s="62" customFormat="1" ht="13.8" x14ac:dyDescent="0.3">
      <c r="A518" s="76"/>
      <c r="B518" s="64" t="s">
        <v>125</v>
      </c>
      <c r="C518" s="65" t="s">
        <v>125</v>
      </c>
      <c r="D518" s="65" t="s">
        <v>125</v>
      </c>
      <c r="E518" s="66" t="s">
        <v>125</v>
      </c>
      <c r="F518" s="54">
        <v>0</v>
      </c>
      <c r="G518" s="55">
        <v>0</v>
      </c>
      <c r="H518" s="67">
        <f t="shared" si="33"/>
        <v>0</v>
      </c>
      <c r="I518" s="68"/>
      <c r="J518" s="56"/>
      <c r="K518" s="69"/>
      <c r="L518" s="70">
        <f t="shared" si="34"/>
        <v>0</v>
      </c>
      <c r="M518" s="52"/>
      <c r="N518" s="57">
        <v>0</v>
      </c>
      <c r="O518" s="72"/>
      <c r="P518" s="72"/>
      <c r="Q518" s="72"/>
      <c r="R518" s="72"/>
      <c r="S518" s="72"/>
      <c r="T518" s="72"/>
      <c r="U518" s="72"/>
      <c r="V518" s="72"/>
      <c r="W518" s="72"/>
      <c r="X518" s="72"/>
      <c r="Y518" s="72"/>
      <c r="Z518" s="72"/>
      <c r="AA518" s="58">
        <f t="shared" si="35"/>
        <v>0</v>
      </c>
      <c r="AB518" s="73"/>
      <c r="AC518" s="59">
        <f>IF(ROUND(Comptes!AA518,0)=0,Comptes!AF518,IFERROR(IF(Comptes!H518&lt;&gt;0,IF(Comptes!AA518&lt;&gt;0,SUMPRODUCT(Comptes!O518:Z518,Comptes!$O$5:$Z$5)/Comptes!AA518,IF(Comptes!G518&lt;&gt;0,$AC$3,Comptes!AF518)),""),""))</f>
        <v>0</v>
      </c>
      <c r="AD518" s="60" t="str">
        <f ca="1">+IFERROR(VLOOKUP((($AC$3-AC518))/30.5,$AK$24:$AL$28,2,TRUE),"")</f>
        <v>A plus d’un an</v>
      </c>
      <c r="AE518" s="52"/>
      <c r="AF518" s="61"/>
    </row>
    <row r="519" spans="1:32" s="62" customFormat="1" ht="13.8" x14ac:dyDescent="0.3">
      <c r="A519" s="76"/>
      <c r="B519" s="64" t="s">
        <v>125</v>
      </c>
      <c r="C519" s="65" t="s">
        <v>125</v>
      </c>
      <c r="D519" s="65" t="s">
        <v>125</v>
      </c>
      <c r="E519" s="66" t="s">
        <v>125</v>
      </c>
      <c r="F519" s="54">
        <v>0</v>
      </c>
      <c r="G519" s="55">
        <v>0</v>
      </c>
      <c r="H519" s="67">
        <f t="shared" si="33"/>
        <v>0</v>
      </c>
      <c r="I519" s="68"/>
      <c r="J519" s="56"/>
      <c r="K519" s="69"/>
      <c r="L519" s="70">
        <f t="shared" si="34"/>
        <v>0</v>
      </c>
      <c r="M519" s="52"/>
      <c r="N519" s="57">
        <v>0</v>
      </c>
      <c r="O519" s="72"/>
      <c r="P519" s="72"/>
      <c r="Q519" s="72"/>
      <c r="R519" s="72"/>
      <c r="S519" s="72"/>
      <c r="T519" s="72"/>
      <c r="U519" s="72"/>
      <c r="V519" s="72"/>
      <c r="W519" s="72"/>
      <c r="X519" s="72"/>
      <c r="Y519" s="72"/>
      <c r="Z519" s="72"/>
      <c r="AA519" s="58">
        <f t="shared" si="35"/>
        <v>0</v>
      </c>
      <c r="AB519" s="73"/>
      <c r="AC519" s="59">
        <f>IF(ROUND(Comptes!AA519,0)=0,Comptes!AF519,IFERROR(IF(Comptes!H519&lt;&gt;0,IF(Comptes!AA519&lt;&gt;0,SUMPRODUCT(Comptes!O519:Z519,Comptes!$O$5:$Z$5)/Comptes!AA519,IF(Comptes!G519&lt;&gt;0,$AC$3,Comptes!AF519)),""),""))</f>
        <v>0</v>
      </c>
      <c r="AD519" s="60" t="str">
        <f ca="1">+IFERROR(VLOOKUP((($AC$3-AC519))/30.5,$AK$24:$AL$28,2,TRUE),"")</f>
        <v>A plus d’un an</v>
      </c>
      <c r="AE519" s="52"/>
      <c r="AF519" s="61"/>
    </row>
    <row r="520" spans="1:32" s="62" customFormat="1" ht="13.8" x14ac:dyDescent="0.3">
      <c r="A520" s="76"/>
      <c r="B520" s="64" t="s">
        <v>125</v>
      </c>
      <c r="C520" s="65" t="s">
        <v>125</v>
      </c>
      <c r="D520" s="65" t="s">
        <v>125</v>
      </c>
      <c r="E520" s="66" t="s">
        <v>125</v>
      </c>
      <c r="F520" s="54">
        <v>0</v>
      </c>
      <c r="G520" s="55">
        <v>0</v>
      </c>
      <c r="H520" s="67">
        <f t="shared" si="33"/>
        <v>0</v>
      </c>
      <c r="I520" s="68"/>
      <c r="J520" s="56"/>
      <c r="K520" s="69"/>
      <c r="L520" s="70">
        <f t="shared" si="34"/>
        <v>0</v>
      </c>
      <c r="M520" s="52"/>
      <c r="N520" s="57">
        <v>0</v>
      </c>
      <c r="O520" s="72"/>
      <c r="P520" s="72"/>
      <c r="Q520" s="72"/>
      <c r="R520" s="72"/>
      <c r="S520" s="72"/>
      <c r="T520" s="72"/>
      <c r="U520" s="72"/>
      <c r="V520" s="72"/>
      <c r="W520" s="72"/>
      <c r="X520" s="72"/>
      <c r="Y520" s="72"/>
      <c r="Z520" s="72"/>
      <c r="AA520" s="58">
        <f t="shared" si="35"/>
        <v>0</v>
      </c>
      <c r="AB520" s="73"/>
      <c r="AC520" s="59">
        <f>IF(ROUND(Comptes!AA520,0)=0,Comptes!AF520,IFERROR(IF(Comptes!H520&lt;&gt;0,IF(Comptes!AA520&lt;&gt;0,SUMPRODUCT(Comptes!O520:Z520,Comptes!$O$5:$Z$5)/Comptes!AA520,IF(Comptes!G520&lt;&gt;0,$AC$3,Comptes!AF520)),""),""))</f>
        <v>0</v>
      </c>
      <c r="AD520" s="60" t="str">
        <f ca="1">+IFERROR(VLOOKUP((($AC$3-AC520))/30.5,$AK$24:$AL$28,2,TRUE),"")</f>
        <v>A plus d’un an</v>
      </c>
      <c r="AE520" s="52"/>
      <c r="AF520" s="61"/>
    </row>
    <row r="521" spans="1:32" s="62" customFormat="1" ht="13.8" x14ac:dyDescent="0.3">
      <c r="A521" s="76"/>
      <c r="B521" s="64" t="s">
        <v>125</v>
      </c>
      <c r="C521" s="65" t="s">
        <v>125</v>
      </c>
      <c r="D521" s="65" t="s">
        <v>125</v>
      </c>
      <c r="E521" s="66" t="s">
        <v>125</v>
      </c>
      <c r="F521" s="54">
        <v>0</v>
      </c>
      <c r="G521" s="55">
        <v>0</v>
      </c>
      <c r="H521" s="67">
        <f t="shared" si="33"/>
        <v>0</v>
      </c>
      <c r="I521" s="68"/>
      <c r="J521" s="56"/>
      <c r="K521" s="69"/>
      <c r="L521" s="70">
        <f t="shared" si="34"/>
        <v>0</v>
      </c>
      <c r="M521" s="52"/>
      <c r="N521" s="57">
        <v>0</v>
      </c>
      <c r="O521" s="72"/>
      <c r="P521" s="72"/>
      <c r="Q521" s="72"/>
      <c r="R521" s="72"/>
      <c r="S521" s="72"/>
      <c r="T521" s="72"/>
      <c r="U521" s="72"/>
      <c r="V521" s="72"/>
      <c r="W521" s="72"/>
      <c r="X521" s="72"/>
      <c r="Y521" s="72"/>
      <c r="Z521" s="72"/>
      <c r="AA521" s="58">
        <f t="shared" si="35"/>
        <v>0</v>
      </c>
      <c r="AB521" s="73"/>
      <c r="AC521" s="59">
        <f>IF(ROUND(Comptes!AA521,0)=0,Comptes!AF521,IFERROR(IF(Comptes!H521&lt;&gt;0,IF(Comptes!AA521&lt;&gt;0,SUMPRODUCT(Comptes!O521:Z521,Comptes!$O$5:$Z$5)/Comptes!AA521,IF(Comptes!G521&lt;&gt;0,$AC$3,Comptes!AF521)),""),""))</f>
        <v>0</v>
      </c>
      <c r="AD521" s="60" t="str">
        <f ca="1">+IFERROR(VLOOKUP((($AC$3-AC521))/30.5,$AK$24:$AL$28,2,TRUE),"")</f>
        <v>A plus d’un an</v>
      </c>
      <c r="AE521" s="52"/>
      <c r="AF521" s="61"/>
    </row>
    <row r="522" spans="1:32" s="62" customFormat="1" ht="13.8" x14ac:dyDescent="0.3">
      <c r="A522" s="76"/>
      <c r="B522" s="64" t="s">
        <v>125</v>
      </c>
      <c r="C522" s="65" t="s">
        <v>125</v>
      </c>
      <c r="D522" s="65" t="s">
        <v>125</v>
      </c>
      <c r="E522" s="66" t="s">
        <v>125</v>
      </c>
      <c r="F522" s="54">
        <v>0</v>
      </c>
      <c r="G522" s="55">
        <v>0</v>
      </c>
      <c r="H522" s="67">
        <f t="shared" si="33"/>
        <v>0</v>
      </c>
      <c r="I522" s="68"/>
      <c r="J522" s="56"/>
      <c r="K522" s="69"/>
      <c r="L522" s="70">
        <f t="shared" si="34"/>
        <v>0</v>
      </c>
      <c r="M522" s="52"/>
      <c r="N522" s="57">
        <v>0</v>
      </c>
      <c r="O522" s="72"/>
      <c r="P522" s="72"/>
      <c r="Q522" s="72"/>
      <c r="R522" s="72"/>
      <c r="S522" s="72"/>
      <c r="T522" s="72"/>
      <c r="U522" s="72"/>
      <c r="V522" s="72"/>
      <c r="W522" s="72"/>
      <c r="X522" s="72"/>
      <c r="Y522" s="72"/>
      <c r="Z522" s="72"/>
      <c r="AA522" s="58">
        <f t="shared" si="35"/>
        <v>0</v>
      </c>
      <c r="AB522" s="73"/>
      <c r="AC522" s="59">
        <f>IF(ROUND(Comptes!AA522,0)=0,Comptes!AF522,IFERROR(IF(Comptes!H522&lt;&gt;0,IF(Comptes!AA522&lt;&gt;0,SUMPRODUCT(Comptes!O522:Z522,Comptes!$O$5:$Z$5)/Comptes!AA522,IF(Comptes!G522&lt;&gt;0,$AC$3,Comptes!AF522)),""),""))</f>
        <v>0</v>
      </c>
      <c r="AD522" s="60" t="str">
        <f ca="1">+IFERROR(VLOOKUP((($AC$3-AC522))/30.5,$AK$24:$AL$28,2,TRUE),"")</f>
        <v>A plus d’un an</v>
      </c>
      <c r="AE522" s="52"/>
      <c r="AF522" s="61"/>
    </row>
    <row r="523" spans="1:32" s="62" customFormat="1" ht="13.8" x14ac:dyDescent="0.3">
      <c r="A523" s="76"/>
      <c r="B523" s="64" t="s">
        <v>125</v>
      </c>
      <c r="C523" s="65" t="s">
        <v>125</v>
      </c>
      <c r="D523" s="65" t="s">
        <v>125</v>
      </c>
      <c r="E523" s="66" t="s">
        <v>125</v>
      </c>
      <c r="F523" s="54">
        <v>0</v>
      </c>
      <c r="G523" s="55">
        <v>0</v>
      </c>
      <c r="H523" s="67">
        <f t="shared" si="33"/>
        <v>0</v>
      </c>
      <c r="I523" s="68"/>
      <c r="J523" s="56"/>
      <c r="K523" s="69"/>
      <c r="L523" s="70">
        <f t="shared" si="34"/>
        <v>0</v>
      </c>
      <c r="M523" s="52"/>
      <c r="N523" s="57">
        <v>0</v>
      </c>
      <c r="O523" s="72"/>
      <c r="P523" s="72"/>
      <c r="Q523" s="72"/>
      <c r="R523" s="72"/>
      <c r="S523" s="72"/>
      <c r="T523" s="72"/>
      <c r="U523" s="72"/>
      <c r="V523" s="72"/>
      <c r="W523" s="72"/>
      <c r="X523" s="72"/>
      <c r="Y523" s="72"/>
      <c r="Z523" s="72"/>
      <c r="AA523" s="58">
        <f t="shared" si="35"/>
        <v>0</v>
      </c>
      <c r="AB523" s="73"/>
      <c r="AC523" s="59">
        <f>IF(ROUND(Comptes!AA523,0)=0,Comptes!AF523,IFERROR(IF(Comptes!H523&lt;&gt;0,IF(Comptes!AA523&lt;&gt;0,SUMPRODUCT(Comptes!O523:Z523,Comptes!$O$5:$Z$5)/Comptes!AA523,IF(Comptes!G523&lt;&gt;0,$AC$3,Comptes!AF523)),""),""))</f>
        <v>0</v>
      </c>
      <c r="AD523" s="60" t="str">
        <f ca="1">+IFERROR(VLOOKUP((($AC$3-AC523))/30.5,$AK$24:$AL$28,2,TRUE),"")</f>
        <v>A plus d’un an</v>
      </c>
      <c r="AE523" s="52"/>
      <c r="AF523" s="61"/>
    </row>
    <row r="524" spans="1:32" s="62" customFormat="1" ht="13.8" x14ac:dyDescent="0.3">
      <c r="A524" s="76"/>
      <c r="B524" s="64" t="s">
        <v>125</v>
      </c>
      <c r="C524" s="65" t="s">
        <v>125</v>
      </c>
      <c r="D524" s="65" t="s">
        <v>125</v>
      </c>
      <c r="E524" s="66" t="s">
        <v>125</v>
      </c>
      <c r="F524" s="54">
        <v>0</v>
      </c>
      <c r="G524" s="55">
        <v>0</v>
      </c>
      <c r="H524" s="67">
        <f t="shared" si="33"/>
        <v>0</v>
      </c>
      <c r="I524" s="68"/>
      <c r="J524" s="56"/>
      <c r="K524" s="69"/>
      <c r="L524" s="70">
        <f t="shared" si="34"/>
        <v>0</v>
      </c>
      <c r="M524" s="52"/>
      <c r="N524" s="57">
        <v>0</v>
      </c>
      <c r="O524" s="72"/>
      <c r="P524" s="72"/>
      <c r="Q524" s="72"/>
      <c r="R524" s="72"/>
      <c r="S524" s="72"/>
      <c r="T524" s="72"/>
      <c r="U524" s="72"/>
      <c r="V524" s="72"/>
      <c r="W524" s="72"/>
      <c r="X524" s="72"/>
      <c r="Y524" s="72"/>
      <c r="Z524" s="72"/>
      <c r="AA524" s="58">
        <f t="shared" si="35"/>
        <v>0</v>
      </c>
      <c r="AB524" s="73"/>
      <c r="AC524" s="59">
        <f>IF(ROUND(Comptes!AA524,0)=0,Comptes!AF524,IFERROR(IF(Comptes!H524&lt;&gt;0,IF(Comptes!AA524&lt;&gt;0,SUMPRODUCT(Comptes!O524:Z524,Comptes!$O$5:$Z$5)/Comptes!AA524,IF(Comptes!G524&lt;&gt;0,$AC$3,Comptes!AF524)),""),""))</f>
        <v>0</v>
      </c>
      <c r="AD524" s="60" t="str">
        <f ca="1">+IFERROR(VLOOKUP((($AC$3-AC524))/30.5,$AK$24:$AL$28,2,TRUE),"")</f>
        <v>A plus d’un an</v>
      </c>
      <c r="AE524" s="52"/>
      <c r="AF524" s="61"/>
    </row>
    <row r="525" spans="1:32" s="62" customFormat="1" ht="13.8" x14ac:dyDescent="0.3">
      <c r="A525" s="76"/>
      <c r="B525" s="64" t="s">
        <v>125</v>
      </c>
      <c r="C525" s="65" t="s">
        <v>125</v>
      </c>
      <c r="D525" s="65" t="s">
        <v>125</v>
      </c>
      <c r="E525" s="66" t="s">
        <v>125</v>
      </c>
      <c r="F525" s="54">
        <v>0</v>
      </c>
      <c r="G525" s="55">
        <v>0</v>
      </c>
      <c r="H525" s="67">
        <f t="shared" si="33"/>
        <v>0</v>
      </c>
      <c r="I525" s="68"/>
      <c r="J525" s="56"/>
      <c r="K525" s="69"/>
      <c r="L525" s="70">
        <f t="shared" si="34"/>
        <v>0</v>
      </c>
      <c r="M525" s="52"/>
      <c r="N525" s="57">
        <v>0</v>
      </c>
      <c r="O525" s="72"/>
      <c r="P525" s="72"/>
      <c r="Q525" s="72"/>
      <c r="R525" s="72"/>
      <c r="S525" s="72"/>
      <c r="T525" s="72"/>
      <c r="U525" s="72"/>
      <c r="V525" s="72"/>
      <c r="W525" s="72"/>
      <c r="X525" s="72"/>
      <c r="Y525" s="72"/>
      <c r="Z525" s="72"/>
      <c r="AA525" s="58">
        <f t="shared" si="35"/>
        <v>0</v>
      </c>
      <c r="AB525" s="73"/>
      <c r="AC525" s="59">
        <f>IF(ROUND(Comptes!AA525,0)=0,Comptes!AF525,IFERROR(IF(Comptes!H525&lt;&gt;0,IF(Comptes!AA525&lt;&gt;0,SUMPRODUCT(Comptes!O525:Z525,Comptes!$O$5:$Z$5)/Comptes!AA525,IF(Comptes!G525&lt;&gt;0,$AC$3,Comptes!AF525)),""),""))</f>
        <v>0</v>
      </c>
      <c r="AD525" s="60" t="str">
        <f ca="1">+IFERROR(VLOOKUP((($AC$3-AC525))/30.5,$AK$24:$AL$28,2,TRUE),"")</f>
        <v>A plus d’un an</v>
      </c>
      <c r="AE525" s="52"/>
      <c r="AF525" s="61"/>
    </row>
    <row r="526" spans="1:32" s="62" customFormat="1" ht="13.8" x14ac:dyDescent="0.3">
      <c r="A526" s="76"/>
      <c r="B526" s="64" t="s">
        <v>125</v>
      </c>
      <c r="C526" s="65" t="s">
        <v>125</v>
      </c>
      <c r="D526" s="65" t="s">
        <v>125</v>
      </c>
      <c r="E526" s="66" t="s">
        <v>125</v>
      </c>
      <c r="F526" s="54">
        <v>0</v>
      </c>
      <c r="G526" s="55">
        <v>0</v>
      </c>
      <c r="H526" s="67">
        <f t="shared" si="33"/>
        <v>0</v>
      </c>
      <c r="I526" s="68"/>
      <c r="J526" s="56"/>
      <c r="K526" s="69"/>
      <c r="L526" s="70">
        <f t="shared" si="34"/>
        <v>0</v>
      </c>
      <c r="M526" s="52"/>
      <c r="N526" s="57">
        <v>0</v>
      </c>
      <c r="O526" s="72"/>
      <c r="P526" s="72"/>
      <c r="Q526" s="72"/>
      <c r="R526" s="72"/>
      <c r="S526" s="72"/>
      <c r="T526" s="72"/>
      <c r="U526" s="72"/>
      <c r="V526" s="72"/>
      <c r="W526" s="72"/>
      <c r="X526" s="72"/>
      <c r="Y526" s="72"/>
      <c r="Z526" s="72"/>
      <c r="AA526" s="58">
        <f t="shared" si="35"/>
        <v>0</v>
      </c>
      <c r="AB526" s="73"/>
      <c r="AC526" s="59">
        <f>IF(ROUND(Comptes!AA526,0)=0,Comptes!AF526,IFERROR(IF(Comptes!H526&lt;&gt;0,IF(Comptes!AA526&lt;&gt;0,SUMPRODUCT(Comptes!O526:Z526,Comptes!$O$5:$Z$5)/Comptes!AA526,IF(Comptes!G526&lt;&gt;0,$AC$3,Comptes!AF526)),""),""))</f>
        <v>0</v>
      </c>
      <c r="AD526" s="60" t="str">
        <f ca="1">+IFERROR(VLOOKUP((($AC$3-AC526))/30.5,$AK$24:$AL$28,2,TRUE),"")</f>
        <v>A plus d’un an</v>
      </c>
      <c r="AE526" s="52"/>
      <c r="AF526" s="61"/>
    </row>
    <row r="527" spans="1:32" s="62" customFormat="1" ht="13.8" x14ac:dyDescent="0.3">
      <c r="A527" s="76"/>
      <c r="B527" s="64" t="s">
        <v>125</v>
      </c>
      <c r="C527" s="65" t="s">
        <v>125</v>
      </c>
      <c r="D527" s="65" t="s">
        <v>125</v>
      </c>
      <c r="E527" s="66" t="s">
        <v>125</v>
      </c>
      <c r="F527" s="54">
        <v>0</v>
      </c>
      <c r="G527" s="55">
        <v>0</v>
      </c>
      <c r="H527" s="67">
        <f t="shared" si="33"/>
        <v>0</v>
      </c>
      <c r="I527" s="68"/>
      <c r="J527" s="56"/>
      <c r="K527" s="69"/>
      <c r="L527" s="70">
        <f t="shared" si="34"/>
        <v>0</v>
      </c>
      <c r="M527" s="52"/>
      <c r="N527" s="57">
        <v>0</v>
      </c>
      <c r="O527" s="72"/>
      <c r="P527" s="72"/>
      <c r="Q527" s="72"/>
      <c r="R527" s="72"/>
      <c r="S527" s="72"/>
      <c r="T527" s="72"/>
      <c r="U527" s="72"/>
      <c r="V527" s="72"/>
      <c r="W527" s="72"/>
      <c r="X527" s="72"/>
      <c r="Y527" s="72"/>
      <c r="Z527" s="72"/>
      <c r="AA527" s="58">
        <f t="shared" si="35"/>
        <v>0</v>
      </c>
      <c r="AB527" s="73"/>
      <c r="AC527" s="59">
        <f>IF(ROUND(Comptes!AA527,0)=0,Comptes!AF527,IFERROR(IF(Comptes!H527&lt;&gt;0,IF(Comptes!AA527&lt;&gt;0,SUMPRODUCT(Comptes!O527:Z527,Comptes!$O$5:$Z$5)/Comptes!AA527,IF(Comptes!G527&lt;&gt;0,$AC$3,Comptes!AF527)),""),""))</f>
        <v>0</v>
      </c>
      <c r="AD527" s="60" t="str">
        <f ca="1">+IFERROR(VLOOKUP((($AC$3-AC527))/30.5,$AK$24:$AL$28,2,TRUE),"")</f>
        <v>A plus d’un an</v>
      </c>
      <c r="AE527" s="52"/>
      <c r="AF527" s="61"/>
    </row>
    <row r="528" spans="1:32" s="62" customFormat="1" ht="13.8" x14ac:dyDescent="0.3">
      <c r="A528" s="76"/>
      <c r="B528" s="64" t="s">
        <v>125</v>
      </c>
      <c r="C528" s="65" t="s">
        <v>125</v>
      </c>
      <c r="D528" s="65" t="s">
        <v>125</v>
      </c>
      <c r="E528" s="66" t="s">
        <v>125</v>
      </c>
      <c r="F528" s="54">
        <v>0</v>
      </c>
      <c r="G528" s="55">
        <v>0</v>
      </c>
      <c r="H528" s="67">
        <f t="shared" si="33"/>
        <v>0</v>
      </c>
      <c r="I528" s="68"/>
      <c r="J528" s="56"/>
      <c r="K528" s="69"/>
      <c r="L528" s="70">
        <f t="shared" si="34"/>
        <v>0</v>
      </c>
      <c r="M528" s="52"/>
      <c r="N528" s="57">
        <v>0</v>
      </c>
      <c r="O528" s="72"/>
      <c r="P528" s="72"/>
      <c r="Q528" s="72"/>
      <c r="R528" s="72"/>
      <c r="S528" s="72"/>
      <c r="T528" s="72"/>
      <c r="U528" s="72"/>
      <c r="V528" s="72"/>
      <c r="W528" s="72"/>
      <c r="X528" s="72"/>
      <c r="Y528" s="72"/>
      <c r="Z528" s="72"/>
      <c r="AA528" s="58">
        <f t="shared" si="35"/>
        <v>0</v>
      </c>
      <c r="AB528" s="73"/>
      <c r="AC528" s="59">
        <f>IF(ROUND(Comptes!AA528,0)=0,Comptes!AF528,IFERROR(IF(Comptes!H528&lt;&gt;0,IF(Comptes!AA528&lt;&gt;0,SUMPRODUCT(Comptes!O528:Z528,Comptes!$O$5:$Z$5)/Comptes!AA528,IF(Comptes!G528&lt;&gt;0,$AC$3,Comptes!AF528)),""),""))</f>
        <v>0</v>
      </c>
      <c r="AD528" s="60" t="str">
        <f ca="1">+IFERROR(VLOOKUP((($AC$3-AC528))/30.5,$AK$24:$AL$28,2,TRUE),"")</f>
        <v>A plus d’un an</v>
      </c>
      <c r="AE528" s="52"/>
      <c r="AF528" s="61"/>
    </row>
    <row r="529" spans="1:32" s="62" customFormat="1" ht="13.8" x14ac:dyDescent="0.3">
      <c r="A529" s="76"/>
      <c r="B529" s="64" t="s">
        <v>125</v>
      </c>
      <c r="C529" s="65" t="s">
        <v>125</v>
      </c>
      <c r="D529" s="65" t="s">
        <v>125</v>
      </c>
      <c r="E529" s="66" t="s">
        <v>125</v>
      </c>
      <c r="F529" s="54">
        <v>0</v>
      </c>
      <c r="G529" s="55">
        <v>0</v>
      </c>
      <c r="H529" s="67">
        <f t="shared" si="33"/>
        <v>0</v>
      </c>
      <c r="I529" s="68"/>
      <c r="J529" s="56"/>
      <c r="K529" s="69"/>
      <c r="L529" s="70">
        <f t="shared" si="34"/>
        <v>0</v>
      </c>
      <c r="M529" s="52"/>
      <c r="N529" s="57">
        <v>0</v>
      </c>
      <c r="O529" s="72"/>
      <c r="P529" s="72"/>
      <c r="Q529" s="72"/>
      <c r="R529" s="72"/>
      <c r="S529" s="72"/>
      <c r="T529" s="72"/>
      <c r="U529" s="72"/>
      <c r="V529" s="72"/>
      <c r="W529" s="72"/>
      <c r="X529" s="72"/>
      <c r="Y529" s="72"/>
      <c r="Z529" s="72"/>
      <c r="AA529" s="58">
        <f t="shared" si="35"/>
        <v>0</v>
      </c>
      <c r="AB529" s="73"/>
      <c r="AC529" s="59">
        <f>IF(ROUND(Comptes!AA529,0)=0,Comptes!AF529,IFERROR(IF(Comptes!H529&lt;&gt;0,IF(Comptes!AA529&lt;&gt;0,SUMPRODUCT(Comptes!O529:Z529,Comptes!$O$5:$Z$5)/Comptes!AA529,IF(Comptes!G529&lt;&gt;0,$AC$3,Comptes!AF529)),""),""))</f>
        <v>0</v>
      </c>
      <c r="AD529" s="60" t="str">
        <f ca="1">+IFERROR(VLOOKUP((($AC$3-AC529))/30.5,$AK$24:$AL$28,2,TRUE),"")</f>
        <v>A plus d’un an</v>
      </c>
      <c r="AE529" s="52"/>
      <c r="AF529" s="61"/>
    </row>
    <row r="530" spans="1:32" s="62" customFormat="1" ht="13.8" x14ac:dyDescent="0.3">
      <c r="A530" s="76"/>
      <c r="B530" s="64" t="s">
        <v>125</v>
      </c>
      <c r="C530" s="65" t="s">
        <v>125</v>
      </c>
      <c r="D530" s="65" t="s">
        <v>125</v>
      </c>
      <c r="E530" s="66" t="s">
        <v>125</v>
      </c>
      <c r="F530" s="54">
        <v>0</v>
      </c>
      <c r="G530" s="55">
        <v>0</v>
      </c>
      <c r="H530" s="67">
        <f t="shared" si="33"/>
        <v>0</v>
      </c>
      <c r="I530" s="68"/>
      <c r="J530" s="56"/>
      <c r="K530" s="69"/>
      <c r="L530" s="70">
        <f t="shared" si="34"/>
        <v>0</v>
      </c>
      <c r="M530" s="52"/>
      <c r="N530" s="57">
        <v>0</v>
      </c>
      <c r="O530" s="72"/>
      <c r="P530" s="72"/>
      <c r="Q530" s="72"/>
      <c r="R530" s="72"/>
      <c r="S530" s="72"/>
      <c r="T530" s="72"/>
      <c r="U530" s="72"/>
      <c r="V530" s="72"/>
      <c r="W530" s="72"/>
      <c r="X530" s="72"/>
      <c r="Y530" s="72"/>
      <c r="Z530" s="72"/>
      <c r="AA530" s="58">
        <f t="shared" si="35"/>
        <v>0</v>
      </c>
      <c r="AB530" s="73"/>
      <c r="AC530" s="59">
        <f>IF(ROUND(Comptes!AA530,0)=0,Comptes!AF530,IFERROR(IF(Comptes!H530&lt;&gt;0,IF(Comptes!AA530&lt;&gt;0,SUMPRODUCT(Comptes!O530:Z530,Comptes!$O$5:$Z$5)/Comptes!AA530,IF(Comptes!G530&lt;&gt;0,$AC$3,Comptes!AF530)),""),""))</f>
        <v>0</v>
      </c>
      <c r="AD530" s="60" t="str">
        <f ca="1">+IFERROR(VLOOKUP((($AC$3-AC530))/30.5,$AK$24:$AL$28,2,TRUE),"")</f>
        <v>A plus d’un an</v>
      </c>
      <c r="AE530" s="52"/>
      <c r="AF530" s="61"/>
    </row>
    <row r="531" spans="1:32" s="62" customFormat="1" ht="13.8" x14ac:dyDescent="0.3">
      <c r="A531" s="76"/>
      <c r="B531" s="64" t="s">
        <v>125</v>
      </c>
      <c r="C531" s="65" t="s">
        <v>125</v>
      </c>
      <c r="D531" s="65" t="s">
        <v>125</v>
      </c>
      <c r="E531" s="66" t="s">
        <v>125</v>
      </c>
      <c r="F531" s="54">
        <v>0</v>
      </c>
      <c r="G531" s="55">
        <v>0</v>
      </c>
      <c r="H531" s="67">
        <f t="shared" si="33"/>
        <v>0</v>
      </c>
      <c r="I531" s="68"/>
      <c r="J531" s="56"/>
      <c r="K531" s="69"/>
      <c r="L531" s="70">
        <f t="shared" si="34"/>
        <v>0</v>
      </c>
      <c r="M531" s="52"/>
      <c r="N531" s="57">
        <v>0</v>
      </c>
      <c r="O531" s="72"/>
      <c r="P531" s="72"/>
      <c r="Q531" s="72"/>
      <c r="R531" s="72"/>
      <c r="S531" s="72"/>
      <c r="T531" s="72"/>
      <c r="U531" s="72"/>
      <c r="V531" s="72"/>
      <c r="W531" s="72"/>
      <c r="X531" s="72"/>
      <c r="Y531" s="72"/>
      <c r="Z531" s="72"/>
      <c r="AA531" s="58">
        <f t="shared" si="35"/>
        <v>0</v>
      </c>
      <c r="AB531" s="73"/>
      <c r="AC531" s="59">
        <f>IF(ROUND(Comptes!AA531,0)=0,Comptes!AF531,IFERROR(IF(Comptes!H531&lt;&gt;0,IF(Comptes!AA531&lt;&gt;0,SUMPRODUCT(Comptes!O531:Z531,Comptes!$O$5:$Z$5)/Comptes!AA531,IF(Comptes!G531&lt;&gt;0,$AC$3,Comptes!AF531)),""),""))</f>
        <v>0</v>
      </c>
      <c r="AD531" s="60" t="str">
        <f ca="1">+IFERROR(VLOOKUP((($AC$3-AC531))/30.5,$AK$24:$AL$28,2,TRUE),"")</f>
        <v>A plus d’un an</v>
      </c>
      <c r="AE531" s="52"/>
      <c r="AF531" s="61"/>
    </row>
    <row r="532" spans="1:32" s="62" customFormat="1" ht="13.8" x14ac:dyDescent="0.3">
      <c r="A532" s="76"/>
      <c r="B532" s="64" t="s">
        <v>125</v>
      </c>
      <c r="C532" s="65" t="s">
        <v>125</v>
      </c>
      <c r="D532" s="65" t="s">
        <v>125</v>
      </c>
      <c r="E532" s="66" t="s">
        <v>125</v>
      </c>
      <c r="F532" s="54">
        <v>0</v>
      </c>
      <c r="G532" s="55">
        <v>0</v>
      </c>
      <c r="H532" s="67">
        <f t="shared" si="33"/>
        <v>0</v>
      </c>
      <c r="I532" s="68"/>
      <c r="J532" s="56"/>
      <c r="K532" s="69"/>
      <c r="L532" s="70">
        <f t="shared" si="34"/>
        <v>0</v>
      </c>
      <c r="M532" s="52"/>
      <c r="N532" s="57">
        <v>0</v>
      </c>
      <c r="O532" s="72"/>
      <c r="P532" s="72"/>
      <c r="Q532" s="72"/>
      <c r="R532" s="72"/>
      <c r="S532" s="72"/>
      <c r="T532" s="72"/>
      <c r="U532" s="72"/>
      <c r="V532" s="72"/>
      <c r="W532" s="72"/>
      <c r="X532" s="72"/>
      <c r="Y532" s="72"/>
      <c r="Z532" s="72"/>
      <c r="AA532" s="58">
        <f t="shared" si="35"/>
        <v>0</v>
      </c>
      <c r="AB532" s="73"/>
      <c r="AC532" s="59">
        <f>IF(ROUND(Comptes!AA532,0)=0,Comptes!AF532,IFERROR(IF(Comptes!H532&lt;&gt;0,IF(Comptes!AA532&lt;&gt;0,SUMPRODUCT(Comptes!O532:Z532,Comptes!$O$5:$Z$5)/Comptes!AA532,IF(Comptes!G532&lt;&gt;0,$AC$3,Comptes!AF532)),""),""))</f>
        <v>0</v>
      </c>
      <c r="AD532" s="60" t="str">
        <f ca="1">+IFERROR(VLOOKUP((($AC$3-AC532))/30.5,$AK$24:$AL$28,2,TRUE),"")</f>
        <v>A plus d’un an</v>
      </c>
      <c r="AE532" s="52"/>
      <c r="AF532" s="61"/>
    </row>
    <row r="533" spans="1:32" s="62" customFormat="1" ht="13.8" x14ac:dyDescent="0.3">
      <c r="A533" s="76"/>
      <c r="B533" s="64" t="s">
        <v>125</v>
      </c>
      <c r="C533" s="65" t="s">
        <v>125</v>
      </c>
      <c r="D533" s="65" t="s">
        <v>125</v>
      </c>
      <c r="E533" s="66" t="s">
        <v>125</v>
      </c>
      <c r="F533" s="54">
        <v>0</v>
      </c>
      <c r="G533" s="55">
        <v>0</v>
      </c>
      <c r="H533" s="67">
        <f t="shared" si="33"/>
        <v>0</v>
      </c>
      <c r="I533" s="68"/>
      <c r="J533" s="56"/>
      <c r="K533" s="69"/>
      <c r="L533" s="70">
        <f t="shared" si="34"/>
        <v>0</v>
      </c>
      <c r="M533" s="52"/>
      <c r="N533" s="57">
        <v>0</v>
      </c>
      <c r="O533" s="72"/>
      <c r="P533" s="72"/>
      <c r="Q533" s="72"/>
      <c r="R533" s="72"/>
      <c r="S533" s="72"/>
      <c r="T533" s="72"/>
      <c r="U533" s="72"/>
      <c r="V533" s="72"/>
      <c r="W533" s="72"/>
      <c r="X533" s="72"/>
      <c r="Y533" s="72"/>
      <c r="Z533" s="72"/>
      <c r="AA533" s="58">
        <f t="shared" si="35"/>
        <v>0</v>
      </c>
      <c r="AB533" s="73"/>
      <c r="AC533" s="59">
        <f>IF(ROUND(Comptes!AA533,0)=0,Comptes!AF533,IFERROR(IF(Comptes!H533&lt;&gt;0,IF(Comptes!AA533&lt;&gt;0,SUMPRODUCT(Comptes!O533:Z533,Comptes!$O$5:$Z$5)/Comptes!AA533,IF(Comptes!G533&lt;&gt;0,$AC$3,Comptes!AF533)),""),""))</f>
        <v>0</v>
      </c>
      <c r="AD533" s="60" t="str">
        <f ca="1">+IFERROR(VLOOKUP((($AC$3-AC533))/30.5,$AK$24:$AL$28,2,TRUE),"")</f>
        <v>A plus d’un an</v>
      </c>
      <c r="AE533" s="52"/>
      <c r="AF533" s="61"/>
    </row>
    <row r="534" spans="1:32" s="62" customFormat="1" ht="13.8" x14ac:dyDescent="0.3">
      <c r="A534" s="76"/>
      <c r="B534" s="64" t="s">
        <v>125</v>
      </c>
      <c r="C534" s="65" t="s">
        <v>125</v>
      </c>
      <c r="D534" s="65" t="s">
        <v>125</v>
      </c>
      <c r="E534" s="66" t="s">
        <v>125</v>
      </c>
      <c r="F534" s="54">
        <v>0</v>
      </c>
      <c r="G534" s="55">
        <v>0</v>
      </c>
      <c r="H534" s="67">
        <f t="shared" si="33"/>
        <v>0</v>
      </c>
      <c r="I534" s="68"/>
      <c r="J534" s="56"/>
      <c r="K534" s="69"/>
      <c r="L534" s="70">
        <f t="shared" si="34"/>
        <v>0</v>
      </c>
      <c r="M534" s="52"/>
      <c r="N534" s="57">
        <v>0</v>
      </c>
      <c r="O534" s="72"/>
      <c r="P534" s="72"/>
      <c r="Q534" s="72"/>
      <c r="R534" s="72"/>
      <c r="S534" s="72"/>
      <c r="T534" s="72"/>
      <c r="U534" s="72"/>
      <c r="V534" s="72"/>
      <c r="W534" s="72"/>
      <c r="X534" s="72"/>
      <c r="Y534" s="72"/>
      <c r="Z534" s="72"/>
      <c r="AA534" s="58">
        <f t="shared" si="35"/>
        <v>0</v>
      </c>
      <c r="AB534" s="73"/>
      <c r="AC534" s="59">
        <f>IF(ROUND(Comptes!AA534,0)=0,Comptes!AF534,IFERROR(IF(Comptes!H534&lt;&gt;0,IF(Comptes!AA534&lt;&gt;0,SUMPRODUCT(Comptes!O534:Z534,Comptes!$O$5:$Z$5)/Comptes!AA534,IF(Comptes!G534&lt;&gt;0,$AC$3,Comptes!AF534)),""),""))</f>
        <v>0</v>
      </c>
      <c r="AD534" s="60" t="str">
        <f ca="1">+IFERROR(VLOOKUP((($AC$3-AC534))/30.5,$AK$24:$AL$28,2,TRUE),"")</f>
        <v>A plus d’un an</v>
      </c>
      <c r="AE534" s="52"/>
      <c r="AF534" s="61"/>
    </row>
    <row r="535" spans="1:32" s="62" customFormat="1" ht="13.8" x14ac:dyDescent="0.3">
      <c r="A535" s="76"/>
      <c r="B535" s="64" t="s">
        <v>125</v>
      </c>
      <c r="C535" s="65" t="s">
        <v>125</v>
      </c>
      <c r="D535" s="65" t="s">
        <v>125</v>
      </c>
      <c r="E535" s="66" t="s">
        <v>125</v>
      </c>
      <c r="F535" s="54">
        <v>0</v>
      </c>
      <c r="G535" s="55">
        <v>0</v>
      </c>
      <c r="H535" s="67">
        <f t="shared" si="33"/>
        <v>0</v>
      </c>
      <c r="I535" s="68"/>
      <c r="J535" s="56"/>
      <c r="K535" s="69"/>
      <c r="L535" s="70">
        <f t="shared" si="34"/>
        <v>0</v>
      </c>
      <c r="M535" s="52"/>
      <c r="N535" s="57">
        <v>0</v>
      </c>
      <c r="O535" s="72"/>
      <c r="P535" s="72"/>
      <c r="Q535" s="72"/>
      <c r="R535" s="72"/>
      <c r="S535" s="72"/>
      <c r="T535" s="72"/>
      <c r="U535" s="72"/>
      <c r="V535" s="72"/>
      <c r="W535" s="72"/>
      <c r="X535" s="72"/>
      <c r="Y535" s="72"/>
      <c r="Z535" s="72"/>
      <c r="AA535" s="58">
        <f t="shared" si="35"/>
        <v>0</v>
      </c>
      <c r="AB535" s="73"/>
      <c r="AC535" s="59">
        <f>IF(ROUND(Comptes!AA535,0)=0,Comptes!AF535,IFERROR(IF(Comptes!H535&lt;&gt;0,IF(Comptes!AA535&lt;&gt;0,SUMPRODUCT(Comptes!O535:Z535,Comptes!$O$5:$Z$5)/Comptes!AA535,IF(Comptes!G535&lt;&gt;0,$AC$3,Comptes!AF535)),""),""))</f>
        <v>0</v>
      </c>
      <c r="AD535" s="60" t="str">
        <f ca="1">+IFERROR(VLOOKUP((($AC$3-AC535))/30.5,$AK$24:$AL$28,2,TRUE),"")</f>
        <v>A plus d’un an</v>
      </c>
      <c r="AE535" s="52"/>
      <c r="AF535" s="61"/>
    </row>
    <row r="536" spans="1:32" s="62" customFormat="1" ht="13.8" x14ac:dyDescent="0.3">
      <c r="A536" s="76"/>
      <c r="B536" s="64" t="s">
        <v>125</v>
      </c>
      <c r="C536" s="65" t="s">
        <v>125</v>
      </c>
      <c r="D536" s="65" t="s">
        <v>125</v>
      </c>
      <c r="E536" s="66" t="s">
        <v>125</v>
      </c>
      <c r="F536" s="54">
        <v>0</v>
      </c>
      <c r="G536" s="55">
        <v>0</v>
      </c>
      <c r="H536" s="67">
        <f t="shared" si="33"/>
        <v>0</v>
      </c>
      <c r="I536" s="68"/>
      <c r="J536" s="56"/>
      <c r="K536" s="69"/>
      <c r="L536" s="70">
        <f t="shared" si="34"/>
        <v>0</v>
      </c>
      <c r="M536" s="52"/>
      <c r="N536" s="57">
        <v>0</v>
      </c>
      <c r="O536" s="72"/>
      <c r="P536" s="72"/>
      <c r="Q536" s="72"/>
      <c r="R536" s="72"/>
      <c r="S536" s="72"/>
      <c r="T536" s="72"/>
      <c r="U536" s="72"/>
      <c r="V536" s="72"/>
      <c r="W536" s="72"/>
      <c r="X536" s="72"/>
      <c r="Y536" s="72"/>
      <c r="Z536" s="72"/>
      <c r="AA536" s="58">
        <f t="shared" si="35"/>
        <v>0</v>
      </c>
      <c r="AB536" s="73"/>
      <c r="AC536" s="59">
        <f>IF(ROUND(Comptes!AA536,0)=0,Comptes!AF536,IFERROR(IF(Comptes!H536&lt;&gt;0,IF(Comptes!AA536&lt;&gt;0,SUMPRODUCT(Comptes!O536:Z536,Comptes!$O$5:$Z$5)/Comptes!AA536,IF(Comptes!G536&lt;&gt;0,$AC$3,Comptes!AF536)),""),""))</f>
        <v>0</v>
      </c>
      <c r="AD536" s="60" t="str">
        <f ca="1">+IFERROR(VLOOKUP((($AC$3-AC536))/30.5,$AK$24:$AL$28,2,TRUE),"")</f>
        <v>A plus d’un an</v>
      </c>
      <c r="AE536" s="52"/>
      <c r="AF536" s="61"/>
    </row>
    <row r="537" spans="1:32" s="62" customFormat="1" ht="13.8" x14ac:dyDescent="0.3">
      <c r="A537" s="76"/>
      <c r="B537" s="64" t="s">
        <v>125</v>
      </c>
      <c r="C537" s="65" t="s">
        <v>125</v>
      </c>
      <c r="D537" s="65" t="s">
        <v>125</v>
      </c>
      <c r="E537" s="66" t="s">
        <v>125</v>
      </c>
      <c r="F537" s="54">
        <v>0</v>
      </c>
      <c r="G537" s="55">
        <v>0</v>
      </c>
      <c r="H537" s="67">
        <f t="shared" si="33"/>
        <v>0</v>
      </c>
      <c r="I537" s="68"/>
      <c r="J537" s="56"/>
      <c r="K537" s="69"/>
      <c r="L537" s="70">
        <f t="shared" si="34"/>
        <v>0</v>
      </c>
      <c r="M537" s="52"/>
      <c r="N537" s="57">
        <v>0</v>
      </c>
      <c r="O537" s="72"/>
      <c r="P537" s="72"/>
      <c r="Q537" s="72"/>
      <c r="R537" s="72"/>
      <c r="S537" s="72"/>
      <c r="T537" s="72"/>
      <c r="U537" s="72"/>
      <c r="V537" s="72"/>
      <c r="W537" s="72"/>
      <c r="X537" s="72"/>
      <c r="Y537" s="72"/>
      <c r="Z537" s="72"/>
      <c r="AA537" s="58">
        <f t="shared" si="35"/>
        <v>0</v>
      </c>
      <c r="AB537" s="73"/>
      <c r="AC537" s="59">
        <f>IF(ROUND(Comptes!AA537,0)=0,Comptes!AF537,IFERROR(IF(Comptes!H537&lt;&gt;0,IF(Comptes!AA537&lt;&gt;0,SUMPRODUCT(Comptes!O537:Z537,Comptes!$O$5:$Z$5)/Comptes!AA537,IF(Comptes!G537&lt;&gt;0,$AC$3,Comptes!AF537)),""),""))</f>
        <v>0</v>
      </c>
      <c r="AD537" s="60" t="str">
        <f ca="1">+IFERROR(VLOOKUP((($AC$3-AC537))/30.5,$AK$24:$AL$28,2,TRUE),"")</f>
        <v>A plus d’un an</v>
      </c>
      <c r="AE537" s="52"/>
      <c r="AF537" s="61"/>
    </row>
    <row r="538" spans="1:32" s="62" customFormat="1" ht="13.8" x14ac:dyDescent="0.3">
      <c r="A538" s="76"/>
      <c r="B538" s="64" t="s">
        <v>125</v>
      </c>
      <c r="C538" s="65" t="s">
        <v>125</v>
      </c>
      <c r="D538" s="65" t="s">
        <v>125</v>
      </c>
      <c r="E538" s="66" t="s">
        <v>125</v>
      </c>
      <c r="F538" s="54">
        <v>0</v>
      </c>
      <c r="G538" s="55">
        <v>0</v>
      </c>
      <c r="H538" s="67">
        <f t="shared" si="33"/>
        <v>0</v>
      </c>
      <c r="I538" s="68"/>
      <c r="J538" s="56"/>
      <c r="K538" s="69"/>
      <c r="L538" s="70">
        <f t="shared" si="34"/>
        <v>0</v>
      </c>
      <c r="M538" s="52"/>
      <c r="N538" s="57">
        <v>0</v>
      </c>
      <c r="O538" s="72"/>
      <c r="P538" s="72"/>
      <c r="Q538" s="72"/>
      <c r="R538" s="72"/>
      <c r="S538" s="72"/>
      <c r="T538" s="72"/>
      <c r="U538" s="72"/>
      <c r="V538" s="72"/>
      <c r="W538" s="72"/>
      <c r="X538" s="72"/>
      <c r="Y538" s="72"/>
      <c r="Z538" s="72"/>
      <c r="AA538" s="58">
        <f t="shared" si="35"/>
        <v>0</v>
      </c>
      <c r="AB538" s="73"/>
      <c r="AC538" s="59">
        <f>IF(ROUND(Comptes!AA538,0)=0,Comptes!AF538,IFERROR(IF(Comptes!H538&lt;&gt;0,IF(Comptes!AA538&lt;&gt;0,SUMPRODUCT(Comptes!O538:Z538,Comptes!$O$5:$Z$5)/Comptes!AA538,IF(Comptes!G538&lt;&gt;0,$AC$3,Comptes!AF538)),""),""))</f>
        <v>0</v>
      </c>
      <c r="AD538" s="60" t="str">
        <f ca="1">+IFERROR(VLOOKUP((($AC$3-AC538))/30.5,$AK$24:$AL$28,2,TRUE),"")</f>
        <v>A plus d’un an</v>
      </c>
      <c r="AE538" s="52"/>
      <c r="AF538" s="61"/>
    </row>
    <row r="539" spans="1:32" s="62" customFormat="1" ht="13.8" x14ac:dyDescent="0.3">
      <c r="A539" s="76"/>
      <c r="B539" s="64" t="s">
        <v>125</v>
      </c>
      <c r="C539" s="65" t="s">
        <v>125</v>
      </c>
      <c r="D539" s="65" t="s">
        <v>125</v>
      </c>
      <c r="E539" s="66" t="s">
        <v>125</v>
      </c>
      <c r="F539" s="54">
        <v>0</v>
      </c>
      <c r="G539" s="55">
        <v>0</v>
      </c>
      <c r="H539" s="67">
        <f t="shared" si="33"/>
        <v>0</v>
      </c>
      <c r="I539" s="68"/>
      <c r="J539" s="56"/>
      <c r="K539" s="69"/>
      <c r="L539" s="70">
        <f t="shared" si="34"/>
        <v>0</v>
      </c>
      <c r="M539" s="52"/>
      <c r="N539" s="57">
        <v>0</v>
      </c>
      <c r="O539" s="72"/>
      <c r="P539" s="72"/>
      <c r="Q539" s="72"/>
      <c r="R539" s="72"/>
      <c r="S539" s="72"/>
      <c r="T539" s="72"/>
      <c r="U539" s="72"/>
      <c r="V539" s="72"/>
      <c r="W539" s="72"/>
      <c r="X539" s="72"/>
      <c r="Y539" s="72"/>
      <c r="Z539" s="72"/>
      <c r="AA539" s="58">
        <f t="shared" si="35"/>
        <v>0</v>
      </c>
      <c r="AB539" s="73"/>
      <c r="AC539" s="59">
        <f>IF(ROUND(Comptes!AA539,0)=0,Comptes!AF539,IFERROR(IF(Comptes!H539&lt;&gt;0,IF(Comptes!AA539&lt;&gt;0,SUMPRODUCT(Comptes!O539:Z539,Comptes!$O$5:$Z$5)/Comptes!AA539,IF(Comptes!G539&lt;&gt;0,$AC$3,Comptes!AF539)),""),""))</f>
        <v>0</v>
      </c>
      <c r="AD539" s="60" t="str">
        <f ca="1">+IFERROR(VLOOKUP((($AC$3-AC539))/30.5,$AK$24:$AL$28,2,TRUE),"")</f>
        <v>A plus d’un an</v>
      </c>
      <c r="AE539" s="52"/>
      <c r="AF539" s="61"/>
    </row>
    <row r="540" spans="1:32" s="62" customFormat="1" ht="13.8" x14ac:dyDescent="0.3">
      <c r="A540" s="76"/>
      <c r="B540" s="64" t="s">
        <v>125</v>
      </c>
      <c r="C540" s="65" t="s">
        <v>125</v>
      </c>
      <c r="D540" s="65" t="s">
        <v>125</v>
      </c>
      <c r="E540" s="66" t="s">
        <v>125</v>
      </c>
      <c r="F540" s="54">
        <v>0</v>
      </c>
      <c r="G540" s="55">
        <v>0</v>
      </c>
      <c r="H540" s="67">
        <f t="shared" si="33"/>
        <v>0</v>
      </c>
      <c r="I540" s="68"/>
      <c r="J540" s="56"/>
      <c r="K540" s="69"/>
      <c r="L540" s="70">
        <f t="shared" si="34"/>
        <v>0</v>
      </c>
      <c r="M540" s="52"/>
      <c r="N540" s="57">
        <v>0</v>
      </c>
      <c r="O540" s="72"/>
      <c r="P540" s="72"/>
      <c r="Q540" s="72"/>
      <c r="R540" s="72"/>
      <c r="S540" s="72"/>
      <c r="T540" s="72"/>
      <c r="U540" s="72"/>
      <c r="V540" s="72"/>
      <c r="W540" s="72"/>
      <c r="X540" s="72"/>
      <c r="Y540" s="72"/>
      <c r="Z540" s="72"/>
      <c r="AA540" s="58">
        <f t="shared" si="35"/>
        <v>0</v>
      </c>
      <c r="AB540" s="73"/>
      <c r="AC540" s="59">
        <f>IF(ROUND(Comptes!AA540,0)=0,Comptes!AF540,IFERROR(IF(Comptes!H540&lt;&gt;0,IF(Comptes!AA540&lt;&gt;0,SUMPRODUCT(Comptes!O540:Z540,Comptes!$O$5:$Z$5)/Comptes!AA540,IF(Comptes!G540&lt;&gt;0,$AC$3,Comptes!AF540)),""),""))</f>
        <v>0</v>
      </c>
      <c r="AD540" s="60" t="str">
        <f ca="1">+IFERROR(VLOOKUP((($AC$3-AC540))/30.5,$AK$24:$AL$28,2,TRUE),"")</f>
        <v>A plus d’un an</v>
      </c>
      <c r="AE540" s="52"/>
      <c r="AF540" s="61"/>
    </row>
    <row r="541" spans="1:32" s="62" customFormat="1" ht="13.8" x14ac:dyDescent="0.3">
      <c r="A541" s="76"/>
      <c r="B541" s="64" t="s">
        <v>125</v>
      </c>
      <c r="C541" s="65" t="s">
        <v>125</v>
      </c>
      <c r="D541" s="65" t="s">
        <v>125</v>
      </c>
      <c r="E541" s="66" t="s">
        <v>125</v>
      </c>
      <c r="F541" s="54">
        <v>0</v>
      </c>
      <c r="G541" s="55">
        <v>0</v>
      </c>
      <c r="H541" s="67">
        <f t="shared" si="33"/>
        <v>0</v>
      </c>
      <c r="I541" s="68"/>
      <c r="J541" s="56"/>
      <c r="K541" s="69"/>
      <c r="L541" s="70">
        <f t="shared" si="34"/>
        <v>0</v>
      </c>
      <c r="M541" s="52"/>
      <c r="N541" s="57">
        <v>0</v>
      </c>
      <c r="O541" s="72"/>
      <c r="P541" s="72"/>
      <c r="Q541" s="72"/>
      <c r="R541" s="72"/>
      <c r="S541" s="72"/>
      <c r="T541" s="72"/>
      <c r="U541" s="72"/>
      <c r="V541" s="72"/>
      <c r="W541" s="72"/>
      <c r="X541" s="72"/>
      <c r="Y541" s="72"/>
      <c r="Z541" s="72"/>
      <c r="AA541" s="58">
        <f t="shared" si="35"/>
        <v>0</v>
      </c>
      <c r="AB541" s="73"/>
      <c r="AC541" s="59">
        <f>IF(ROUND(Comptes!AA541,0)=0,Comptes!AF541,IFERROR(IF(Comptes!H541&lt;&gt;0,IF(Comptes!AA541&lt;&gt;0,SUMPRODUCT(Comptes!O541:Z541,Comptes!$O$5:$Z$5)/Comptes!AA541,IF(Comptes!G541&lt;&gt;0,$AC$3,Comptes!AF541)),""),""))</f>
        <v>0</v>
      </c>
      <c r="AD541" s="60" t="str">
        <f ca="1">+IFERROR(VLOOKUP((($AC$3-AC541))/30.5,$AK$24:$AL$28,2,TRUE),"")</f>
        <v>A plus d’un an</v>
      </c>
      <c r="AE541" s="52"/>
      <c r="AF541" s="61"/>
    </row>
    <row r="542" spans="1:32" s="62" customFormat="1" ht="13.8" x14ac:dyDescent="0.3">
      <c r="A542" s="76"/>
      <c r="B542" s="64" t="s">
        <v>125</v>
      </c>
      <c r="C542" s="65" t="s">
        <v>125</v>
      </c>
      <c r="D542" s="65" t="s">
        <v>125</v>
      </c>
      <c r="E542" s="66" t="s">
        <v>125</v>
      </c>
      <c r="F542" s="54">
        <v>0</v>
      </c>
      <c r="G542" s="55">
        <v>0</v>
      </c>
      <c r="H542" s="67">
        <f t="shared" si="33"/>
        <v>0</v>
      </c>
      <c r="I542" s="68"/>
      <c r="J542" s="56"/>
      <c r="K542" s="69"/>
      <c r="L542" s="70">
        <f t="shared" si="34"/>
        <v>0</v>
      </c>
      <c r="M542" s="52"/>
      <c r="N542" s="57">
        <v>0</v>
      </c>
      <c r="O542" s="72"/>
      <c r="P542" s="72"/>
      <c r="Q542" s="72"/>
      <c r="R542" s="72"/>
      <c r="S542" s="72"/>
      <c r="T542" s="72"/>
      <c r="U542" s="72"/>
      <c r="V542" s="72"/>
      <c r="W542" s="72"/>
      <c r="X542" s="72"/>
      <c r="Y542" s="72"/>
      <c r="Z542" s="72"/>
      <c r="AA542" s="58">
        <f t="shared" si="35"/>
        <v>0</v>
      </c>
      <c r="AB542" s="73"/>
      <c r="AC542" s="59">
        <f>IF(ROUND(Comptes!AA542,0)=0,Comptes!AF542,IFERROR(IF(Comptes!H542&lt;&gt;0,IF(Comptes!AA542&lt;&gt;0,SUMPRODUCT(Comptes!O542:Z542,Comptes!$O$5:$Z$5)/Comptes!AA542,IF(Comptes!G542&lt;&gt;0,$AC$3,Comptes!AF542)),""),""))</f>
        <v>0</v>
      </c>
      <c r="AD542" s="60" t="str">
        <f ca="1">+IFERROR(VLOOKUP((($AC$3-AC542))/30.5,$AK$24:$AL$28,2,TRUE),"")</f>
        <v>A plus d’un an</v>
      </c>
      <c r="AE542" s="52"/>
      <c r="AF542" s="61"/>
    </row>
    <row r="543" spans="1:32" s="62" customFormat="1" ht="13.8" x14ac:dyDescent="0.3">
      <c r="A543" s="76"/>
      <c r="B543" s="64" t="s">
        <v>125</v>
      </c>
      <c r="C543" s="65" t="s">
        <v>125</v>
      </c>
      <c r="D543" s="65" t="s">
        <v>125</v>
      </c>
      <c r="E543" s="66" t="s">
        <v>125</v>
      </c>
      <c r="F543" s="54">
        <v>0</v>
      </c>
      <c r="G543" s="55">
        <v>0</v>
      </c>
      <c r="H543" s="67">
        <f t="shared" si="33"/>
        <v>0</v>
      </c>
      <c r="I543" s="68"/>
      <c r="J543" s="56"/>
      <c r="K543" s="69"/>
      <c r="L543" s="70">
        <f t="shared" si="34"/>
        <v>0</v>
      </c>
      <c r="M543" s="52"/>
      <c r="N543" s="57">
        <v>0</v>
      </c>
      <c r="O543" s="72"/>
      <c r="P543" s="72"/>
      <c r="Q543" s="72"/>
      <c r="R543" s="72"/>
      <c r="S543" s="72"/>
      <c r="T543" s="72"/>
      <c r="U543" s="72"/>
      <c r="V543" s="72"/>
      <c r="W543" s="72"/>
      <c r="X543" s="72"/>
      <c r="Y543" s="72"/>
      <c r="Z543" s="72"/>
      <c r="AA543" s="58">
        <f t="shared" si="35"/>
        <v>0</v>
      </c>
      <c r="AB543" s="73"/>
      <c r="AC543" s="59">
        <f>IF(ROUND(Comptes!AA543,0)=0,Comptes!AF543,IFERROR(IF(Comptes!H543&lt;&gt;0,IF(Comptes!AA543&lt;&gt;0,SUMPRODUCT(Comptes!O543:Z543,Comptes!$O$5:$Z$5)/Comptes!AA543,IF(Comptes!G543&lt;&gt;0,$AC$3,Comptes!AF543)),""),""))</f>
        <v>0</v>
      </c>
      <c r="AD543" s="60" t="str">
        <f ca="1">+IFERROR(VLOOKUP((($AC$3-AC543))/30.5,$AK$24:$AL$28,2,TRUE),"")</f>
        <v>A plus d’un an</v>
      </c>
      <c r="AE543" s="52"/>
      <c r="AF543" s="61"/>
    </row>
    <row r="544" spans="1:32" s="62" customFormat="1" ht="13.8" x14ac:dyDescent="0.3">
      <c r="A544" s="76"/>
      <c r="B544" s="64" t="s">
        <v>125</v>
      </c>
      <c r="C544" s="65" t="s">
        <v>125</v>
      </c>
      <c r="D544" s="65" t="s">
        <v>125</v>
      </c>
      <c r="E544" s="66" t="s">
        <v>125</v>
      </c>
      <c r="F544" s="54">
        <v>0</v>
      </c>
      <c r="G544" s="55">
        <v>0</v>
      </c>
      <c r="H544" s="67">
        <f t="shared" si="33"/>
        <v>0</v>
      </c>
      <c r="I544" s="68"/>
      <c r="J544" s="56"/>
      <c r="K544" s="69"/>
      <c r="L544" s="70">
        <f t="shared" si="34"/>
        <v>0</v>
      </c>
      <c r="M544" s="52"/>
      <c r="N544" s="57">
        <v>0</v>
      </c>
      <c r="O544" s="72"/>
      <c r="P544" s="72"/>
      <c r="Q544" s="72"/>
      <c r="R544" s="72"/>
      <c r="S544" s="72"/>
      <c r="T544" s="72"/>
      <c r="U544" s="72"/>
      <c r="V544" s="72"/>
      <c r="W544" s="72"/>
      <c r="X544" s="72"/>
      <c r="Y544" s="72"/>
      <c r="Z544" s="72"/>
      <c r="AA544" s="58">
        <f t="shared" si="35"/>
        <v>0</v>
      </c>
      <c r="AB544" s="73"/>
      <c r="AC544" s="59">
        <f>IF(ROUND(Comptes!AA544,0)=0,Comptes!AF544,IFERROR(IF(Comptes!H544&lt;&gt;0,IF(Comptes!AA544&lt;&gt;0,SUMPRODUCT(Comptes!O544:Z544,Comptes!$O$5:$Z$5)/Comptes!AA544,IF(Comptes!G544&lt;&gt;0,$AC$3,Comptes!AF544)),""),""))</f>
        <v>0</v>
      </c>
      <c r="AD544" s="60" t="str">
        <f ca="1">+IFERROR(VLOOKUP((($AC$3-AC544))/30.5,$AK$24:$AL$28,2,TRUE),"")</f>
        <v>A plus d’un an</v>
      </c>
      <c r="AE544" s="52"/>
      <c r="AF544" s="61"/>
    </row>
    <row r="545" spans="1:32" s="62" customFormat="1" ht="13.8" x14ac:dyDescent="0.3">
      <c r="A545" s="76"/>
      <c r="B545" s="64" t="s">
        <v>125</v>
      </c>
      <c r="C545" s="65" t="s">
        <v>125</v>
      </c>
      <c r="D545" s="65" t="s">
        <v>125</v>
      </c>
      <c r="E545" s="66" t="s">
        <v>125</v>
      </c>
      <c r="F545" s="54">
        <v>0</v>
      </c>
      <c r="G545" s="55">
        <v>0</v>
      </c>
      <c r="H545" s="67">
        <f t="shared" si="33"/>
        <v>0</v>
      </c>
      <c r="I545" s="68"/>
      <c r="J545" s="56"/>
      <c r="K545" s="69"/>
      <c r="L545" s="70">
        <f t="shared" si="34"/>
        <v>0</v>
      </c>
      <c r="M545" s="52"/>
      <c r="N545" s="57">
        <v>0</v>
      </c>
      <c r="O545" s="72"/>
      <c r="P545" s="72"/>
      <c r="Q545" s="72"/>
      <c r="R545" s="72"/>
      <c r="S545" s="72"/>
      <c r="T545" s="72"/>
      <c r="U545" s="72"/>
      <c r="V545" s="72"/>
      <c r="W545" s="72"/>
      <c r="X545" s="72"/>
      <c r="Y545" s="72"/>
      <c r="Z545" s="72"/>
      <c r="AA545" s="58">
        <f t="shared" si="35"/>
        <v>0</v>
      </c>
      <c r="AB545" s="73"/>
      <c r="AC545" s="59">
        <f>IF(ROUND(Comptes!AA545,0)=0,Comptes!AF545,IFERROR(IF(Comptes!H545&lt;&gt;0,IF(Comptes!AA545&lt;&gt;0,SUMPRODUCT(Comptes!O545:Z545,Comptes!$O$5:$Z$5)/Comptes!AA545,IF(Comptes!G545&lt;&gt;0,$AC$3,Comptes!AF545)),""),""))</f>
        <v>0</v>
      </c>
      <c r="AD545" s="60" t="str">
        <f ca="1">+IFERROR(VLOOKUP((($AC$3-AC545))/30.5,$AK$24:$AL$28,2,TRUE),"")</f>
        <v>A plus d’un an</v>
      </c>
      <c r="AE545" s="52"/>
      <c r="AF545" s="61"/>
    </row>
    <row r="546" spans="1:32" s="62" customFormat="1" ht="13.8" x14ac:dyDescent="0.3">
      <c r="A546" s="76"/>
      <c r="B546" s="64" t="s">
        <v>125</v>
      </c>
      <c r="C546" s="65" t="s">
        <v>125</v>
      </c>
      <c r="D546" s="65" t="s">
        <v>125</v>
      </c>
      <c r="E546" s="66" t="s">
        <v>125</v>
      </c>
      <c r="F546" s="54">
        <v>0</v>
      </c>
      <c r="G546" s="55">
        <v>0</v>
      </c>
      <c r="H546" s="67">
        <f t="shared" si="33"/>
        <v>0</v>
      </c>
      <c r="I546" s="68"/>
      <c r="J546" s="56"/>
      <c r="K546" s="69"/>
      <c r="L546" s="70">
        <f t="shared" si="34"/>
        <v>0</v>
      </c>
      <c r="M546" s="52"/>
      <c r="N546" s="57">
        <v>0</v>
      </c>
      <c r="O546" s="72"/>
      <c r="P546" s="72"/>
      <c r="Q546" s="72"/>
      <c r="R546" s="72"/>
      <c r="S546" s="72"/>
      <c r="T546" s="72"/>
      <c r="U546" s="72"/>
      <c r="V546" s="72"/>
      <c r="W546" s="72"/>
      <c r="X546" s="72"/>
      <c r="Y546" s="72"/>
      <c r="Z546" s="72"/>
      <c r="AA546" s="58">
        <f t="shared" si="35"/>
        <v>0</v>
      </c>
      <c r="AB546" s="73"/>
      <c r="AC546" s="59">
        <f>IF(ROUND(Comptes!AA546,0)=0,Comptes!AF546,IFERROR(IF(Comptes!H546&lt;&gt;0,IF(Comptes!AA546&lt;&gt;0,SUMPRODUCT(Comptes!O546:Z546,Comptes!$O$5:$Z$5)/Comptes!AA546,IF(Comptes!G546&lt;&gt;0,$AC$3,Comptes!AF546)),""),""))</f>
        <v>0</v>
      </c>
      <c r="AD546" s="60" t="str">
        <f ca="1">+IFERROR(VLOOKUP((($AC$3-AC546))/30.5,$AK$24:$AL$28,2,TRUE),"")</f>
        <v>A plus d’un an</v>
      </c>
      <c r="AE546" s="52"/>
      <c r="AF546" s="61"/>
    </row>
    <row r="547" spans="1:32" s="62" customFormat="1" ht="13.8" x14ac:dyDescent="0.3">
      <c r="A547" s="76"/>
      <c r="B547" s="64" t="s">
        <v>125</v>
      </c>
      <c r="C547" s="65" t="s">
        <v>125</v>
      </c>
      <c r="D547" s="65" t="s">
        <v>125</v>
      </c>
      <c r="E547" s="66" t="s">
        <v>125</v>
      </c>
      <c r="F547" s="54">
        <v>0</v>
      </c>
      <c r="G547" s="55">
        <v>0</v>
      </c>
      <c r="H547" s="67">
        <f t="shared" si="33"/>
        <v>0</v>
      </c>
      <c r="I547" s="68"/>
      <c r="J547" s="56"/>
      <c r="K547" s="69"/>
      <c r="L547" s="70">
        <f t="shared" si="34"/>
        <v>0</v>
      </c>
      <c r="M547" s="52"/>
      <c r="N547" s="57">
        <v>0</v>
      </c>
      <c r="O547" s="72"/>
      <c r="P547" s="72"/>
      <c r="Q547" s="72"/>
      <c r="R547" s="72"/>
      <c r="S547" s="72"/>
      <c r="T547" s="72"/>
      <c r="U547" s="72"/>
      <c r="V547" s="72"/>
      <c r="W547" s="72"/>
      <c r="X547" s="72"/>
      <c r="Y547" s="72"/>
      <c r="Z547" s="72"/>
      <c r="AA547" s="58">
        <f t="shared" si="35"/>
        <v>0</v>
      </c>
      <c r="AB547" s="73"/>
      <c r="AC547" s="59">
        <f>IF(ROUND(Comptes!AA547,0)=0,Comptes!AF547,IFERROR(IF(Comptes!H547&lt;&gt;0,IF(Comptes!AA547&lt;&gt;0,SUMPRODUCT(Comptes!O547:Z547,Comptes!$O$5:$Z$5)/Comptes!AA547,IF(Comptes!G547&lt;&gt;0,$AC$3,Comptes!AF547)),""),""))</f>
        <v>0</v>
      </c>
      <c r="AD547" s="60" t="str">
        <f ca="1">+IFERROR(VLOOKUP((($AC$3-AC547))/30.5,$AK$24:$AL$28,2,TRUE),"")</f>
        <v>A plus d’un an</v>
      </c>
      <c r="AE547" s="52"/>
      <c r="AF547" s="61"/>
    </row>
    <row r="548" spans="1:32" s="62" customFormat="1" ht="13.8" x14ac:dyDescent="0.3">
      <c r="A548" s="76"/>
      <c r="B548" s="64" t="s">
        <v>125</v>
      </c>
      <c r="C548" s="65" t="s">
        <v>125</v>
      </c>
      <c r="D548" s="65" t="s">
        <v>125</v>
      </c>
      <c r="E548" s="66" t="s">
        <v>125</v>
      </c>
      <c r="F548" s="54">
        <v>0</v>
      </c>
      <c r="G548" s="55">
        <v>0</v>
      </c>
      <c r="H548" s="67">
        <f t="shared" si="33"/>
        <v>0</v>
      </c>
      <c r="I548" s="68"/>
      <c r="J548" s="56"/>
      <c r="K548" s="69"/>
      <c r="L548" s="70">
        <f t="shared" si="34"/>
        <v>0</v>
      </c>
      <c r="M548" s="52"/>
      <c r="N548" s="57">
        <v>0</v>
      </c>
      <c r="O548" s="72"/>
      <c r="P548" s="72"/>
      <c r="Q548" s="72"/>
      <c r="R548" s="72"/>
      <c r="S548" s="72"/>
      <c r="T548" s="72"/>
      <c r="U548" s="72"/>
      <c r="V548" s="72"/>
      <c r="W548" s="72"/>
      <c r="X548" s="72"/>
      <c r="Y548" s="72"/>
      <c r="Z548" s="72"/>
      <c r="AA548" s="58">
        <f t="shared" si="35"/>
        <v>0</v>
      </c>
      <c r="AB548" s="73"/>
      <c r="AC548" s="59">
        <f>IF(ROUND(Comptes!AA548,0)=0,Comptes!AF548,IFERROR(IF(Comptes!H548&lt;&gt;0,IF(Comptes!AA548&lt;&gt;0,SUMPRODUCT(Comptes!O548:Z548,Comptes!$O$5:$Z$5)/Comptes!AA548,IF(Comptes!G548&lt;&gt;0,$AC$3,Comptes!AF548)),""),""))</f>
        <v>0</v>
      </c>
      <c r="AD548" s="60" t="str">
        <f ca="1">+IFERROR(VLOOKUP((($AC$3-AC548))/30.5,$AK$24:$AL$28,2,TRUE),"")</f>
        <v>A plus d’un an</v>
      </c>
      <c r="AE548" s="52"/>
      <c r="AF548" s="61"/>
    </row>
    <row r="549" spans="1:32" s="62" customFormat="1" ht="13.8" x14ac:dyDescent="0.3">
      <c r="A549" s="76"/>
      <c r="B549" s="64" t="s">
        <v>125</v>
      </c>
      <c r="C549" s="65" t="s">
        <v>125</v>
      </c>
      <c r="D549" s="65" t="s">
        <v>125</v>
      </c>
      <c r="E549" s="66" t="s">
        <v>125</v>
      </c>
      <c r="F549" s="54">
        <v>0</v>
      </c>
      <c r="G549" s="55">
        <v>0</v>
      </c>
      <c r="H549" s="67">
        <f t="shared" si="33"/>
        <v>0</v>
      </c>
      <c r="I549" s="68"/>
      <c r="J549" s="56"/>
      <c r="K549" s="69"/>
      <c r="L549" s="70">
        <f t="shared" si="34"/>
        <v>0</v>
      </c>
      <c r="M549" s="52"/>
      <c r="N549" s="57">
        <v>0</v>
      </c>
      <c r="O549" s="72"/>
      <c r="P549" s="72"/>
      <c r="Q549" s="72"/>
      <c r="R549" s="72"/>
      <c r="S549" s="72"/>
      <c r="T549" s="72"/>
      <c r="U549" s="72"/>
      <c r="V549" s="72"/>
      <c r="W549" s="72"/>
      <c r="X549" s="72"/>
      <c r="Y549" s="72"/>
      <c r="Z549" s="72"/>
      <c r="AA549" s="58">
        <f t="shared" si="35"/>
        <v>0</v>
      </c>
      <c r="AB549" s="73"/>
      <c r="AC549" s="59">
        <f>IF(ROUND(Comptes!AA549,0)=0,Comptes!AF549,IFERROR(IF(Comptes!H549&lt;&gt;0,IF(Comptes!AA549&lt;&gt;0,SUMPRODUCT(Comptes!O549:Z549,Comptes!$O$5:$Z$5)/Comptes!AA549,IF(Comptes!G549&lt;&gt;0,$AC$3,Comptes!AF549)),""),""))</f>
        <v>0</v>
      </c>
      <c r="AD549" s="60" t="str">
        <f ca="1">+IFERROR(VLOOKUP((($AC$3-AC549))/30.5,$AK$24:$AL$28,2,TRUE),"")</f>
        <v>A plus d’un an</v>
      </c>
      <c r="AE549" s="52"/>
      <c r="AF549" s="61"/>
    </row>
    <row r="550" spans="1:32" s="62" customFormat="1" ht="13.8" x14ac:dyDescent="0.3">
      <c r="A550" s="76"/>
      <c r="B550" s="64" t="s">
        <v>125</v>
      </c>
      <c r="C550" s="65" t="s">
        <v>125</v>
      </c>
      <c r="D550" s="65" t="s">
        <v>125</v>
      </c>
      <c r="E550" s="66" t="s">
        <v>125</v>
      </c>
      <c r="F550" s="54">
        <v>0</v>
      </c>
      <c r="G550" s="55">
        <v>0</v>
      </c>
      <c r="H550" s="67">
        <f t="shared" si="33"/>
        <v>0</v>
      </c>
      <c r="I550" s="68"/>
      <c r="J550" s="56"/>
      <c r="K550" s="69"/>
      <c r="L550" s="70">
        <f t="shared" si="34"/>
        <v>0</v>
      </c>
      <c r="M550" s="52"/>
      <c r="N550" s="57">
        <v>0</v>
      </c>
      <c r="O550" s="72"/>
      <c r="P550" s="72"/>
      <c r="Q550" s="72"/>
      <c r="R550" s="72"/>
      <c r="S550" s="72"/>
      <c r="T550" s="72"/>
      <c r="U550" s="72"/>
      <c r="V550" s="72"/>
      <c r="W550" s="72"/>
      <c r="X550" s="72"/>
      <c r="Y550" s="72"/>
      <c r="Z550" s="72"/>
      <c r="AA550" s="58">
        <f t="shared" si="35"/>
        <v>0</v>
      </c>
      <c r="AB550" s="73"/>
      <c r="AC550" s="59">
        <f>IF(ROUND(Comptes!AA550,0)=0,Comptes!AF550,IFERROR(IF(Comptes!H550&lt;&gt;0,IF(Comptes!AA550&lt;&gt;0,SUMPRODUCT(Comptes!O550:Z550,Comptes!$O$5:$Z$5)/Comptes!AA550,IF(Comptes!G550&lt;&gt;0,$AC$3,Comptes!AF550)),""),""))</f>
        <v>0</v>
      </c>
      <c r="AD550" s="60" t="str">
        <f ca="1">+IFERROR(VLOOKUP((($AC$3-AC550))/30.5,$AK$24:$AL$28,2,TRUE),"")</f>
        <v>A plus d’un an</v>
      </c>
      <c r="AE550" s="52"/>
      <c r="AF550" s="61"/>
    </row>
    <row r="551" spans="1:32" s="62" customFormat="1" ht="13.8" x14ac:dyDescent="0.3">
      <c r="A551" s="76"/>
      <c r="B551" s="64" t="s">
        <v>125</v>
      </c>
      <c r="C551" s="65" t="s">
        <v>125</v>
      </c>
      <c r="D551" s="65" t="s">
        <v>125</v>
      </c>
      <c r="E551" s="66" t="s">
        <v>125</v>
      </c>
      <c r="F551" s="54">
        <v>0</v>
      </c>
      <c r="G551" s="55">
        <v>0</v>
      </c>
      <c r="H551" s="67">
        <f t="shared" si="33"/>
        <v>0</v>
      </c>
      <c r="I551" s="68"/>
      <c r="J551" s="56"/>
      <c r="K551" s="69"/>
      <c r="L551" s="70">
        <f t="shared" si="34"/>
        <v>0</v>
      </c>
      <c r="M551" s="52"/>
      <c r="N551" s="57">
        <v>0</v>
      </c>
      <c r="O551" s="72"/>
      <c r="P551" s="72"/>
      <c r="Q551" s="72"/>
      <c r="R551" s="72"/>
      <c r="S551" s="72"/>
      <c r="T551" s="72"/>
      <c r="U551" s="72"/>
      <c r="V551" s="72"/>
      <c r="W551" s="72"/>
      <c r="X551" s="72"/>
      <c r="Y551" s="72"/>
      <c r="Z551" s="72"/>
      <c r="AA551" s="58">
        <f t="shared" si="35"/>
        <v>0</v>
      </c>
      <c r="AB551" s="73"/>
      <c r="AC551" s="59">
        <f>IF(ROUND(Comptes!AA551,0)=0,Comptes!AF551,IFERROR(IF(Comptes!H551&lt;&gt;0,IF(Comptes!AA551&lt;&gt;0,SUMPRODUCT(Comptes!O551:Z551,Comptes!$O$5:$Z$5)/Comptes!AA551,IF(Comptes!G551&lt;&gt;0,$AC$3,Comptes!AF551)),""),""))</f>
        <v>0</v>
      </c>
      <c r="AD551" s="60" t="str">
        <f ca="1">+IFERROR(VLOOKUP((($AC$3-AC551))/30.5,$AK$24:$AL$28,2,TRUE),"")</f>
        <v>A plus d’un an</v>
      </c>
      <c r="AE551" s="52"/>
      <c r="AF551" s="61"/>
    </row>
    <row r="552" spans="1:32" s="62" customFormat="1" ht="13.8" x14ac:dyDescent="0.3">
      <c r="A552" s="76"/>
      <c r="B552" s="64" t="s">
        <v>125</v>
      </c>
      <c r="C552" s="65" t="s">
        <v>125</v>
      </c>
      <c r="D552" s="65" t="s">
        <v>125</v>
      </c>
      <c r="E552" s="66" t="s">
        <v>125</v>
      </c>
      <c r="F552" s="54">
        <v>0</v>
      </c>
      <c r="G552" s="55">
        <v>0</v>
      </c>
      <c r="H552" s="67">
        <f t="shared" si="33"/>
        <v>0</v>
      </c>
      <c r="I552" s="68"/>
      <c r="J552" s="56"/>
      <c r="K552" s="69"/>
      <c r="L552" s="70">
        <f t="shared" si="34"/>
        <v>0</v>
      </c>
      <c r="M552" s="52"/>
      <c r="N552" s="57">
        <v>0</v>
      </c>
      <c r="O552" s="72"/>
      <c r="P552" s="72"/>
      <c r="Q552" s="72"/>
      <c r="R552" s="72"/>
      <c r="S552" s="72"/>
      <c r="T552" s="72"/>
      <c r="U552" s="72"/>
      <c r="V552" s="72"/>
      <c r="W552" s="72"/>
      <c r="X552" s="72"/>
      <c r="Y552" s="72"/>
      <c r="Z552" s="72"/>
      <c r="AA552" s="58">
        <f t="shared" si="35"/>
        <v>0</v>
      </c>
      <c r="AB552" s="73"/>
      <c r="AC552" s="59">
        <f>IF(ROUND(Comptes!AA552,0)=0,Comptes!AF552,IFERROR(IF(Comptes!H552&lt;&gt;0,IF(Comptes!AA552&lt;&gt;0,SUMPRODUCT(Comptes!O552:Z552,Comptes!$O$5:$Z$5)/Comptes!AA552,IF(Comptes!G552&lt;&gt;0,$AC$3,Comptes!AF552)),""),""))</f>
        <v>0</v>
      </c>
      <c r="AD552" s="60" t="str">
        <f ca="1">+IFERROR(VLOOKUP((($AC$3-AC552))/30.5,$AK$24:$AL$28,2,TRUE),"")</f>
        <v>A plus d’un an</v>
      </c>
      <c r="AE552" s="52"/>
      <c r="AF552" s="61"/>
    </row>
    <row r="553" spans="1:32" s="62" customFormat="1" ht="13.8" x14ac:dyDescent="0.3">
      <c r="A553" s="76"/>
      <c r="B553" s="64" t="s">
        <v>125</v>
      </c>
      <c r="C553" s="65" t="s">
        <v>125</v>
      </c>
      <c r="D553" s="65" t="s">
        <v>125</v>
      </c>
      <c r="E553" s="66" t="s">
        <v>125</v>
      </c>
      <c r="F553" s="54">
        <v>0</v>
      </c>
      <c r="G553" s="55">
        <v>0</v>
      </c>
      <c r="H553" s="67">
        <f t="shared" si="33"/>
        <v>0</v>
      </c>
      <c r="I553" s="68"/>
      <c r="J553" s="56"/>
      <c r="K553" s="69"/>
      <c r="L553" s="70">
        <f t="shared" si="34"/>
        <v>0</v>
      </c>
      <c r="M553" s="52"/>
      <c r="N553" s="57">
        <v>0</v>
      </c>
      <c r="O553" s="72"/>
      <c r="P553" s="72"/>
      <c r="Q553" s="72"/>
      <c r="R553" s="72"/>
      <c r="S553" s="72"/>
      <c r="T553" s="72"/>
      <c r="U553" s="72"/>
      <c r="V553" s="72"/>
      <c r="W553" s="72"/>
      <c r="X553" s="72"/>
      <c r="Y553" s="72"/>
      <c r="Z553" s="72"/>
      <c r="AA553" s="58">
        <f t="shared" si="35"/>
        <v>0</v>
      </c>
      <c r="AB553" s="73"/>
      <c r="AC553" s="59">
        <f>IF(ROUND(Comptes!AA553,0)=0,Comptes!AF553,IFERROR(IF(Comptes!H553&lt;&gt;0,IF(Comptes!AA553&lt;&gt;0,SUMPRODUCT(Comptes!O553:Z553,Comptes!$O$5:$Z$5)/Comptes!AA553,IF(Comptes!G553&lt;&gt;0,$AC$3,Comptes!AF553)),""),""))</f>
        <v>0</v>
      </c>
      <c r="AD553" s="60" t="str">
        <f ca="1">+IFERROR(VLOOKUP((($AC$3-AC553))/30.5,$AK$24:$AL$28,2,TRUE),"")</f>
        <v>A plus d’un an</v>
      </c>
      <c r="AE553" s="52"/>
      <c r="AF553" s="61"/>
    </row>
    <row r="554" spans="1:32" s="62" customFormat="1" ht="13.8" x14ac:dyDescent="0.3">
      <c r="A554" s="76"/>
      <c r="B554" s="64" t="s">
        <v>125</v>
      </c>
      <c r="C554" s="65" t="s">
        <v>125</v>
      </c>
      <c r="D554" s="65" t="s">
        <v>125</v>
      </c>
      <c r="E554" s="66" t="s">
        <v>125</v>
      </c>
      <c r="F554" s="54">
        <v>0</v>
      </c>
      <c r="G554" s="55">
        <v>0</v>
      </c>
      <c r="H554" s="67">
        <f t="shared" si="33"/>
        <v>0</v>
      </c>
      <c r="I554" s="68"/>
      <c r="J554" s="56"/>
      <c r="K554" s="69"/>
      <c r="L554" s="70">
        <f t="shared" si="34"/>
        <v>0</v>
      </c>
      <c r="M554" s="52"/>
      <c r="N554" s="57">
        <v>0</v>
      </c>
      <c r="O554" s="72"/>
      <c r="P554" s="72"/>
      <c r="Q554" s="72"/>
      <c r="R554" s="72"/>
      <c r="S554" s="72"/>
      <c r="T554" s="72"/>
      <c r="U554" s="72"/>
      <c r="V554" s="72"/>
      <c r="W554" s="72"/>
      <c r="X554" s="72"/>
      <c r="Y554" s="72"/>
      <c r="Z554" s="72"/>
      <c r="AA554" s="58">
        <f t="shared" si="35"/>
        <v>0</v>
      </c>
      <c r="AB554" s="73"/>
      <c r="AC554" s="59">
        <f>IF(ROUND(Comptes!AA554,0)=0,Comptes!AF554,IFERROR(IF(Comptes!H554&lt;&gt;0,IF(Comptes!AA554&lt;&gt;0,SUMPRODUCT(Comptes!O554:Z554,Comptes!$O$5:$Z$5)/Comptes!AA554,IF(Comptes!G554&lt;&gt;0,$AC$3,Comptes!AF554)),""),""))</f>
        <v>0</v>
      </c>
      <c r="AD554" s="60" t="str">
        <f ca="1">+IFERROR(VLOOKUP((($AC$3-AC554))/30.5,$AK$24:$AL$28,2,TRUE),"")</f>
        <v>A plus d’un an</v>
      </c>
      <c r="AE554" s="52"/>
      <c r="AF554" s="61"/>
    </row>
    <row r="555" spans="1:32" s="62" customFormat="1" ht="13.8" x14ac:dyDescent="0.3">
      <c r="A555" s="76"/>
      <c r="B555" s="64" t="s">
        <v>125</v>
      </c>
      <c r="C555" s="65" t="s">
        <v>125</v>
      </c>
      <c r="D555" s="65" t="s">
        <v>125</v>
      </c>
      <c r="E555" s="66" t="s">
        <v>125</v>
      </c>
      <c r="F555" s="54">
        <v>0</v>
      </c>
      <c r="G555" s="55">
        <v>0</v>
      </c>
      <c r="H555" s="67">
        <f t="shared" si="33"/>
        <v>0</v>
      </c>
      <c r="I555" s="68"/>
      <c r="J555" s="56"/>
      <c r="K555" s="69"/>
      <c r="L555" s="70">
        <f t="shared" si="34"/>
        <v>0</v>
      </c>
      <c r="M555" s="52"/>
      <c r="N555" s="57">
        <v>0</v>
      </c>
      <c r="O555" s="72"/>
      <c r="P555" s="72"/>
      <c r="Q555" s="72"/>
      <c r="R555" s="72"/>
      <c r="S555" s="72"/>
      <c r="T555" s="72"/>
      <c r="U555" s="72"/>
      <c r="V555" s="72"/>
      <c r="W555" s="72"/>
      <c r="X555" s="72"/>
      <c r="Y555" s="72"/>
      <c r="Z555" s="72"/>
      <c r="AA555" s="58">
        <f t="shared" si="35"/>
        <v>0</v>
      </c>
      <c r="AB555" s="73"/>
      <c r="AC555" s="59">
        <f>IF(ROUND(Comptes!AA555,0)=0,Comptes!AF555,IFERROR(IF(Comptes!H555&lt;&gt;0,IF(Comptes!AA555&lt;&gt;0,SUMPRODUCT(Comptes!O555:Z555,Comptes!$O$5:$Z$5)/Comptes!AA555,IF(Comptes!G555&lt;&gt;0,$AC$3,Comptes!AF555)),""),""))</f>
        <v>0</v>
      </c>
      <c r="AD555" s="60" t="str">
        <f ca="1">+IFERROR(VLOOKUP((($AC$3-AC555))/30.5,$AK$24:$AL$28,2,TRUE),"")</f>
        <v>A plus d’un an</v>
      </c>
      <c r="AE555" s="52"/>
      <c r="AF555" s="61"/>
    </row>
    <row r="556" spans="1:32" s="62" customFormat="1" ht="13.8" x14ac:dyDescent="0.3">
      <c r="A556" s="76"/>
      <c r="B556" s="64" t="s">
        <v>125</v>
      </c>
      <c r="C556" s="65" t="s">
        <v>125</v>
      </c>
      <c r="D556" s="65" t="s">
        <v>125</v>
      </c>
      <c r="E556" s="66" t="s">
        <v>125</v>
      </c>
      <c r="F556" s="54">
        <v>0</v>
      </c>
      <c r="G556" s="55">
        <v>0</v>
      </c>
      <c r="H556" s="67">
        <f t="shared" si="33"/>
        <v>0</v>
      </c>
      <c r="I556" s="68"/>
      <c r="J556" s="56"/>
      <c r="K556" s="69"/>
      <c r="L556" s="70">
        <f t="shared" si="34"/>
        <v>0</v>
      </c>
      <c r="M556" s="52"/>
      <c r="N556" s="57">
        <v>0</v>
      </c>
      <c r="O556" s="72"/>
      <c r="P556" s="72"/>
      <c r="Q556" s="72"/>
      <c r="R556" s="72"/>
      <c r="S556" s="72"/>
      <c r="T556" s="72"/>
      <c r="U556" s="72"/>
      <c r="V556" s="72"/>
      <c r="W556" s="72"/>
      <c r="X556" s="72"/>
      <c r="Y556" s="72"/>
      <c r="Z556" s="72"/>
      <c r="AA556" s="58">
        <f t="shared" si="35"/>
        <v>0</v>
      </c>
      <c r="AB556" s="73"/>
      <c r="AC556" s="59">
        <f>IF(ROUND(Comptes!AA556,0)=0,Comptes!AF556,IFERROR(IF(Comptes!H556&lt;&gt;0,IF(Comptes!AA556&lt;&gt;0,SUMPRODUCT(Comptes!O556:Z556,Comptes!$O$5:$Z$5)/Comptes!AA556,IF(Comptes!G556&lt;&gt;0,$AC$3,Comptes!AF556)),""),""))</f>
        <v>0</v>
      </c>
      <c r="AD556" s="60" t="str">
        <f ca="1">+IFERROR(VLOOKUP((($AC$3-AC556))/30.5,$AK$24:$AL$28,2,TRUE),"")</f>
        <v>A plus d’un an</v>
      </c>
      <c r="AE556" s="52"/>
      <c r="AF556" s="61"/>
    </row>
    <row r="557" spans="1:32" s="62" customFormat="1" ht="13.8" x14ac:dyDescent="0.3">
      <c r="A557" s="76"/>
      <c r="B557" s="64" t="s">
        <v>125</v>
      </c>
      <c r="C557" s="65" t="s">
        <v>125</v>
      </c>
      <c r="D557" s="65" t="s">
        <v>125</v>
      </c>
      <c r="E557" s="66" t="s">
        <v>125</v>
      </c>
      <c r="F557" s="54">
        <v>0</v>
      </c>
      <c r="G557" s="55">
        <v>0</v>
      </c>
      <c r="H557" s="67">
        <f t="shared" si="33"/>
        <v>0</v>
      </c>
      <c r="I557" s="68"/>
      <c r="J557" s="56"/>
      <c r="K557" s="69"/>
      <c r="L557" s="70">
        <f t="shared" si="34"/>
        <v>0</v>
      </c>
      <c r="M557" s="52"/>
      <c r="N557" s="57">
        <v>0</v>
      </c>
      <c r="O557" s="72"/>
      <c r="P557" s="72"/>
      <c r="Q557" s="72"/>
      <c r="R557" s="72"/>
      <c r="S557" s="72"/>
      <c r="T557" s="72"/>
      <c r="U557" s="72"/>
      <c r="V557" s="72"/>
      <c r="W557" s="72"/>
      <c r="X557" s="72"/>
      <c r="Y557" s="72"/>
      <c r="Z557" s="72"/>
      <c r="AA557" s="58">
        <f t="shared" si="35"/>
        <v>0</v>
      </c>
      <c r="AB557" s="73"/>
      <c r="AC557" s="59">
        <f>IF(ROUND(Comptes!AA557,0)=0,Comptes!AF557,IFERROR(IF(Comptes!H557&lt;&gt;0,IF(Comptes!AA557&lt;&gt;0,SUMPRODUCT(Comptes!O557:Z557,Comptes!$O$5:$Z$5)/Comptes!AA557,IF(Comptes!G557&lt;&gt;0,$AC$3,Comptes!AF557)),""),""))</f>
        <v>0</v>
      </c>
      <c r="AD557" s="60" t="str">
        <f ca="1">+IFERROR(VLOOKUP((($AC$3-AC557))/30.5,$AK$24:$AL$28,2,TRUE),"")</f>
        <v>A plus d’un an</v>
      </c>
      <c r="AE557" s="52"/>
      <c r="AF557" s="61"/>
    </row>
    <row r="558" spans="1:32" s="62" customFormat="1" ht="13.8" x14ac:dyDescent="0.3">
      <c r="A558" s="76"/>
      <c r="B558" s="64" t="s">
        <v>125</v>
      </c>
      <c r="C558" s="65" t="s">
        <v>125</v>
      </c>
      <c r="D558" s="65" t="s">
        <v>125</v>
      </c>
      <c r="E558" s="66" t="s">
        <v>125</v>
      </c>
      <c r="F558" s="54">
        <v>0</v>
      </c>
      <c r="G558" s="55">
        <v>0</v>
      </c>
      <c r="H558" s="67">
        <f t="shared" si="33"/>
        <v>0</v>
      </c>
      <c r="I558" s="68"/>
      <c r="J558" s="56"/>
      <c r="K558" s="69"/>
      <c r="L558" s="70">
        <f t="shared" si="34"/>
        <v>0</v>
      </c>
      <c r="M558" s="52"/>
      <c r="N558" s="57">
        <v>0</v>
      </c>
      <c r="O558" s="72"/>
      <c r="P558" s="72"/>
      <c r="Q558" s="72"/>
      <c r="R558" s="72"/>
      <c r="S558" s="72"/>
      <c r="T558" s="72"/>
      <c r="U558" s="72"/>
      <c r="V558" s="72"/>
      <c r="W558" s="72"/>
      <c r="X558" s="72"/>
      <c r="Y558" s="72"/>
      <c r="Z558" s="72"/>
      <c r="AA558" s="58">
        <f t="shared" si="35"/>
        <v>0</v>
      </c>
      <c r="AB558" s="73"/>
      <c r="AC558" s="59">
        <f>IF(ROUND(Comptes!AA558,0)=0,Comptes!AF558,IFERROR(IF(Comptes!H558&lt;&gt;0,IF(Comptes!AA558&lt;&gt;0,SUMPRODUCT(Comptes!O558:Z558,Comptes!$O$5:$Z$5)/Comptes!AA558,IF(Comptes!G558&lt;&gt;0,$AC$3,Comptes!AF558)),""),""))</f>
        <v>0</v>
      </c>
      <c r="AD558" s="60" t="str">
        <f ca="1">+IFERROR(VLOOKUP((($AC$3-AC558))/30.5,$AK$24:$AL$28,2,TRUE),"")</f>
        <v>A plus d’un an</v>
      </c>
      <c r="AE558" s="52"/>
      <c r="AF558" s="61"/>
    </row>
    <row r="559" spans="1:32" s="62" customFormat="1" ht="13.8" x14ac:dyDescent="0.3">
      <c r="A559" s="76"/>
      <c r="B559" s="64" t="s">
        <v>125</v>
      </c>
      <c r="C559" s="65" t="s">
        <v>125</v>
      </c>
      <c r="D559" s="65" t="s">
        <v>125</v>
      </c>
      <c r="E559" s="66" t="s">
        <v>125</v>
      </c>
      <c r="F559" s="54">
        <v>0</v>
      </c>
      <c r="G559" s="55">
        <v>0</v>
      </c>
      <c r="H559" s="67">
        <f t="shared" si="33"/>
        <v>0</v>
      </c>
      <c r="I559" s="68"/>
      <c r="J559" s="56"/>
      <c r="K559" s="69"/>
      <c r="L559" s="70">
        <f t="shared" si="34"/>
        <v>0</v>
      </c>
      <c r="M559" s="52"/>
      <c r="N559" s="57">
        <v>0</v>
      </c>
      <c r="O559" s="72"/>
      <c r="P559" s="72"/>
      <c r="Q559" s="72"/>
      <c r="R559" s="72"/>
      <c r="S559" s="72"/>
      <c r="T559" s="72"/>
      <c r="U559" s="72"/>
      <c r="V559" s="72"/>
      <c r="W559" s="72"/>
      <c r="X559" s="72"/>
      <c r="Y559" s="72"/>
      <c r="Z559" s="72"/>
      <c r="AA559" s="58">
        <f t="shared" si="35"/>
        <v>0</v>
      </c>
      <c r="AB559" s="73"/>
      <c r="AC559" s="59">
        <f>IF(ROUND(Comptes!AA559,0)=0,Comptes!AF559,IFERROR(IF(Comptes!H559&lt;&gt;0,IF(Comptes!AA559&lt;&gt;0,SUMPRODUCT(Comptes!O559:Z559,Comptes!$O$5:$Z$5)/Comptes!AA559,IF(Comptes!G559&lt;&gt;0,$AC$3,Comptes!AF559)),""),""))</f>
        <v>0</v>
      </c>
      <c r="AD559" s="60" t="str">
        <f ca="1">+IFERROR(VLOOKUP((($AC$3-AC559))/30.5,$AK$24:$AL$28,2,TRUE),"")</f>
        <v>A plus d’un an</v>
      </c>
      <c r="AE559" s="52"/>
      <c r="AF559" s="61"/>
    </row>
    <row r="560" spans="1:32" s="62" customFormat="1" ht="13.8" x14ac:dyDescent="0.3">
      <c r="A560" s="76"/>
      <c r="B560" s="64" t="s">
        <v>125</v>
      </c>
      <c r="C560" s="65" t="s">
        <v>125</v>
      </c>
      <c r="D560" s="65" t="s">
        <v>125</v>
      </c>
      <c r="E560" s="66" t="s">
        <v>125</v>
      </c>
      <c r="F560" s="54">
        <v>0</v>
      </c>
      <c r="G560" s="55">
        <v>0</v>
      </c>
      <c r="H560" s="67">
        <f t="shared" si="33"/>
        <v>0</v>
      </c>
      <c r="I560" s="68"/>
      <c r="J560" s="56"/>
      <c r="K560" s="69"/>
      <c r="L560" s="70">
        <f t="shared" si="34"/>
        <v>0</v>
      </c>
      <c r="M560" s="52"/>
      <c r="N560" s="57">
        <v>0</v>
      </c>
      <c r="O560" s="72"/>
      <c r="P560" s="72"/>
      <c r="Q560" s="72"/>
      <c r="R560" s="72"/>
      <c r="S560" s="72"/>
      <c r="T560" s="72"/>
      <c r="U560" s="72"/>
      <c r="V560" s="72"/>
      <c r="W560" s="72"/>
      <c r="X560" s="72"/>
      <c r="Y560" s="72"/>
      <c r="Z560" s="72"/>
      <c r="AA560" s="58">
        <f t="shared" si="35"/>
        <v>0</v>
      </c>
      <c r="AB560" s="73"/>
      <c r="AC560" s="59">
        <f>IF(ROUND(Comptes!AA560,0)=0,Comptes!AF560,IFERROR(IF(Comptes!H560&lt;&gt;0,IF(Comptes!AA560&lt;&gt;0,SUMPRODUCT(Comptes!O560:Z560,Comptes!$O$5:$Z$5)/Comptes!AA560,IF(Comptes!G560&lt;&gt;0,$AC$3,Comptes!AF560)),""),""))</f>
        <v>0</v>
      </c>
      <c r="AD560" s="60" t="str">
        <f ca="1">+IFERROR(VLOOKUP((($AC$3-AC560))/30.5,$AK$24:$AL$28,2,TRUE),"")</f>
        <v>A plus d’un an</v>
      </c>
      <c r="AE560" s="52"/>
      <c r="AF560" s="61"/>
    </row>
    <row r="561" spans="1:32" s="62" customFormat="1" ht="13.8" x14ac:dyDescent="0.3">
      <c r="A561" s="76"/>
      <c r="B561" s="64" t="s">
        <v>125</v>
      </c>
      <c r="C561" s="65" t="s">
        <v>125</v>
      </c>
      <c r="D561" s="65" t="s">
        <v>125</v>
      </c>
      <c r="E561" s="66" t="s">
        <v>125</v>
      </c>
      <c r="F561" s="54">
        <v>0</v>
      </c>
      <c r="G561" s="55">
        <v>0</v>
      </c>
      <c r="H561" s="67">
        <f t="shared" si="33"/>
        <v>0</v>
      </c>
      <c r="I561" s="68"/>
      <c r="J561" s="56"/>
      <c r="K561" s="69"/>
      <c r="L561" s="70">
        <f t="shared" si="34"/>
        <v>0</v>
      </c>
      <c r="M561" s="52"/>
      <c r="N561" s="57">
        <v>0</v>
      </c>
      <c r="O561" s="72"/>
      <c r="P561" s="72"/>
      <c r="Q561" s="72"/>
      <c r="R561" s="72"/>
      <c r="S561" s="72"/>
      <c r="T561" s="72"/>
      <c r="U561" s="72"/>
      <c r="V561" s="72"/>
      <c r="W561" s="72"/>
      <c r="X561" s="72"/>
      <c r="Y561" s="72"/>
      <c r="Z561" s="72"/>
      <c r="AA561" s="58">
        <f t="shared" si="35"/>
        <v>0</v>
      </c>
      <c r="AB561" s="73"/>
      <c r="AC561" s="59">
        <f>IF(ROUND(Comptes!AA561,0)=0,Comptes!AF561,IFERROR(IF(Comptes!H561&lt;&gt;0,IF(Comptes!AA561&lt;&gt;0,SUMPRODUCT(Comptes!O561:Z561,Comptes!$O$5:$Z$5)/Comptes!AA561,IF(Comptes!G561&lt;&gt;0,$AC$3,Comptes!AF561)),""),""))</f>
        <v>0</v>
      </c>
      <c r="AD561" s="60" t="str">
        <f ca="1">+IFERROR(VLOOKUP((($AC$3-AC561))/30.5,$AK$24:$AL$28,2,TRUE),"")</f>
        <v>A plus d’un an</v>
      </c>
      <c r="AE561" s="52"/>
      <c r="AF561" s="61"/>
    </row>
    <row r="562" spans="1:32" s="62" customFormat="1" ht="13.8" x14ac:dyDescent="0.3">
      <c r="A562" s="76"/>
      <c r="B562" s="64" t="s">
        <v>125</v>
      </c>
      <c r="C562" s="65" t="s">
        <v>125</v>
      </c>
      <c r="D562" s="65" t="s">
        <v>125</v>
      </c>
      <c r="E562" s="66" t="s">
        <v>125</v>
      </c>
      <c r="F562" s="54">
        <v>0</v>
      </c>
      <c r="G562" s="55">
        <v>0</v>
      </c>
      <c r="H562" s="67">
        <f t="shared" si="33"/>
        <v>0</v>
      </c>
      <c r="I562" s="68"/>
      <c r="J562" s="56"/>
      <c r="K562" s="69"/>
      <c r="L562" s="70">
        <f t="shared" si="34"/>
        <v>0</v>
      </c>
      <c r="M562" s="52"/>
      <c r="N562" s="57">
        <v>0</v>
      </c>
      <c r="O562" s="72"/>
      <c r="P562" s="72"/>
      <c r="Q562" s="72"/>
      <c r="R562" s="72"/>
      <c r="S562" s="72"/>
      <c r="T562" s="72"/>
      <c r="U562" s="72"/>
      <c r="V562" s="72"/>
      <c r="W562" s="72"/>
      <c r="X562" s="72"/>
      <c r="Y562" s="72"/>
      <c r="Z562" s="72"/>
      <c r="AA562" s="58">
        <f t="shared" si="35"/>
        <v>0</v>
      </c>
      <c r="AB562" s="73"/>
      <c r="AC562" s="59">
        <f>IF(ROUND(Comptes!AA562,0)=0,Comptes!AF562,IFERROR(IF(Comptes!H562&lt;&gt;0,IF(Comptes!AA562&lt;&gt;0,SUMPRODUCT(Comptes!O562:Z562,Comptes!$O$5:$Z$5)/Comptes!AA562,IF(Comptes!G562&lt;&gt;0,$AC$3,Comptes!AF562)),""),""))</f>
        <v>0</v>
      </c>
      <c r="AD562" s="60" t="str">
        <f ca="1">+IFERROR(VLOOKUP((($AC$3-AC562))/30.5,$AK$24:$AL$28,2,TRUE),"")</f>
        <v>A plus d’un an</v>
      </c>
      <c r="AE562" s="52"/>
      <c r="AF562" s="61"/>
    </row>
    <row r="563" spans="1:32" s="62" customFormat="1" ht="13.8" x14ac:dyDescent="0.3">
      <c r="A563" s="76"/>
      <c r="B563" s="64" t="s">
        <v>125</v>
      </c>
      <c r="C563" s="65" t="s">
        <v>125</v>
      </c>
      <c r="D563" s="65" t="s">
        <v>125</v>
      </c>
      <c r="E563" s="66" t="s">
        <v>125</v>
      </c>
      <c r="F563" s="54">
        <v>0</v>
      </c>
      <c r="G563" s="55">
        <v>0</v>
      </c>
      <c r="H563" s="67">
        <f t="shared" si="33"/>
        <v>0</v>
      </c>
      <c r="I563" s="68"/>
      <c r="J563" s="56"/>
      <c r="K563" s="69"/>
      <c r="L563" s="70">
        <f t="shared" si="34"/>
        <v>0</v>
      </c>
      <c r="M563" s="52"/>
      <c r="N563" s="57">
        <v>0</v>
      </c>
      <c r="O563" s="72"/>
      <c r="P563" s="72"/>
      <c r="Q563" s="72"/>
      <c r="R563" s="72"/>
      <c r="S563" s="72"/>
      <c r="T563" s="72"/>
      <c r="U563" s="72"/>
      <c r="V563" s="72"/>
      <c r="W563" s="72"/>
      <c r="X563" s="72"/>
      <c r="Y563" s="72"/>
      <c r="Z563" s="72"/>
      <c r="AA563" s="58">
        <f t="shared" si="35"/>
        <v>0</v>
      </c>
      <c r="AB563" s="73"/>
      <c r="AC563" s="59">
        <f>IF(ROUND(Comptes!AA563,0)=0,Comptes!AF563,IFERROR(IF(Comptes!H563&lt;&gt;0,IF(Comptes!AA563&lt;&gt;0,SUMPRODUCT(Comptes!O563:Z563,Comptes!$O$5:$Z$5)/Comptes!AA563,IF(Comptes!G563&lt;&gt;0,$AC$3,Comptes!AF563)),""),""))</f>
        <v>0</v>
      </c>
      <c r="AD563" s="60" t="str">
        <f ca="1">+IFERROR(VLOOKUP((($AC$3-AC563))/30.5,$AK$24:$AL$28,2,TRUE),"")</f>
        <v>A plus d’un an</v>
      </c>
      <c r="AE563" s="52"/>
      <c r="AF563" s="61"/>
    </row>
    <row r="564" spans="1:32" s="62" customFormat="1" ht="13.8" x14ac:dyDescent="0.3">
      <c r="A564" s="76"/>
      <c r="B564" s="64" t="s">
        <v>125</v>
      </c>
      <c r="C564" s="65" t="s">
        <v>125</v>
      </c>
      <c r="D564" s="65" t="s">
        <v>125</v>
      </c>
      <c r="E564" s="66" t="s">
        <v>125</v>
      </c>
      <c r="F564" s="54">
        <v>0</v>
      </c>
      <c r="G564" s="55">
        <v>0</v>
      </c>
      <c r="H564" s="67">
        <f t="shared" si="33"/>
        <v>0</v>
      </c>
      <c r="I564" s="68"/>
      <c r="J564" s="56"/>
      <c r="K564" s="69"/>
      <c r="L564" s="70">
        <f t="shared" si="34"/>
        <v>0</v>
      </c>
      <c r="M564" s="52"/>
      <c r="N564" s="57">
        <v>0</v>
      </c>
      <c r="O564" s="72"/>
      <c r="P564" s="72"/>
      <c r="Q564" s="72"/>
      <c r="R564" s="72"/>
      <c r="S564" s="72"/>
      <c r="T564" s="72"/>
      <c r="U564" s="72"/>
      <c r="V564" s="72"/>
      <c r="W564" s="72"/>
      <c r="X564" s="72"/>
      <c r="Y564" s="72"/>
      <c r="Z564" s="72"/>
      <c r="AA564" s="58">
        <f t="shared" si="35"/>
        <v>0</v>
      </c>
      <c r="AB564" s="73"/>
      <c r="AC564" s="59">
        <f>IF(ROUND(Comptes!AA564,0)=0,Comptes!AF564,IFERROR(IF(Comptes!H564&lt;&gt;0,IF(Comptes!AA564&lt;&gt;0,SUMPRODUCT(Comptes!O564:Z564,Comptes!$O$5:$Z$5)/Comptes!AA564,IF(Comptes!G564&lt;&gt;0,$AC$3,Comptes!AF564)),""),""))</f>
        <v>0</v>
      </c>
      <c r="AD564" s="60" t="str">
        <f ca="1">+IFERROR(VLOOKUP((($AC$3-AC564))/30.5,$AK$24:$AL$28,2,TRUE),"")</f>
        <v>A plus d’un an</v>
      </c>
      <c r="AE564" s="52"/>
      <c r="AF564" s="61"/>
    </row>
    <row r="565" spans="1:32" s="62" customFormat="1" ht="13.8" x14ac:dyDescent="0.3">
      <c r="A565" s="76"/>
      <c r="B565" s="64" t="s">
        <v>125</v>
      </c>
      <c r="C565" s="65" t="s">
        <v>125</v>
      </c>
      <c r="D565" s="65" t="s">
        <v>125</v>
      </c>
      <c r="E565" s="66" t="s">
        <v>125</v>
      </c>
      <c r="F565" s="54">
        <v>0</v>
      </c>
      <c r="G565" s="55">
        <v>0</v>
      </c>
      <c r="H565" s="67">
        <f t="shared" ref="H565:H628" si="36">AA565+N565-G565</f>
        <v>0</v>
      </c>
      <c r="I565" s="68"/>
      <c r="J565" s="56"/>
      <c r="K565" s="69"/>
      <c r="L565" s="70">
        <f t="shared" ref="L565:L628" si="37">+F565-N565-K565-AA565</f>
        <v>0</v>
      </c>
      <c r="M565" s="52"/>
      <c r="N565" s="57">
        <v>0</v>
      </c>
      <c r="O565" s="72"/>
      <c r="P565" s="72"/>
      <c r="Q565" s="72"/>
      <c r="R565" s="72"/>
      <c r="S565" s="72"/>
      <c r="T565" s="72"/>
      <c r="U565" s="72"/>
      <c r="V565" s="72"/>
      <c r="W565" s="72"/>
      <c r="X565" s="72"/>
      <c r="Y565" s="72"/>
      <c r="Z565" s="72"/>
      <c r="AA565" s="58">
        <f t="shared" ref="AA565:AA628" si="38">+SUM(O565:Z565)</f>
        <v>0</v>
      </c>
      <c r="AB565" s="73"/>
      <c r="AC565" s="59">
        <f>IF(ROUND(Comptes!AA565,0)=0,Comptes!AF565,IFERROR(IF(Comptes!H565&lt;&gt;0,IF(Comptes!AA565&lt;&gt;0,SUMPRODUCT(Comptes!O565:Z565,Comptes!$O$5:$Z$5)/Comptes!AA565,IF(Comptes!G565&lt;&gt;0,$AC$3,Comptes!AF565)),""),""))</f>
        <v>0</v>
      </c>
      <c r="AD565" s="60" t="str">
        <f ca="1">+IFERROR(VLOOKUP((($AC$3-AC565))/30.5,$AK$24:$AL$28,2,TRUE),"")</f>
        <v>A plus d’un an</v>
      </c>
      <c r="AE565" s="52"/>
      <c r="AF565" s="61"/>
    </row>
    <row r="566" spans="1:32" s="62" customFormat="1" ht="13.8" x14ac:dyDescent="0.3">
      <c r="A566" s="76"/>
      <c r="B566" s="64" t="s">
        <v>125</v>
      </c>
      <c r="C566" s="65" t="s">
        <v>125</v>
      </c>
      <c r="D566" s="65" t="s">
        <v>125</v>
      </c>
      <c r="E566" s="66" t="s">
        <v>125</v>
      </c>
      <c r="F566" s="54">
        <v>0</v>
      </c>
      <c r="G566" s="55">
        <v>0</v>
      </c>
      <c r="H566" s="67">
        <f t="shared" si="36"/>
        <v>0</v>
      </c>
      <c r="I566" s="68"/>
      <c r="J566" s="56"/>
      <c r="K566" s="69"/>
      <c r="L566" s="70">
        <f t="shared" si="37"/>
        <v>0</v>
      </c>
      <c r="M566" s="52"/>
      <c r="N566" s="57">
        <v>0</v>
      </c>
      <c r="O566" s="72"/>
      <c r="P566" s="72"/>
      <c r="Q566" s="72"/>
      <c r="R566" s="72"/>
      <c r="S566" s="72"/>
      <c r="T566" s="72"/>
      <c r="U566" s="72"/>
      <c r="V566" s="72"/>
      <c r="W566" s="72"/>
      <c r="X566" s="72"/>
      <c r="Y566" s="72"/>
      <c r="Z566" s="72"/>
      <c r="AA566" s="58">
        <f t="shared" si="38"/>
        <v>0</v>
      </c>
      <c r="AB566" s="73"/>
      <c r="AC566" s="59">
        <f>IF(ROUND(Comptes!AA566,0)=0,Comptes!AF566,IFERROR(IF(Comptes!H566&lt;&gt;0,IF(Comptes!AA566&lt;&gt;0,SUMPRODUCT(Comptes!O566:Z566,Comptes!$O$5:$Z$5)/Comptes!AA566,IF(Comptes!G566&lt;&gt;0,$AC$3,Comptes!AF566)),""),""))</f>
        <v>0</v>
      </c>
      <c r="AD566" s="60" t="str">
        <f ca="1">+IFERROR(VLOOKUP((($AC$3-AC566))/30.5,$AK$24:$AL$28,2,TRUE),"")</f>
        <v>A plus d’un an</v>
      </c>
      <c r="AE566" s="52"/>
      <c r="AF566" s="61"/>
    </row>
    <row r="567" spans="1:32" s="62" customFormat="1" ht="13.8" x14ac:dyDescent="0.3">
      <c r="A567" s="76"/>
      <c r="B567" s="64" t="s">
        <v>125</v>
      </c>
      <c r="C567" s="65" t="s">
        <v>125</v>
      </c>
      <c r="D567" s="65" t="s">
        <v>125</v>
      </c>
      <c r="E567" s="66" t="s">
        <v>125</v>
      </c>
      <c r="F567" s="54">
        <v>0</v>
      </c>
      <c r="G567" s="55">
        <v>0</v>
      </c>
      <c r="H567" s="67">
        <f t="shared" si="36"/>
        <v>0</v>
      </c>
      <c r="I567" s="68"/>
      <c r="J567" s="56"/>
      <c r="K567" s="69"/>
      <c r="L567" s="70">
        <f t="shared" si="37"/>
        <v>0</v>
      </c>
      <c r="M567" s="52"/>
      <c r="N567" s="57">
        <v>0</v>
      </c>
      <c r="O567" s="72"/>
      <c r="P567" s="72"/>
      <c r="Q567" s="72"/>
      <c r="R567" s="72"/>
      <c r="S567" s="72"/>
      <c r="T567" s="72"/>
      <c r="U567" s="72"/>
      <c r="V567" s="72"/>
      <c r="W567" s="72"/>
      <c r="X567" s="72"/>
      <c r="Y567" s="72"/>
      <c r="Z567" s="72"/>
      <c r="AA567" s="58">
        <f t="shared" si="38"/>
        <v>0</v>
      </c>
      <c r="AB567" s="73"/>
      <c r="AC567" s="59">
        <f>IF(ROUND(Comptes!AA567,0)=0,Comptes!AF567,IFERROR(IF(Comptes!H567&lt;&gt;0,IF(Comptes!AA567&lt;&gt;0,SUMPRODUCT(Comptes!O567:Z567,Comptes!$O$5:$Z$5)/Comptes!AA567,IF(Comptes!G567&lt;&gt;0,$AC$3,Comptes!AF567)),""),""))</f>
        <v>0</v>
      </c>
      <c r="AD567" s="60" t="str">
        <f ca="1">+IFERROR(VLOOKUP((($AC$3-AC567))/30.5,$AK$24:$AL$28,2,TRUE),"")</f>
        <v>A plus d’un an</v>
      </c>
      <c r="AE567" s="52"/>
      <c r="AF567" s="61"/>
    </row>
    <row r="568" spans="1:32" s="62" customFormat="1" ht="13.8" x14ac:dyDescent="0.3">
      <c r="A568" s="76"/>
      <c r="B568" s="64" t="s">
        <v>125</v>
      </c>
      <c r="C568" s="65" t="s">
        <v>125</v>
      </c>
      <c r="D568" s="65" t="s">
        <v>125</v>
      </c>
      <c r="E568" s="66" t="s">
        <v>125</v>
      </c>
      <c r="F568" s="54">
        <v>0</v>
      </c>
      <c r="G568" s="55">
        <v>0</v>
      </c>
      <c r="H568" s="67">
        <f t="shared" si="36"/>
        <v>0</v>
      </c>
      <c r="I568" s="68"/>
      <c r="J568" s="56"/>
      <c r="K568" s="69"/>
      <c r="L568" s="70">
        <f t="shared" si="37"/>
        <v>0</v>
      </c>
      <c r="M568" s="52"/>
      <c r="N568" s="57">
        <v>0</v>
      </c>
      <c r="O568" s="72"/>
      <c r="P568" s="72"/>
      <c r="Q568" s="72"/>
      <c r="R568" s="72"/>
      <c r="S568" s="72"/>
      <c r="T568" s="72"/>
      <c r="U568" s="72"/>
      <c r="V568" s="72"/>
      <c r="W568" s="72"/>
      <c r="X568" s="72"/>
      <c r="Y568" s="72"/>
      <c r="Z568" s="72"/>
      <c r="AA568" s="58">
        <f t="shared" si="38"/>
        <v>0</v>
      </c>
      <c r="AB568" s="73"/>
      <c r="AC568" s="59">
        <f>IF(ROUND(Comptes!AA568,0)=0,Comptes!AF568,IFERROR(IF(Comptes!H568&lt;&gt;0,IF(Comptes!AA568&lt;&gt;0,SUMPRODUCT(Comptes!O568:Z568,Comptes!$O$5:$Z$5)/Comptes!AA568,IF(Comptes!G568&lt;&gt;0,$AC$3,Comptes!AF568)),""),""))</f>
        <v>0</v>
      </c>
      <c r="AD568" s="60" t="str">
        <f ca="1">+IFERROR(VLOOKUP((($AC$3-AC568))/30.5,$AK$24:$AL$28,2,TRUE),"")</f>
        <v>A plus d’un an</v>
      </c>
      <c r="AE568" s="52"/>
      <c r="AF568" s="61"/>
    </row>
    <row r="569" spans="1:32" s="62" customFormat="1" ht="13.8" x14ac:dyDescent="0.3">
      <c r="A569" s="76"/>
      <c r="B569" s="64" t="s">
        <v>125</v>
      </c>
      <c r="C569" s="65" t="s">
        <v>125</v>
      </c>
      <c r="D569" s="65" t="s">
        <v>125</v>
      </c>
      <c r="E569" s="66" t="s">
        <v>125</v>
      </c>
      <c r="F569" s="54">
        <v>0</v>
      </c>
      <c r="G569" s="55">
        <v>0</v>
      </c>
      <c r="H569" s="67">
        <f t="shared" si="36"/>
        <v>0</v>
      </c>
      <c r="I569" s="68"/>
      <c r="J569" s="56"/>
      <c r="K569" s="69"/>
      <c r="L569" s="70">
        <f t="shared" si="37"/>
        <v>0</v>
      </c>
      <c r="M569" s="52"/>
      <c r="N569" s="57">
        <v>0</v>
      </c>
      <c r="O569" s="72"/>
      <c r="P569" s="72"/>
      <c r="Q569" s="72"/>
      <c r="R569" s="72"/>
      <c r="S569" s="72"/>
      <c r="T569" s="72"/>
      <c r="U569" s="72"/>
      <c r="V569" s="72"/>
      <c r="W569" s="72"/>
      <c r="X569" s="72"/>
      <c r="Y569" s="72"/>
      <c r="Z569" s="72"/>
      <c r="AA569" s="58">
        <f t="shared" si="38"/>
        <v>0</v>
      </c>
      <c r="AB569" s="73"/>
      <c r="AC569" s="59">
        <f>IF(ROUND(Comptes!AA569,0)=0,Comptes!AF569,IFERROR(IF(Comptes!H569&lt;&gt;0,IF(Comptes!AA569&lt;&gt;0,SUMPRODUCT(Comptes!O569:Z569,Comptes!$O$5:$Z$5)/Comptes!AA569,IF(Comptes!G569&lt;&gt;0,$AC$3,Comptes!AF569)),""),""))</f>
        <v>0</v>
      </c>
      <c r="AD569" s="60" t="str">
        <f ca="1">+IFERROR(VLOOKUP((($AC$3-AC569))/30.5,$AK$24:$AL$28,2,TRUE),"")</f>
        <v>A plus d’un an</v>
      </c>
      <c r="AE569" s="52"/>
      <c r="AF569" s="61"/>
    </row>
    <row r="570" spans="1:32" s="62" customFormat="1" ht="13.8" x14ac:dyDescent="0.3">
      <c r="A570" s="76"/>
      <c r="B570" s="64" t="s">
        <v>125</v>
      </c>
      <c r="C570" s="65" t="s">
        <v>125</v>
      </c>
      <c r="D570" s="65" t="s">
        <v>125</v>
      </c>
      <c r="E570" s="66" t="s">
        <v>125</v>
      </c>
      <c r="F570" s="54">
        <v>0</v>
      </c>
      <c r="G570" s="55">
        <v>0</v>
      </c>
      <c r="H570" s="67">
        <f t="shared" si="36"/>
        <v>0</v>
      </c>
      <c r="I570" s="68"/>
      <c r="J570" s="56"/>
      <c r="K570" s="69"/>
      <c r="L570" s="70">
        <f t="shared" si="37"/>
        <v>0</v>
      </c>
      <c r="M570" s="52"/>
      <c r="N570" s="57">
        <v>0</v>
      </c>
      <c r="O570" s="72"/>
      <c r="P570" s="72"/>
      <c r="Q570" s="72"/>
      <c r="R570" s="72"/>
      <c r="S570" s="72"/>
      <c r="T570" s="72"/>
      <c r="U570" s="72"/>
      <c r="V570" s="72"/>
      <c r="W570" s="72"/>
      <c r="X570" s="72"/>
      <c r="Y570" s="72"/>
      <c r="Z570" s="72"/>
      <c r="AA570" s="58">
        <f t="shared" si="38"/>
        <v>0</v>
      </c>
      <c r="AB570" s="73"/>
      <c r="AC570" s="59">
        <f>IF(ROUND(Comptes!AA570,0)=0,Comptes!AF570,IFERROR(IF(Comptes!H570&lt;&gt;0,IF(Comptes!AA570&lt;&gt;0,SUMPRODUCT(Comptes!O570:Z570,Comptes!$O$5:$Z$5)/Comptes!AA570,IF(Comptes!G570&lt;&gt;0,$AC$3,Comptes!AF570)),""),""))</f>
        <v>0</v>
      </c>
      <c r="AD570" s="60" t="str">
        <f ca="1">+IFERROR(VLOOKUP((($AC$3-AC570))/30.5,$AK$24:$AL$28,2,TRUE),"")</f>
        <v>A plus d’un an</v>
      </c>
      <c r="AE570" s="52"/>
      <c r="AF570" s="61"/>
    </row>
    <row r="571" spans="1:32" s="62" customFormat="1" ht="13.8" x14ac:dyDescent="0.3">
      <c r="A571" s="76"/>
      <c r="B571" s="64" t="s">
        <v>125</v>
      </c>
      <c r="C571" s="65" t="s">
        <v>125</v>
      </c>
      <c r="D571" s="65" t="s">
        <v>125</v>
      </c>
      <c r="E571" s="66" t="s">
        <v>125</v>
      </c>
      <c r="F571" s="54">
        <v>0</v>
      </c>
      <c r="G571" s="55">
        <v>0</v>
      </c>
      <c r="H571" s="67">
        <f t="shared" si="36"/>
        <v>0</v>
      </c>
      <c r="I571" s="68"/>
      <c r="J571" s="56"/>
      <c r="K571" s="69"/>
      <c r="L571" s="70">
        <f t="shared" si="37"/>
        <v>0</v>
      </c>
      <c r="M571" s="52"/>
      <c r="N571" s="57">
        <v>0</v>
      </c>
      <c r="O571" s="72"/>
      <c r="P571" s="72"/>
      <c r="Q571" s="72"/>
      <c r="R571" s="72"/>
      <c r="S571" s="72"/>
      <c r="T571" s="72"/>
      <c r="U571" s="72"/>
      <c r="V571" s="72"/>
      <c r="W571" s="72"/>
      <c r="X571" s="72"/>
      <c r="Y571" s="72"/>
      <c r="Z571" s="72"/>
      <c r="AA571" s="58">
        <f t="shared" si="38"/>
        <v>0</v>
      </c>
      <c r="AB571" s="73"/>
      <c r="AC571" s="59">
        <f>IF(ROUND(Comptes!AA571,0)=0,Comptes!AF571,IFERROR(IF(Comptes!H571&lt;&gt;0,IF(Comptes!AA571&lt;&gt;0,SUMPRODUCT(Comptes!O571:Z571,Comptes!$O$5:$Z$5)/Comptes!AA571,IF(Comptes!G571&lt;&gt;0,$AC$3,Comptes!AF571)),""),""))</f>
        <v>0</v>
      </c>
      <c r="AD571" s="60" t="str">
        <f ca="1">+IFERROR(VLOOKUP((($AC$3-AC571))/30.5,$AK$24:$AL$28,2,TRUE),"")</f>
        <v>A plus d’un an</v>
      </c>
      <c r="AE571" s="52"/>
      <c r="AF571" s="61"/>
    </row>
    <row r="572" spans="1:32" s="62" customFormat="1" ht="13.8" x14ac:dyDescent="0.3">
      <c r="A572" s="76"/>
      <c r="B572" s="64" t="s">
        <v>125</v>
      </c>
      <c r="C572" s="65" t="s">
        <v>125</v>
      </c>
      <c r="D572" s="65" t="s">
        <v>125</v>
      </c>
      <c r="E572" s="66" t="s">
        <v>125</v>
      </c>
      <c r="F572" s="54">
        <v>0</v>
      </c>
      <c r="G572" s="55">
        <v>0</v>
      </c>
      <c r="H572" s="67">
        <f t="shared" si="36"/>
        <v>0</v>
      </c>
      <c r="I572" s="68"/>
      <c r="J572" s="56"/>
      <c r="K572" s="69"/>
      <c r="L572" s="70">
        <f t="shared" si="37"/>
        <v>0</v>
      </c>
      <c r="M572" s="52"/>
      <c r="N572" s="57">
        <v>0</v>
      </c>
      <c r="O572" s="72"/>
      <c r="P572" s="72"/>
      <c r="Q572" s="72"/>
      <c r="R572" s="72"/>
      <c r="S572" s="72"/>
      <c r="T572" s="72"/>
      <c r="U572" s="72"/>
      <c r="V572" s="72"/>
      <c r="W572" s="72"/>
      <c r="X572" s="72"/>
      <c r="Y572" s="72"/>
      <c r="Z572" s="72"/>
      <c r="AA572" s="58">
        <f t="shared" si="38"/>
        <v>0</v>
      </c>
      <c r="AB572" s="73"/>
      <c r="AC572" s="59">
        <f>IF(ROUND(Comptes!AA572,0)=0,Comptes!AF572,IFERROR(IF(Comptes!H572&lt;&gt;0,IF(Comptes!AA572&lt;&gt;0,SUMPRODUCT(Comptes!O572:Z572,Comptes!$O$5:$Z$5)/Comptes!AA572,IF(Comptes!G572&lt;&gt;0,$AC$3,Comptes!AF572)),""),""))</f>
        <v>0</v>
      </c>
      <c r="AD572" s="60" t="str">
        <f ca="1">+IFERROR(VLOOKUP((($AC$3-AC572))/30.5,$AK$24:$AL$28,2,TRUE),"")</f>
        <v>A plus d’un an</v>
      </c>
      <c r="AE572" s="52"/>
      <c r="AF572" s="61"/>
    </row>
    <row r="573" spans="1:32" s="62" customFormat="1" ht="13.8" x14ac:dyDescent="0.3">
      <c r="A573" s="76"/>
      <c r="B573" s="64" t="s">
        <v>125</v>
      </c>
      <c r="C573" s="65" t="s">
        <v>125</v>
      </c>
      <c r="D573" s="65" t="s">
        <v>125</v>
      </c>
      <c r="E573" s="66" t="s">
        <v>125</v>
      </c>
      <c r="F573" s="54">
        <v>0</v>
      </c>
      <c r="G573" s="55">
        <v>0</v>
      </c>
      <c r="H573" s="67">
        <f t="shared" si="36"/>
        <v>0</v>
      </c>
      <c r="I573" s="68"/>
      <c r="J573" s="56"/>
      <c r="K573" s="69"/>
      <c r="L573" s="70">
        <f t="shared" si="37"/>
        <v>0</v>
      </c>
      <c r="M573" s="52"/>
      <c r="N573" s="57">
        <v>0</v>
      </c>
      <c r="O573" s="72"/>
      <c r="P573" s="72"/>
      <c r="Q573" s="72"/>
      <c r="R573" s="72"/>
      <c r="S573" s="72"/>
      <c r="T573" s="72"/>
      <c r="U573" s="72"/>
      <c r="V573" s="72"/>
      <c r="W573" s="72"/>
      <c r="X573" s="72"/>
      <c r="Y573" s="72"/>
      <c r="Z573" s="72"/>
      <c r="AA573" s="58">
        <f t="shared" si="38"/>
        <v>0</v>
      </c>
      <c r="AB573" s="73"/>
      <c r="AC573" s="59">
        <f>IF(ROUND(Comptes!AA573,0)=0,Comptes!AF573,IFERROR(IF(Comptes!H573&lt;&gt;0,IF(Comptes!AA573&lt;&gt;0,SUMPRODUCT(Comptes!O573:Z573,Comptes!$O$5:$Z$5)/Comptes!AA573,IF(Comptes!G573&lt;&gt;0,$AC$3,Comptes!AF573)),""),""))</f>
        <v>0</v>
      </c>
      <c r="AD573" s="60" t="str">
        <f ca="1">+IFERROR(VLOOKUP((($AC$3-AC573))/30.5,$AK$24:$AL$28,2,TRUE),"")</f>
        <v>A plus d’un an</v>
      </c>
      <c r="AE573" s="52"/>
      <c r="AF573" s="61"/>
    </row>
    <row r="574" spans="1:32" s="62" customFormat="1" ht="13.8" x14ac:dyDescent="0.3">
      <c r="A574" s="76"/>
      <c r="B574" s="64" t="s">
        <v>125</v>
      </c>
      <c r="C574" s="65" t="s">
        <v>125</v>
      </c>
      <c r="D574" s="65" t="s">
        <v>125</v>
      </c>
      <c r="E574" s="66" t="s">
        <v>125</v>
      </c>
      <c r="F574" s="54">
        <v>0</v>
      </c>
      <c r="G574" s="55">
        <v>0</v>
      </c>
      <c r="H574" s="67">
        <f t="shared" si="36"/>
        <v>0</v>
      </c>
      <c r="I574" s="68"/>
      <c r="J574" s="56"/>
      <c r="K574" s="69"/>
      <c r="L574" s="70">
        <f t="shared" si="37"/>
        <v>0</v>
      </c>
      <c r="M574" s="52"/>
      <c r="N574" s="57">
        <v>0</v>
      </c>
      <c r="O574" s="72"/>
      <c r="P574" s="72"/>
      <c r="Q574" s="72"/>
      <c r="R574" s="72"/>
      <c r="S574" s="72"/>
      <c r="T574" s="72"/>
      <c r="U574" s="72"/>
      <c r="V574" s="72"/>
      <c r="W574" s="72"/>
      <c r="X574" s="72"/>
      <c r="Y574" s="72"/>
      <c r="Z574" s="72"/>
      <c r="AA574" s="58">
        <f t="shared" si="38"/>
        <v>0</v>
      </c>
      <c r="AB574" s="73"/>
      <c r="AC574" s="59">
        <f>IF(ROUND(Comptes!AA574,0)=0,Comptes!AF574,IFERROR(IF(Comptes!H574&lt;&gt;0,IF(Comptes!AA574&lt;&gt;0,SUMPRODUCT(Comptes!O574:Z574,Comptes!$O$5:$Z$5)/Comptes!AA574,IF(Comptes!G574&lt;&gt;0,$AC$3,Comptes!AF574)),""),""))</f>
        <v>0</v>
      </c>
      <c r="AD574" s="60" t="str">
        <f ca="1">+IFERROR(VLOOKUP((($AC$3-AC574))/30.5,$AK$24:$AL$28,2,TRUE),"")</f>
        <v>A plus d’un an</v>
      </c>
      <c r="AE574" s="52"/>
      <c r="AF574" s="61"/>
    </row>
    <row r="575" spans="1:32" s="62" customFormat="1" ht="13.8" x14ac:dyDescent="0.3">
      <c r="A575" s="76"/>
      <c r="B575" s="64" t="s">
        <v>125</v>
      </c>
      <c r="C575" s="65" t="s">
        <v>125</v>
      </c>
      <c r="D575" s="65" t="s">
        <v>125</v>
      </c>
      <c r="E575" s="66" t="s">
        <v>125</v>
      </c>
      <c r="F575" s="54">
        <v>0</v>
      </c>
      <c r="G575" s="55">
        <v>0</v>
      </c>
      <c r="H575" s="67">
        <f t="shared" si="36"/>
        <v>0</v>
      </c>
      <c r="I575" s="68"/>
      <c r="J575" s="56"/>
      <c r="K575" s="69"/>
      <c r="L575" s="70">
        <f t="shared" si="37"/>
        <v>0</v>
      </c>
      <c r="M575" s="52"/>
      <c r="N575" s="57">
        <v>0</v>
      </c>
      <c r="O575" s="72"/>
      <c r="P575" s="72"/>
      <c r="Q575" s="72"/>
      <c r="R575" s="72"/>
      <c r="S575" s="72"/>
      <c r="T575" s="72"/>
      <c r="U575" s="72"/>
      <c r="V575" s="72"/>
      <c r="W575" s="72"/>
      <c r="X575" s="72"/>
      <c r="Y575" s="72"/>
      <c r="Z575" s="72"/>
      <c r="AA575" s="58">
        <f t="shared" si="38"/>
        <v>0</v>
      </c>
      <c r="AB575" s="73"/>
      <c r="AC575" s="59">
        <f>IF(ROUND(Comptes!AA575,0)=0,Comptes!AF575,IFERROR(IF(Comptes!H575&lt;&gt;0,IF(Comptes!AA575&lt;&gt;0,SUMPRODUCT(Comptes!O575:Z575,Comptes!$O$5:$Z$5)/Comptes!AA575,IF(Comptes!G575&lt;&gt;0,$AC$3,Comptes!AF575)),""),""))</f>
        <v>0</v>
      </c>
      <c r="AD575" s="60" t="str">
        <f ca="1">+IFERROR(VLOOKUP((($AC$3-AC575))/30.5,$AK$24:$AL$28,2,TRUE),"")</f>
        <v>A plus d’un an</v>
      </c>
      <c r="AE575" s="52"/>
      <c r="AF575" s="61"/>
    </row>
    <row r="576" spans="1:32" s="62" customFormat="1" ht="13.8" x14ac:dyDescent="0.3">
      <c r="A576" s="76"/>
      <c r="B576" s="64" t="s">
        <v>125</v>
      </c>
      <c r="C576" s="65" t="s">
        <v>125</v>
      </c>
      <c r="D576" s="65" t="s">
        <v>125</v>
      </c>
      <c r="E576" s="66" t="s">
        <v>125</v>
      </c>
      <c r="F576" s="54">
        <v>0</v>
      </c>
      <c r="G576" s="55">
        <v>0</v>
      </c>
      <c r="H576" s="67">
        <f t="shared" si="36"/>
        <v>0</v>
      </c>
      <c r="I576" s="68"/>
      <c r="J576" s="56"/>
      <c r="K576" s="69"/>
      <c r="L576" s="70">
        <f t="shared" si="37"/>
        <v>0</v>
      </c>
      <c r="M576" s="52"/>
      <c r="N576" s="57">
        <v>0</v>
      </c>
      <c r="O576" s="72"/>
      <c r="P576" s="72"/>
      <c r="Q576" s="72"/>
      <c r="R576" s="72"/>
      <c r="S576" s="72"/>
      <c r="T576" s="72"/>
      <c r="U576" s="72"/>
      <c r="V576" s="72"/>
      <c r="W576" s="72"/>
      <c r="X576" s="72"/>
      <c r="Y576" s="72"/>
      <c r="Z576" s="72"/>
      <c r="AA576" s="58">
        <f t="shared" si="38"/>
        <v>0</v>
      </c>
      <c r="AB576" s="73"/>
      <c r="AC576" s="59">
        <f>IF(ROUND(Comptes!AA576,0)=0,Comptes!AF576,IFERROR(IF(Comptes!H576&lt;&gt;0,IF(Comptes!AA576&lt;&gt;0,SUMPRODUCT(Comptes!O576:Z576,Comptes!$O$5:$Z$5)/Comptes!AA576,IF(Comptes!G576&lt;&gt;0,$AC$3,Comptes!AF576)),""),""))</f>
        <v>0</v>
      </c>
      <c r="AD576" s="60" t="str">
        <f ca="1">+IFERROR(VLOOKUP((($AC$3-AC576))/30.5,$AK$24:$AL$28,2,TRUE),"")</f>
        <v>A plus d’un an</v>
      </c>
      <c r="AE576" s="52"/>
      <c r="AF576" s="61"/>
    </row>
    <row r="577" spans="1:32" s="62" customFormat="1" ht="13.8" x14ac:dyDescent="0.3">
      <c r="A577" s="76"/>
      <c r="B577" s="64" t="s">
        <v>125</v>
      </c>
      <c r="C577" s="65" t="s">
        <v>125</v>
      </c>
      <c r="D577" s="65" t="s">
        <v>125</v>
      </c>
      <c r="E577" s="66" t="s">
        <v>125</v>
      </c>
      <c r="F577" s="54">
        <v>0</v>
      </c>
      <c r="G577" s="55">
        <v>0</v>
      </c>
      <c r="H577" s="67">
        <f t="shared" si="36"/>
        <v>0</v>
      </c>
      <c r="I577" s="68"/>
      <c r="J577" s="56"/>
      <c r="K577" s="69"/>
      <c r="L577" s="70">
        <f t="shared" si="37"/>
        <v>0</v>
      </c>
      <c r="M577" s="52"/>
      <c r="N577" s="57">
        <v>0</v>
      </c>
      <c r="O577" s="72"/>
      <c r="P577" s="72"/>
      <c r="Q577" s="72"/>
      <c r="R577" s="72"/>
      <c r="S577" s="72"/>
      <c r="T577" s="72"/>
      <c r="U577" s="72"/>
      <c r="V577" s="72"/>
      <c r="W577" s="72"/>
      <c r="X577" s="72"/>
      <c r="Y577" s="72"/>
      <c r="Z577" s="72"/>
      <c r="AA577" s="58">
        <f t="shared" si="38"/>
        <v>0</v>
      </c>
      <c r="AB577" s="73"/>
      <c r="AC577" s="59">
        <f>IF(ROUND(Comptes!AA577,0)=0,Comptes!AF577,IFERROR(IF(Comptes!H577&lt;&gt;0,IF(Comptes!AA577&lt;&gt;0,SUMPRODUCT(Comptes!O577:Z577,Comptes!$O$5:$Z$5)/Comptes!AA577,IF(Comptes!G577&lt;&gt;0,$AC$3,Comptes!AF577)),""),""))</f>
        <v>0</v>
      </c>
      <c r="AD577" s="60" t="str">
        <f ca="1">+IFERROR(VLOOKUP((($AC$3-AC577))/30.5,$AK$24:$AL$28,2,TRUE),"")</f>
        <v>A plus d’un an</v>
      </c>
      <c r="AE577" s="52"/>
      <c r="AF577" s="61"/>
    </row>
    <row r="578" spans="1:32" s="62" customFormat="1" ht="13.8" x14ac:dyDescent="0.3">
      <c r="A578" s="76"/>
      <c r="B578" s="64" t="s">
        <v>125</v>
      </c>
      <c r="C578" s="65" t="s">
        <v>125</v>
      </c>
      <c r="D578" s="65" t="s">
        <v>125</v>
      </c>
      <c r="E578" s="66" t="s">
        <v>125</v>
      </c>
      <c r="F578" s="54">
        <v>0</v>
      </c>
      <c r="G578" s="55">
        <v>0</v>
      </c>
      <c r="H578" s="67">
        <f t="shared" si="36"/>
        <v>0</v>
      </c>
      <c r="I578" s="68"/>
      <c r="J578" s="56"/>
      <c r="K578" s="69"/>
      <c r="L578" s="70">
        <f t="shared" si="37"/>
        <v>0</v>
      </c>
      <c r="M578" s="52"/>
      <c r="N578" s="57">
        <v>0</v>
      </c>
      <c r="O578" s="72"/>
      <c r="P578" s="72"/>
      <c r="Q578" s="72"/>
      <c r="R578" s="72"/>
      <c r="S578" s="72"/>
      <c r="T578" s="72"/>
      <c r="U578" s="72"/>
      <c r="V578" s="72"/>
      <c r="W578" s="72"/>
      <c r="X578" s="72"/>
      <c r="Y578" s="72"/>
      <c r="Z578" s="72"/>
      <c r="AA578" s="58">
        <f t="shared" si="38"/>
        <v>0</v>
      </c>
      <c r="AB578" s="73"/>
      <c r="AC578" s="59">
        <f>IF(ROUND(Comptes!AA578,0)=0,Comptes!AF578,IFERROR(IF(Comptes!H578&lt;&gt;0,IF(Comptes!AA578&lt;&gt;0,SUMPRODUCT(Comptes!O578:Z578,Comptes!$O$5:$Z$5)/Comptes!AA578,IF(Comptes!G578&lt;&gt;0,$AC$3,Comptes!AF578)),""),""))</f>
        <v>0</v>
      </c>
      <c r="AD578" s="60" t="str">
        <f ca="1">+IFERROR(VLOOKUP((($AC$3-AC578))/30.5,$AK$24:$AL$28,2,TRUE),"")</f>
        <v>A plus d’un an</v>
      </c>
      <c r="AE578" s="52"/>
      <c r="AF578" s="61"/>
    </row>
    <row r="579" spans="1:32" s="62" customFormat="1" ht="13.8" x14ac:dyDescent="0.3">
      <c r="A579" s="76"/>
      <c r="B579" s="64" t="s">
        <v>125</v>
      </c>
      <c r="C579" s="65" t="s">
        <v>125</v>
      </c>
      <c r="D579" s="65" t="s">
        <v>125</v>
      </c>
      <c r="E579" s="66" t="s">
        <v>125</v>
      </c>
      <c r="F579" s="54">
        <v>0</v>
      </c>
      <c r="G579" s="55">
        <v>0</v>
      </c>
      <c r="H579" s="67">
        <f t="shared" si="36"/>
        <v>0</v>
      </c>
      <c r="I579" s="68"/>
      <c r="J579" s="56"/>
      <c r="K579" s="69"/>
      <c r="L579" s="70">
        <f t="shared" si="37"/>
        <v>0</v>
      </c>
      <c r="M579" s="52"/>
      <c r="N579" s="57">
        <v>0</v>
      </c>
      <c r="O579" s="72"/>
      <c r="P579" s="72"/>
      <c r="Q579" s="72"/>
      <c r="R579" s="72"/>
      <c r="S579" s="72"/>
      <c r="T579" s="72"/>
      <c r="U579" s="72"/>
      <c r="V579" s="72"/>
      <c r="W579" s="72"/>
      <c r="X579" s="72"/>
      <c r="Y579" s="72"/>
      <c r="Z579" s="72"/>
      <c r="AA579" s="58">
        <f t="shared" si="38"/>
        <v>0</v>
      </c>
      <c r="AB579" s="73"/>
      <c r="AC579" s="59">
        <f>IF(ROUND(Comptes!AA579,0)=0,Comptes!AF579,IFERROR(IF(Comptes!H579&lt;&gt;0,IF(Comptes!AA579&lt;&gt;0,SUMPRODUCT(Comptes!O579:Z579,Comptes!$O$5:$Z$5)/Comptes!AA579,IF(Comptes!G579&lt;&gt;0,$AC$3,Comptes!AF579)),""),""))</f>
        <v>0</v>
      </c>
      <c r="AD579" s="60" t="str">
        <f ca="1">+IFERROR(VLOOKUP((($AC$3-AC579))/30.5,$AK$24:$AL$28,2,TRUE),"")</f>
        <v>A plus d’un an</v>
      </c>
      <c r="AE579" s="52"/>
      <c r="AF579" s="61"/>
    </row>
    <row r="580" spans="1:32" s="62" customFormat="1" ht="13.8" x14ac:dyDescent="0.3">
      <c r="A580" s="76"/>
      <c r="B580" s="64" t="s">
        <v>125</v>
      </c>
      <c r="C580" s="65" t="s">
        <v>125</v>
      </c>
      <c r="D580" s="65" t="s">
        <v>125</v>
      </c>
      <c r="E580" s="66" t="s">
        <v>125</v>
      </c>
      <c r="F580" s="54">
        <v>0</v>
      </c>
      <c r="G580" s="55">
        <v>0</v>
      </c>
      <c r="H580" s="67">
        <f t="shared" si="36"/>
        <v>0</v>
      </c>
      <c r="I580" s="68"/>
      <c r="J580" s="56"/>
      <c r="K580" s="69"/>
      <c r="L580" s="70">
        <f t="shared" si="37"/>
        <v>0</v>
      </c>
      <c r="M580" s="52"/>
      <c r="N580" s="57">
        <v>0</v>
      </c>
      <c r="O580" s="72"/>
      <c r="P580" s="72"/>
      <c r="Q580" s="72"/>
      <c r="R580" s="72"/>
      <c r="S580" s="72"/>
      <c r="T580" s="72"/>
      <c r="U580" s="72"/>
      <c r="V580" s="72"/>
      <c r="W580" s="72"/>
      <c r="X580" s="72"/>
      <c r="Y580" s="72"/>
      <c r="Z580" s="72"/>
      <c r="AA580" s="58">
        <f t="shared" si="38"/>
        <v>0</v>
      </c>
      <c r="AB580" s="73"/>
      <c r="AC580" s="59">
        <f>IF(ROUND(Comptes!AA580,0)=0,Comptes!AF580,IFERROR(IF(Comptes!H580&lt;&gt;0,IF(Comptes!AA580&lt;&gt;0,SUMPRODUCT(Comptes!O580:Z580,Comptes!$O$5:$Z$5)/Comptes!AA580,IF(Comptes!G580&lt;&gt;0,$AC$3,Comptes!AF580)),""),""))</f>
        <v>0</v>
      </c>
      <c r="AD580" s="60" t="str">
        <f ca="1">+IFERROR(VLOOKUP((($AC$3-AC580))/30.5,$AK$24:$AL$28,2,TRUE),"")</f>
        <v>A plus d’un an</v>
      </c>
      <c r="AE580" s="52"/>
      <c r="AF580" s="61"/>
    </row>
    <row r="581" spans="1:32" s="62" customFormat="1" ht="13.8" x14ac:dyDescent="0.3">
      <c r="A581" s="76"/>
      <c r="B581" s="64" t="s">
        <v>125</v>
      </c>
      <c r="C581" s="65" t="s">
        <v>125</v>
      </c>
      <c r="D581" s="65" t="s">
        <v>125</v>
      </c>
      <c r="E581" s="66" t="s">
        <v>125</v>
      </c>
      <c r="F581" s="54">
        <v>0</v>
      </c>
      <c r="G581" s="55">
        <v>0</v>
      </c>
      <c r="H581" s="67">
        <f t="shared" si="36"/>
        <v>0</v>
      </c>
      <c r="I581" s="68"/>
      <c r="J581" s="56"/>
      <c r="K581" s="69"/>
      <c r="L581" s="70">
        <f t="shared" si="37"/>
        <v>0</v>
      </c>
      <c r="M581" s="52"/>
      <c r="N581" s="57">
        <v>0</v>
      </c>
      <c r="O581" s="72"/>
      <c r="P581" s="72"/>
      <c r="Q581" s="72"/>
      <c r="R581" s="72"/>
      <c r="S581" s="72"/>
      <c r="T581" s="72"/>
      <c r="U581" s="72"/>
      <c r="V581" s="72"/>
      <c r="W581" s="72"/>
      <c r="X581" s="72"/>
      <c r="Y581" s="72"/>
      <c r="Z581" s="72"/>
      <c r="AA581" s="58">
        <f t="shared" si="38"/>
        <v>0</v>
      </c>
      <c r="AB581" s="73"/>
      <c r="AC581" s="59">
        <f>IF(ROUND(Comptes!AA581,0)=0,Comptes!AF581,IFERROR(IF(Comptes!H581&lt;&gt;0,IF(Comptes!AA581&lt;&gt;0,SUMPRODUCT(Comptes!O581:Z581,Comptes!$O$5:$Z$5)/Comptes!AA581,IF(Comptes!G581&lt;&gt;0,$AC$3,Comptes!AF581)),""),""))</f>
        <v>0</v>
      </c>
      <c r="AD581" s="60" t="str">
        <f ca="1">+IFERROR(VLOOKUP((($AC$3-AC581))/30.5,$AK$24:$AL$28,2,TRUE),"")</f>
        <v>A plus d’un an</v>
      </c>
      <c r="AE581" s="52"/>
      <c r="AF581" s="61"/>
    </row>
    <row r="582" spans="1:32" s="62" customFormat="1" ht="13.8" x14ac:dyDescent="0.3">
      <c r="A582" s="76"/>
      <c r="B582" s="64" t="s">
        <v>125</v>
      </c>
      <c r="C582" s="65" t="s">
        <v>125</v>
      </c>
      <c r="D582" s="65" t="s">
        <v>125</v>
      </c>
      <c r="E582" s="66" t="s">
        <v>125</v>
      </c>
      <c r="F582" s="54">
        <v>0</v>
      </c>
      <c r="G582" s="55">
        <v>0</v>
      </c>
      <c r="H582" s="67">
        <f t="shared" si="36"/>
        <v>0</v>
      </c>
      <c r="I582" s="68"/>
      <c r="J582" s="56"/>
      <c r="K582" s="69"/>
      <c r="L582" s="70">
        <f t="shared" si="37"/>
        <v>0</v>
      </c>
      <c r="M582" s="52"/>
      <c r="N582" s="57">
        <v>0</v>
      </c>
      <c r="O582" s="72"/>
      <c r="P582" s="72"/>
      <c r="Q582" s="72"/>
      <c r="R582" s="72"/>
      <c r="S582" s="72"/>
      <c r="T582" s="72"/>
      <c r="U582" s="72"/>
      <c r="V582" s="72"/>
      <c r="W582" s="72"/>
      <c r="X582" s="72"/>
      <c r="Y582" s="72"/>
      <c r="Z582" s="72"/>
      <c r="AA582" s="58">
        <f t="shared" si="38"/>
        <v>0</v>
      </c>
      <c r="AB582" s="73"/>
      <c r="AC582" s="59">
        <f>IF(ROUND(Comptes!AA582,0)=0,Comptes!AF582,IFERROR(IF(Comptes!H582&lt;&gt;0,IF(Comptes!AA582&lt;&gt;0,SUMPRODUCT(Comptes!O582:Z582,Comptes!$O$5:$Z$5)/Comptes!AA582,IF(Comptes!G582&lt;&gt;0,$AC$3,Comptes!AF582)),""),""))</f>
        <v>0</v>
      </c>
      <c r="AD582" s="60" t="str">
        <f ca="1">+IFERROR(VLOOKUP((($AC$3-AC582))/30.5,$AK$24:$AL$28,2,TRUE),"")</f>
        <v>A plus d’un an</v>
      </c>
      <c r="AE582" s="52"/>
      <c r="AF582" s="61"/>
    </row>
    <row r="583" spans="1:32" s="62" customFormat="1" ht="13.8" x14ac:dyDescent="0.3">
      <c r="A583" s="76"/>
      <c r="B583" s="64" t="s">
        <v>125</v>
      </c>
      <c r="C583" s="65" t="s">
        <v>125</v>
      </c>
      <c r="D583" s="65" t="s">
        <v>125</v>
      </c>
      <c r="E583" s="66" t="s">
        <v>125</v>
      </c>
      <c r="F583" s="54">
        <v>0</v>
      </c>
      <c r="G583" s="55">
        <v>0</v>
      </c>
      <c r="H583" s="67">
        <f t="shared" si="36"/>
        <v>0</v>
      </c>
      <c r="I583" s="68"/>
      <c r="J583" s="56"/>
      <c r="K583" s="69"/>
      <c r="L583" s="70">
        <f t="shared" si="37"/>
        <v>0</v>
      </c>
      <c r="M583" s="52"/>
      <c r="N583" s="57">
        <v>0</v>
      </c>
      <c r="O583" s="72"/>
      <c r="P583" s="72"/>
      <c r="Q583" s="72"/>
      <c r="R583" s="72"/>
      <c r="S583" s="72"/>
      <c r="T583" s="72"/>
      <c r="U583" s="72"/>
      <c r="V583" s="72"/>
      <c r="W583" s="72"/>
      <c r="X583" s="72"/>
      <c r="Y583" s="72"/>
      <c r="Z583" s="72"/>
      <c r="AA583" s="58">
        <f t="shared" si="38"/>
        <v>0</v>
      </c>
      <c r="AB583" s="73"/>
      <c r="AC583" s="59">
        <f>IF(ROUND(Comptes!AA583,0)=0,Comptes!AF583,IFERROR(IF(Comptes!H583&lt;&gt;0,IF(Comptes!AA583&lt;&gt;0,SUMPRODUCT(Comptes!O583:Z583,Comptes!$O$5:$Z$5)/Comptes!AA583,IF(Comptes!G583&lt;&gt;0,$AC$3,Comptes!AF583)),""),""))</f>
        <v>0</v>
      </c>
      <c r="AD583" s="60" t="str">
        <f ca="1">+IFERROR(VLOOKUP((($AC$3-AC583))/30.5,$AK$24:$AL$28,2,TRUE),"")</f>
        <v>A plus d’un an</v>
      </c>
      <c r="AE583" s="52"/>
      <c r="AF583" s="61"/>
    </row>
    <row r="584" spans="1:32" s="62" customFormat="1" ht="13.8" x14ac:dyDescent="0.3">
      <c r="A584" s="76"/>
      <c r="B584" s="64" t="s">
        <v>125</v>
      </c>
      <c r="C584" s="65" t="s">
        <v>125</v>
      </c>
      <c r="D584" s="65" t="s">
        <v>125</v>
      </c>
      <c r="E584" s="66" t="s">
        <v>125</v>
      </c>
      <c r="F584" s="54">
        <v>0</v>
      </c>
      <c r="G584" s="55">
        <v>0</v>
      </c>
      <c r="H584" s="67">
        <f t="shared" si="36"/>
        <v>0</v>
      </c>
      <c r="I584" s="68"/>
      <c r="J584" s="56"/>
      <c r="K584" s="69"/>
      <c r="L584" s="70">
        <f t="shared" si="37"/>
        <v>0</v>
      </c>
      <c r="M584" s="52"/>
      <c r="N584" s="57">
        <v>0</v>
      </c>
      <c r="O584" s="72"/>
      <c r="P584" s="72"/>
      <c r="Q584" s="72"/>
      <c r="R584" s="72"/>
      <c r="S584" s="72"/>
      <c r="T584" s="72"/>
      <c r="U584" s="72"/>
      <c r="V584" s="72"/>
      <c r="W584" s="72"/>
      <c r="X584" s="72"/>
      <c r="Y584" s="72"/>
      <c r="Z584" s="72"/>
      <c r="AA584" s="58">
        <f t="shared" si="38"/>
        <v>0</v>
      </c>
      <c r="AB584" s="73"/>
      <c r="AC584" s="59">
        <f>IF(ROUND(Comptes!AA584,0)=0,Comptes!AF584,IFERROR(IF(Comptes!H584&lt;&gt;0,IF(Comptes!AA584&lt;&gt;0,SUMPRODUCT(Comptes!O584:Z584,Comptes!$O$5:$Z$5)/Comptes!AA584,IF(Comptes!G584&lt;&gt;0,$AC$3,Comptes!AF584)),""),""))</f>
        <v>0</v>
      </c>
      <c r="AD584" s="60" t="str">
        <f ca="1">+IFERROR(VLOOKUP((($AC$3-AC584))/30.5,$AK$24:$AL$28,2,TRUE),"")</f>
        <v>A plus d’un an</v>
      </c>
      <c r="AE584" s="52"/>
      <c r="AF584" s="61"/>
    </row>
    <row r="585" spans="1:32" s="62" customFormat="1" ht="13.8" x14ac:dyDescent="0.3">
      <c r="A585" s="76"/>
      <c r="B585" s="64" t="s">
        <v>125</v>
      </c>
      <c r="C585" s="65" t="s">
        <v>125</v>
      </c>
      <c r="D585" s="65" t="s">
        <v>125</v>
      </c>
      <c r="E585" s="66" t="s">
        <v>125</v>
      </c>
      <c r="F585" s="54">
        <v>0</v>
      </c>
      <c r="G585" s="55">
        <v>0</v>
      </c>
      <c r="H585" s="67">
        <f t="shared" si="36"/>
        <v>0</v>
      </c>
      <c r="I585" s="68"/>
      <c r="J585" s="56"/>
      <c r="K585" s="69"/>
      <c r="L585" s="70">
        <f t="shared" si="37"/>
        <v>0</v>
      </c>
      <c r="M585" s="52"/>
      <c r="N585" s="57">
        <v>0</v>
      </c>
      <c r="O585" s="72"/>
      <c r="P585" s="72"/>
      <c r="Q585" s="72"/>
      <c r="R585" s="72"/>
      <c r="S585" s="72"/>
      <c r="T585" s="72"/>
      <c r="U585" s="72"/>
      <c r="V585" s="72"/>
      <c r="W585" s="72"/>
      <c r="X585" s="72"/>
      <c r="Y585" s="72"/>
      <c r="Z585" s="72"/>
      <c r="AA585" s="58">
        <f t="shared" si="38"/>
        <v>0</v>
      </c>
      <c r="AB585" s="73"/>
      <c r="AC585" s="59">
        <f>IF(ROUND(Comptes!AA585,0)=0,Comptes!AF585,IFERROR(IF(Comptes!H585&lt;&gt;0,IF(Comptes!AA585&lt;&gt;0,SUMPRODUCT(Comptes!O585:Z585,Comptes!$O$5:$Z$5)/Comptes!AA585,IF(Comptes!G585&lt;&gt;0,$AC$3,Comptes!AF585)),""),""))</f>
        <v>0</v>
      </c>
      <c r="AD585" s="60" t="str">
        <f ca="1">+IFERROR(VLOOKUP((($AC$3-AC585))/30.5,$AK$24:$AL$28,2,TRUE),"")</f>
        <v>A plus d’un an</v>
      </c>
      <c r="AE585" s="52"/>
      <c r="AF585" s="61"/>
    </row>
    <row r="586" spans="1:32" s="62" customFormat="1" ht="13.8" x14ac:dyDescent="0.3">
      <c r="A586" s="76"/>
      <c r="B586" s="64" t="s">
        <v>125</v>
      </c>
      <c r="C586" s="65" t="s">
        <v>125</v>
      </c>
      <c r="D586" s="65" t="s">
        <v>125</v>
      </c>
      <c r="E586" s="66" t="s">
        <v>125</v>
      </c>
      <c r="F586" s="54">
        <v>0</v>
      </c>
      <c r="G586" s="55">
        <v>0</v>
      </c>
      <c r="H586" s="67">
        <f t="shared" si="36"/>
        <v>0</v>
      </c>
      <c r="I586" s="68"/>
      <c r="J586" s="56"/>
      <c r="K586" s="69"/>
      <c r="L586" s="70">
        <f t="shared" si="37"/>
        <v>0</v>
      </c>
      <c r="M586" s="52"/>
      <c r="N586" s="57">
        <v>0</v>
      </c>
      <c r="O586" s="72"/>
      <c r="P586" s="72"/>
      <c r="Q586" s="72"/>
      <c r="R586" s="72"/>
      <c r="S586" s="72"/>
      <c r="T586" s="72"/>
      <c r="U586" s="72"/>
      <c r="V586" s="72"/>
      <c r="W586" s="72"/>
      <c r="X586" s="72"/>
      <c r="Y586" s="72"/>
      <c r="Z586" s="72"/>
      <c r="AA586" s="58">
        <f t="shared" si="38"/>
        <v>0</v>
      </c>
      <c r="AB586" s="73"/>
      <c r="AC586" s="59">
        <f>IF(ROUND(Comptes!AA586,0)=0,Comptes!AF586,IFERROR(IF(Comptes!H586&lt;&gt;0,IF(Comptes!AA586&lt;&gt;0,SUMPRODUCT(Comptes!O586:Z586,Comptes!$O$5:$Z$5)/Comptes!AA586,IF(Comptes!G586&lt;&gt;0,$AC$3,Comptes!AF586)),""),""))</f>
        <v>0</v>
      </c>
      <c r="AD586" s="60" t="str">
        <f ca="1">+IFERROR(VLOOKUP((($AC$3-AC586))/30.5,$AK$24:$AL$28,2,TRUE),"")</f>
        <v>A plus d’un an</v>
      </c>
      <c r="AE586" s="52"/>
      <c r="AF586" s="61"/>
    </row>
    <row r="587" spans="1:32" s="62" customFormat="1" ht="13.8" x14ac:dyDescent="0.3">
      <c r="A587" s="76"/>
      <c r="B587" s="64" t="s">
        <v>125</v>
      </c>
      <c r="C587" s="65" t="s">
        <v>125</v>
      </c>
      <c r="D587" s="65" t="s">
        <v>125</v>
      </c>
      <c r="E587" s="66" t="s">
        <v>125</v>
      </c>
      <c r="F587" s="54">
        <v>0</v>
      </c>
      <c r="G587" s="55">
        <v>0</v>
      </c>
      <c r="H587" s="67">
        <f t="shared" si="36"/>
        <v>0</v>
      </c>
      <c r="I587" s="68"/>
      <c r="J587" s="56"/>
      <c r="K587" s="69"/>
      <c r="L587" s="70">
        <f t="shared" si="37"/>
        <v>0</v>
      </c>
      <c r="M587" s="52"/>
      <c r="N587" s="57">
        <v>0</v>
      </c>
      <c r="O587" s="72"/>
      <c r="P587" s="72"/>
      <c r="Q587" s="72"/>
      <c r="R587" s="72"/>
      <c r="S587" s="72"/>
      <c r="T587" s="72"/>
      <c r="U587" s="72"/>
      <c r="V587" s="72"/>
      <c r="W587" s="72"/>
      <c r="X587" s="72"/>
      <c r="Y587" s="72"/>
      <c r="Z587" s="72"/>
      <c r="AA587" s="58">
        <f t="shared" si="38"/>
        <v>0</v>
      </c>
      <c r="AB587" s="73"/>
      <c r="AC587" s="59">
        <f>IF(ROUND(Comptes!AA587,0)=0,Comptes!AF587,IFERROR(IF(Comptes!H587&lt;&gt;0,IF(Comptes!AA587&lt;&gt;0,SUMPRODUCT(Comptes!O587:Z587,Comptes!$O$5:$Z$5)/Comptes!AA587,IF(Comptes!G587&lt;&gt;0,$AC$3,Comptes!AF587)),""),""))</f>
        <v>0</v>
      </c>
      <c r="AD587" s="60" t="str">
        <f ca="1">+IFERROR(VLOOKUP((($AC$3-AC587))/30.5,$AK$24:$AL$28,2,TRUE),"")</f>
        <v>A plus d’un an</v>
      </c>
      <c r="AE587" s="52"/>
      <c r="AF587" s="61"/>
    </row>
    <row r="588" spans="1:32" s="62" customFormat="1" ht="13.8" x14ac:dyDescent="0.3">
      <c r="A588" s="76"/>
      <c r="B588" s="64" t="s">
        <v>125</v>
      </c>
      <c r="C588" s="65" t="s">
        <v>125</v>
      </c>
      <c r="D588" s="65" t="s">
        <v>125</v>
      </c>
      <c r="E588" s="66" t="s">
        <v>125</v>
      </c>
      <c r="F588" s="54">
        <v>0</v>
      </c>
      <c r="G588" s="55">
        <v>0</v>
      </c>
      <c r="H588" s="67">
        <f t="shared" si="36"/>
        <v>0</v>
      </c>
      <c r="I588" s="68"/>
      <c r="J588" s="56"/>
      <c r="K588" s="69"/>
      <c r="L588" s="70">
        <f t="shared" si="37"/>
        <v>0</v>
      </c>
      <c r="M588" s="52"/>
      <c r="N588" s="57">
        <v>0</v>
      </c>
      <c r="O588" s="72"/>
      <c r="P588" s="72"/>
      <c r="Q588" s="72"/>
      <c r="R588" s="72"/>
      <c r="S588" s="72"/>
      <c r="T588" s="72"/>
      <c r="U588" s="72"/>
      <c r="V588" s="72"/>
      <c r="W588" s="72"/>
      <c r="X588" s="72"/>
      <c r="Y588" s="72"/>
      <c r="Z588" s="72"/>
      <c r="AA588" s="58">
        <f t="shared" si="38"/>
        <v>0</v>
      </c>
      <c r="AB588" s="73"/>
      <c r="AC588" s="59">
        <f>IF(ROUND(Comptes!AA588,0)=0,Comptes!AF588,IFERROR(IF(Comptes!H588&lt;&gt;0,IF(Comptes!AA588&lt;&gt;0,SUMPRODUCT(Comptes!O588:Z588,Comptes!$O$5:$Z$5)/Comptes!AA588,IF(Comptes!G588&lt;&gt;0,$AC$3,Comptes!AF588)),""),""))</f>
        <v>0</v>
      </c>
      <c r="AD588" s="60" t="str">
        <f ca="1">+IFERROR(VLOOKUP((($AC$3-AC588))/30.5,$AK$24:$AL$28,2,TRUE),"")</f>
        <v>A plus d’un an</v>
      </c>
      <c r="AE588" s="52"/>
      <c r="AF588" s="61"/>
    </row>
    <row r="589" spans="1:32" s="62" customFormat="1" ht="13.8" x14ac:dyDescent="0.3">
      <c r="A589" s="76"/>
      <c r="B589" s="64" t="s">
        <v>125</v>
      </c>
      <c r="C589" s="65" t="s">
        <v>125</v>
      </c>
      <c r="D589" s="65" t="s">
        <v>125</v>
      </c>
      <c r="E589" s="66" t="s">
        <v>125</v>
      </c>
      <c r="F589" s="54">
        <v>0</v>
      </c>
      <c r="G589" s="55">
        <v>0</v>
      </c>
      <c r="H589" s="67">
        <f t="shared" si="36"/>
        <v>0</v>
      </c>
      <c r="I589" s="68"/>
      <c r="J589" s="56"/>
      <c r="K589" s="69"/>
      <c r="L589" s="70">
        <f t="shared" si="37"/>
        <v>0</v>
      </c>
      <c r="M589" s="52"/>
      <c r="N589" s="57">
        <v>0</v>
      </c>
      <c r="O589" s="72"/>
      <c r="P589" s="72"/>
      <c r="Q589" s="72"/>
      <c r="R589" s="72"/>
      <c r="S589" s="72"/>
      <c r="T589" s="72"/>
      <c r="U589" s="72"/>
      <c r="V589" s="72"/>
      <c r="W589" s="72"/>
      <c r="X589" s="72"/>
      <c r="Y589" s="72"/>
      <c r="Z589" s="72"/>
      <c r="AA589" s="58">
        <f t="shared" si="38"/>
        <v>0</v>
      </c>
      <c r="AB589" s="73"/>
      <c r="AC589" s="59">
        <f>IF(ROUND(Comptes!AA589,0)=0,Comptes!AF589,IFERROR(IF(Comptes!H589&lt;&gt;0,IF(Comptes!AA589&lt;&gt;0,SUMPRODUCT(Comptes!O589:Z589,Comptes!$O$5:$Z$5)/Comptes!AA589,IF(Comptes!G589&lt;&gt;0,$AC$3,Comptes!AF589)),""),""))</f>
        <v>0</v>
      </c>
      <c r="AD589" s="60" t="str">
        <f ca="1">+IFERROR(VLOOKUP((($AC$3-AC589))/30.5,$AK$24:$AL$28,2,TRUE),"")</f>
        <v>A plus d’un an</v>
      </c>
      <c r="AE589" s="52"/>
      <c r="AF589" s="61"/>
    </row>
    <row r="590" spans="1:32" s="62" customFormat="1" ht="13.8" x14ac:dyDescent="0.3">
      <c r="A590" s="76"/>
      <c r="B590" s="64" t="s">
        <v>125</v>
      </c>
      <c r="C590" s="65" t="s">
        <v>125</v>
      </c>
      <c r="D590" s="65" t="s">
        <v>125</v>
      </c>
      <c r="E590" s="66" t="s">
        <v>125</v>
      </c>
      <c r="F590" s="54">
        <v>0</v>
      </c>
      <c r="G590" s="55">
        <v>0</v>
      </c>
      <c r="H590" s="67">
        <f t="shared" si="36"/>
        <v>0</v>
      </c>
      <c r="I590" s="68"/>
      <c r="J590" s="56"/>
      <c r="K590" s="69"/>
      <c r="L590" s="70">
        <f t="shared" si="37"/>
        <v>0</v>
      </c>
      <c r="M590" s="52"/>
      <c r="N590" s="57">
        <v>0</v>
      </c>
      <c r="O590" s="72"/>
      <c r="P590" s="72"/>
      <c r="Q590" s="72"/>
      <c r="R590" s="72"/>
      <c r="S590" s="72"/>
      <c r="T590" s="72"/>
      <c r="U590" s="72"/>
      <c r="V590" s="72"/>
      <c r="W590" s="72"/>
      <c r="X590" s="72"/>
      <c r="Y590" s="72"/>
      <c r="Z590" s="72"/>
      <c r="AA590" s="58">
        <f t="shared" si="38"/>
        <v>0</v>
      </c>
      <c r="AB590" s="73"/>
      <c r="AC590" s="59">
        <f>IF(ROUND(Comptes!AA590,0)=0,Comptes!AF590,IFERROR(IF(Comptes!H590&lt;&gt;0,IF(Comptes!AA590&lt;&gt;0,SUMPRODUCT(Comptes!O590:Z590,Comptes!$O$5:$Z$5)/Comptes!AA590,IF(Comptes!G590&lt;&gt;0,$AC$3,Comptes!AF590)),""),""))</f>
        <v>0</v>
      </c>
      <c r="AD590" s="60" t="str">
        <f ca="1">+IFERROR(VLOOKUP((($AC$3-AC590))/30.5,$AK$24:$AL$28,2,TRUE),"")</f>
        <v>A plus d’un an</v>
      </c>
      <c r="AE590" s="52"/>
      <c r="AF590" s="61"/>
    </row>
    <row r="591" spans="1:32" s="62" customFormat="1" ht="13.8" x14ac:dyDescent="0.3">
      <c r="A591" s="76"/>
      <c r="B591" s="64" t="s">
        <v>125</v>
      </c>
      <c r="C591" s="65" t="s">
        <v>125</v>
      </c>
      <c r="D591" s="65" t="s">
        <v>125</v>
      </c>
      <c r="E591" s="66" t="s">
        <v>125</v>
      </c>
      <c r="F591" s="54">
        <v>0</v>
      </c>
      <c r="G591" s="55">
        <v>0</v>
      </c>
      <c r="H591" s="67">
        <f t="shared" si="36"/>
        <v>0</v>
      </c>
      <c r="I591" s="68"/>
      <c r="J591" s="56"/>
      <c r="K591" s="69"/>
      <c r="L591" s="70">
        <f t="shared" si="37"/>
        <v>0</v>
      </c>
      <c r="M591" s="52"/>
      <c r="N591" s="57">
        <v>0</v>
      </c>
      <c r="O591" s="72"/>
      <c r="P591" s="72"/>
      <c r="Q591" s="72"/>
      <c r="R591" s="72"/>
      <c r="S591" s="72"/>
      <c r="T591" s="72"/>
      <c r="U591" s="72"/>
      <c r="V591" s="72"/>
      <c r="W591" s="72"/>
      <c r="X591" s="72"/>
      <c r="Y591" s="72"/>
      <c r="Z591" s="72"/>
      <c r="AA591" s="58">
        <f t="shared" si="38"/>
        <v>0</v>
      </c>
      <c r="AB591" s="73"/>
      <c r="AC591" s="59">
        <f>IF(ROUND(Comptes!AA591,0)=0,Comptes!AF591,IFERROR(IF(Comptes!H591&lt;&gt;0,IF(Comptes!AA591&lt;&gt;0,SUMPRODUCT(Comptes!O591:Z591,Comptes!$O$5:$Z$5)/Comptes!AA591,IF(Comptes!G591&lt;&gt;0,$AC$3,Comptes!AF591)),""),""))</f>
        <v>0</v>
      </c>
      <c r="AD591" s="60" t="str">
        <f ca="1">+IFERROR(VLOOKUP((($AC$3-AC591))/30.5,$AK$24:$AL$28,2,TRUE),"")</f>
        <v>A plus d’un an</v>
      </c>
      <c r="AE591" s="52"/>
      <c r="AF591" s="61"/>
    </row>
    <row r="592" spans="1:32" s="62" customFormat="1" ht="13.8" x14ac:dyDescent="0.3">
      <c r="A592" s="76"/>
      <c r="B592" s="64" t="s">
        <v>125</v>
      </c>
      <c r="C592" s="65" t="s">
        <v>125</v>
      </c>
      <c r="D592" s="65" t="s">
        <v>125</v>
      </c>
      <c r="E592" s="66" t="s">
        <v>125</v>
      </c>
      <c r="F592" s="54">
        <v>0</v>
      </c>
      <c r="G592" s="55">
        <v>0</v>
      </c>
      <c r="H592" s="67">
        <f t="shared" si="36"/>
        <v>0</v>
      </c>
      <c r="I592" s="68"/>
      <c r="J592" s="56"/>
      <c r="K592" s="69"/>
      <c r="L592" s="70">
        <f t="shared" si="37"/>
        <v>0</v>
      </c>
      <c r="M592" s="52"/>
      <c r="N592" s="57">
        <v>0</v>
      </c>
      <c r="O592" s="72"/>
      <c r="P592" s="72"/>
      <c r="Q592" s="72"/>
      <c r="R592" s="72"/>
      <c r="S592" s="72"/>
      <c r="T592" s="72"/>
      <c r="U592" s="72"/>
      <c r="V592" s="72"/>
      <c r="W592" s="72"/>
      <c r="X592" s="72"/>
      <c r="Y592" s="72"/>
      <c r="Z592" s="72"/>
      <c r="AA592" s="58">
        <f t="shared" si="38"/>
        <v>0</v>
      </c>
      <c r="AB592" s="73"/>
      <c r="AC592" s="59">
        <f>IF(ROUND(Comptes!AA592,0)=0,Comptes!AF592,IFERROR(IF(Comptes!H592&lt;&gt;0,IF(Comptes!AA592&lt;&gt;0,SUMPRODUCT(Comptes!O592:Z592,Comptes!$O$5:$Z$5)/Comptes!AA592,IF(Comptes!G592&lt;&gt;0,$AC$3,Comptes!AF592)),""),""))</f>
        <v>0</v>
      </c>
      <c r="AD592" s="60" t="str">
        <f ca="1">+IFERROR(VLOOKUP((($AC$3-AC592))/30.5,$AK$24:$AL$28,2,TRUE),"")</f>
        <v>A plus d’un an</v>
      </c>
      <c r="AE592" s="52"/>
      <c r="AF592" s="61"/>
    </row>
    <row r="593" spans="1:32" s="62" customFormat="1" ht="13.8" x14ac:dyDescent="0.3">
      <c r="A593" s="76"/>
      <c r="B593" s="64" t="s">
        <v>125</v>
      </c>
      <c r="C593" s="65" t="s">
        <v>125</v>
      </c>
      <c r="D593" s="65" t="s">
        <v>125</v>
      </c>
      <c r="E593" s="66" t="s">
        <v>125</v>
      </c>
      <c r="F593" s="54">
        <v>0</v>
      </c>
      <c r="G593" s="55">
        <v>0</v>
      </c>
      <c r="H593" s="67">
        <f t="shared" si="36"/>
        <v>0</v>
      </c>
      <c r="I593" s="68"/>
      <c r="J593" s="56"/>
      <c r="K593" s="69"/>
      <c r="L593" s="70">
        <f t="shared" si="37"/>
        <v>0</v>
      </c>
      <c r="M593" s="52"/>
      <c r="N593" s="57">
        <v>0</v>
      </c>
      <c r="O593" s="72"/>
      <c r="P593" s="72"/>
      <c r="Q593" s="72"/>
      <c r="R593" s="72"/>
      <c r="S593" s="72"/>
      <c r="T593" s="72"/>
      <c r="U593" s="72"/>
      <c r="V593" s="72"/>
      <c r="W593" s="72"/>
      <c r="X593" s="72"/>
      <c r="Y593" s="72"/>
      <c r="Z593" s="72"/>
      <c r="AA593" s="58">
        <f t="shared" si="38"/>
        <v>0</v>
      </c>
      <c r="AB593" s="73"/>
      <c r="AC593" s="59">
        <f>IF(ROUND(Comptes!AA593,0)=0,Comptes!AF593,IFERROR(IF(Comptes!H593&lt;&gt;0,IF(Comptes!AA593&lt;&gt;0,SUMPRODUCT(Comptes!O593:Z593,Comptes!$O$5:$Z$5)/Comptes!AA593,IF(Comptes!G593&lt;&gt;0,$AC$3,Comptes!AF593)),""),""))</f>
        <v>0</v>
      </c>
      <c r="AD593" s="60" t="str">
        <f ca="1">+IFERROR(VLOOKUP((($AC$3-AC593))/30.5,$AK$24:$AL$28,2,TRUE),"")</f>
        <v>A plus d’un an</v>
      </c>
      <c r="AE593" s="52"/>
      <c r="AF593" s="61"/>
    </row>
    <row r="594" spans="1:32" s="62" customFormat="1" ht="13.8" x14ac:dyDescent="0.3">
      <c r="A594" s="76"/>
      <c r="B594" s="64" t="s">
        <v>125</v>
      </c>
      <c r="C594" s="65" t="s">
        <v>125</v>
      </c>
      <c r="D594" s="65" t="s">
        <v>125</v>
      </c>
      <c r="E594" s="66" t="s">
        <v>125</v>
      </c>
      <c r="F594" s="54">
        <v>0</v>
      </c>
      <c r="G594" s="55">
        <v>0</v>
      </c>
      <c r="H594" s="67">
        <f t="shared" si="36"/>
        <v>0</v>
      </c>
      <c r="I594" s="68"/>
      <c r="J594" s="56"/>
      <c r="K594" s="69"/>
      <c r="L594" s="70">
        <f t="shared" si="37"/>
        <v>0</v>
      </c>
      <c r="M594" s="52"/>
      <c r="N594" s="57">
        <v>0</v>
      </c>
      <c r="O594" s="72"/>
      <c r="P594" s="72"/>
      <c r="Q594" s="72"/>
      <c r="R594" s="72"/>
      <c r="S594" s="72"/>
      <c r="T594" s="72"/>
      <c r="U594" s="72"/>
      <c r="V594" s="72"/>
      <c r="W594" s="72"/>
      <c r="X594" s="72"/>
      <c r="Y594" s="72"/>
      <c r="Z594" s="72"/>
      <c r="AA594" s="58">
        <f t="shared" si="38"/>
        <v>0</v>
      </c>
      <c r="AB594" s="73"/>
      <c r="AC594" s="59">
        <f>IF(ROUND(Comptes!AA594,0)=0,Comptes!AF594,IFERROR(IF(Comptes!H594&lt;&gt;0,IF(Comptes!AA594&lt;&gt;0,SUMPRODUCT(Comptes!O594:Z594,Comptes!$O$5:$Z$5)/Comptes!AA594,IF(Comptes!G594&lt;&gt;0,$AC$3,Comptes!AF594)),""),""))</f>
        <v>0</v>
      </c>
      <c r="AD594" s="60" t="str">
        <f ca="1">+IFERROR(VLOOKUP((($AC$3-AC594))/30.5,$AK$24:$AL$28,2,TRUE),"")</f>
        <v>A plus d’un an</v>
      </c>
      <c r="AE594" s="52"/>
      <c r="AF594" s="61"/>
    </row>
    <row r="595" spans="1:32" s="62" customFormat="1" ht="13.8" x14ac:dyDescent="0.3">
      <c r="A595" s="76"/>
      <c r="B595" s="64" t="s">
        <v>125</v>
      </c>
      <c r="C595" s="65" t="s">
        <v>125</v>
      </c>
      <c r="D595" s="65" t="s">
        <v>125</v>
      </c>
      <c r="E595" s="66" t="s">
        <v>125</v>
      </c>
      <c r="F595" s="54">
        <v>0</v>
      </c>
      <c r="G595" s="55">
        <v>0</v>
      </c>
      <c r="H595" s="67">
        <f t="shared" si="36"/>
        <v>0</v>
      </c>
      <c r="I595" s="68"/>
      <c r="J595" s="56"/>
      <c r="K595" s="69"/>
      <c r="L595" s="70">
        <f t="shared" si="37"/>
        <v>0</v>
      </c>
      <c r="M595" s="52"/>
      <c r="N595" s="57">
        <v>0</v>
      </c>
      <c r="O595" s="72"/>
      <c r="P595" s="72"/>
      <c r="Q595" s="72"/>
      <c r="R595" s="72"/>
      <c r="S595" s="72"/>
      <c r="T595" s="72"/>
      <c r="U595" s="72"/>
      <c r="V595" s="72"/>
      <c r="W595" s="72"/>
      <c r="X595" s="72"/>
      <c r="Y595" s="72"/>
      <c r="Z595" s="72"/>
      <c r="AA595" s="58">
        <f t="shared" si="38"/>
        <v>0</v>
      </c>
      <c r="AB595" s="73"/>
      <c r="AC595" s="59">
        <f>IF(ROUND(Comptes!AA595,0)=0,Comptes!AF595,IFERROR(IF(Comptes!H595&lt;&gt;0,IF(Comptes!AA595&lt;&gt;0,SUMPRODUCT(Comptes!O595:Z595,Comptes!$O$5:$Z$5)/Comptes!AA595,IF(Comptes!G595&lt;&gt;0,$AC$3,Comptes!AF595)),""),""))</f>
        <v>0</v>
      </c>
      <c r="AD595" s="60" t="str">
        <f ca="1">+IFERROR(VLOOKUP((($AC$3-AC595))/30.5,$AK$24:$AL$28,2,TRUE),"")</f>
        <v>A plus d’un an</v>
      </c>
      <c r="AE595" s="52"/>
      <c r="AF595" s="61"/>
    </row>
    <row r="596" spans="1:32" s="62" customFormat="1" ht="13.8" x14ac:dyDescent="0.3">
      <c r="A596" s="76"/>
      <c r="B596" s="64" t="s">
        <v>125</v>
      </c>
      <c r="C596" s="65" t="s">
        <v>125</v>
      </c>
      <c r="D596" s="65" t="s">
        <v>125</v>
      </c>
      <c r="E596" s="66" t="s">
        <v>125</v>
      </c>
      <c r="F596" s="54">
        <v>0</v>
      </c>
      <c r="G596" s="55">
        <v>0</v>
      </c>
      <c r="H596" s="67">
        <f t="shared" si="36"/>
        <v>0</v>
      </c>
      <c r="I596" s="68"/>
      <c r="J596" s="56"/>
      <c r="K596" s="69"/>
      <c r="L596" s="70">
        <f t="shared" si="37"/>
        <v>0</v>
      </c>
      <c r="M596" s="52"/>
      <c r="N596" s="57">
        <v>0</v>
      </c>
      <c r="O596" s="72"/>
      <c r="P596" s="72"/>
      <c r="Q596" s="72"/>
      <c r="R596" s="72"/>
      <c r="S596" s="72"/>
      <c r="T596" s="72"/>
      <c r="U596" s="72"/>
      <c r="V596" s="72"/>
      <c r="W596" s="72"/>
      <c r="X596" s="72"/>
      <c r="Y596" s="72"/>
      <c r="Z596" s="72"/>
      <c r="AA596" s="58">
        <f t="shared" si="38"/>
        <v>0</v>
      </c>
      <c r="AB596" s="73"/>
      <c r="AC596" s="59">
        <f>IF(ROUND(Comptes!AA596,0)=0,Comptes!AF596,IFERROR(IF(Comptes!H596&lt;&gt;0,IF(Comptes!AA596&lt;&gt;0,SUMPRODUCT(Comptes!O596:Z596,Comptes!$O$5:$Z$5)/Comptes!AA596,IF(Comptes!G596&lt;&gt;0,$AC$3,Comptes!AF596)),""),""))</f>
        <v>0</v>
      </c>
      <c r="AD596" s="60" t="str">
        <f ca="1">+IFERROR(VLOOKUP((($AC$3-AC596))/30.5,$AK$24:$AL$28,2,TRUE),"")</f>
        <v>A plus d’un an</v>
      </c>
      <c r="AE596" s="52"/>
      <c r="AF596" s="61"/>
    </row>
    <row r="597" spans="1:32" s="62" customFormat="1" ht="13.8" x14ac:dyDescent="0.3">
      <c r="A597" s="76"/>
      <c r="B597" s="64" t="s">
        <v>125</v>
      </c>
      <c r="C597" s="65" t="s">
        <v>125</v>
      </c>
      <c r="D597" s="65" t="s">
        <v>125</v>
      </c>
      <c r="E597" s="66" t="s">
        <v>125</v>
      </c>
      <c r="F597" s="54">
        <v>0</v>
      </c>
      <c r="G597" s="55">
        <v>0</v>
      </c>
      <c r="H597" s="67">
        <f t="shared" si="36"/>
        <v>0</v>
      </c>
      <c r="I597" s="68"/>
      <c r="J597" s="56"/>
      <c r="K597" s="69"/>
      <c r="L597" s="70">
        <f t="shared" si="37"/>
        <v>0</v>
      </c>
      <c r="M597" s="52"/>
      <c r="N597" s="57">
        <v>0</v>
      </c>
      <c r="O597" s="72"/>
      <c r="P597" s="72"/>
      <c r="Q597" s="72"/>
      <c r="R597" s="72"/>
      <c r="S597" s="72"/>
      <c r="T597" s="72"/>
      <c r="U597" s="72"/>
      <c r="V597" s="72"/>
      <c r="W597" s="72"/>
      <c r="X597" s="72"/>
      <c r="Y597" s="72"/>
      <c r="Z597" s="72"/>
      <c r="AA597" s="58">
        <f t="shared" si="38"/>
        <v>0</v>
      </c>
      <c r="AB597" s="73"/>
      <c r="AC597" s="59">
        <f>IF(ROUND(Comptes!AA597,0)=0,Comptes!AF597,IFERROR(IF(Comptes!H597&lt;&gt;0,IF(Comptes!AA597&lt;&gt;0,SUMPRODUCT(Comptes!O597:Z597,Comptes!$O$5:$Z$5)/Comptes!AA597,IF(Comptes!G597&lt;&gt;0,$AC$3,Comptes!AF597)),""),""))</f>
        <v>0</v>
      </c>
      <c r="AD597" s="60" t="str">
        <f ca="1">+IFERROR(VLOOKUP((($AC$3-AC597))/30.5,$AK$24:$AL$28,2,TRUE),"")</f>
        <v>A plus d’un an</v>
      </c>
      <c r="AE597" s="52"/>
      <c r="AF597" s="61"/>
    </row>
    <row r="598" spans="1:32" s="62" customFormat="1" ht="13.8" x14ac:dyDescent="0.3">
      <c r="A598" s="76"/>
      <c r="B598" s="64" t="s">
        <v>125</v>
      </c>
      <c r="C598" s="65" t="s">
        <v>125</v>
      </c>
      <c r="D598" s="65" t="s">
        <v>125</v>
      </c>
      <c r="E598" s="66" t="s">
        <v>125</v>
      </c>
      <c r="F598" s="54">
        <v>0</v>
      </c>
      <c r="G598" s="55">
        <v>0</v>
      </c>
      <c r="H598" s="67">
        <f t="shared" si="36"/>
        <v>0</v>
      </c>
      <c r="I598" s="68"/>
      <c r="J598" s="56"/>
      <c r="K598" s="69"/>
      <c r="L598" s="70">
        <f t="shared" si="37"/>
        <v>0</v>
      </c>
      <c r="M598" s="52"/>
      <c r="N598" s="57">
        <v>0</v>
      </c>
      <c r="O598" s="72"/>
      <c r="P598" s="72"/>
      <c r="Q598" s="72"/>
      <c r="R598" s="72"/>
      <c r="S598" s="72"/>
      <c r="T598" s="72"/>
      <c r="U598" s="72"/>
      <c r="V598" s="72"/>
      <c r="W598" s="72"/>
      <c r="X598" s="72"/>
      <c r="Y598" s="72"/>
      <c r="Z598" s="72"/>
      <c r="AA598" s="58">
        <f t="shared" si="38"/>
        <v>0</v>
      </c>
      <c r="AB598" s="73"/>
      <c r="AC598" s="59">
        <f>IF(ROUND(Comptes!AA598,0)=0,Comptes!AF598,IFERROR(IF(Comptes!H598&lt;&gt;0,IF(Comptes!AA598&lt;&gt;0,SUMPRODUCT(Comptes!O598:Z598,Comptes!$O$5:$Z$5)/Comptes!AA598,IF(Comptes!G598&lt;&gt;0,$AC$3,Comptes!AF598)),""),""))</f>
        <v>0</v>
      </c>
      <c r="AD598" s="60" t="str">
        <f ca="1">+IFERROR(VLOOKUP((($AC$3-AC598))/30.5,$AK$24:$AL$28,2,TRUE),"")</f>
        <v>A plus d’un an</v>
      </c>
      <c r="AE598" s="52"/>
      <c r="AF598" s="61"/>
    </row>
    <row r="599" spans="1:32" s="62" customFormat="1" ht="13.8" x14ac:dyDescent="0.3">
      <c r="A599" s="76"/>
      <c r="B599" s="64" t="s">
        <v>125</v>
      </c>
      <c r="C599" s="65" t="s">
        <v>125</v>
      </c>
      <c r="D599" s="65" t="s">
        <v>125</v>
      </c>
      <c r="E599" s="66" t="s">
        <v>125</v>
      </c>
      <c r="F599" s="54">
        <v>0</v>
      </c>
      <c r="G599" s="55">
        <v>0</v>
      </c>
      <c r="H599" s="67">
        <f t="shared" si="36"/>
        <v>0</v>
      </c>
      <c r="I599" s="68"/>
      <c r="J599" s="56"/>
      <c r="K599" s="69"/>
      <c r="L599" s="70">
        <f t="shared" si="37"/>
        <v>0</v>
      </c>
      <c r="M599" s="52"/>
      <c r="N599" s="57">
        <v>0</v>
      </c>
      <c r="O599" s="72"/>
      <c r="P599" s="72"/>
      <c r="Q599" s="72"/>
      <c r="R599" s="72"/>
      <c r="S599" s="72"/>
      <c r="T599" s="72"/>
      <c r="U599" s="72"/>
      <c r="V599" s="72"/>
      <c r="W599" s="72"/>
      <c r="X599" s="72"/>
      <c r="Y599" s="72"/>
      <c r="Z599" s="72"/>
      <c r="AA599" s="58">
        <f t="shared" si="38"/>
        <v>0</v>
      </c>
      <c r="AB599" s="73"/>
      <c r="AC599" s="59">
        <f>IF(ROUND(Comptes!AA599,0)=0,Comptes!AF599,IFERROR(IF(Comptes!H599&lt;&gt;0,IF(Comptes!AA599&lt;&gt;0,SUMPRODUCT(Comptes!O599:Z599,Comptes!$O$5:$Z$5)/Comptes!AA599,IF(Comptes!G599&lt;&gt;0,$AC$3,Comptes!AF599)),""),""))</f>
        <v>0</v>
      </c>
      <c r="AD599" s="60" t="str">
        <f ca="1">+IFERROR(VLOOKUP((($AC$3-AC599))/30.5,$AK$24:$AL$28,2,TRUE),"")</f>
        <v>A plus d’un an</v>
      </c>
      <c r="AE599" s="52"/>
      <c r="AF599" s="61"/>
    </row>
    <row r="600" spans="1:32" s="62" customFormat="1" ht="13.8" x14ac:dyDescent="0.3">
      <c r="A600" s="76"/>
      <c r="B600" s="64" t="s">
        <v>125</v>
      </c>
      <c r="C600" s="65" t="s">
        <v>125</v>
      </c>
      <c r="D600" s="65" t="s">
        <v>125</v>
      </c>
      <c r="E600" s="66" t="s">
        <v>125</v>
      </c>
      <c r="F600" s="54">
        <v>0</v>
      </c>
      <c r="G600" s="55">
        <v>0</v>
      </c>
      <c r="H600" s="67">
        <f t="shared" si="36"/>
        <v>0</v>
      </c>
      <c r="I600" s="68"/>
      <c r="J600" s="56"/>
      <c r="K600" s="69"/>
      <c r="L600" s="70">
        <f t="shared" si="37"/>
        <v>0</v>
      </c>
      <c r="M600" s="52"/>
      <c r="N600" s="57">
        <v>0</v>
      </c>
      <c r="O600" s="72"/>
      <c r="P600" s="72"/>
      <c r="Q600" s="72"/>
      <c r="R600" s="72"/>
      <c r="S600" s="72"/>
      <c r="T600" s="72"/>
      <c r="U600" s="72"/>
      <c r="V600" s="72"/>
      <c r="W600" s="72"/>
      <c r="X600" s="72"/>
      <c r="Y600" s="72"/>
      <c r="Z600" s="72"/>
      <c r="AA600" s="58">
        <f t="shared" si="38"/>
        <v>0</v>
      </c>
      <c r="AB600" s="73"/>
      <c r="AC600" s="59">
        <f>IF(ROUND(Comptes!AA600,0)=0,Comptes!AF600,IFERROR(IF(Comptes!H600&lt;&gt;0,IF(Comptes!AA600&lt;&gt;0,SUMPRODUCT(Comptes!O600:Z600,Comptes!$O$5:$Z$5)/Comptes!AA600,IF(Comptes!G600&lt;&gt;0,$AC$3,Comptes!AF600)),""),""))</f>
        <v>0</v>
      </c>
      <c r="AD600" s="60" t="str">
        <f ca="1">+IFERROR(VLOOKUP((($AC$3-AC600))/30.5,$AK$24:$AL$28,2,TRUE),"")</f>
        <v>A plus d’un an</v>
      </c>
      <c r="AE600" s="52"/>
      <c r="AF600" s="61"/>
    </row>
    <row r="601" spans="1:32" s="62" customFormat="1" ht="13.8" x14ac:dyDescent="0.3">
      <c r="A601" s="76"/>
      <c r="B601" s="64" t="s">
        <v>125</v>
      </c>
      <c r="C601" s="65" t="s">
        <v>125</v>
      </c>
      <c r="D601" s="65" t="s">
        <v>125</v>
      </c>
      <c r="E601" s="66" t="s">
        <v>125</v>
      </c>
      <c r="F601" s="54">
        <v>0</v>
      </c>
      <c r="G601" s="55">
        <v>0</v>
      </c>
      <c r="H601" s="67">
        <f t="shared" si="36"/>
        <v>0</v>
      </c>
      <c r="I601" s="68"/>
      <c r="J601" s="56"/>
      <c r="K601" s="69"/>
      <c r="L601" s="70">
        <f t="shared" si="37"/>
        <v>0</v>
      </c>
      <c r="M601" s="52"/>
      <c r="N601" s="57">
        <v>0</v>
      </c>
      <c r="O601" s="72"/>
      <c r="P601" s="72"/>
      <c r="Q601" s="72"/>
      <c r="R601" s="72"/>
      <c r="S601" s="72"/>
      <c r="T601" s="72"/>
      <c r="U601" s="72"/>
      <c r="V601" s="72"/>
      <c r="W601" s="72"/>
      <c r="X601" s="72"/>
      <c r="Y601" s="72"/>
      <c r="Z601" s="72"/>
      <c r="AA601" s="58">
        <f t="shared" si="38"/>
        <v>0</v>
      </c>
      <c r="AB601" s="73"/>
      <c r="AC601" s="59">
        <f>IF(ROUND(Comptes!AA601,0)=0,Comptes!AF601,IFERROR(IF(Comptes!H601&lt;&gt;0,IF(Comptes!AA601&lt;&gt;0,SUMPRODUCT(Comptes!O601:Z601,Comptes!$O$5:$Z$5)/Comptes!AA601,IF(Comptes!G601&lt;&gt;0,$AC$3,Comptes!AF601)),""),""))</f>
        <v>0</v>
      </c>
      <c r="AD601" s="60" t="str">
        <f ca="1">+IFERROR(VLOOKUP((($AC$3-AC601))/30.5,$AK$24:$AL$28,2,TRUE),"")</f>
        <v>A plus d’un an</v>
      </c>
      <c r="AE601" s="52"/>
      <c r="AF601" s="61"/>
    </row>
    <row r="602" spans="1:32" s="62" customFormat="1" ht="13.8" x14ac:dyDescent="0.3">
      <c r="A602" s="76"/>
      <c r="B602" s="64" t="s">
        <v>125</v>
      </c>
      <c r="C602" s="65" t="s">
        <v>125</v>
      </c>
      <c r="D602" s="65" t="s">
        <v>125</v>
      </c>
      <c r="E602" s="66" t="s">
        <v>125</v>
      </c>
      <c r="F602" s="54">
        <v>0</v>
      </c>
      <c r="G602" s="55">
        <v>0</v>
      </c>
      <c r="H602" s="67">
        <f t="shared" si="36"/>
        <v>0</v>
      </c>
      <c r="I602" s="68"/>
      <c r="J602" s="56"/>
      <c r="K602" s="69"/>
      <c r="L602" s="70">
        <f t="shared" si="37"/>
        <v>0</v>
      </c>
      <c r="M602" s="52"/>
      <c r="N602" s="57">
        <v>0</v>
      </c>
      <c r="O602" s="72"/>
      <c r="P602" s="72"/>
      <c r="Q602" s="72"/>
      <c r="R602" s="72"/>
      <c r="S602" s="72"/>
      <c r="T602" s="72"/>
      <c r="U602" s="72"/>
      <c r="V602" s="72"/>
      <c r="W602" s="72"/>
      <c r="X602" s="72"/>
      <c r="Y602" s="72"/>
      <c r="Z602" s="72"/>
      <c r="AA602" s="58">
        <f t="shared" si="38"/>
        <v>0</v>
      </c>
      <c r="AB602" s="73"/>
      <c r="AC602" s="59">
        <f>IF(ROUND(Comptes!AA602,0)=0,Comptes!AF602,IFERROR(IF(Comptes!H602&lt;&gt;0,IF(Comptes!AA602&lt;&gt;0,SUMPRODUCT(Comptes!O602:Z602,Comptes!$O$5:$Z$5)/Comptes!AA602,IF(Comptes!G602&lt;&gt;0,$AC$3,Comptes!AF602)),""),""))</f>
        <v>0</v>
      </c>
      <c r="AD602" s="60" t="str">
        <f ca="1">+IFERROR(VLOOKUP((($AC$3-AC602))/30.5,$AK$24:$AL$28,2,TRUE),"")</f>
        <v>A plus d’un an</v>
      </c>
      <c r="AE602" s="52"/>
      <c r="AF602" s="61"/>
    </row>
    <row r="603" spans="1:32" s="62" customFormat="1" ht="13.8" x14ac:dyDescent="0.3">
      <c r="A603" s="76"/>
      <c r="B603" s="64" t="s">
        <v>125</v>
      </c>
      <c r="C603" s="65" t="s">
        <v>125</v>
      </c>
      <c r="D603" s="65" t="s">
        <v>125</v>
      </c>
      <c r="E603" s="66" t="s">
        <v>125</v>
      </c>
      <c r="F603" s="54">
        <v>0</v>
      </c>
      <c r="G603" s="55">
        <v>0</v>
      </c>
      <c r="H603" s="67">
        <f t="shared" si="36"/>
        <v>0</v>
      </c>
      <c r="I603" s="68"/>
      <c r="J603" s="56"/>
      <c r="K603" s="69"/>
      <c r="L603" s="70">
        <f t="shared" si="37"/>
        <v>0</v>
      </c>
      <c r="M603" s="52"/>
      <c r="N603" s="57">
        <v>0</v>
      </c>
      <c r="O603" s="72"/>
      <c r="P603" s="72"/>
      <c r="Q603" s="72"/>
      <c r="R603" s="72"/>
      <c r="S603" s="72"/>
      <c r="T603" s="72"/>
      <c r="U603" s="72"/>
      <c r="V603" s="72"/>
      <c r="W603" s="72"/>
      <c r="X603" s="72"/>
      <c r="Y603" s="72"/>
      <c r="Z603" s="72"/>
      <c r="AA603" s="58">
        <f t="shared" si="38"/>
        <v>0</v>
      </c>
      <c r="AB603" s="73"/>
      <c r="AC603" s="59">
        <f>IF(ROUND(Comptes!AA603,0)=0,Comptes!AF603,IFERROR(IF(Comptes!H603&lt;&gt;0,IF(Comptes!AA603&lt;&gt;0,SUMPRODUCT(Comptes!O603:Z603,Comptes!$O$5:$Z$5)/Comptes!AA603,IF(Comptes!G603&lt;&gt;0,$AC$3,Comptes!AF603)),""),""))</f>
        <v>0</v>
      </c>
      <c r="AD603" s="60" t="str">
        <f ca="1">+IFERROR(VLOOKUP((($AC$3-AC603))/30.5,$AK$24:$AL$28,2,TRUE),"")</f>
        <v>A plus d’un an</v>
      </c>
      <c r="AE603" s="52"/>
      <c r="AF603" s="61"/>
    </row>
    <row r="604" spans="1:32" s="62" customFormat="1" ht="13.8" x14ac:dyDescent="0.3">
      <c r="A604" s="76"/>
      <c r="B604" s="64" t="s">
        <v>125</v>
      </c>
      <c r="C604" s="65" t="s">
        <v>125</v>
      </c>
      <c r="D604" s="65" t="s">
        <v>125</v>
      </c>
      <c r="E604" s="66" t="s">
        <v>125</v>
      </c>
      <c r="F604" s="54">
        <v>0</v>
      </c>
      <c r="G604" s="55">
        <v>0</v>
      </c>
      <c r="H604" s="67">
        <f t="shared" si="36"/>
        <v>0</v>
      </c>
      <c r="I604" s="68"/>
      <c r="J604" s="56"/>
      <c r="K604" s="69"/>
      <c r="L604" s="70">
        <f t="shared" si="37"/>
        <v>0</v>
      </c>
      <c r="M604" s="52"/>
      <c r="N604" s="57">
        <v>0</v>
      </c>
      <c r="O604" s="72"/>
      <c r="P604" s="72"/>
      <c r="Q604" s="72"/>
      <c r="R604" s="72"/>
      <c r="S604" s="72"/>
      <c r="T604" s="72"/>
      <c r="U604" s="72"/>
      <c r="V604" s="72"/>
      <c r="W604" s="72"/>
      <c r="X604" s="72"/>
      <c r="Y604" s="72"/>
      <c r="Z604" s="72"/>
      <c r="AA604" s="58">
        <f t="shared" si="38"/>
        <v>0</v>
      </c>
      <c r="AB604" s="73"/>
      <c r="AC604" s="59">
        <f>IF(ROUND(Comptes!AA604,0)=0,Comptes!AF604,IFERROR(IF(Comptes!H604&lt;&gt;0,IF(Comptes!AA604&lt;&gt;0,SUMPRODUCT(Comptes!O604:Z604,Comptes!$O$5:$Z$5)/Comptes!AA604,IF(Comptes!G604&lt;&gt;0,$AC$3,Comptes!AF604)),""),""))</f>
        <v>0</v>
      </c>
      <c r="AD604" s="60" t="str">
        <f ca="1">+IFERROR(VLOOKUP((($AC$3-AC604))/30.5,$AK$24:$AL$28,2,TRUE),"")</f>
        <v>A plus d’un an</v>
      </c>
      <c r="AE604" s="52"/>
      <c r="AF604" s="61"/>
    </row>
    <row r="605" spans="1:32" s="62" customFormat="1" ht="13.8" x14ac:dyDescent="0.3">
      <c r="A605" s="76"/>
      <c r="B605" s="64" t="s">
        <v>125</v>
      </c>
      <c r="C605" s="65" t="s">
        <v>125</v>
      </c>
      <c r="D605" s="65" t="s">
        <v>125</v>
      </c>
      <c r="E605" s="66" t="s">
        <v>125</v>
      </c>
      <c r="F605" s="54">
        <v>0</v>
      </c>
      <c r="G605" s="55">
        <v>0</v>
      </c>
      <c r="H605" s="67">
        <f t="shared" si="36"/>
        <v>0</v>
      </c>
      <c r="I605" s="68"/>
      <c r="J605" s="56"/>
      <c r="K605" s="69"/>
      <c r="L605" s="70">
        <f t="shared" si="37"/>
        <v>0</v>
      </c>
      <c r="M605" s="52"/>
      <c r="N605" s="57">
        <v>0</v>
      </c>
      <c r="O605" s="72"/>
      <c r="P605" s="72"/>
      <c r="Q605" s="72"/>
      <c r="R605" s="72"/>
      <c r="S605" s="72"/>
      <c r="T605" s="72"/>
      <c r="U605" s="72"/>
      <c r="V605" s="72"/>
      <c r="W605" s="72"/>
      <c r="X605" s="72"/>
      <c r="Y605" s="72"/>
      <c r="Z605" s="72"/>
      <c r="AA605" s="58">
        <f t="shared" si="38"/>
        <v>0</v>
      </c>
      <c r="AB605" s="73"/>
      <c r="AC605" s="59">
        <f>IF(ROUND(Comptes!AA605,0)=0,Comptes!AF605,IFERROR(IF(Comptes!H605&lt;&gt;0,IF(Comptes!AA605&lt;&gt;0,SUMPRODUCT(Comptes!O605:Z605,Comptes!$O$5:$Z$5)/Comptes!AA605,IF(Comptes!G605&lt;&gt;0,$AC$3,Comptes!AF605)),""),""))</f>
        <v>0</v>
      </c>
      <c r="AD605" s="60" t="str">
        <f ca="1">+IFERROR(VLOOKUP((($AC$3-AC605))/30.5,$AK$24:$AL$28,2,TRUE),"")</f>
        <v>A plus d’un an</v>
      </c>
      <c r="AE605" s="52"/>
      <c r="AF605" s="61"/>
    </row>
    <row r="606" spans="1:32" s="62" customFormat="1" ht="13.8" x14ac:dyDescent="0.3">
      <c r="A606" s="76"/>
      <c r="B606" s="64" t="s">
        <v>125</v>
      </c>
      <c r="C606" s="65" t="s">
        <v>125</v>
      </c>
      <c r="D606" s="65" t="s">
        <v>125</v>
      </c>
      <c r="E606" s="66" t="s">
        <v>125</v>
      </c>
      <c r="F606" s="54">
        <v>0</v>
      </c>
      <c r="G606" s="55">
        <v>0</v>
      </c>
      <c r="H606" s="67">
        <f t="shared" si="36"/>
        <v>0</v>
      </c>
      <c r="I606" s="68"/>
      <c r="J606" s="56"/>
      <c r="K606" s="69"/>
      <c r="L606" s="70">
        <f t="shared" si="37"/>
        <v>0</v>
      </c>
      <c r="M606" s="52"/>
      <c r="N606" s="57">
        <v>0</v>
      </c>
      <c r="O606" s="72"/>
      <c r="P606" s="72"/>
      <c r="Q606" s="72"/>
      <c r="R606" s="72"/>
      <c r="S606" s="72"/>
      <c r="T606" s="72"/>
      <c r="U606" s="72"/>
      <c r="V606" s="72"/>
      <c r="W606" s="72"/>
      <c r="X606" s="72"/>
      <c r="Y606" s="72"/>
      <c r="Z606" s="72"/>
      <c r="AA606" s="58">
        <f t="shared" si="38"/>
        <v>0</v>
      </c>
      <c r="AB606" s="73"/>
      <c r="AC606" s="59">
        <f>IF(ROUND(Comptes!AA606,0)=0,Comptes!AF606,IFERROR(IF(Comptes!H606&lt;&gt;0,IF(Comptes!AA606&lt;&gt;0,SUMPRODUCT(Comptes!O606:Z606,Comptes!$O$5:$Z$5)/Comptes!AA606,IF(Comptes!G606&lt;&gt;0,$AC$3,Comptes!AF606)),""),""))</f>
        <v>0</v>
      </c>
      <c r="AD606" s="60" t="str">
        <f ca="1">+IFERROR(VLOOKUP((($AC$3-AC606))/30.5,$AK$24:$AL$28,2,TRUE),"")</f>
        <v>A plus d’un an</v>
      </c>
      <c r="AE606" s="52"/>
      <c r="AF606" s="61"/>
    </row>
    <row r="607" spans="1:32" s="62" customFormat="1" ht="13.8" x14ac:dyDescent="0.3">
      <c r="A607" s="76"/>
      <c r="B607" s="64" t="s">
        <v>125</v>
      </c>
      <c r="C607" s="65" t="s">
        <v>125</v>
      </c>
      <c r="D607" s="65" t="s">
        <v>125</v>
      </c>
      <c r="E607" s="66" t="s">
        <v>125</v>
      </c>
      <c r="F607" s="54">
        <v>0</v>
      </c>
      <c r="G607" s="55">
        <v>0</v>
      </c>
      <c r="H607" s="67">
        <f t="shared" si="36"/>
        <v>0</v>
      </c>
      <c r="I607" s="68"/>
      <c r="J607" s="56"/>
      <c r="K607" s="69"/>
      <c r="L607" s="70">
        <f t="shared" si="37"/>
        <v>0</v>
      </c>
      <c r="M607" s="52"/>
      <c r="N607" s="57">
        <v>0</v>
      </c>
      <c r="O607" s="72"/>
      <c r="P607" s="72"/>
      <c r="Q607" s="72"/>
      <c r="R607" s="72"/>
      <c r="S607" s="72"/>
      <c r="T607" s="72"/>
      <c r="U607" s="72"/>
      <c r="V607" s="72"/>
      <c r="W607" s="72"/>
      <c r="X607" s="72"/>
      <c r="Y607" s="72"/>
      <c r="Z607" s="72"/>
      <c r="AA607" s="58">
        <f t="shared" si="38"/>
        <v>0</v>
      </c>
      <c r="AB607" s="73"/>
      <c r="AC607" s="59">
        <f>IF(ROUND(Comptes!AA607,0)=0,Comptes!AF607,IFERROR(IF(Comptes!H607&lt;&gt;0,IF(Comptes!AA607&lt;&gt;0,SUMPRODUCT(Comptes!O607:Z607,Comptes!$O$5:$Z$5)/Comptes!AA607,IF(Comptes!G607&lt;&gt;0,$AC$3,Comptes!AF607)),""),""))</f>
        <v>0</v>
      </c>
      <c r="AD607" s="60" t="str">
        <f ca="1">+IFERROR(VLOOKUP((($AC$3-AC607))/30.5,$AK$24:$AL$28,2,TRUE),"")</f>
        <v>A plus d’un an</v>
      </c>
      <c r="AE607" s="52"/>
      <c r="AF607" s="61"/>
    </row>
    <row r="608" spans="1:32" s="62" customFormat="1" ht="13.8" x14ac:dyDescent="0.3">
      <c r="A608" s="76"/>
      <c r="B608" s="64" t="s">
        <v>125</v>
      </c>
      <c r="C608" s="65" t="s">
        <v>125</v>
      </c>
      <c r="D608" s="65" t="s">
        <v>125</v>
      </c>
      <c r="E608" s="66" t="s">
        <v>125</v>
      </c>
      <c r="F608" s="54">
        <v>0</v>
      </c>
      <c r="G608" s="55">
        <v>0</v>
      </c>
      <c r="H608" s="67">
        <f t="shared" si="36"/>
        <v>0</v>
      </c>
      <c r="I608" s="68"/>
      <c r="J608" s="56"/>
      <c r="K608" s="69"/>
      <c r="L608" s="70">
        <f t="shared" si="37"/>
        <v>0</v>
      </c>
      <c r="M608" s="52"/>
      <c r="N608" s="57">
        <v>0</v>
      </c>
      <c r="O608" s="72"/>
      <c r="P608" s="72"/>
      <c r="Q608" s="72"/>
      <c r="R608" s="72"/>
      <c r="S608" s="72"/>
      <c r="T608" s="72"/>
      <c r="U608" s="72"/>
      <c r="V608" s="72"/>
      <c r="W608" s="72"/>
      <c r="X608" s="72"/>
      <c r="Y608" s="72"/>
      <c r="Z608" s="72"/>
      <c r="AA608" s="58">
        <f t="shared" si="38"/>
        <v>0</v>
      </c>
      <c r="AB608" s="73"/>
      <c r="AC608" s="59">
        <f>IF(ROUND(Comptes!AA608,0)=0,Comptes!AF608,IFERROR(IF(Comptes!H608&lt;&gt;0,IF(Comptes!AA608&lt;&gt;0,SUMPRODUCT(Comptes!O608:Z608,Comptes!$O$5:$Z$5)/Comptes!AA608,IF(Comptes!G608&lt;&gt;0,$AC$3,Comptes!AF608)),""),""))</f>
        <v>0</v>
      </c>
      <c r="AD608" s="60" t="str">
        <f ca="1">+IFERROR(VLOOKUP((($AC$3-AC608))/30.5,$AK$24:$AL$28,2,TRUE),"")</f>
        <v>A plus d’un an</v>
      </c>
      <c r="AE608" s="52"/>
      <c r="AF608" s="61"/>
    </row>
    <row r="609" spans="1:32" s="62" customFormat="1" ht="13.8" x14ac:dyDescent="0.3">
      <c r="A609" s="76"/>
      <c r="B609" s="64" t="s">
        <v>125</v>
      </c>
      <c r="C609" s="65" t="s">
        <v>125</v>
      </c>
      <c r="D609" s="65" t="s">
        <v>125</v>
      </c>
      <c r="E609" s="66" t="s">
        <v>125</v>
      </c>
      <c r="F609" s="54">
        <v>0</v>
      </c>
      <c r="G609" s="55">
        <v>0</v>
      </c>
      <c r="H609" s="67">
        <f t="shared" si="36"/>
        <v>0</v>
      </c>
      <c r="I609" s="68"/>
      <c r="J609" s="56"/>
      <c r="K609" s="69"/>
      <c r="L609" s="70">
        <f t="shared" si="37"/>
        <v>0</v>
      </c>
      <c r="M609" s="52"/>
      <c r="N609" s="57">
        <v>0</v>
      </c>
      <c r="O609" s="72"/>
      <c r="P609" s="72"/>
      <c r="Q609" s="72"/>
      <c r="R609" s="72"/>
      <c r="S609" s="72"/>
      <c r="T609" s="72"/>
      <c r="U609" s="72"/>
      <c r="V609" s="72"/>
      <c r="W609" s="72"/>
      <c r="X609" s="72"/>
      <c r="Y609" s="72"/>
      <c r="Z609" s="72"/>
      <c r="AA609" s="58">
        <f t="shared" si="38"/>
        <v>0</v>
      </c>
      <c r="AB609" s="73"/>
      <c r="AC609" s="59">
        <f>IF(ROUND(Comptes!AA609,0)=0,Comptes!AF609,IFERROR(IF(Comptes!H609&lt;&gt;0,IF(Comptes!AA609&lt;&gt;0,SUMPRODUCT(Comptes!O609:Z609,Comptes!$O$5:$Z$5)/Comptes!AA609,IF(Comptes!G609&lt;&gt;0,$AC$3,Comptes!AF609)),""),""))</f>
        <v>0</v>
      </c>
      <c r="AD609" s="60" t="str">
        <f ca="1">+IFERROR(VLOOKUP((($AC$3-AC609))/30.5,$AK$24:$AL$28,2,TRUE),"")</f>
        <v>A plus d’un an</v>
      </c>
      <c r="AE609" s="52"/>
      <c r="AF609" s="61"/>
    </row>
    <row r="610" spans="1:32" s="62" customFormat="1" ht="13.8" x14ac:dyDescent="0.3">
      <c r="A610" s="76"/>
      <c r="B610" s="64" t="s">
        <v>125</v>
      </c>
      <c r="C610" s="65" t="s">
        <v>125</v>
      </c>
      <c r="D610" s="65" t="s">
        <v>125</v>
      </c>
      <c r="E610" s="66" t="s">
        <v>125</v>
      </c>
      <c r="F610" s="54">
        <v>0</v>
      </c>
      <c r="G610" s="55">
        <v>0</v>
      </c>
      <c r="H610" s="67">
        <f t="shared" si="36"/>
        <v>0</v>
      </c>
      <c r="I610" s="68"/>
      <c r="J610" s="56"/>
      <c r="K610" s="69"/>
      <c r="L610" s="70">
        <f t="shared" si="37"/>
        <v>0</v>
      </c>
      <c r="M610" s="52"/>
      <c r="N610" s="57">
        <v>0</v>
      </c>
      <c r="O610" s="72"/>
      <c r="P610" s="72"/>
      <c r="Q610" s="72"/>
      <c r="R610" s="72"/>
      <c r="S610" s="72"/>
      <c r="T610" s="72"/>
      <c r="U610" s="72"/>
      <c r="V610" s="72"/>
      <c r="W610" s="72"/>
      <c r="X610" s="72"/>
      <c r="Y610" s="72"/>
      <c r="Z610" s="72"/>
      <c r="AA610" s="58">
        <f t="shared" si="38"/>
        <v>0</v>
      </c>
      <c r="AB610" s="73"/>
      <c r="AC610" s="59">
        <f>IF(ROUND(Comptes!AA610,0)=0,Comptes!AF610,IFERROR(IF(Comptes!H610&lt;&gt;0,IF(Comptes!AA610&lt;&gt;0,SUMPRODUCT(Comptes!O610:Z610,Comptes!$O$5:$Z$5)/Comptes!AA610,IF(Comptes!G610&lt;&gt;0,$AC$3,Comptes!AF610)),""),""))</f>
        <v>0</v>
      </c>
      <c r="AD610" s="60" t="str">
        <f ca="1">+IFERROR(VLOOKUP((($AC$3-AC610))/30.5,$AK$24:$AL$28,2,TRUE),"")</f>
        <v>A plus d’un an</v>
      </c>
      <c r="AE610" s="52"/>
      <c r="AF610" s="61"/>
    </row>
    <row r="611" spans="1:32" s="62" customFormat="1" ht="13.8" x14ac:dyDescent="0.3">
      <c r="A611" s="76"/>
      <c r="B611" s="64" t="s">
        <v>125</v>
      </c>
      <c r="C611" s="65" t="s">
        <v>125</v>
      </c>
      <c r="D611" s="65" t="s">
        <v>125</v>
      </c>
      <c r="E611" s="66" t="s">
        <v>125</v>
      </c>
      <c r="F611" s="54">
        <v>0</v>
      </c>
      <c r="G611" s="55">
        <v>0</v>
      </c>
      <c r="H611" s="67">
        <f t="shared" si="36"/>
        <v>0</v>
      </c>
      <c r="I611" s="68"/>
      <c r="J611" s="56"/>
      <c r="K611" s="69"/>
      <c r="L611" s="70">
        <f t="shared" si="37"/>
        <v>0</v>
      </c>
      <c r="M611" s="52"/>
      <c r="N611" s="57">
        <v>0</v>
      </c>
      <c r="O611" s="72"/>
      <c r="P611" s="72"/>
      <c r="Q611" s="72"/>
      <c r="R611" s="72"/>
      <c r="S611" s="72"/>
      <c r="T611" s="72"/>
      <c r="U611" s="72"/>
      <c r="V611" s="72"/>
      <c r="W611" s="72"/>
      <c r="X611" s="72"/>
      <c r="Y611" s="72"/>
      <c r="Z611" s="72"/>
      <c r="AA611" s="58">
        <f t="shared" si="38"/>
        <v>0</v>
      </c>
      <c r="AB611" s="73"/>
      <c r="AC611" s="59">
        <f>IF(ROUND(Comptes!AA611,0)=0,Comptes!AF611,IFERROR(IF(Comptes!H611&lt;&gt;0,IF(Comptes!AA611&lt;&gt;0,SUMPRODUCT(Comptes!O611:Z611,Comptes!$O$5:$Z$5)/Comptes!AA611,IF(Comptes!G611&lt;&gt;0,$AC$3,Comptes!AF611)),""),""))</f>
        <v>0</v>
      </c>
      <c r="AD611" s="60" t="str">
        <f ca="1">+IFERROR(VLOOKUP((($AC$3-AC611))/30.5,$AK$24:$AL$28,2,TRUE),"")</f>
        <v>A plus d’un an</v>
      </c>
      <c r="AE611" s="52"/>
      <c r="AF611" s="61"/>
    </row>
    <row r="612" spans="1:32" s="62" customFormat="1" ht="13.8" x14ac:dyDescent="0.3">
      <c r="A612" s="76"/>
      <c r="B612" s="64" t="s">
        <v>125</v>
      </c>
      <c r="C612" s="65" t="s">
        <v>125</v>
      </c>
      <c r="D612" s="65" t="s">
        <v>125</v>
      </c>
      <c r="E612" s="66" t="s">
        <v>125</v>
      </c>
      <c r="F612" s="54">
        <v>0</v>
      </c>
      <c r="G612" s="55">
        <v>0</v>
      </c>
      <c r="H612" s="67">
        <f t="shared" si="36"/>
        <v>0</v>
      </c>
      <c r="I612" s="68"/>
      <c r="J612" s="56"/>
      <c r="K612" s="69"/>
      <c r="L612" s="70">
        <f t="shared" si="37"/>
        <v>0</v>
      </c>
      <c r="M612" s="52"/>
      <c r="N612" s="57">
        <v>0</v>
      </c>
      <c r="O612" s="72"/>
      <c r="P612" s="72"/>
      <c r="Q612" s="72"/>
      <c r="R612" s="72"/>
      <c r="S612" s="72"/>
      <c r="T612" s="72"/>
      <c r="U612" s="72"/>
      <c r="V612" s="72"/>
      <c r="W612" s="72"/>
      <c r="X612" s="72"/>
      <c r="Y612" s="72"/>
      <c r="Z612" s="72"/>
      <c r="AA612" s="58">
        <f t="shared" si="38"/>
        <v>0</v>
      </c>
      <c r="AB612" s="73"/>
      <c r="AC612" s="59">
        <f>IF(ROUND(Comptes!AA612,0)=0,Comptes!AF612,IFERROR(IF(Comptes!H612&lt;&gt;0,IF(Comptes!AA612&lt;&gt;0,SUMPRODUCT(Comptes!O612:Z612,Comptes!$O$5:$Z$5)/Comptes!AA612,IF(Comptes!G612&lt;&gt;0,$AC$3,Comptes!AF612)),""),""))</f>
        <v>0</v>
      </c>
      <c r="AD612" s="60" t="str">
        <f ca="1">+IFERROR(VLOOKUP((($AC$3-AC612))/30.5,$AK$24:$AL$28,2,TRUE),"")</f>
        <v>A plus d’un an</v>
      </c>
      <c r="AE612" s="52"/>
      <c r="AF612" s="61"/>
    </row>
    <row r="613" spans="1:32" s="62" customFormat="1" ht="13.8" x14ac:dyDescent="0.3">
      <c r="A613" s="76"/>
      <c r="B613" s="64" t="s">
        <v>125</v>
      </c>
      <c r="C613" s="65" t="s">
        <v>125</v>
      </c>
      <c r="D613" s="65" t="s">
        <v>125</v>
      </c>
      <c r="E613" s="66" t="s">
        <v>125</v>
      </c>
      <c r="F613" s="54">
        <v>0</v>
      </c>
      <c r="G613" s="55">
        <v>0</v>
      </c>
      <c r="H613" s="67">
        <f t="shared" si="36"/>
        <v>0</v>
      </c>
      <c r="I613" s="68"/>
      <c r="J613" s="56"/>
      <c r="K613" s="69"/>
      <c r="L613" s="70">
        <f t="shared" si="37"/>
        <v>0</v>
      </c>
      <c r="M613" s="52"/>
      <c r="N613" s="57">
        <v>0</v>
      </c>
      <c r="O613" s="72"/>
      <c r="P613" s="72"/>
      <c r="Q613" s="72"/>
      <c r="R613" s="72"/>
      <c r="S613" s="72"/>
      <c r="T613" s="72"/>
      <c r="U613" s="72"/>
      <c r="V613" s="72"/>
      <c r="W613" s="72"/>
      <c r="X613" s="72"/>
      <c r="Y613" s="72"/>
      <c r="Z613" s="72"/>
      <c r="AA613" s="58">
        <f t="shared" si="38"/>
        <v>0</v>
      </c>
      <c r="AB613" s="73"/>
      <c r="AC613" s="59">
        <f>IF(ROUND(Comptes!AA613,0)=0,Comptes!AF613,IFERROR(IF(Comptes!H613&lt;&gt;0,IF(Comptes!AA613&lt;&gt;0,SUMPRODUCT(Comptes!O613:Z613,Comptes!$O$5:$Z$5)/Comptes!AA613,IF(Comptes!G613&lt;&gt;0,$AC$3,Comptes!AF613)),""),""))</f>
        <v>0</v>
      </c>
      <c r="AD613" s="60" t="str">
        <f ca="1">+IFERROR(VLOOKUP((($AC$3-AC613))/30.5,$AK$24:$AL$28,2,TRUE),"")</f>
        <v>A plus d’un an</v>
      </c>
      <c r="AE613" s="52"/>
      <c r="AF613" s="61"/>
    </row>
    <row r="614" spans="1:32" s="62" customFormat="1" ht="13.8" x14ac:dyDescent="0.3">
      <c r="A614" s="76"/>
      <c r="B614" s="64" t="s">
        <v>125</v>
      </c>
      <c r="C614" s="65" t="s">
        <v>125</v>
      </c>
      <c r="D614" s="65" t="s">
        <v>125</v>
      </c>
      <c r="E614" s="66" t="s">
        <v>125</v>
      </c>
      <c r="F614" s="54">
        <v>0</v>
      </c>
      <c r="G614" s="55">
        <v>0</v>
      </c>
      <c r="H614" s="67">
        <f t="shared" si="36"/>
        <v>0</v>
      </c>
      <c r="I614" s="68"/>
      <c r="J614" s="56"/>
      <c r="K614" s="69"/>
      <c r="L614" s="70">
        <f t="shared" si="37"/>
        <v>0</v>
      </c>
      <c r="M614" s="52"/>
      <c r="N614" s="57">
        <v>0</v>
      </c>
      <c r="O614" s="72"/>
      <c r="P614" s="72"/>
      <c r="Q614" s="72"/>
      <c r="R614" s="72"/>
      <c r="S614" s="72"/>
      <c r="T614" s="72"/>
      <c r="U614" s="72"/>
      <c r="V614" s="72"/>
      <c r="W614" s="72"/>
      <c r="X614" s="72"/>
      <c r="Y614" s="72"/>
      <c r="Z614" s="72"/>
      <c r="AA614" s="58">
        <f t="shared" si="38"/>
        <v>0</v>
      </c>
      <c r="AB614" s="73"/>
      <c r="AC614" s="59">
        <f>IF(ROUND(Comptes!AA614,0)=0,Comptes!AF614,IFERROR(IF(Comptes!H614&lt;&gt;0,IF(Comptes!AA614&lt;&gt;0,SUMPRODUCT(Comptes!O614:Z614,Comptes!$O$5:$Z$5)/Comptes!AA614,IF(Comptes!G614&lt;&gt;0,$AC$3,Comptes!AF614)),""),""))</f>
        <v>0</v>
      </c>
      <c r="AD614" s="60" t="str">
        <f ca="1">+IFERROR(VLOOKUP((($AC$3-AC614))/30.5,$AK$24:$AL$28,2,TRUE),"")</f>
        <v>A plus d’un an</v>
      </c>
      <c r="AE614" s="52"/>
      <c r="AF614" s="61"/>
    </row>
    <row r="615" spans="1:32" s="62" customFormat="1" ht="13.8" x14ac:dyDescent="0.3">
      <c r="A615" s="76"/>
      <c r="B615" s="64" t="s">
        <v>125</v>
      </c>
      <c r="C615" s="65" t="s">
        <v>125</v>
      </c>
      <c r="D615" s="65" t="s">
        <v>125</v>
      </c>
      <c r="E615" s="66" t="s">
        <v>125</v>
      </c>
      <c r="F615" s="54">
        <v>0</v>
      </c>
      <c r="G615" s="55">
        <v>0</v>
      </c>
      <c r="H615" s="67">
        <f t="shared" si="36"/>
        <v>0</v>
      </c>
      <c r="I615" s="68"/>
      <c r="J615" s="56"/>
      <c r="K615" s="69"/>
      <c r="L615" s="70">
        <f t="shared" si="37"/>
        <v>0</v>
      </c>
      <c r="M615" s="52"/>
      <c r="N615" s="57">
        <v>0</v>
      </c>
      <c r="O615" s="72"/>
      <c r="P615" s="72"/>
      <c r="Q615" s="72"/>
      <c r="R615" s="72"/>
      <c r="S615" s="72"/>
      <c r="T615" s="72"/>
      <c r="U615" s="72"/>
      <c r="V615" s="72"/>
      <c r="W615" s="72"/>
      <c r="X615" s="72"/>
      <c r="Y615" s="72"/>
      <c r="Z615" s="72"/>
      <c r="AA615" s="58">
        <f t="shared" si="38"/>
        <v>0</v>
      </c>
      <c r="AB615" s="73"/>
      <c r="AC615" s="59">
        <f>IF(ROUND(Comptes!AA615,0)=0,Comptes!AF615,IFERROR(IF(Comptes!H615&lt;&gt;0,IF(Comptes!AA615&lt;&gt;0,SUMPRODUCT(Comptes!O615:Z615,Comptes!$O$5:$Z$5)/Comptes!AA615,IF(Comptes!G615&lt;&gt;0,$AC$3,Comptes!AF615)),""),""))</f>
        <v>0</v>
      </c>
      <c r="AD615" s="60" t="str">
        <f ca="1">+IFERROR(VLOOKUP((($AC$3-AC615))/30.5,$AK$24:$AL$28,2,TRUE),"")</f>
        <v>A plus d’un an</v>
      </c>
      <c r="AE615" s="52"/>
      <c r="AF615" s="61"/>
    </row>
    <row r="616" spans="1:32" s="62" customFormat="1" ht="13.8" x14ac:dyDescent="0.3">
      <c r="A616" s="76"/>
      <c r="B616" s="64" t="s">
        <v>125</v>
      </c>
      <c r="C616" s="65" t="s">
        <v>125</v>
      </c>
      <c r="D616" s="65" t="s">
        <v>125</v>
      </c>
      <c r="E616" s="66" t="s">
        <v>125</v>
      </c>
      <c r="F616" s="54">
        <v>0</v>
      </c>
      <c r="G616" s="55">
        <v>0</v>
      </c>
      <c r="H616" s="67">
        <f t="shared" si="36"/>
        <v>0</v>
      </c>
      <c r="I616" s="68"/>
      <c r="J616" s="56"/>
      <c r="K616" s="69"/>
      <c r="L616" s="70">
        <f t="shared" si="37"/>
        <v>0</v>
      </c>
      <c r="M616" s="52"/>
      <c r="N616" s="57">
        <v>0</v>
      </c>
      <c r="O616" s="72"/>
      <c r="P616" s="72"/>
      <c r="Q616" s="72"/>
      <c r="R616" s="72"/>
      <c r="S616" s="72"/>
      <c r="T616" s="72"/>
      <c r="U616" s="72"/>
      <c r="V616" s="72"/>
      <c r="W616" s="72"/>
      <c r="X616" s="72"/>
      <c r="Y616" s="72"/>
      <c r="Z616" s="72"/>
      <c r="AA616" s="58">
        <f t="shared" si="38"/>
        <v>0</v>
      </c>
      <c r="AB616" s="73"/>
      <c r="AC616" s="59">
        <f>IF(ROUND(Comptes!AA616,0)=0,Comptes!AF616,IFERROR(IF(Comptes!H616&lt;&gt;0,IF(Comptes!AA616&lt;&gt;0,SUMPRODUCT(Comptes!O616:Z616,Comptes!$O$5:$Z$5)/Comptes!AA616,IF(Comptes!G616&lt;&gt;0,$AC$3,Comptes!AF616)),""),""))</f>
        <v>0</v>
      </c>
      <c r="AD616" s="60" t="str">
        <f ca="1">+IFERROR(VLOOKUP((($AC$3-AC616))/30.5,$AK$24:$AL$28,2,TRUE),"")</f>
        <v>A plus d’un an</v>
      </c>
      <c r="AE616" s="52"/>
      <c r="AF616" s="61"/>
    </row>
    <row r="617" spans="1:32" s="62" customFormat="1" ht="13.8" x14ac:dyDescent="0.3">
      <c r="A617" s="76"/>
      <c r="B617" s="64" t="s">
        <v>125</v>
      </c>
      <c r="C617" s="65" t="s">
        <v>125</v>
      </c>
      <c r="D617" s="65" t="s">
        <v>125</v>
      </c>
      <c r="E617" s="66" t="s">
        <v>125</v>
      </c>
      <c r="F617" s="54">
        <v>0</v>
      </c>
      <c r="G617" s="55">
        <v>0</v>
      </c>
      <c r="H617" s="67">
        <f t="shared" si="36"/>
        <v>0</v>
      </c>
      <c r="I617" s="68"/>
      <c r="J617" s="56"/>
      <c r="K617" s="69"/>
      <c r="L617" s="70">
        <f t="shared" si="37"/>
        <v>0</v>
      </c>
      <c r="M617" s="52"/>
      <c r="N617" s="57">
        <v>0</v>
      </c>
      <c r="O617" s="72"/>
      <c r="P617" s="72"/>
      <c r="Q617" s="72"/>
      <c r="R617" s="72"/>
      <c r="S617" s="72"/>
      <c r="T617" s="72"/>
      <c r="U617" s="72"/>
      <c r="V617" s="72"/>
      <c r="W617" s="72"/>
      <c r="X617" s="72"/>
      <c r="Y617" s="72"/>
      <c r="Z617" s="72"/>
      <c r="AA617" s="58">
        <f t="shared" si="38"/>
        <v>0</v>
      </c>
      <c r="AB617" s="73"/>
      <c r="AC617" s="59">
        <f>IF(ROUND(Comptes!AA617,0)=0,Comptes!AF617,IFERROR(IF(Comptes!H617&lt;&gt;0,IF(Comptes!AA617&lt;&gt;0,SUMPRODUCT(Comptes!O617:Z617,Comptes!$O$5:$Z$5)/Comptes!AA617,IF(Comptes!G617&lt;&gt;0,$AC$3,Comptes!AF617)),""),""))</f>
        <v>0</v>
      </c>
      <c r="AD617" s="60" t="str">
        <f ca="1">+IFERROR(VLOOKUP((($AC$3-AC617))/30.5,$AK$24:$AL$28,2,TRUE),"")</f>
        <v>A plus d’un an</v>
      </c>
      <c r="AE617" s="52"/>
      <c r="AF617" s="61"/>
    </row>
    <row r="618" spans="1:32" s="62" customFormat="1" ht="13.8" x14ac:dyDescent="0.3">
      <c r="A618" s="76"/>
      <c r="B618" s="64" t="s">
        <v>125</v>
      </c>
      <c r="C618" s="65" t="s">
        <v>125</v>
      </c>
      <c r="D618" s="65" t="s">
        <v>125</v>
      </c>
      <c r="E618" s="66" t="s">
        <v>125</v>
      </c>
      <c r="F618" s="54">
        <v>0</v>
      </c>
      <c r="G618" s="55">
        <v>0</v>
      </c>
      <c r="H618" s="67">
        <f t="shared" si="36"/>
        <v>0</v>
      </c>
      <c r="I618" s="68"/>
      <c r="J618" s="56"/>
      <c r="K618" s="69"/>
      <c r="L618" s="70">
        <f t="shared" si="37"/>
        <v>0</v>
      </c>
      <c r="M618" s="52"/>
      <c r="N618" s="57">
        <v>0</v>
      </c>
      <c r="O618" s="72"/>
      <c r="P618" s="72"/>
      <c r="Q618" s="72"/>
      <c r="R618" s="72"/>
      <c r="S618" s="72"/>
      <c r="T618" s="72"/>
      <c r="U618" s="72"/>
      <c r="V618" s="72"/>
      <c r="W618" s="72"/>
      <c r="X618" s="72"/>
      <c r="Y618" s="72"/>
      <c r="Z618" s="72"/>
      <c r="AA618" s="58">
        <f t="shared" si="38"/>
        <v>0</v>
      </c>
      <c r="AB618" s="73"/>
      <c r="AC618" s="59">
        <f>IF(ROUND(Comptes!AA618,0)=0,Comptes!AF618,IFERROR(IF(Comptes!H618&lt;&gt;0,IF(Comptes!AA618&lt;&gt;0,SUMPRODUCT(Comptes!O618:Z618,Comptes!$O$5:$Z$5)/Comptes!AA618,IF(Comptes!G618&lt;&gt;0,$AC$3,Comptes!AF618)),""),""))</f>
        <v>0</v>
      </c>
      <c r="AD618" s="60" t="str">
        <f ca="1">+IFERROR(VLOOKUP((($AC$3-AC618))/30.5,$AK$24:$AL$28,2,TRUE),"")</f>
        <v>A plus d’un an</v>
      </c>
      <c r="AE618" s="52"/>
      <c r="AF618" s="61"/>
    </row>
    <row r="619" spans="1:32" s="62" customFormat="1" ht="13.8" x14ac:dyDescent="0.3">
      <c r="A619" s="76"/>
      <c r="B619" s="64" t="s">
        <v>125</v>
      </c>
      <c r="C619" s="65" t="s">
        <v>125</v>
      </c>
      <c r="D619" s="65" t="s">
        <v>125</v>
      </c>
      <c r="E619" s="66" t="s">
        <v>125</v>
      </c>
      <c r="F619" s="54">
        <v>0</v>
      </c>
      <c r="G619" s="55">
        <v>0</v>
      </c>
      <c r="H619" s="67">
        <f t="shared" si="36"/>
        <v>0</v>
      </c>
      <c r="I619" s="68"/>
      <c r="J619" s="56"/>
      <c r="K619" s="69"/>
      <c r="L619" s="70">
        <f t="shared" si="37"/>
        <v>0</v>
      </c>
      <c r="M619" s="52"/>
      <c r="N619" s="57">
        <v>0</v>
      </c>
      <c r="O619" s="72"/>
      <c r="P619" s="72"/>
      <c r="Q619" s="72"/>
      <c r="R619" s="72"/>
      <c r="S619" s="72"/>
      <c r="T619" s="72"/>
      <c r="U619" s="72"/>
      <c r="V619" s="72"/>
      <c r="W619" s="72"/>
      <c r="X619" s="72"/>
      <c r="Y619" s="72"/>
      <c r="Z619" s="72"/>
      <c r="AA619" s="58">
        <f t="shared" si="38"/>
        <v>0</v>
      </c>
      <c r="AB619" s="73"/>
      <c r="AC619" s="59">
        <f>IF(ROUND(Comptes!AA619,0)=0,Comptes!AF619,IFERROR(IF(Comptes!H619&lt;&gt;0,IF(Comptes!AA619&lt;&gt;0,SUMPRODUCT(Comptes!O619:Z619,Comptes!$O$5:$Z$5)/Comptes!AA619,IF(Comptes!G619&lt;&gt;0,$AC$3,Comptes!AF619)),""),""))</f>
        <v>0</v>
      </c>
      <c r="AD619" s="60" t="str">
        <f ca="1">+IFERROR(VLOOKUP((($AC$3-AC619))/30.5,$AK$24:$AL$28,2,TRUE),"")</f>
        <v>A plus d’un an</v>
      </c>
      <c r="AE619" s="52"/>
      <c r="AF619" s="61"/>
    </row>
    <row r="620" spans="1:32" s="62" customFormat="1" ht="13.8" x14ac:dyDescent="0.3">
      <c r="A620" s="76"/>
      <c r="B620" s="64" t="s">
        <v>125</v>
      </c>
      <c r="C620" s="65" t="s">
        <v>125</v>
      </c>
      <c r="D620" s="65" t="s">
        <v>125</v>
      </c>
      <c r="E620" s="66" t="s">
        <v>125</v>
      </c>
      <c r="F620" s="54">
        <v>0</v>
      </c>
      <c r="G620" s="55">
        <v>0</v>
      </c>
      <c r="H620" s="67">
        <f t="shared" si="36"/>
        <v>0</v>
      </c>
      <c r="I620" s="68"/>
      <c r="J620" s="56"/>
      <c r="K620" s="69"/>
      <c r="L620" s="70">
        <f t="shared" si="37"/>
        <v>0</v>
      </c>
      <c r="M620" s="52"/>
      <c r="N620" s="57">
        <v>0</v>
      </c>
      <c r="O620" s="72"/>
      <c r="P620" s="72"/>
      <c r="Q620" s="72"/>
      <c r="R620" s="72"/>
      <c r="S620" s="72"/>
      <c r="T620" s="72"/>
      <c r="U620" s="72"/>
      <c r="V620" s="72"/>
      <c r="W620" s="72"/>
      <c r="X620" s="72"/>
      <c r="Y620" s="72"/>
      <c r="Z620" s="72"/>
      <c r="AA620" s="58">
        <f t="shared" si="38"/>
        <v>0</v>
      </c>
      <c r="AB620" s="73"/>
      <c r="AC620" s="59">
        <f>IF(ROUND(Comptes!AA620,0)=0,Comptes!AF620,IFERROR(IF(Comptes!H620&lt;&gt;0,IF(Comptes!AA620&lt;&gt;0,SUMPRODUCT(Comptes!O620:Z620,Comptes!$O$5:$Z$5)/Comptes!AA620,IF(Comptes!G620&lt;&gt;0,$AC$3,Comptes!AF620)),""),""))</f>
        <v>0</v>
      </c>
      <c r="AD620" s="60" t="str">
        <f ca="1">+IFERROR(VLOOKUP((($AC$3-AC620))/30.5,$AK$24:$AL$28,2,TRUE),"")</f>
        <v>A plus d’un an</v>
      </c>
      <c r="AE620" s="52"/>
      <c r="AF620" s="61"/>
    </row>
    <row r="621" spans="1:32" s="62" customFormat="1" ht="13.8" x14ac:dyDescent="0.3">
      <c r="A621" s="76"/>
      <c r="B621" s="64" t="s">
        <v>125</v>
      </c>
      <c r="C621" s="65" t="s">
        <v>125</v>
      </c>
      <c r="D621" s="65" t="s">
        <v>125</v>
      </c>
      <c r="E621" s="66" t="s">
        <v>125</v>
      </c>
      <c r="F621" s="54">
        <v>0</v>
      </c>
      <c r="G621" s="55">
        <v>0</v>
      </c>
      <c r="H621" s="67">
        <f t="shared" si="36"/>
        <v>0</v>
      </c>
      <c r="I621" s="68"/>
      <c r="J621" s="56"/>
      <c r="K621" s="69"/>
      <c r="L621" s="70">
        <f t="shared" si="37"/>
        <v>0</v>
      </c>
      <c r="M621" s="52"/>
      <c r="N621" s="57">
        <v>0</v>
      </c>
      <c r="O621" s="72"/>
      <c r="P621" s="72"/>
      <c r="Q621" s="72"/>
      <c r="R621" s="72"/>
      <c r="S621" s="72"/>
      <c r="T621" s="72"/>
      <c r="U621" s="72"/>
      <c r="V621" s="72"/>
      <c r="W621" s="72"/>
      <c r="X621" s="72"/>
      <c r="Y621" s="72"/>
      <c r="Z621" s="72"/>
      <c r="AA621" s="58">
        <f t="shared" si="38"/>
        <v>0</v>
      </c>
      <c r="AB621" s="73"/>
      <c r="AC621" s="59">
        <f>IF(ROUND(Comptes!AA621,0)=0,Comptes!AF621,IFERROR(IF(Comptes!H621&lt;&gt;0,IF(Comptes!AA621&lt;&gt;0,SUMPRODUCT(Comptes!O621:Z621,Comptes!$O$5:$Z$5)/Comptes!AA621,IF(Comptes!G621&lt;&gt;0,$AC$3,Comptes!AF621)),""),""))</f>
        <v>0</v>
      </c>
      <c r="AD621" s="60" t="str">
        <f ca="1">+IFERROR(VLOOKUP((($AC$3-AC621))/30.5,$AK$24:$AL$28,2,TRUE),"")</f>
        <v>A plus d’un an</v>
      </c>
      <c r="AE621" s="52"/>
      <c r="AF621" s="61"/>
    </row>
    <row r="622" spans="1:32" s="62" customFormat="1" ht="13.8" x14ac:dyDescent="0.3">
      <c r="A622" s="76"/>
      <c r="B622" s="64" t="s">
        <v>125</v>
      </c>
      <c r="C622" s="65" t="s">
        <v>125</v>
      </c>
      <c r="D622" s="65" t="s">
        <v>125</v>
      </c>
      <c r="E622" s="66" t="s">
        <v>125</v>
      </c>
      <c r="F622" s="54">
        <v>0</v>
      </c>
      <c r="G622" s="55">
        <v>0</v>
      </c>
      <c r="H622" s="67">
        <f t="shared" si="36"/>
        <v>0</v>
      </c>
      <c r="I622" s="68"/>
      <c r="J622" s="56"/>
      <c r="K622" s="69"/>
      <c r="L622" s="70">
        <f t="shared" si="37"/>
        <v>0</v>
      </c>
      <c r="M622" s="52"/>
      <c r="N622" s="57">
        <v>0</v>
      </c>
      <c r="O622" s="72"/>
      <c r="P622" s="72"/>
      <c r="Q622" s="72"/>
      <c r="R622" s="72"/>
      <c r="S622" s="72"/>
      <c r="T622" s="72"/>
      <c r="U622" s="72"/>
      <c r="V622" s="72"/>
      <c r="W622" s="72"/>
      <c r="X622" s="72"/>
      <c r="Y622" s="72"/>
      <c r="Z622" s="72"/>
      <c r="AA622" s="58">
        <f t="shared" si="38"/>
        <v>0</v>
      </c>
      <c r="AB622" s="73"/>
      <c r="AC622" s="59">
        <f>IF(ROUND(Comptes!AA622,0)=0,Comptes!AF622,IFERROR(IF(Comptes!H622&lt;&gt;0,IF(Comptes!AA622&lt;&gt;0,SUMPRODUCT(Comptes!O622:Z622,Comptes!$O$5:$Z$5)/Comptes!AA622,IF(Comptes!G622&lt;&gt;0,$AC$3,Comptes!AF622)),""),""))</f>
        <v>0</v>
      </c>
      <c r="AD622" s="60" t="str">
        <f ca="1">+IFERROR(VLOOKUP((($AC$3-AC622))/30.5,$AK$24:$AL$28,2,TRUE),"")</f>
        <v>A plus d’un an</v>
      </c>
      <c r="AE622" s="52"/>
      <c r="AF622" s="61"/>
    </row>
    <row r="623" spans="1:32" s="62" customFormat="1" ht="13.8" x14ac:dyDescent="0.3">
      <c r="A623" s="76"/>
      <c r="B623" s="64" t="s">
        <v>125</v>
      </c>
      <c r="C623" s="65" t="s">
        <v>125</v>
      </c>
      <c r="D623" s="65" t="s">
        <v>125</v>
      </c>
      <c r="E623" s="66" t="s">
        <v>125</v>
      </c>
      <c r="F623" s="54">
        <v>0</v>
      </c>
      <c r="G623" s="55">
        <v>0</v>
      </c>
      <c r="H623" s="67">
        <f t="shared" si="36"/>
        <v>0</v>
      </c>
      <c r="I623" s="68"/>
      <c r="J623" s="56"/>
      <c r="K623" s="69"/>
      <c r="L623" s="70">
        <f t="shared" si="37"/>
        <v>0</v>
      </c>
      <c r="M623" s="52"/>
      <c r="N623" s="57">
        <v>0</v>
      </c>
      <c r="O623" s="72"/>
      <c r="P623" s="72"/>
      <c r="Q623" s="72"/>
      <c r="R623" s="72"/>
      <c r="S623" s="72"/>
      <c r="T623" s="72"/>
      <c r="U623" s="72"/>
      <c r="V623" s="72"/>
      <c r="W623" s="72"/>
      <c r="X623" s="72"/>
      <c r="Y623" s="72"/>
      <c r="Z623" s="72"/>
      <c r="AA623" s="58">
        <f t="shared" si="38"/>
        <v>0</v>
      </c>
      <c r="AB623" s="73"/>
      <c r="AC623" s="59">
        <f>IF(ROUND(Comptes!AA623,0)=0,Comptes!AF623,IFERROR(IF(Comptes!H623&lt;&gt;0,IF(Comptes!AA623&lt;&gt;0,SUMPRODUCT(Comptes!O623:Z623,Comptes!$O$5:$Z$5)/Comptes!AA623,IF(Comptes!G623&lt;&gt;0,$AC$3,Comptes!AF623)),""),""))</f>
        <v>0</v>
      </c>
      <c r="AD623" s="60" t="str">
        <f ca="1">+IFERROR(VLOOKUP((($AC$3-AC623))/30.5,$AK$24:$AL$28,2,TRUE),"")</f>
        <v>A plus d’un an</v>
      </c>
      <c r="AE623" s="52"/>
      <c r="AF623" s="61"/>
    </row>
    <row r="624" spans="1:32" s="62" customFormat="1" ht="13.8" x14ac:dyDescent="0.3">
      <c r="A624" s="76"/>
      <c r="B624" s="64" t="s">
        <v>125</v>
      </c>
      <c r="C624" s="65" t="s">
        <v>125</v>
      </c>
      <c r="D624" s="65" t="s">
        <v>125</v>
      </c>
      <c r="E624" s="66" t="s">
        <v>125</v>
      </c>
      <c r="F624" s="54">
        <v>0</v>
      </c>
      <c r="G624" s="55">
        <v>0</v>
      </c>
      <c r="H624" s="67">
        <f t="shared" si="36"/>
        <v>0</v>
      </c>
      <c r="I624" s="68"/>
      <c r="J624" s="56"/>
      <c r="K624" s="69"/>
      <c r="L624" s="70">
        <f t="shared" si="37"/>
        <v>0</v>
      </c>
      <c r="M624" s="52"/>
      <c r="N624" s="57">
        <v>0</v>
      </c>
      <c r="O624" s="72"/>
      <c r="P624" s="72"/>
      <c r="Q624" s="72"/>
      <c r="R624" s="72"/>
      <c r="S624" s="72"/>
      <c r="T624" s="72"/>
      <c r="U624" s="72"/>
      <c r="V624" s="72"/>
      <c r="W624" s="72"/>
      <c r="X624" s="72"/>
      <c r="Y624" s="72"/>
      <c r="Z624" s="72"/>
      <c r="AA624" s="58">
        <f t="shared" si="38"/>
        <v>0</v>
      </c>
      <c r="AB624" s="73"/>
      <c r="AC624" s="59">
        <f>IF(ROUND(Comptes!AA624,0)=0,Comptes!AF624,IFERROR(IF(Comptes!H624&lt;&gt;0,IF(Comptes!AA624&lt;&gt;0,SUMPRODUCT(Comptes!O624:Z624,Comptes!$O$5:$Z$5)/Comptes!AA624,IF(Comptes!G624&lt;&gt;0,$AC$3,Comptes!AF624)),""),""))</f>
        <v>0</v>
      </c>
      <c r="AD624" s="60" t="str">
        <f ca="1">+IFERROR(VLOOKUP((($AC$3-AC624))/30.5,$AK$24:$AL$28,2,TRUE),"")</f>
        <v>A plus d’un an</v>
      </c>
      <c r="AE624" s="52"/>
      <c r="AF624" s="61"/>
    </row>
    <row r="625" spans="1:32" s="62" customFormat="1" ht="13.8" x14ac:dyDescent="0.3">
      <c r="A625" s="76"/>
      <c r="B625" s="64" t="s">
        <v>125</v>
      </c>
      <c r="C625" s="65" t="s">
        <v>125</v>
      </c>
      <c r="D625" s="65" t="s">
        <v>125</v>
      </c>
      <c r="E625" s="66" t="s">
        <v>125</v>
      </c>
      <c r="F625" s="54">
        <v>0</v>
      </c>
      <c r="G625" s="55">
        <v>0</v>
      </c>
      <c r="H625" s="67">
        <f t="shared" si="36"/>
        <v>0</v>
      </c>
      <c r="I625" s="68"/>
      <c r="J625" s="56"/>
      <c r="K625" s="69"/>
      <c r="L625" s="70">
        <f t="shared" si="37"/>
        <v>0</v>
      </c>
      <c r="M625" s="52"/>
      <c r="N625" s="57">
        <v>0</v>
      </c>
      <c r="O625" s="72"/>
      <c r="P625" s="72"/>
      <c r="Q625" s="72"/>
      <c r="R625" s="72"/>
      <c r="S625" s="72"/>
      <c r="T625" s="72"/>
      <c r="U625" s="72"/>
      <c r="V625" s="72"/>
      <c r="W625" s="72"/>
      <c r="X625" s="72"/>
      <c r="Y625" s="72"/>
      <c r="Z625" s="72"/>
      <c r="AA625" s="58">
        <f t="shared" si="38"/>
        <v>0</v>
      </c>
      <c r="AB625" s="73"/>
      <c r="AC625" s="59">
        <f>IF(ROUND(Comptes!AA625,0)=0,Comptes!AF625,IFERROR(IF(Comptes!H625&lt;&gt;0,IF(Comptes!AA625&lt;&gt;0,SUMPRODUCT(Comptes!O625:Z625,Comptes!$O$5:$Z$5)/Comptes!AA625,IF(Comptes!G625&lt;&gt;0,$AC$3,Comptes!AF625)),""),""))</f>
        <v>0</v>
      </c>
      <c r="AD625" s="60" t="str">
        <f ca="1">+IFERROR(VLOOKUP((($AC$3-AC625))/30.5,$AK$24:$AL$28,2,TRUE),"")</f>
        <v>A plus d’un an</v>
      </c>
      <c r="AE625" s="52"/>
      <c r="AF625" s="61"/>
    </row>
    <row r="626" spans="1:32" s="62" customFormat="1" ht="13.8" x14ac:dyDescent="0.3">
      <c r="A626" s="76"/>
      <c r="B626" s="64" t="s">
        <v>125</v>
      </c>
      <c r="C626" s="65" t="s">
        <v>125</v>
      </c>
      <c r="D626" s="65" t="s">
        <v>125</v>
      </c>
      <c r="E626" s="66" t="s">
        <v>125</v>
      </c>
      <c r="F626" s="54">
        <v>0</v>
      </c>
      <c r="G626" s="55">
        <v>0</v>
      </c>
      <c r="H626" s="67">
        <f t="shared" si="36"/>
        <v>0</v>
      </c>
      <c r="I626" s="68"/>
      <c r="J626" s="56"/>
      <c r="K626" s="69"/>
      <c r="L626" s="70">
        <f t="shared" si="37"/>
        <v>0</v>
      </c>
      <c r="M626" s="52"/>
      <c r="N626" s="57">
        <v>0</v>
      </c>
      <c r="O626" s="72"/>
      <c r="P626" s="72"/>
      <c r="Q626" s="72"/>
      <c r="R626" s="72"/>
      <c r="S626" s="72"/>
      <c r="T626" s="72"/>
      <c r="U626" s="72"/>
      <c r="V626" s="72"/>
      <c r="W626" s="72"/>
      <c r="X626" s="72"/>
      <c r="Y626" s="72"/>
      <c r="Z626" s="72"/>
      <c r="AA626" s="58">
        <f t="shared" si="38"/>
        <v>0</v>
      </c>
      <c r="AB626" s="73"/>
      <c r="AC626" s="59">
        <f>IF(ROUND(Comptes!AA626,0)=0,Comptes!AF626,IFERROR(IF(Comptes!H626&lt;&gt;0,IF(Comptes!AA626&lt;&gt;0,SUMPRODUCT(Comptes!O626:Z626,Comptes!$O$5:$Z$5)/Comptes!AA626,IF(Comptes!G626&lt;&gt;0,$AC$3,Comptes!AF626)),""),""))</f>
        <v>0</v>
      </c>
      <c r="AD626" s="60" t="str">
        <f ca="1">+IFERROR(VLOOKUP((($AC$3-AC626))/30.5,$AK$24:$AL$28,2,TRUE),"")</f>
        <v>A plus d’un an</v>
      </c>
      <c r="AE626" s="52"/>
      <c r="AF626" s="61"/>
    </row>
    <row r="627" spans="1:32" s="62" customFormat="1" ht="13.8" x14ac:dyDescent="0.3">
      <c r="A627" s="76"/>
      <c r="B627" s="64" t="s">
        <v>125</v>
      </c>
      <c r="C627" s="65" t="s">
        <v>125</v>
      </c>
      <c r="D627" s="65" t="s">
        <v>125</v>
      </c>
      <c r="E627" s="66" t="s">
        <v>125</v>
      </c>
      <c r="F627" s="54">
        <v>0</v>
      </c>
      <c r="G627" s="55">
        <v>0</v>
      </c>
      <c r="H627" s="67">
        <f t="shared" si="36"/>
        <v>0</v>
      </c>
      <c r="I627" s="68"/>
      <c r="J627" s="56"/>
      <c r="K627" s="69"/>
      <c r="L627" s="70">
        <f t="shared" si="37"/>
        <v>0</v>
      </c>
      <c r="M627" s="52"/>
      <c r="N627" s="57">
        <v>0</v>
      </c>
      <c r="O627" s="72"/>
      <c r="P627" s="72"/>
      <c r="Q627" s="72"/>
      <c r="R627" s="72"/>
      <c r="S627" s="72"/>
      <c r="T627" s="72"/>
      <c r="U627" s="72"/>
      <c r="V627" s="72"/>
      <c r="W627" s="72"/>
      <c r="X627" s="72"/>
      <c r="Y627" s="72"/>
      <c r="Z627" s="72"/>
      <c r="AA627" s="58">
        <f t="shared" si="38"/>
        <v>0</v>
      </c>
      <c r="AB627" s="73"/>
      <c r="AC627" s="59">
        <f>IF(ROUND(Comptes!AA627,0)=0,Comptes!AF627,IFERROR(IF(Comptes!H627&lt;&gt;0,IF(Comptes!AA627&lt;&gt;0,SUMPRODUCT(Comptes!O627:Z627,Comptes!$O$5:$Z$5)/Comptes!AA627,IF(Comptes!G627&lt;&gt;0,$AC$3,Comptes!AF627)),""),""))</f>
        <v>0</v>
      </c>
      <c r="AD627" s="60" t="str">
        <f ca="1">+IFERROR(VLOOKUP((($AC$3-AC627))/30.5,$AK$24:$AL$28,2,TRUE),"")</f>
        <v>A plus d’un an</v>
      </c>
      <c r="AE627" s="52"/>
      <c r="AF627" s="61"/>
    </row>
    <row r="628" spans="1:32" s="62" customFormat="1" ht="13.8" x14ac:dyDescent="0.3">
      <c r="A628" s="76"/>
      <c r="B628" s="64" t="s">
        <v>125</v>
      </c>
      <c r="C628" s="65" t="s">
        <v>125</v>
      </c>
      <c r="D628" s="65" t="s">
        <v>125</v>
      </c>
      <c r="E628" s="66" t="s">
        <v>125</v>
      </c>
      <c r="F628" s="54">
        <v>0</v>
      </c>
      <c r="G628" s="55">
        <v>0</v>
      </c>
      <c r="H628" s="67">
        <f t="shared" si="36"/>
        <v>0</v>
      </c>
      <c r="I628" s="68"/>
      <c r="J628" s="56"/>
      <c r="K628" s="69"/>
      <c r="L628" s="70">
        <f t="shared" si="37"/>
        <v>0</v>
      </c>
      <c r="M628" s="52"/>
      <c r="N628" s="57">
        <v>0</v>
      </c>
      <c r="O628" s="72"/>
      <c r="P628" s="72"/>
      <c r="Q628" s="72"/>
      <c r="R628" s="72"/>
      <c r="S628" s="72"/>
      <c r="T628" s="72"/>
      <c r="U628" s="72"/>
      <c r="V628" s="72"/>
      <c r="W628" s="72"/>
      <c r="X628" s="72"/>
      <c r="Y628" s="72"/>
      <c r="Z628" s="72"/>
      <c r="AA628" s="58">
        <f t="shared" si="38"/>
        <v>0</v>
      </c>
      <c r="AB628" s="73"/>
      <c r="AC628" s="59">
        <f>IF(ROUND(Comptes!AA628,0)=0,Comptes!AF628,IFERROR(IF(Comptes!H628&lt;&gt;0,IF(Comptes!AA628&lt;&gt;0,SUMPRODUCT(Comptes!O628:Z628,Comptes!$O$5:$Z$5)/Comptes!AA628,IF(Comptes!G628&lt;&gt;0,$AC$3,Comptes!AF628)),""),""))</f>
        <v>0</v>
      </c>
      <c r="AD628" s="60" t="str">
        <f ca="1">+IFERROR(VLOOKUP((($AC$3-AC628))/30.5,$AK$24:$AL$28,2,TRUE),"")</f>
        <v>A plus d’un an</v>
      </c>
      <c r="AE628" s="52"/>
      <c r="AF628" s="61"/>
    </row>
    <row r="629" spans="1:32" s="62" customFormat="1" ht="13.8" x14ac:dyDescent="0.3">
      <c r="A629" s="76"/>
      <c r="B629" s="64" t="s">
        <v>125</v>
      </c>
      <c r="C629" s="65" t="s">
        <v>125</v>
      </c>
      <c r="D629" s="65" t="s">
        <v>125</v>
      </c>
      <c r="E629" s="66" t="s">
        <v>125</v>
      </c>
      <c r="F629" s="54">
        <v>0</v>
      </c>
      <c r="G629" s="55">
        <v>0</v>
      </c>
      <c r="H629" s="67">
        <f t="shared" ref="H629:H692" si="39">AA629+N629-G629</f>
        <v>0</v>
      </c>
      <c r="I629" s="68"/>
      <c r="J629" s="56"/>
      <c r="K629" s="69"/>
      <c r="L629" s="70">
        <f t="shared" ref="L629:L692" si="40">+F629-N629-K629-AA629</f>
        <v>0</v>
      </c>
      <c r="M629" s="52"/>
      <c r="N629" s="57">
        <v>0</v>
      </c>
      <c r="O629" s="72"/>
      <c r="P629" s="72"/>
      <c r="Q629" s="72"/>
      <c r="R629" s="72"/>
      <c r="S629" s="72"/>
      <c r="T629" s="72"/>
      <c r="U629" s="72"/>
      <c r="V629" s="72"/>
      <c r="W629" s="72"/>
      <c r="X629" s="72"/>
      <c r="Y629" s="72"/>
      <c r="Z629" s="72"/>
      <c r="AA629" s="58">
        <f t="shared" ref="AA629:AA692" si="41">+SUM(O629:Z629)</f>
        <v>0</v>
      </c>
      <c r="AB629" s="73"/>
      <c r="AC629" s="59">
        <f>IF(ROUND(Comptes!AA629,0)=0,Comptes!AF629,IFERROR(IF(Comptes!H629&lt;&gt;0,IF(Comptes!AA629&lt;&gt;0,SUMPRODUCT(Comptes!O629:Z629,Comptes!$O$5:$Z$5)/Comptes!AA629,IF(Comptes!G629&lt;&gt;0,$AC$3,Comptes!AF629)),""),""))</f>
        <v>0</v>
      </c>
      <c r="AD629" s="60" t="str">
        <f ca="1">+IFERROR(VLOOKUP((($AC$3-AC629))/30.5,$AK$24:$AL$28,2,TRUE),"")</f>
        <v>A plus d’un an</v>
      </c>
      <c r="AE629" s="52"/>
      <c r="AF629" s="61"/>
    </row>
    <row r="630" spans="1:32" s="62" customFormat="1" ht="13.8" x14ac:dyDescent="0.3">
      <c r="A630" s="76"/>
      <c r="B630" s="64" t="s">
        <v>125</v>
      </c>
      <c r="C630" s="65" t="s">
        <v>125</v>
      </c>
      <c r="D630" s="65" t="s">
        <v>125</v>
      </c>
      <c r="E630" s="66" t="s">
        <v>125</v>
      </c>
      <c r="F630" s="54">
        <v>0</v>
      </c>
      <c r="G630" s="55">
        <v>0</v>
      </c>
      <c r="H630" s="67">
        <f t="shared" si="39"/>
        <v>0</v>
      </c>
      <c r="I630" s="68"/>
      <c r="J630" s="56"/>
      <c r="K630" s="69"/>
      <c r="L630" s="70">
        <f t="shared" si="40"/>
        <v>0</v>
      </c>
      <c r="M630" s="52"/>
      <c r="N630" s="57">
        <v>0</v>
      </c>
      <c r="O630" s="72"/>
      <c r="P630" s="72"/>
      <c r="Q630" s="72"/>
      <c r="R630" s="72"/>
      <c r="S630" s="72"/>
      <c r="T630" s="72"/>
      <c r="U630" s="72"/>
      <c r="V630" s="72"/>
      <c r="W630" s="72"/>
      <c r="X630" s="72"/>
      <c r="Y630" s="72"/>
      <c r="Z630" s="72"/>
      <c r="AA630" s="58">
        <f t="shared" si="41"/>
        <v>0</v>
      </c>
      <c r="AB630" s="73"/>
      <c r="AC630" s="59">
        <f>IF(ROUND(Comptes!AA630,0)=0,Comptes!AF630,IFERROR(IF(Comptes!H630&lt;&gt;0,IF(Comptes!AA630&lt;&gt;0,SUMPRODUCT(Comptes!O630:Z630,Comptes!$O$5:$Z$5)/Comptes!AA630,IF(Comptes!G630&lt;&gt;0,$AC$3,Comptes!AF630)),""),""))</f>
        <v>0</v>
      </c>
      <c r="AD630" s="60" t="str">
        <f ca="1">+IFERROR(VLOOKUP((($AC$3-AC630))/30.5,$AK$24:$AL$28,2,TRUE),"")</f>
        <v>A plus d’un an</v>
      </c>
      <c r="AE630" s="52"/>
      <c r="AF630" s="61"/>
    </row>
    <row r="631" spans="1:32" s="62" customFormat="1" ht="13.8" x14ac:dyDescent="0.3">
      <c r="A631" s="76"/>
      <c r="B631" s="64" t="s">
        <v>125</v>
      </c>
      <c r="C631" s="65" t="s">
        <v>125</v>
      </c>
      <c r="D631" s="65" t="s">
        <v>125</v>
      </c>
      <c r="E631" s="66" t="s">
        <v>125</v>
      </c>
      <c r="F631" s="54">
        <v>0</v>
      </c>
      <c r="G631" s="55">
        <v>0</v>
      </c>
      <c r="H631" s="67">
        <f t="shared" si="39"/>
        <v>0</v>
      </c>
      <c r="I631" s="68"/>
      <c r="J631" s="56"/>
      <c r="K631" s="69"/>
      <c r="L631" s="70">
        <f t="shared" si="40"/>
        <v>0</v>
      </c>
      <c r="M631" s="52"/>
      <c r="N631" s="57">
        <v>0</v>
      </c>
      <c r="O631" s="72"/>
      <c r="P631" s="72"/>
      <c r="Q631" s="72"/>
      <c r="R631" s="72"/>
      <c r="S631" s="72"/>
      <c r="T631" s="72"/>
      <c r="U631" s="72"/>
      <c r="V631" s="72"/>
      <c r="W631" s="72"/>
      <c r="X631" s="72"/>
      <c r="Y631" s="72"/>
      <c r="Z631" s="72"/>
      <c r="AA631" s="58">
        <f t="shared" si="41"/>
        <v>0</v>
      </c>
      <c r="AB631" s="73"/>
      <c r="AC631" s="59">
        <f>IF(ROUND(Comptes!AA631,0)=0,Comptes!AF631,IFERROR(IF(Comptes!H631&lt;&gt;0,IF(Comptes!AA631&lt;&gt;0,SUMPRODUCT(Comptes!O631:Z631,Comptes!$O$5:$Z$5)/Comptes!AA631,IF(Comptes!G631&lt;&gt;0,$AC$3,Comptes!AF631)),""),""))</f>
        <v>0</v>
      </c>
      <c r="AD631" s="60" t="str">
        <f ca="1">+IFERROR(VLOOKUP((($AC$3-AC631))/30.5,$AK$24:$AL$28,2,TRUE),"")</f>
        <v>A plus d’un an</v>
      </c>
      <c r="AE631" s="52"/>
      <c r="AF631" s="61"/>
    </row>
    <row r="632" spans="1:32" s="62" customFormat="1" ht="13.8" x14ac:dyDescent="0.3">
      <c r="A632" s="76"/>
      <c r="B632" s="64" t="s">
        <v>125</v>
      </c>
      <c r="C632" s="65" t="s">
        <v>125</v>
      </c>
      <c r="D632" s="65" t="s">
        <v>125</v>
      </c>
      <c r="E632" s="66" t="s">
        <v>125</v>
      </c>
      <c r="F632" s="54">
        <v>0</v>
      </c>
      <c r="G632" s="55">
        <v>0</v>
      </c>
      <c r="H632" s="67">
        <f t="shared" si="39"/>
        <v>0</v>
      </c>
      <c r="I632" s="68"/>
      <c r="J632" s="56"/>
      <c r="K632" s="69"/>
      <c r="L632" s="70">
        <f t="shared" si="40"/>
        <v>0</v>
      </c>
      <c r="M632" s="52"/>
      <c r="N632" s="57">
        <v>0</v>
      </c>
      <c r="O632" s="72"/>
      <c r="P632" s="72"/>
      <c r="Q632" s="72"/>
      <c r="R632" s="72"/>
      <c r="S632" s="72"/>
      <c r="T632" s="72"/>
      <c r="U632" s="72"/>
      <c r="V632" s="72"/>
      <c r="W632" s="72"/>
      <c r="X632" s="72"/>
      <c r="Y632" s="72"/>
      <c r="Z632" s="72"/>
      <c r="AA632" s="58">
        <f t="shared" si="41"/>
        <v>0</v>
      </c>
      <c r="AB632" s="73"/>
      <c r="AC632" s="59">
        <f>IF(ROUND(Comptes!AA632,0)=0,Comptes!AF632,IFERROR(IF(Comptes!H632&lt;&gt;0,IF(Comptes!AA632&lt;&gt;0,SUMPRODUCT(Comptes!O632:Z632,Comptes!$O$5:$Z$5)/Comptes!AA632,IF(Comptes!G632&lt;&gt;0,$AC$3,Comptes!AF632)),""),""))</f>
        <v>0</v>
      </c>
      <c r="AD632" s="60" t="str">
        <f ca="1">+IFERROR(VLOOKUP((($AC$3-AC632))/30.5,$AK$24:$AL$28,2,TRUE),"")</f>
        <v>A plus d’un an</v>
      </c>
      <c r="AE632" s="52"/>
      <c r="AF632" s="61"/>
    </row>
    <row r="633" spans="1:32" s="62" customFormat="1" ht="13.8" x14ac:dyDescent="0.3">
      <c r="A633" s="76"/>
      <c r="B633" s="64" t="s">
        <v>125</v>
      </c>
      <c r="C633" s="65" t="s">
        <v>125</v>
      </c>
      <c r="D633" s="65" t="s">
        <v>125</v>
      </c>
      <c r="E633" s="66" t="s">
        <v>125</v>
      </c>
      <c r="F633" s="54">
        <v>0</v>
      </c>
      <c r="G633" s="55">
        <v>0</v>
      </c>
      <c r="H633" s="67">
        <f t="shared" si="39"/>
        <v>0</v>
      </c>
      <c r="I633" s="68"/>
      <c r="J633" s="56"/>
      <c r="K633" s="69"/>
      <c r="L633" s="70">
        <f t="shared" si="40"/>
        <v>0</v>
      </c>
      <c r="M633" s="52"/>
      <c r="N633" s="57">
        <v>0</v>
      </c>
      <c r="O633" s="72"/>
      <c r="P633" s="72"/>
      <c r="Q633" s="72"/>
      <c r="R633" s="72"/>
      <c r="S633" s="72"/>
      <c r="T633" s="72"/>
      <c r="U633" s="72"/>
      <c r="V633" s="72"/>
      <c r="W633" s="72"/>
      <c r="X633" s="72"/>
      <c r="Y633" s="72"/>
      <c r="Z633" s="72"/>
      <c r="AA633" s="58">
        <f t="shared" si="41"/>
        <v>0</v>
      </c>
      <c r="AB633" s="73"/>
      <c r="AC633" s="59">
        <f>IF(ROUND(Comptes!AA633,0)=0,Comptes!AF633,IFERROR(IF(Comptes!H633&lt;&gt;0,IF(Comptes!AA633&lt;&gt;0,SUMPRODUCT(Comptes!O633:Z633,Comptes!$O$5:$Z$5)/Comptes!AA633,IF(Comptes!G633&lt;&gt;0,$AC$3,Comptes!AF633)),""),""))</f>
        <v>0</v>
      </c>
      <c r="AD633" s="60" t="str">
        <f ca="1">+IFERROR(VLOOKUP((($AC$3-AC633))/30.5,$AK$24:$AL$28,2,TRUE),"")</f>
        <v>A plus d’un an</v>
      </c>
      <c r="AE633" s="52"/>
      <c r="AF633" s="61"/>
    </row>
    <row r="634" spans="1:32" s="62" customFormat="1" ht="13.8" x14ac:dyDescent="0.3">
      <c r="A634" s="76"/>
      <c r="B634" s="64" t="s">
        <v>125</v>
      </c>
      <c r="C634" s="65" t="s">
        <v>125</v>
      </c>
      <c r="D634" s="65" t="s">
        <v>125</v>
      </c>
      <c r="E634" s="66" t="s">
        <v>125</v>
      </c>
      <c r="F634" s="54">
        <v>0</v>
      </c>
      <c r="G634" s="55">
        <v>0</v>
      </c>
      <c r="H634" s="67">
        <f t="shared" si="39"/>
        <v>0</v>
      </c>
      <c r="I634" s="68"/>
      <c r="J634" s="56"/>
      <c r="K634" s="69"/>
      <c r="L634" s="70">
        <f t="shared" si="40"/>
        <v>0</v>
      </c>
      <c r="M634" s="52"/>
      <c r="N634" s="57">
        <v>0</v>
      </c>
      <c r="O634" s="72"/>
      <c r="P634" s="72"/>
      <c r="Q634" s="72"/>
      <c r="R634" s="72"/>
      <c r="S634" s="72"/>
      <c r="T634" s="72"/>
      <c r="U634" s="72"/>
      <c r="V634" s="72"/>
      <c r="W634" s="72"/>
      <c r="X634" s="72"/>
      <c r="Y634" s="72"/>
      <c r="Z634" s="72"/>
      <c r="AA634" s="58">
        <f t="shared" si="41"/>
        <v>0</v>
      </c>
      <c r="AB634" s="73"/>
      <c r="AC634" s="59">
        <f>IF(ROUND(Comptes!AA634,0)=0,Comptes!AF634,IFERROR(IF(Comptes!H634&lt;&gt;0,IF(Comptes!AA634&lt;&gt;0,SUMPRODUCT(Comptes!O634:Z634,Comptes!$O$5:$Z$5)/Comptes!AA634,IF(Comptes!G634&lt;&gt;0,$AC$3,Comptes!AF634)),""),""))</f>
        <v>0</v>
      </c>
      <c r="AD634" s="60" t="str">
        <f ca="1">+IFERROR(VLOOKUP((($AC$3-AC634))/30.5,$AK$24:$AL$28,2,TRUE),"")</f>
        <v>A plus d’un an</v>
      </c>
      <c r="AE634" s="52"/>
      <c r="AF634" s="61"/>
    </row>
    <row r="635" spans="1:32" s="62" customFormat="1" ht="13.8" x14ac:dyDescent="0.3">
      <c r="A635" s="76"/>
      <c r="B635" s="64" t="s">
        <v>125</v>
      </c>
      <c r="C635" s="65" t="s">
        <v>125</v>
      </c>
      <c r="D635" s="65" t="s">
        <v>125</v>
      </c>
      <c r="E635" s="66" t="s">
        <v>125</v>
      </c>
      <c r="F635" s="54">
        <v>0</v>
      </c>
      <c r="G635" s="55">
        <v>0</v>
      </c>
      <c r="H635" s="67">
        <f t="shared" si="39"/>
        <v>0</v>
      </c>
      <c r="I635" s="68"/>
      <c r="J635" s="56"/>
      <c r="K635" s="69"/>
      <c r="L635" s="70">
        <f t="shared" si="40"/>
        <v>0</v>
      </c>
      <c r="M635" s="52"/>
      <c r="N635" s="57">
        <v>0</v>
      </c>
      <c r="O635" s="72"/>
      <c r="P635" s="72"/>
      <c r="Q635" s="72"/>
      <c r="R635" s="72"/>
      <c r="S635" s="72"/>
      <c r="T635" s="72"/>
      <c r="U635" s="72"/>
      <c r="V635" s="72"/>
      <c r="W635" s="72"/>
      <c r="X635" s="72"/>
      <c r="Y635" s="72"/>
      <c r="Z635" s="72"/>
      <c r="AA635" s="58">
        <f t="shared" si="41"/>
        <v>0</v>
      </c>
      <c r="AB635" s="73"/>
      <c r="AC635" s="59">
        <f>IF(ROUND(Comptes!AA635,0)=0,Comptes!AF635,IFERROR(IF(Comptes!H635&lt;&gt;0,IF(Comptes!AA635&lt;&gt;0,SUMPRODUCT(Comptes!O635:Z635,Comptes!$O$5:$Z$5)/Comptes!AA635,IF(Comptes!G635&lt;&gt;0,$AC$3,Comptes!AF635)),""),""))</f>
        <v>0</v>
      </c>
      <c r="AD635" s="60" t="str">
        <f ca="1">+IFERROR(VLOOKUP((($AC$3-AC635))/30.5,$AK$24:$AL$28,2,TRUE),"")</f>
        <v>A plus d’un an</v>
      </c>
      <c r="AE635" s="52"/>
      <c r="AF635" s="61"/>
    </row>
    <row r="636" spans="1:32" s="62" customFormat="1" ht="13.8" x14ac:dyDescent="0.3">
      <c r="A636" s="76"/>
      <c r="B636" s="64" t="s">
        <v>125</v>
      </c>
      <c r="C636" s="65" t="s">
        <v>125</v>
      </c>
      <c r="D636" s="65" t="s">
        <v>125</v>
      </c>
      <c r="E636" s="66" t="s">
        <v>125</v>
      </c>
      <c r="F636" s="54">
        <v>0</v>
      </c>
      <c r="G636" s="55">
        <v>0</v>
      </c>
      <c r="H636" s="67">
        <f t="shared" si="39"/>
        <v>0</v>
      </c>
      <c r="I636" s="68"/>
      <c r="J636" s="56"/>
      <c r="K636" s="69"/>
      <c r="L636" s="70">
        <f t="shared" si="40"/>
        <v>0</v>
      </c>
      <c r="M636" s="52"/>
      <c r="N636" s="57">
        <v>0</v>
      </c>
      <c r="O636" s="72"/>
      <c r="P636" s="72"/>
      <c r="Q636" s="72"/>
      <c r="R636" s="72"/>
      <c r="S636" s="72"/>
      <c r="T636" s="72"/>
      <c r="U636" s="72"/>
      <c r="V636" s="72"/>
      <c r="W636" s="72"/>
      <c r="X636" s="72"/>
      <c r="Y636" s="72"/>
      <c r="Z636" s="72"/>
      <c r="AA636" s="58">
        <f t="shared" si="41"/>
        <v>0</v>
      </c>
      <c r="AB636" s="73"/>
      <c r="AC636" s="59">
        <f>IF(ROUND(Comptes!AA636,0)=0,Comptes!AF636,IFERROR(IF(Comptes!H636&lt;&gt;0,IF(Comptes!AA636&lt;&gt;0,SUMPRODUCT(Comptes!O636:Z636,Comptes!$O$5:$Z$5)/Comptes!AA636,IF(Comptes!G636&lt;&gt;0,$AC$3,Comptes!AF636)),""),""))</f>
        <v>0</v>
      </c>
      <c r="AD636" s="60" t="str">
        <f ca="1">+IFERROR(VLOOKUP((($AC$3-AC636))/30.5,$AK$24:$AL$28,2,TRUE),"")</f>
        <v>A plus d’un an</v>
      </c>
      <c r="AE636" s="52"/>
      <c r="AF636" s="61"/>
    </row>
    <row r="637" spans="1:32" s="62" customFormat="1" ht="13.8" x14ac:dyDescent="0.3">
      <c r="A637" s="76"/>
      <c r="B637" s="64" t="s">
        <v>125</v>
      </c>
      <c r="C637" s="65" t="s">
        <v>125</v>
      </c>
      <c r="D637" s="65" t="s">
        <v>125</v>
      </c>
      <c r="E637" s="66" t="s">
        <v>125</v>
      </c>
      <c r="F637" s="54">
        <v>0</v>
      </c>
      <c r="G637" s="55">
        <v>0</v>
      </c>
      <c r="H637" s="67">
        <f t="shared" si="39"/>
        <v>0</v>
      </c>
      <c r="I637" s="68"/>
      <c r="J637" s="56"/>
      <c r="K637" s="69"/>
      <c r="L637" s="70">
        <f t="shared" si="40"/>
        <v>0</v>
      </c>
      <c r="M637" s="52"/>
      <c r="N637" s="57">
        <v>0</v>
      </c>
      <c r="O637" s="72"/>
      <c r="P637" s="72"/>
      <c r="Q637" s="72"/>
      <c r="R637" s="72"/>
      <c r="S637" s="72"/>
      <c r="T637" s="72"/>
      <c r="U637" s="72"/>
      <c r="V637" s="72"/>
      <c r="W637" s="72"/>
      <c r="X637" s="72"/>
      <c r="Y637" s="72"/>
      <c r="Z637" s="72"/>
      <c r="AA637" s="58">
        <f t="shared" si="41"/>
        <v>0</v>
      </c>
      <c r="AB637" s="73"/>
      <c r="AC637" s="59">
        <f>IF(ROUND(Comptes!AA637,0)=0,Comptes!AF637,IFERROR(IF(Comptes!H637&lt;&gt;0,IF(Comptes!AA637&lt;&gt;0,SUMPRODUCT(Comptes!O637:Z637,Comptes!$O$5:$Z$5)/Comptes!AA637,IF(Comptes!G637&lt;&gt;0,$AC$3,Comptes!AF637)),""),""))</f>
        <v>0</v>
      </c>
      <c r="AD637" s="60" t="str">
        <f ca="1">+IFERROR(VLOOKUP((($AC$3-AC637))/30.5,$AK$24:$AL$28,2,TRUE),"")</f>
        <v>A plus d’un an</v>
      </c>
      <c r="AE637" s="52"/>
      <c r="AF637" s="61"/>
    </row>
    <row r="638" spans="1:32" s="62" customFormat="1" ht="13.8" x14ac:dyDescent="0.3">
      <c r="A638" s="76"/>
      <c r="B638" s="64" t="s">
        <v>125</v>
      </c>
      <c r="C638" s="65" t="s">
        <v>125</v>
      </c>
      <c r="D638" s="65" t="s">
        <v>125</v>
      </c>
      <c r="E638" s="66" t="s">
        <v>125</v>
      </c>
      <c r="F638" s="54">
        <v>0</v>
      </c>
      <c r="G638" s="55">
        <v>0</v>
      </c>
      <c r="H638" s="67">
        <f t="shared" si="39"/>
        <v>0</v>
      </c>
      <c r="I638" s="68"/>
      <c r="J638" s="56"/>
      <c r="K638" s="69"/>
      <c r="L638" s="70">
        <f t="shared" si="40"/>
        <v>0</v>
      </c>
      <c r="M638" s="52"/>
      <c r="N638" s="57">
        <v>0</v>
      </c>
      <c r="O638" s="72"/>
      <c r="P638" s="72"/>
      <c r="Q638" s="72"/>
      <c r="R638" s="72"/>
      <c r="S638" s="72"/>
      <c r="T638" s="72"/>
      <c r="U638" s="72"/>
      <c r="V638" s="72"/>
      <c r="W638" s="72"/>
      <c r="X638" s="72"/>
      <c r="Y638" s="72"/>
      <c r="Z638" s="72"/>
      <c r="AA638" s="58">
        <f t="shared" si="41"/>
        <v>0</v>
      </c>
      <c r="AB638" s="73"/>
      <c r="AC638" s="59">
        <f>IF(ROUND(Comptes!AA638,0)=0,Comptes!AF638,IFERROR(IF(Comptes!H638&lt;&gt;0,IF(Comptes!AA638&lt;&gt;0,SUMPRODUCT(Comptes!O638:Z638,Comptes!$O$5:$Z$5)/Comptes!AA638,IF(Comptes!G638&lt;&gt;0,$AC$3,Comptes!AF638)),""),""))</f>
        <v>0</v>
      </c>
      <c r="AD638" s="60" t="str">
        <f ca="1">+IFERROR(VLOOKUP((($AC$3-AC638))/30.5,$AK$24:$AL$28,2,TRUE),"")</f>
        <v>A plus d’un an</v>
      </c>
      <c r="AE638" s="52"/>
      <c r="AF638" s="61"/>
    </row>
    <row r="639" spans="1:32" s="62" customFormat="1" ht="13.8" x14ac:dyDescent="0.3">
      <c r="A639" s="76"/>
      <c r="B639" s="64" t="s">
        <v>125</v>
      </c>
      <c r="C639" s="65" t="s">
        <v>125</v>
      </c>
      <c r="D639" s="65" t="s">
        <v>125</v>
      </c>
      <c r="E639" s="66" t="s">
        <v>125</v>
      </c>
      <c r="F639" s="54">
        <v>0</v>
      </c>
      <c r="G639" s="55">
        <v>0</v>
      </c>
      <c r="H639" s="67">
        <f t="shared" si="39"/>
        <v>0</v>
      </c>
      <c r="I639" s="68"/>
      <c r="J639" s="56"/>
      <c r="K639" s="69"/>
      <c r="L639" s="70">
        <f t="shared" si="40"/>
        <v>0</v>
      </c>
      <c r="M639" s="52"/>
      <c r="N639" s="57">
        <v>0</v>
      </c>
      <c r="O639" s="72"/>
      <c r="P639" s="72"/>
      <c r="Q639" s="72"/>
      <c r="R639" s="72"/>
      <c r="S639" s="72"/>
      <c r="T639" s="72"/>
      <c r="U639" s="72"/>
      <c r="V639" s="72"/>
      <c r="W639" s="72"/>
      <c r="X639" s="72"/>
      <c r="Y639" s="72"/>
      <c r="Z639" s="72"/>
      <c r="AA639" s="58">
        <f t="shared" si="41"/>
        <v>0</v>
      </c>
      <c r="AB639" s="73"/>
      <c r="AC639" s="59">
        <f>IF(ROUND(Comptes!AA639,0)=0,Comptes!AF639,IFERROR(IF(Comptes!H639&lt;&gt;0,IF(Comptes!AA639&lt;&gt;0,SUMPRODUCT(Comptes!O639:Z639,Comptes!$O$5:$Z$5)/Comptes!AA639,IF(Comptes!G639&lt;&gt;0,$AC$3,Comptes!AF639)),""),""))</f>
        <v>0</v>
      </c>
      <c r="AD639" s="60" t="str">
        <f ca="1">+IFERROR(VLOOKUP((($AC$3-AC639))/30.5,$AK$24:$AL$28,2,TRUE),"")</f>
        <v>A plus d’un an</v>
      </c>
      <c r="AE639" s="52"/>
      <c r="AF639" s="61"/>
    </row>
    <row r="640" spans="1:32" s="62" customFormat="1" ht="13.8" x14ac:dyDescent="0.3">
      <c r="A640" s="76"/>
      <c r="B640" s="64" t="s">
        <v>125</v>
      </c>
      <c r="C640" s="65" t="s">
        <v>125</v>
      </c>
      <c r="D640" s="65" t="s">
        <v>125</v>
      </c>
      <c r="E640" s="66" t="s">
        <v>125</v>
      </c>
      <c r="F640" s="54">
        <v>0</v>
      </c>
      <c r="G640" s="55">
        <v>0</v>
      </c>
      <c r="H640" s="67">
        <f t="shared" si="39"/>
        <v>0</v>
      </c>
      <c r="I640" s="68"/>
      <c r="J640" s="56"/>
      <c r="K640" s="69"/>
      <c r="L640" s="70">
        <f t="shared" si="40"/>
        <v>0</v>
      </c>
      <c r="M640" s="52"/>
      <c r="N640" s="57">
        <v>0</v>
      </c>
      <c r="O640" s="72"/>
      <c r="P640" s="72"/>
      <c r="Q640" s="72"/>
      <c r="R640" s="72"/>
      <c r="S640" s="72"/>
      <c r="T640" s="72"/>
      <c r="U640" s="72"/>
      <c r="V640" s="72"/>
      <c r="W640" s="72"/>
      <c r="X640" s="72"/>
      <c r="Y640" s="72"/>
      <c r="Z640" s="72"/>
      <c r="AA640" s="58">
        <f t="shared" si="41"/>
        <v>0</v>
      </c>
      <c r="AB640" s="73"/>
      <c r="AC640" s="59">
        <f>IF(ROUND(Comptes!AA640,0)=0,Comptes!AF640,IFERROR(IF(Comptes!H640&lt;&gt;0,IF(Comptes!AA640&lt;&gt;0,SUMPRODUCT(Comptes!O640:Z640,Comptes!$O$5:$Z$5)/Comptes!AA640,IF(Comptes!G640&lt;&gt;0,$AC$3,Comptes!AF640)),""),""))</f>
        <v>0</v>
      </c>
      <c r="AD640" s="60" t="str">
        <f ca="1">+IFERROR(VLOOKUP((($AC$3-AC640))/30.5,$AK$24:$AL$28,2,TRUE),"")</f>
        <v>A plus d’un an</v>
      </c>
      <c r="AE640" s="52"/>
      <c r="AF640" s="61"/>
    </row>
    <row r="641" spans="1:32" s="62" customFormat="1" ht="13.8" x14ac:dyDescent="0.3">
      <c r="A641" s="76"/>
      <c r="B641" s="64" t="s">
        <v>125</v>
      </c>
      <c r="C641" s="65" t="s">
        <v>125</v>
      </c>
      <c r="D641" s="65" t="s">
        <v>125</v>
      </c>
      <c r="E641" s="66" t="s">
        <v>125</v>
      </c>
      <c r="F641" s="54">
        <v>0</v>
      </c>
      <c r="G641" s="55">
        <v>0</v>
      </c>
      <c r="H641" s="67">
        <f t="shared" si="39"/>
        <v>0</v>
      </c>
      <c r="I641" s="68"/>
      <c r="J641" s="56"/>
      <c r="K641" s="69"/>
      <c r="L641" s="70">
        <f t="shared" si="40"/>
        <v>0</v>
      </c>
      <c r="M641" s="52"/>
      <c r="N641" s="57">
        <v>0</v>
      </c>
      <c r="O641" s="72"/>
      <c r="P641" s="72"/>
      <c r="Q641" s="72"/>
      <c r="R641" s="72"/>
      <c r="S641" s="72"/>
      <c r="T641" s="72"/>
      <c r="U641" s="72"/>
      <c r="V641" s="72"/>
      <c r="W641" s="72"/>
      <c r="X641" s="72"/>
      <c r="Y641" s="72"/>
      <c r="Z641" s="72"/>
      <c r="AA641" s="58">
        <f t="shared" si="41"/>
        <v>0</v>
      </c>
      <c r="AB641" s="73"/>
      <c r="AC641" s="59">
        <f>IF(ROUND(Comptes!AA641,0)=0,Comptes!AF641,IFERROR(IF(Comptes!H641&lt;&gt;0,IF(Comptes!AA641&lt;&gt;0,SUMPRODUCT(Comptes!O641:Z641,Comptes!$O$5:$Z$5)/Comptes!AA641,IF(Comptes!G641&lt;&gt;0,$AC$3,Comptes!AF641)),""),""))</f>
        <v>0</v>
      </c>
      <c r="AD641" s="60" t="str">
        <f ca="1">+IFERROR(VLOOKUP((($AC$3-AC641))/30.5,$AK$24:$AL$28,2,TRUE),"")</f>
        <v>A plus d’un an</v>
      </c>
      <c r="AE641" s="52"/>
      <c r="AF641" s="61"/>
    </row>
    <row r="642" spans="1:32" s="62" customFormat="1" ht="13.8" x14ac:dyDescent="0.3">
      <c r="A642" s="76"/>
      <c r="B642" s="64" t="s">
        <v>125</v>
      </c>
      <c r="C642" s="65" t="s">
        <v>125</v>
      </c>
      <c r="D642" s="65" t="s">
        <v>125</v>
      </c>
      <c r="E642" s="66" t="s">
        <v>125</v>
      </c>
      <c r="F642" s="54">
        <v>0</v>
      </c>
      <c r="G642" s="55">
        <v>0</v>
      </c>
      <c r="H642" s="67">
        <f t="shared" si="39"/>
        <v>0</v>
      </c>
      <c r="I642" s="68"/>
      <c r="J642" s="56"/>
      <c r="K642" s="69"/>
      <c r="L642" s="70">
        <f t="shared" si="40"/>
        <v>0</v>
      </c>
      <c r="M642" s="52"/>
      <c r="N642" s="57">
        <v>0</v>
      </c>
      <c r="O642" s="72"/>
      <c r="P642" s="72"/>
      <c r="Q642" s="72"/>
      <c r="R642" s="72"/>
      <c r="S642" s="72"/>
      <c r="T642" s="72"/>
      <c r="U642" s="72"/>
      <c r="V642" s="72"/>
      <c r="W642" s="72"/>
      <c r="X642" s="72"/>
      <c r="Y642" s="72"/>
      <c r="Z642" s="72"/>
      <c r="AA642" s="58">
        <f t="shared" si="41"/>
        <v>0</v>
      </c>
      <c r="AB642" s="73"/>
      <c r="AC642" s="59">
        <f>IF(ROUND(Comptes!AA642,0)=0,Comptes!AF642,IFERROR(IF(Comptes!H642&lt;&gt;0,IF(Comptes!AA642&lt;&gt;0,SUMPRODUCT(Comptes!O642:Z642,Comptes!$O$5:$Z$5)/Comptes!AA642,IF(Comptes!G642&lt;&gt;0,$AC$3,Comptes!AF642)),""),""))</f>
        <v>0</v>
      </c>
      <c r="AD642" s="60" t="str">
        <f ca="1">+IFERROR(VLOOKUP((($AC$3-AC642))/30.5,$AK$24:$AL$28,2,TRUE),"")</f>
        <v>A plus d’un an</v>
      </c>
      <c r="AE642" s="52"/>
      <c r="AF642" s="61"/>
    </row>
    <row r="643" spans="1:32" s="62" customFormat="1" ht="13.8" x14ac:dyDescent="0.3">
      <c r="A643" s="76"/>
      <c r="B643" s="64" t="s">
        <v>125</v>
      </c>
      <c r="C643" s="65" t="s">
        <v>125</v>
      </c>
      <c r="D643" s="65" t="s">
        <v>125</v>
      </c>
      <c r="E643" s="66" t="s">
        <v>125</v>
      </c>
      <c r="F643" s="54">
        <v>0</v>
      </c>
      <c r="G643" s="55">
        <v>0</v>
      </c>
      <c r="H643" s="67">
        <f t="shared" si="39"/>
        <v>0</v>
      </c>
      <c r="I643" s="68"/>
      <c r="J643" s="56"/>
      <c r="K643" s="69"/>
      <c r="L643" s="70">
        <f t="shared" si="40"/>
        <v>0</v>
      </c>
      <c r="M643" s="52"/>
      <c r="N643" s="57">
        <v>0</v>
      </c>
      <c r="O643" s="72"/>
      <c r="P643" s="72"/>
      <c r="Q643" s="72"/>
      <c r="R643" s="72"/>
      <c r="S643" s="72"/>
      <c r="T643" s="72"/>
      <c r="U643" s="72"/>
      <c r="V643" s="72"/>
      <c r="W643" s="72"/>
      <c r="X643" s="72"/>
      <c r="Y643" s="72"/>
      <c r="Z643" s="72"/>
      <c r="AA643" s="58">
        <f t="shared" si="41"/>
        <v>0</v>
      </c>
      <c r="AB643" s="73"/>
      <c r="AC643" s="59">
        <f>IF(ROUND(Comptes!AA643,0)=0,Comptes!AF643,IFERROR(IF(Comptes!H643&lt;&gt;0,IF(Comptes!AA643&lt;&gt;0,SUMPRODUCT(Comptes!O643:Z643,Comptes!$O$5:$Z$5)/Comptes!AA643,IF(Comptes!G643&lt;&gt;0,$AC$3,Comptes!AF643)),""),""))</f>
        <v>0</v>
      </c>
      <c r="AD643" s="60" t="str">
        <f ca="1">+IFERROR(VLOOKUP((($AC$3-AC643))/30.5,$AK$24:$AL$28,2,TRUE),"")</f>
        <v>A plus d’un an</v>
      </c>
      <c r="AE643" s="52"/>
      <c r="AF643" s="61"/>
    </row>
    <row r="644" spans="1:32" s="62" customFormat="1" ht="13.8" x14ac:dyDescent="0.3">
      <c r="A644" s="76"/>
      <c r="B644" s="64" t="s">
        <v>125</v>
      </c>
      <c r="C644" s="65" t="s">
        <v>125</v>
      </c>
      <c r="D644" s="65" t="s">
        <v>125</v>
      </c>
      <c r="E644" s="66" t="s">
        <v>125</v>
      </c>
      <c r="F644" s="54">
        <v>0</v>
      </c>
      <c r="G644" s="55">
        <v>0</v>
      </c>
      <c r="H644" s="67">
        <f t="shared" si="39"/>
        <v>0</v>
      </c>
      <c r="I644" s="68"/>
      <c r="J644" s="56"/>
      <c r="K644" s="69"/>
      <c r="L644" s="70">
        <f t="shared" si="40"/>
        <v>0</v>
      </c>
      <c r="M644" s="52"/>
      <c r="N644" s="57">
        <v>0</v>
      </c>
      <c r="O644" s="72"/>
      <c r="P644" s="72"/>
      <c r="Q644" s="72"/>
      <c r="R644" s="72"/>
      <c r="S644" s="72"/>
      <c r="T644" s="72"/>
      <c r="U644" s="72"/>
      <c r="V644" s="72"/>
      <c r="W644" s="72"/>
      <c r="X644" s="72"/>
      <c r="Y644" s="72"/>
      <c r="Z644" s="72"/>
      <c r="AA644" s="58">
        <f t="shared" si="41"/>
        <v>0</v>
      </c>
      <c r="AB644" s="73"/>
      <c r="AC644" s="59">
        <f>IF(ROUND(Comptes!AA644,0)=0,Comptes!AF644,IFERROR(IF(Comptes!H644&lt;&gt;0,IF(Comptes!AA644&lt;&gt;0,SUMPRODUCT(Comptes!O644:Z644,Comptes!$O$5:$Z$5)/Comptes!AA644,IF(Comptes!G644&lt;&gt;0,$AC$3,Comptes!AF644)),""),""))</f>
        <v>0</v>
      </c>
      <c r="AD644" s="60" t="str">
        <f ca="1">+IFERROR(VLOOKUP((($AC$3-AC644))/30.5,$AK$24:$AL$28,2,TRUE),"")</f>
        <v>A plus d’un an</v>
      </c>
      <c r="AE644" s="52"/>
      <c r="AF644" s="61"/>
    </row>
    <row r="645" spans="1:32" s="62" customFormat="1" ht="13.8" x14ac:dyDescent="0.3">
      <c r="A645" s="76"/>
      <c r="B645" s="64" t="s">
        <v>125</v>
      </c>
      <c r="C645" s="65" t="s">
        <v>125</v>
      </c>
      <c r="D645" s="65" t="s">
        <v>125</v>
      </c>
      <c r="E645" s="66" t="s">
        <v>125</v>
      </c>
      <c r="F645" s="54">
        <v>0</v>
      </c>
      <c r="G645" s="55">
        <v>0</v>
      </c>
      <c r="H645" s="67">
        <f t="shared" si="39"/>
        <v>0</v>
      </c>
      <c r="I645" s="68"/>
      <c r="J645" s="56"/>
      <c r="K645" s="69"/>
      <c r="L645" s="70">
        <f t="shared" si="40"/>
        <v>0</v>
      </c>
      <c r="M645" s="52"/>
      <c r="N645" s="57">
        <v>0</v>
      </c>
      <c r="O645" s="72"/>
      <c r="P645" s="72"/>
      <c r="Q645" s="72"/>
      <c r="R645" s="72"/>
      <c r="S645" s="72"/>
      <c r="T645" s="72"/>
      <c r="U645" s="72"/>
      <c r="V645" s="72"/>
      <c r="W645" s="72"/>
      <c r="X645" s="72"/>
      <c r="Y645" s="72"/>
      <c r="Z645" s="72"/>
      <c r="AA645" s="58">
        <f t="shared" si="41"/>
        <v>0</v>
      </c>
      <c r="AB645" s="73"/>
      <c r="AC645" s="59">
        <f>IF(ROUND(Comptes!AA645,0)=0,Comptes!AF645,IFERROR(IF(Comptes!H645&lt;&gt;0,IF(Comptes!AA645&lt;&gt;0,SUMPRODUCT(Comptes!O645:Z645,Comptes!$O$5:$Z$5)/Comptes!AA645,IF(Comptes!G645&lt;&gt;0,$AC$3,Comptes!AF645)),""),""))</f>
        <v>0</v>
      </c>
      <c r="AD645" s="60" t="str">
        <f ca="1">+IFERROR(VLOOKUP((($AC$3-AC645))/30.5,$AK$24:$AL$28,2,TRUE),"")</f>
        <v>A plus d’un an</v>
      </c>
      <c r="AE645" s="52"/>
      <c r="AF645" s="61"/>
    </row>
    <row r="646" spans="1:32" s="62" customFormat="1" ht="13.8" x14ac:dyDescent="0.3">
      <c r="A646" s="76"/>
      <c r="B646" s="64" t="s">
        <v>125</v>
      </c>
      <c r="C646" s="65" t="s">
        <v>125</v>
      </c>
      <c r="D646" s="65" t="s">
        <v>125</v>
      </c>
      <c r="E646" s="66" t="s">
        <v>125</v>
      </c>
      <c r="F646" s="54">
        <v>0</v>
      </c>
      <c r="G646" s="55">
        <v>0</v>
      </c>
      <c r="H646" s="67">
        <f t="shared" si="39"/>
        <v>0</v>
      </c>
      <c r="I646" s="68"/>
      <c r="J646" s="56"/>
      <c r="K646" s="69"/>
      <c r="L646" s="70">
        <f t="shared" si="40"/>
        <v>0</v>
      </c>
      <c r="M646" s="52"/>
      <c r="N646" s="57">
        <v>0</v>
      </c>
      <c r="O646" s="72"/>
      <c r="P646" s="72"/>
      <c r="Q646" s="72"/>
      <c r="R646" s="72"/>
      <c r="S646" s="72"/>
      <c r="T646" s="72"/>
      <c r="U646" s="72"/>
      <c r="V646" s="72"/>
      <c r="W646" s="72"/>
      <c r="X646" s="72"/>
      <c r="Y646" s="72"/>
      <c r="Z646" s="72"/>
      <c r="AA646" s="58">
        <f t="shared" si="41"/>
        <v>0</v>
      </c>
      <c r="AB646" s="73"/>
      <c r="AC646" s="59">
        <f>IF(ROUND(Comptes!AA646,0)=0,Comptes!AF646,IFERROR(IF(Comptes!H646&lt;&gt;0,IF(Comptes!AA646&lt;&gt;0,SUMPRODUCT(Comptes!O646:Z646,Comptes!$O$5:$Z$5)/Comptes!AA646,IF(Comptes!G646&lt;&gt;0,$AC$3,Comptes!AF646)),""),""))</f>
        <v>0</v>
      </c>
      <c r="AD646" s="60" t="str">
        <f ca="1">+IFERROR(VLOOKUP((($AC$3-AC646))/30.5,$AK$24:$AL$28,2,TRUE),"")</f>
        <v>A plus d’un an</v>
      </c>
      <c r="AE646" s="52"/>
      <c r="AF646" s="61"/>
    </row>
    <row r="647" spans="1:32" s="62" customFormat="1" ht="13.8" x14ac:dyDescent="0.3">
      <c r="A647" s="76"/>
      <c r="B647" s="64" t="s">
        <v>125</v>
      </c>
      <c r="C647" s="65" t="s">
        <v>125</v>
      </c>
      <c r="D647" s="65" t="s">
        <v>125</v>
      </c>
      <c r="E647" s="66" t="s">
        <v>125</v>
      </c>
      <c r="F647" s="54">
        <v>0</v>
      </c>
      <c r="G647" s="55">
        <v>0</v>
      </c>
      <c r="H647" s="67">
        <f t="shared" si="39"/>
        <v>0</v>
      </c>
      <c r="I647" s="68"/>
      <c r="J647" s="56"/>
      <c r="K647" s="69"/>
      <c r="L647" s="70">
        <f t="shared" si="40"/>
        <v>0</v>
      </c>
      <c r="M647" s="52"/>
      <c r="N647" s="57">
        <v>0</v>
      </c>
      <c r="O647" s="72"/>
      <c r="P647" s="72"/>
      <c r="Q647" s="72"/>
      <c r="R647" s="72"/>
      <c r="S647" s="72"/>
      <c r="T647" s="72"/>
      <c r="U647" s="72"/>
      <c r="V647" s="72"/>
      <c r="W647" s="72"/>
      <c r="X647" s="72"/>
      <c r="Y647" s="72"/>
      <c r="Z647" s="72"/>
      <c r="AA647" s="58">
        <f t="shared" si="41"/>
        <v>0</v>
      </c>
      <c r="AB647" s="73"/>
      <c r="AC647" s="59">
        <f>IF(ROUND(Comptes!AA647,0)=0,Comptes!AF647,IFERROR(IF(Comptes!H647&lt;&gt;0,IF(Comptes!AA647&lt;&gt;0,SUMPRODUCT(Comptes!O647:Z647,Comptes!$O$5:$Z$5)/Comptes!AA647,IF(Comptes!G647&lt;&gt;0,$AC$3,Comptes!AF647)),""),""))</f>
        <v>0</v>
      </c>
      <c r="AD647" s="60" t="str">
        <f ca="1">+IFERROR(VLOOKUP((($AC$3-AC647))/30.5,$AK$24:$AL$28,2,TRUE),"")</f>
        <v>A plus d’un an</v>
      </c>
      <c r="AE647" s="52"/>
      <c r="AF647" s="61"/>
    </row>
    <row r="648" spans="1:32" s="62" customFormat="1" ht="13.8" x14ac:dyDescent="0.3">
      <c r="A648" s="76"/>
      <c r="B648" s="64" t="s">
        <v>125</v>
      </c>
      <c r="C648" s="65" t="s">
        <v>125</v>
      </c>
      <c r="D648" s="65" t="s">
        <v>125</v>
      </c>
      <c r="E648" s="66" t="s">
        <v>125</v>
      </c>
      <c r="F648" s="54">
        <v>0</v>
      </c>
      <c r="G648" s="55">
        <v>0</v>
      </c>
      <c r="H648" s="67">
        <f t="shared" si="39"/>
        <v>0</v>
      </c>
      <c r="I648" s="68"/>
      <c r="J648" s="56"/>
      <c r="K648" s="69"/>
      <c r="L648" s="70">
        <f t="shared" si="40"/>
        <v>0</v>
      </c>
      <c r="M648" s="52"/>
      <c r="N648" s="57">
        <v>0</v>
      </c>
      <c r="O648" s="72"/>
      <c r="P648" s="72"/>
      <c r="Q648" s="72"/>
      <c r="R648" s="72"/>
      <c r="S648" s="72"/>
      <c r="T648" s="72"/>
      <c r="U648" s="72"/>
      <c r="V648" s="72"/>
      <c r="W648" s="72"/>
      <c r="X648" s="72"/>
      <c r="Y648" s="72"/>
      <c r="Z648" s="72"/>
      <c r="AA648" s="58">
        <f t="shared" si="41"/>
        <v>0</v>
      </c>
      <c r="AB648" s="73"/>
      <c r="AC648" s="59">
        <f>IF(ROUND(Comptes!AA648,0)=0,Comptes!AF648,IFERROR(IF(Comptes!H648&lt;&gt;0,IF(Comptes!AA648&lt;&gt;0,SUMPRODUCT(Comptes!O648:Z648,Comptes!$O$5:$Z$5)/Comptes!AA648,IF(Comptes!G648&lt;&gt;0,$AC$3,Comptes!AF648)),""),""))</f>
        <v>0</v>
      </c>
      <c r="AD648" s="60" t="str">
        <f ca="1">+IFERROR(VLOOKUP((($AC$3-AC648))/30.5,$AK$24:$AL$28,2,TRUE),"")</f>
        <v>A plus d’un an</v>
      </c>
      <c r="AE648" s="52"/>
      <c r="AF648" s="61"/>
    </row>
    <row r="649" spans="1:32" s="62" customFormat="1" ht="13.8" x14ac:dyDescent="0.3">
      <c r="A649" s="76"/>
      <c r="B649" s="64" t="s">
        <v>125</v>
      </c>
      <c r="C649" s="65" t="s">
        <v>125</v>
      </c>
      <c r="D649" s="65" t="s">
        <v>125</v>
      </c>
      <c r="E649" s="66" t="s">
        <v>125</v>
      </c>
      <c r="F649" s="54">
        <v>0</v>
      </c>
      <c r="G649" s="55">
        <v>0</v>
      </c>
      <c r="H649" s="67">
        <f t="shared" si="39"/>
        <v>0</v>
      </c>
      <c r="I649" s="68"/>
      <c r="J649" s="56"/>
      <c r="K649" s="69"/>
      <c r="L649" s="70">
        <f t="shared" si="40"/>
        <v>0</v>
      </c>
      <c r="M649" s="52"/>
      <c r="N649" s="57">
        <v>0</v>
      </c>
      <c r="O649" s="72"/>
      <c r="P649" s="72"/>
      <c r="Q649" s="72"/>
      <c r="R649" s="72"/>
      <c r="S649" s="72"/>
      <c r="T649" s="72"/>
      <c r="U649" s="72"/>
      <c r="V649" s="72"/>
      <c r="W649" s="72"/>
      <c r="X649" s="72"/>
      <c r="Y649" s="72"/>
      <c r="Z649" s="72"/>
      <c r="AA649" s="58">
        <f t="shared" si="41"/>
        <v>0</v>
      </c>
      <c r="AB649" s="73"/>
      <c r="AC649" s="59">
        <f>IF(ROUND(Comptes!AA649,0)=0,Comptes!AF649,IFERROR(IF(Comptes!H649&lt;&gt;0,IF(Comptes!AA649&lt;&gt;0,SUMPRODUCT(Comptes!O649:Z649,Comptes!$O$5:$Z$5)/Comptes!AA649,IF(Comptes!G649&lt;&gt;0,$AC$3,Comptes!AF649)),""),""))</f>
        <v>0</v>
      </c>
      <c r="AD649" s="60" t="str">
        <f ca="1">+IFERROR(VLOOKUP((($AC$3-AC649))/30.5,$AK$24:$AL$28,2,TRUE),"")</f>
        <v>A plus d’un an</v>
      </c>
      <c r="AE649" s="52"/>
      <c r="AF649" s="61"/>
    </row>
    <row r="650" spans="1:32" s="62" customFormat="1" ht="13.8" x14ac:dyDescent="0.3">
      <c r="A650" s="76"/>
      <c r="B650" s="64" t="s">
        <v>125</v>
      </c>
      <c r="C650" s="65" t="s">
        <v>125</v>
      </c>
      <c r="D650" s="65" t="s">
        <v>125</v>
      </c>
      <c r="E650" s="66" t="s">
        <v>125</v>
      </c>
      <c r="F650" s="54">
        <v>0</v>
      </c>
      <c r="G650" s="55">
        <v>0</v>
      </c>
      <c r="H650" s="67">
        <f t="shared" si="39"/>
        <v>0</v>
      </c>
      <c r="I650" s="68"/>
      <c r="J650" s="56"/>
      <c r="K650" s="69"/>
      <c r="L650" s="70">
        <f t="shared" si="40"/>
        <v>0</v>
      </c>
      <c r="M650" s="52"/>
      <c r="N650" s="57">
        <v>0</v>
      </c>
      <c r="O650" s="72"/>
      <c r="P650" s="72"/>
      <c r="Q650" s="72"/>
      <c r="R650" s="72"/>
      <c r="S650" s="72"/>
      <c r="T650" s="72"/>
      <c r="U650" s="72"/>
      <c r="V650" s="72"/>
      <c r="W650" s="72"/>
      <c r="X650" s="72"/>
      <c r="Y650" s="72"/>
      <c r="Z650" s="72"/>
      <c r="AA650" s="58">
        <f t="shared" si="41"/>
        <v>0</v>
      </c>
      <c r="AB650" s="73"/>
      <c r="AC650" s="59">
        <f>IF(ROUND(Comptes!AA650,0)=0,Comptes!AF650,IFERROR(IF(Comptes!H650&lt;&gt;0,IF(Comptes!AA650&lt;&gt;0,SUMPRODUCT(Comptes!O650:Z650,Comptes!$O$5:$Z$5)/Comptes!AA650,IF(Comptes!G650&lt;&gt;0,$AC$3,Comptes!AF650)),""),""))</f>
        <v>0</v>
      </c>
      <c r="AD650" s="60" t="str">
        <f ca="1">+IFERROR(VLOOKUP((($AC$3-AC650))/30.5,$AK$24:$AL$28,2,TRUE),"")</f>
        <v>A plus d’un an</v>
      </c>
      <c r="AE650" s="52"/>
      <c r="AF650" s="61"/>
    </row>
    <row r="651" spans="1:32" s="62" customFormat="1" ht="13.8" x14ac:dyDescent="0.3">
      <c r="A651" s="76"/>
      <c r="B651" s="64" t="s">
        <v>125</v>
      </c>
      <c r="C651" s="65" t="s">
        <v>125</v>
      </c>
      <c r="D651" s="65" t="s">
        <v>125</v>
      </c>
      <c r="E651" s="66" t="s">
        <v>125</v>
      </c>
      <c r="F651" s="54">
        <v>0</v>
      </c>
      <c r="G651" s="55">
        <v>0</v>
      </c>
      <c r="H651" s="67">
        <f t="shared" si="39"/>
        <v>0</v>
      </c>
      <c r="I651" s="68"/>
      <c r="J651" s="56"/>
      <c r="K651" s="69"/>
      <c r="L651" s="70">
        <f t="shared" si="40"/>
        <v>0</v>
      </c>
      <c r="M651" s="52"/>
      <c r="N651" s="57">
        <v>0</v>
      </c>
      <c r="O651" s="72"/>
      <c r="P651" s="72"/>
      <c r="Q651" s="72"/>
      <c r="R651" s="72"/>
      <c r="S651" s="72"/>
      <c r="T651" s="72"/>
      <c r="U651" s="72"/>
      <c r="V651" s="72"/>
      <c r="W651" s="72"/>
      <c r="X651" s="72"/>
      <c r="Y651" s="72"/>
      <c r="Z651" s="72"/>
      <c r="AA651" s="58">
        <f t="shared" si="41"/>
        <v>0</v>
      </c>
      <c r="AB651" s="73"/>
      <c r="AC651" s="59">
        <f>IF(ROUND(Comptes!AA651,0)=0,Comptes!AF651,IFERROR(IF(Comptes!H651&lt;&gt;0,IF(Comptes!AA651&lt;&gt;0,SUMPRODUCT(Comptes!O651:Z651,Comptes!$O$5:$Z$5)/Comptes!AA651,IF(Comptes!G651&lt;&gt;0,$AC$3,Comptes!AF651)),""),""))</f>
        <v>0</v>
      </c>
      <c r="AD651" s="60" t="str">
        <f ca="1">+IFERROR(VLOOKUP((($AC$3-AC651))/30.5,$AK$24:$AL$28,2,TRUE),"")</f>
        <v>A plus d’un an</v>
      </c>
      <c r="AE651" s="52"/>
      <c r="AF651" s="61"/>
    </row>
    <row r="652" spans="1:32" s="62" customFormat="1" ht="13.8" x14ac:dyDescent="0.3">
      <c r="A652" s="76"/>
      <c r="B652" s="64" t="s">
        <v>125</v>
      </c>
      <c r="C652" s="65" t="s">
        <v>125</v>
      </c>
      <c r="D652" s="65" t="s">
        <v>125</v>
      </c>
      <c r="E652" s="66" t="s">
        <v>125</v>
      </c>
      <c r="F652" s="54">
        <v>0</v>
      </c>
      <c r="G652" s="55">
        <v>0</v>
      </c>
      <c r="H652" s="67">
        <f t="shared" si="39"/>
        <v>0</v>
      </c>
      <c r="I652" s="68"/>
      <c r="J652" s="56"/>
      <c r="K652" s="69"/>
      <c r="L652" s="70">
        <f t="shared" si="40"/>
        <v>0</v>
      </c>
      <c r="M652" s="52"/>
      <c r="N652" s="57">
        <v>0</v>
      </c>
      <c r="O652" s="72"/>
      <c r="P652" s="72"/>
      <c r="Q652" s="72"/>
      <c r="R652" s="72"/>
      <c r="S652" s="72"/>
      <c r="T652" s="72"/>
      <c r="U652" s="72"/>
      <c r="V652" s="72"/>
      <c r="W652" s="72"/>
      <c r="X652" s="72"/>
      <c r="Y652" s="72"/>
      <c r="Z652" s="72"/>
      <c r="AA652" s="58">
        <f t="shared" si="41"/>
        <v>0</v>
      </c>
      <c r="AB652" s="73"/>
      <c r="AC652" s="59">
        <f>IF(ROUND(Comptes!AA652,0)=0,Comptes!AF652,IFERROR(IF(Comptes!H652&lt;&gt;0,IF(Comptes!AA652&lt;&gt;0,SUMPRODUCT(Comptes!O652:Z652,Comptes!$O$5:$Z$5)/Comptes!AA652,IF(Comptes!G652&lt;&gt;0,$AC$3,Comptes!AF652)),""),""))</f>
        <v>0</v>
      </c>
      <c r="AD652" s="60" t="str">
        <f ca="1">+IFERROR(VLOOKUP((($AC$3-AC652))/30.5,$AK$24:$AL$28,2,TRUE),"")</f>
        <v>A plus d’un an</v>
      </c>
      <c r="AE652" s="52"/>
      <c r="AF652" s="61"/>
    </row>
    <row r="653" spans="1:32" s="62" customFormat="1" ht="13.8" x14ac:dyDescent="0.3">
      <c r="A653" s="76"/>
      <c r="B653" s="64" t="s">
        <v>125</v>
      </c>
      <c r="C653" s="65" t="s">
        <v>125</v>
      </c>
      <c r="D653" s="65" t="s">
        <v>125</v>
      </c>
      <c r="E653" s="66" t="s">
        <v>125</v>
      </c>
      <c r="F653" s="54">
        <v>0</v>
      </c>
      <c r="G653" s="55">
        <v>0</v>
      </c>
      <c r="H653" s="67">
        <f t="shared" si="39"/>
        <v>0</v>
      </c>
      <c r="I653" s="68"/>
      <c r="J653" s="56"/>
      <c r="K653" s="69"/>
      <c r="L653" s="70">
        <f t="shared" si="40"/>
        <v>0</v>
      </c>
      <c r="M653" s="52"/>
      <c r="N653" s="57">
        <v>0</v>
      </c>
      <c r="O653" s="72"/>
      <c r="P653" s="72"/>
      <c r="Q653" s="72"/>
      <c r="R653" s="72"/>
      <c r="S653" s="72"/>
      <c r="T653" s="72"/>
      <c r="U653" s="72"/>
      <c r="V653" s="72"/>
      <c r="W653" s="72"/>
      <c r="X653" s="72"/>
      <c r="Y653" s="72"/>
      <c r="Z653" s="72"/>
      <c r="AA653" s="58">
        <f t="shared" si="41"/>
        <v>0</v>
      </c>
      <c r="AB653" s="73"/>
      <c r="AC653" s="59">
        <f>IF(ROUND(Comptes!AA653,0)=0,Comptes!AF653,IFERROR(IF(Comptes!H653&lt;&gt;0,IF(Comptes!AA653&lt;&gt;0,SUMPRODUCT(Comptes!O653:Z653,Comptes!$O$5:$Z$5)/Comptes!AA653,IF(Comptes!G653&lt;&gt;0,$AC$3,Comptes!AF653)),""),""))</f>
        <v>0</v>
      </c>
      <c r="AD653" s="60" t="str">
        <f ca="1">+IFERROR(VLOOKUP((($AC$3-AC653))/30.5,$AK$24:$AL$28,2,TRUE),"")</f>
        <v>A plus d’un an</v>
      </c>
      <c r="AE653" s="52"/>
      <c r="AF653" s="61"/>
    </row>
    <row r="654" spans="1:32" s="62" customFormat="1" ht="13.8" x14ac:dyDescent="0.3">
      <c r="A654" s="76"/>
      <c r="B654" s="64" t="s">
        <v>125</v>
      </c>
      <c r="C654" s="65" t="s">
        <v>125</v>
      </c>
      <c r="D654" s="65" t="s">
        <v>125</v>
      </c>
      <c r="E654" s="66" t="s">
        <v>125</v>
      </c>
      <c r="F654" s="54">
        <v>0</v>
      </c>
      <c r="G654" s="55">
        <v>0</v>
      </c>
      <c r="H654" s="67">
        <f t="shared" si="39"/>
        <v>0</v>
      </c>
      <c r="I654" s="68"/>
      <c r="J654" s="56"/>
      <c r="K654" s="69"/>
      <c r="L654" s="70">
        <f t="shared" si="40"/>
        <v>0</v>
      </c>
      <c r="M654" s="52"/>
      <c r="N654" s="57">
        <v>0</v>
      </c>
      <c r="O654" s="72"/>
      <c r="P654" s="72"/>
      <c r="Q654" s="72"/>
      <c r="R654" s="72"/>
      <c r="S654" s="72"/>
      <c r="T654" s="72"/>
      <c r="U654" s="72"/>
      <c r="V654" s="72"/>
      <c r="W654" s="72"/>
      <c r="X654" s="72"/>
      <c r="Y654" s="72"/>
      <c r="Z654" s="72"/>
      <c r="AA654" s="58">
        <f t="shared" si="41"/>
        <v>0</v>
      </c>
      <c r="AB654" s="73"/>
      <c r="AC654" s="59">
        <f>IF(ROUND(Comptes!AA654,0)=0,Comptes!AF654,IFERROR(IF(Comptes!H654&lt;&gt;0,IF(Comptes!AA654&lt;&gt;0,SUMPRODUCT(Comptes!O654:Z654,Comptes!$O$5:$Z$5)/Comptes!AA654,IF(Comptes!G654&lt;&gt;0,$AC$3,Comptes!AF654)),""),""))</f>
        <v>0</v>
      </c>
      <c r="AD654" s="60" t="str">
        <f ca="1">+IFERROR(VLOOKUP((($AC$3-AC654))/30.5,$AK$24:$AL$28,2,TRUE),"")</f>
        <v>A plus d’un an</v>
      </c>
      <c r="AE654" s="52"/>
      <c r="AF654" s="61"/>
    </row>
    <row r="655" spans="1:32" s="62" customFormat="1" ht="13.8" x14ac:dyDescent="0.3">
      <c r="A655" s="76"/>
      <c r="B655" s="64" t="s">
        <v>125</v>
      </c>
      <c r="C655" s="65" t="s">
        <v>125</v>
      </c>
      <c r="D655" s="65" t="s">
        <v>125</v>
      </c>
      <c r="E655" s="66" t="s">
        <v>125</v>
      </c>
      <c r="F655" s="54">
        <v>0</v>
      </c>
      <c r="G655" s="55">
        <v>0</v>
      </c>
      <c r="H655" s="67">
        <f t="shared" si="39"/>
        <v>0</v>
      </c>
      <c r="I655" s="68"/>
      <c r="J655" s="56"/>
      <c r="K655" s="69"/>
      <c r="L655" s="70">
        <f t="shared" si="40"/>
        <v>0</v>
      </c>
      <c r="M655" s="52"/>
      <c r="N655" s="57">
        <v>0</v>
      </c>
      <c r="O655" s="72"/>
      <c r="P655" s="72"/>
      <c r="Q655" s="72"/>
      <c r="R655" s="72"/>
      <c r="S655" s="72"/>
      <c r="T655" s="72"/>
      <c r="U655" s="72"/>
      <c r="V655" s="72"/>
      <c r="W655" s="72"/>
      <c r="X655" s="72"/>
      <c r="Y655" s="72"/>
      <c r="Z655" s="72"/>
      <c r="AA655" s="58">
        <f t="shared" si="41"/>
        <v>0</v>
      </c>
      <c r="AB655" s="73"/>
      <c r="AC655" s="59">
        <f>IF(ROUND(Comptes!AA655,0)=0,Comptes!AF655,IFERROR(IF(Comptes!H655&lt;&gt;0,IF(Comptes!AA655&lt;&gt;0,SUMPRODUCT(Comptes!O655:Z655,Comptes!$O$5:$Z$5)/Comptes!AA655,IF(Comptes!G655&lt;&gt;0,$AC$3,Comptes!AF655)),""),""))</f>
        <v>0</v>
      </c>
      <c r="AD655" s="60" t="str">
        <f ca="1">+IFERROR(VLOOKUP((($AC$3-AC655))/30.5,$AK$24:$AL$28,2,TRUE),"")</f>
        <v>A plus d’un an</v>
      </c>
      <c r="AE655" s="52"/>
      <c r="AF655" s="61"/>
    </row>
    <row r="656" spans="1:32" s="62" customFormat="1" ht="13.8" x14ac:dyDescent="0.3">
      <c r="A656" s="76"/>
      <c r="B656" s="64" t="s">
        <v>125</v>
      </c>
      <c r="C656" s="65" t="s">
        <v>125</v>
      </c>
      <c r="D656" s="65" t="s">
        <v>125</v>
      </c>
      <c r="E656" s="66" t="s">
        <v>125</v>
      </c>
      <c r="F656" s="54">
        <v>0</v>
      </c>
      <c r="G656" s="55">
        <v>0</v>
      </c>
      <c r="H656" s="67">
        <f t="shared" si="39"/>
        <v>0</v>
      </c>
      <c r="I656" s="68"/>
      <c r="J656" s="56"/>
      <c r="K656" s="69"/>
      <c r="L656" s="70">
        <f t="shared" si="40"/>
        <v>0</v>
      </c>
      <c r="M656" s="52"/>
      <c r="N656" s="57">
        <v>0</v>
      </c>
      <c r="O656" s="72"/>
      <c r="P656" s="72"/>
      <c r="Q656" s="72"/>
      <c r="R656" s="72"/>
      <c r="S656" s="72"/>
      <c r="T656" s="72"/>
      <c r="U656" s="72"/>
      <c r="V656" s="72"/>
      <c r="W656" s="72"/>
      <c r="X656" s="72"/>
      <c r="Y656" s="72"/>
      <c r="Z656" s="72"/>
      <c r="AA656" s="58">
        <f t="shared" si="41"/>
        <v>0</v>
      </c>
      <c r="AB656" s="73"/>
      <c r="AC656" s="59">
        <f>IF(ROUND(Comptes!AA656,0)=0,Comptes!AF656,IFERROR(IF(Comptes!H656&lt;&gt;0,IF(Comptes!AA656&lt;&gt;0,SUMPRODUCT(Comptes!O656:Z656,Comptes!$O$5:$Z$5)/Comptes!AA656,IF(Comptes!G656&lt;&gt;0,$AC$3,Comptes!AF656)),""),""))</f>
        <v>0</v>
      </c>
      <c r="AD656" s="60" t="str">
        <f ca="1">+IFERROR(VLOOKUP((($AC$3-AC656))/30.5,$AK$24:$AL$28,2,TRUE),"")</f>
        <v>A plus d’un an</v>
      </c>
      <c r="AE656" s="52"/>
      <c r="AF656" s="61"/>
    </row>
    <row r="657" spans="1:32" s="62" customFormat="1" ht="13.8" x14ac:dyDescent="0.3">
      <c r="A657" s="76"/>
      <c r="B657" s="64" t="s">
        <v>125</v>
      </c>
      <c r="C657" s="65" t="s">
        <v>125</v>
      </c>
      <c r="D657" s="65" t="s">
        <v>125</v>
      </c>
      <c r="E657" s="66" t="s">
        <v>125</v>
      </c>
      <c r="F657" s="54">
        <v>0</v>
      </c>
      <c r="G657" s="55">
        <v>0</v>
      </c>
      <c r="H657" s="67">
        <f t="shared" si="39"/>
        <v>0</v>
      </c>
      <c r="I657" s="68"/>
      <c r="J657" s="56"/>
      <c r="K657" s="69"/>
      <c r="L657" s="70">
        <f t="shared" si="40"/>
        <v>0</v>
      </c>
      <c r="M657" s="52"/>
      <c r="N657" s="57">
        <v>0</v>
      </c>
      <c r="O657" s="72"/>
      <c r="P657" s="72"/>
      <c r="Q657" s="72"/>
      <c r="R657" s="72"/>
      <c r="S657" s="72"/>
      <c r="T657" s="72"/>
      <c r="U657" s="72"/>
      <c r="V657" s="72"/>
      <c r="W657" s="72"/>
      <c r="X657" s="72"/>
      <c r="Y657" s="72"/>
      <c r="Z657" s="72"/>
      <c r="AA657" s="58">
        <f t="shared" si="41"/>
        <v>0</v>
      </c>
      <c r="AB657" s="73"/>
      <c r="AC657" s="59">
        <f>IF(ROUND(Comptes!AA657,0)=0,Comptes!AF657,IFERROR(IF(Comptes!H657&lt;&gt;0,IF(Comptes!AA657&lt;&gt;0,SUMPRODUCT(Comptes!O657:Z657,Comptes!$O$5:$Z$5)/Comptes!AA657,IF(Comptes!G657&lt;&gt;0,$AC$3,Comptes!AF657)),""),""))</f>
        <v>0</v>
      </c>
      <c r="AD657" s="60" t="str">
        <f ca="1">+IFERROR(VLOOKUP((($AC$3-AC657))/30.5,$AK$24:$AL$28,2,TRUE),"")</f>
        <v>A plus d’un an</v>
      </c>
      <c r="AE657" s="52"/>
      <c r="AF657" s="61"/>
    </row>
    <row r="658" spans="1:32" s="62" customFormat="1" ht="13.8" x14ac:dyDescent="0.3">
      <c r="A658" s="76"/>
      <c r="B658" s="64" t="s">
        <v>125</v>
      </c>
      <c r="C658" s="65" t="s">
        <v>125</v>
      </c>
      <c r="D658" s="65" t="s">
        <v>125</v>
      </c>
      <c r="E658" s="66" t="s">
        <v>125</v>
      </c>
      <c r="F658" s="54">
        <v>0</v>
      </c>
      <c r="G658" s="55">
        <v>0</v>
      </c>
      <c r="H658" s="67">
        <f t="shared" si="39"/>
        <v>0</v>
      </c>
      <c r="I658" s="68"/>
      <c r="J658" s="56"/>
      <c r="K658" s="69"/>
      <c r="L658" s="70">
        <f t="shared" si="40"/>
        <v>0</v>
      </c>
      <c r="M658" s="52"/>
      <c r="N658" s="57">
        <v>0</v>
      </c>
      <c r="O658" s="72"/>
      <c r="P658" s="72"/>
      <c r="Q658" s="72"/>
      <c r="R658" s="72"/>
      <c r="S658" s="72"/>
      <c r="T658" s="72"/>
      <c r="U658" s="72"/>
      <c r="V658" s="72"/>
      <c r="W658" s="72"/>
      <c r="X658" s="72"/>
      <c r="Y658" s="72"/>
      <c r="Z658" s="72"/>
      <c r="AA658" s="58">
        <f t="shared" si="41"/>
        <v>0</v>
      </c>
      <c r="AB658" s="73"/>
      <c r="AC658" s="59">
        <f>IF(ROUND(Comptes!AA658,0)=0,Comptes!AF658,IFERROR(IF(Comptes!H658&lt;&gt;0,IF(Comptes!AA658&lt;&gt;0,SUMPRODUCT(Comptes!O658:Z658,Comptes!$O$5:$Z$5)/Comptes!AA658,IF(Comptes!G658&lt;&gt;0,$AC$3,Comptes!AF658)),""),""))</f>
        <v>0</v>
      </c>
      <c r="AD658" s="60" t="str">
        <f ca="1">+IFERROR(VLOOKUP((($AC$3-AC658))/30.5,$AK$24:$AL$28,2,TRUE),"")</f>
        <v>A plus d’un an</v>
      </c>
      <c r="AE658" s="52"/>
      <c r="AF658" s="61"/>
    </row>
    <row r="659" spans="1:32" s="62" customFormat="1" ht="13.8" x14ac:dyDescent="0.3">
      <c r="A659" s="76"/>
      <c r="B659" s="64" t="s">
        <v>125</v>
      </c>
      <c r="C659" s="65" t="s">
        <v>125</v>
      </c>
      <c r="D659" s="65" t="s">
        <v>125</v>
      </c>
      <c r="E659" s="66" t="s">
        <v>125</v>
      </c>
      <c r="F659" s="54">
        <v>0</v>
      </c>
      <c r="G659" s="55">
        <v>0</v>
      </c>
      <c r="H659" s="67">
        <f t="shared" si="39"/>
        <v>0</v>
      </c>
      <c r="I659" s="68"/>
      <c r="J659" s="56"/>
      <c r="K659" s="69"/>
      <c r="L659" s="70">
        <f t="shared" si="40"/>
        <v>0</v>
      </c>
      <c r="M659" s="52"/>
      <c r="N659" s="57">
        <v>0</v>
      </c>
      <c r="O659" s="72"/>
      <c r="P659" s="72"/>
      <c r="Q659" s="72"/>
      <c r="R659" s="72"/>
      <c r="S659" s="72"/>
      <c r="T659" s="72"/>
      <c r="U659" s="72"/>
      <c r="V659" s="72"/>
      <c r="W659" s="72"/>
      <c r="X659" s="72"/>
      <c r="Y659" s="72"/>
      <c r="Z659" s="72"/>
      <c r="AA659" s="58">
        <f t="shared" si="41"/>
        <v>0</v>
      </c>
      <c r="AB659" s="73"/>
      <c r="AC659" s="59">
        <f>IF(ROUND(Comptes!AA659,0)=0,Comptes!AF659,IFERROR(IF(Comptes!H659&lt;&gt;0,IF(Comptes!AA659&lt;&gt;0,SUMPRODUCT(Comptes!O659:Z659,Comptes!$O$5:$Z$5)/Comptes!AA659,IF(Comptes!G659&lt;&gt;0,$AC$3,Comptes!AF659)),""),""))</f>
        <v>0</v>
      </c>
      <c r="AD659" s="60" t="str">
        <f ca="1">+IFERROR(VLOOKUP((($AC$3-AC659))/30.5,$AK$24:$AL$28,2,TRUE),"")</f>
        <v>A plus d’un an</v>
      </c>
      <c r="AE659" s="52"/>
      <c r="AF659" s="61"/>
    </row>
    <row r="660" spans="1:32" s="62" customFormat="1" ht="13.8" x14ac:dyDescent="0.3">
      <c r="A660" s="76"/>
      <c r="B660" s="64" t="s">
        <v>125</v>
      </c>
      <c r="C660" s="65" t="s">
        <v>125</v>
      </c>
      <c r="D660" s="65" t="s">
        <v>125</v>
      </c>
      <c r="E660" s="66" t="s">
        <v>125</v>
      </c>
      <c r="F660" s="54">
        <v>0</v>
      </c>
      <c r="G660" s="55">
        <v>0</v>
      </c>
      <c r="H660" s="67">
        <f t="shared" si="39"/>
        <v>0</v>
      </c>
      <c r="I660" s="68"/>
      <c r="J660" s="56"/>
      <c r="K660" s="69"/>
      <c r="L660" s="70">
        <f t="shared" si="40"/>
        <v>0</v>
      </c>
      <c r="M660" s="52"/>
      <c r="N660" s="57">
        <v>0</v>
      </c>
      <c r="O660" s="72"/>
      <c r="P660" s="72"/>
      <c r="Q660" s="72"/>
      <c r="R660" s="72"/>
      <c r="S660" s="72"/>
      <c r="T660" s="72"/>
      <c r="U660" s="72"/>
      <c r="V660" s="72"/>
      <c r="W660" s="72"/>
      <c r="X660" s="72"/>
      <c r="Y660" s="72"/>
      <c r="Z660" s="72"/>
      <c r="AA660" s="58">
        <f t="shared" si="41"/>
        <v>0</v>
      </c>
      <c r="AB660" s="73"/>
      <c r="AC660" s="59">
        <f>IF(ROUND(Comptes!AA660,0)=0,Comptes!AF660,IFERROR(IF(Comptes!H660&lt;&gt;0,IF(Comptes!AA660&lt;&gt;0,SUMPRODUCT(Comptes!O660:Z660,Comptes!$O$5:$Z$5)/Comptes!AA660,IF(Comptes!G660&lt;&gt;0,$AC$3,Comptes!AF660)),""),""))</f>
        <v>0</v>
      </c>
      <c r="AD660" s="60" t="str">
        <f ca="1">+IFERROR(VLOOKUP((($AC$3-AC660))/30.5,$AK$24:$AL$28,2,TRUE),"")</f>
        <v>A plus d’un an</v>
      </c>
      <c r="AE660" s="52"/>
      <c r="AF660" s="61"/>
    </row>
    <row r="661" spans="1:32" s="62" customFormat="1" ht="13.8" x14ac:dyDescent="0.3">
      <c r="A661" s="76"/>
      <c r="B661" s="64" t="s">
        <v>125</v>
      </c>
      <c r="C661" s="65" t="s">
        <v>125</v>
      </c>
      <c r="D661" s="65" t="s">
        <v>125</v>
      </c>
      <c r="E661" s="66" t="s">
        <v>125</v>
      </c>
      <c r="F661" s="54">
        <v>0</v>
      </c>
      <c r="G661" s="55">
        <v>0</v>
      </c>
      <c r="H661" s="67">
        <f t="shared" si="39"/>
        <v>0</v>
      </c>
      <c r="I661" s="68"/>
      <c r="J661" s="56"/>
      <c r="K661" s="69"/>
      <c r="L661" s="70">
        <f t="shared" si="40"/>
        <v>0</v>
      </c>
      <c r="M661" s="52"/>
      <c r="N661" s="57">
        <v>0</v>
      </c>
      <c r="O661" s="72"/>
      <c r="P661" s="72"/>
      <c r="Q661" s="72"/>
      <c r="R661" s="72"/>
      <c r="S661" s="72"/>
      <c r="T661" s="72"/>
      <c r="U661" s="72"/>
      <c r="V661" s="72"/>
      <c r="W661" s="72"/>
      <c r="X661" s="72"/>
      <c r="Y661" s="72"/>
      <c r="Z661" s="72"/>
      <c r="AA661" s="58">
        <f t="shared" si="41"/>
        <v>0</v>
      </c>
      <c r="AB661" s="73"/>
      <c r="AC661" s="59">
        <f>IF(ROUND(Comptes!AA661,0)=0,Comptes!AF661,IFERROR(IF(Comptes!H661&lt;&gt;0,IF(Comptes!AA661&lt;&gt;0,SUMPRODUCT(Comptes!O661:Z661,Comptes!$O$5:$Z$5)/Comptes!AA661,IF(Comptes!G661&lt;&gt;0,$AC$3,Comptes!AF661)),""),""))</f>
        <v>0</v>
      </c>
      <c r="AD661" s="60" t="str">
        <f ca="1">+IFERROR(VLOOKUP((($AC$3-AC661))/30.5,$AK$24:$AL$28,2,TRUE),"")</f>
        <v>A plus d’un an</v>
      </c>
      <c r="AE661" s="52"/>
      <c r="AF661" s="61"/>
    </row>
    <row r="662" spans="1:32" s="62" customFormat="1" ht="13.8" x14ac:dyDescent="0.3">
      <c r="A662" s="76"/>
      <c r="B662" s="64" t="s">
        <v>125</v>
      </c>
      <c r="C662" s="65" t="s">
        <v>125</v>
      </c>
      <c r="D662" s="65" t="s">
        <v>125</v>
      </c>
      <c r="E662" s="66" t="s">
        <v>125</v>
      </c>
      <c r="F662" s="54">
        <v>0</v>
      </c>
      <c r="G662" s="55">
        <v>0</v>
      </c>
      <c r="H662" s="67">
        <f t="shared" si="39"/>
        <v>0</v>
      </c>
      <c r="I662" s="68"/>
      <c r="J662" s="56"/>
      <c r="K662" s="69"/>
      <c r="L662" s="70">
        <f t="shared" si="40"/>
        <v>0</v>
      </c>
      <c r="M662" s="52"/>
      <c r="N662" s="57">
        <v>0</v>
      </c>
      <c r="O662" s="72"/>
      <c r="P662" s="72"/>
      <c r="Q662" s="72"/>
      <c r="R662" s="72"/>
      <c r="S662" s="72"/>
      <c r="T662" s="72"/>
      <c r="U662" s="72"/>
      <c r="V662" s="72"/>
      <c r="W662" s="72"/>
      <c r="X662" s="72"/>
      <c r="Y662" s="72"/>
      <c r="Z662" s="72"/>
      <c r="AA662" s="58">
        <f t="shared" si="41"/>
        <v>0</v>
      </c>
      <c r="AB662" s="73"/>
      <c r="AC662" s="59">
        <f>IF(ROUND(Comptes!AA662,0)=0,Comptes!AF662,IFERROR(IF(Comptes!H662&lt;&gt;0,IF(Comptes!AA662&lt;&gt;0,SUMPRODUCT(Comptes!O662:Z662,Comptes!$O$5:$Z$5)/Comptes!AA662,IF(Comptes!G662&lt;&gt;0,$AC$3,Comptes!AF662)),""),""))</f>
        <v>0</v>
      </c>
      <c r="AD662" s="60" t="str">
        <f ca="1">+IFERROR(VLOOKUP((($AC$3-AC662))/30.5,$AK$24:$AL$28,2,TRUE),"")</f>
        <v>A plus d’un an</v>
      </c>
      <c r="AE662" s="52"/>
      <c r="AF662" s="61"/>
    </row>
    <row r="663" spans="1:32" s="62" customFormat="1" ht="13.8" x14ac:dyDescent="0.3">
      <c r="A663" s="76"/>
      <c r="B663" s="64" t="s">
        <v>125</v>
      </c>
      <c r="C663" s="65" t="s">
        <v>125</v>
      </c>
      <c r="D663" s="65" t="s">
        <v>125</v>
      </c>
      <c r="E663" s="66" t="s">
        <v>125</v>
      </c>
      <c r="F663" s="54">
        <v>0</v>
      </c>
      <c r="G663" s="55">
        <v>0</v>
      </c>
      <c r="H663" s="67">
        <f t="shared" si="39"/>
        <v>0</v>
      </c>
      <c r="I663" s="68"/>
      <c r="J663" s="56"/>
      <c r="K663" s="69"/>
      <c r="L663" s="70">
        <f t="shared" si="40"/>
        <v>0</v>
      </c>
      <c r="M663" s="52"/>
      <c r="N663" s="57">
        <v>0</v>
      </c>
      <c r="O663" s="72"/>
      <c r="P663" s="72"/>
      <c r="Q663" s="72"/>
      <c r="R663" s="72"/>
      <c r="S663" s="72"/>
      <c r="T663" s="72"/>
      <c r="U663" s="72"/>
      <c r="V663" s="72"/>
      <c r="W663" s="72"/>
      <c r="X663" s="72"/>
      <c r="Y663" s="72"/>
      <c r="Z663" s="72"/>
      <c r="AA663" s="58">
        <f t="shared" si="41"/>
        <v>0</v>
      </c>
      <c r="AB663" s="73"/>
      <c r="AC663" s="59">
        <f>IF(ROUND(Comptes!AA663,0)=0,Comptes!AF663,IFERROR(IF(Comptes!H663&lt;&gt;0,IF(Comptes!AA663&lt;&gt;0,SUMPRODUCT(Comptes!O663:Z663,Comptes!$O$5:$Z$5)/Comptes!AA663,IF(Comptes!G663&lt;&gt;0,$AC$3,Comptes!AF663)),""),""))</f>
        <v>0</v>
      </c>
      <c r="AD663" s="60" t="str">
        <f ca="1">+IFERROR(VLOOKUP((($AC$3-AC663))/30.5,$AK$24:$AL$28,2,TRUE),"")</f>
        <v>A plus d’un an</v>
      </c>
      <c r="AE663" s="52"/>
      <c r="AF663" s="61"/>
    </row>
    <row r="664" spans="1:32" s="62" customFormat="1" ht="13.8" x14ac:dyDescent="0.3">
      <c r="A664" s="76"/>
      <c r="B664" s="64" t="s">
        <v>125</v>
      </c>
      <c r="C664" s="65" t="s">
        <v>125</v>
      </c>
      <c r="D664" s="65" t="s">
        <v>125</v>
      </c>
      <c r="E664" s="66" t="s">
        <v>125</v>
      </c>
      <c r="F664" s="54">
        <v>0</v>
      </c>
      <c r="G664" s="55">
        <v>0</v>
      </c>
      <c r="H664" s="67">
        <f t="shared" si="39"/>
        <v>0</v>
      </c>
      <c r="I664" s="68"/>
      <c r="J664" s="56"/>
      <c r="K664" s="69"/>
      <c r="L664" s="70">
        <f t="shared" si="40"/>
        <v>0</v>
      </c>
      <c r="M664" s="52"/>
      <c r="N664" s="57">
        <v>0</v>
      </c>
      <c r="O664" s="72"/>
      <c r="P664" s="72"/>
      <c r="Q664" s="72"/>
      <c r="R664" s="72"/>
      <c r="S664" s="72"/>
      <c r="T664" s="72"/>
      <c r="U664" s="72"/>
      <c r="V664" s="72"/>
      <c r="W664" s="72"/>
      <c r="X664" s="72"/>
      <c r="Y664" s="72"/>
      <c r="Z664" s="72"/>
      <c r="AA664" s="58">
        <f t="shared" si="41"/>
        <v>0</v>
      </c>
      <c r="AB664" s="73"/>
      <c r="AC664" s="59">
        <f>IF(ROUND(Comptes!AA664,0)=0,Comptes!AF664,IFERROR(IF(Comptes!H664&lt;&gt;0,IF(Comptes!AA664&lt;&gt;0,SUMPRODUCT(Comptes!O664:Z664,Comptes!$O$5:$Z$5)/Comptes!AA664,IF(Comptes!G664&lt;&gt;0,$AC$3,Comptes!AF664)),""),""))</f>
        <v>0</v>
      </c>
      <c r="AD664" s="60" t="str">
        <f ca="1">+IFERROR(VLOOKUP((($AC$3-AC664))/30.5,$AK$24:$AL$28,2,TRUE),"")</f>
        <v>A plus d’un an</v>
      </c>
      <c r="AE664" s="52"/>
      <c r="AF664" s="61"/>
    </row>
    <row r="665" spans="1:32" s="62" customFormat="1" ht="13.8" x14ac:dyDescent="0.3">
      <c r="A665" s="76"/>
      <c r="B665" s="64" t="s">
        <v>125</v>
      </c>
      <c r="C665" s="65" t="s">
        <v>125</v>
      </c>
      <c r="D665" s="65" t="s">
        <v>125</v>
      </c>
      <c r="E665" s="66" t="s">
        <v>125</v>
      </c>
      <c r="F665" s="54">
        <v>0</v>
      </c>
      <c r="G665" s="55">
        <v>0</v>
      </c>
      <c r="H665" s="67">
        <f t="shared" si="39"/>
        <v>0</v>
      </c>
      <c r="I665" s="68"/>
      <c r="J665" s="56"/>
      <c r="K665" s="69"/>
      <c r="L665" s="70">
        <f t="shared" si="40"/>
        <v>0</v>
      </c>
      <c r="M665" s="52"/>
      <c r="N665" s="57">
        <v>0</v>
      </c>
      <c r="O665" s="72"/>
      <c r="P665" s="72"/>
      <c r="Q665" s="72"/>
      <c r="R665" s="72"/>
      <c r="S665" s="72"/>
      <c r="T665" s="72"/>
      <c r="U665" s="72"/>
      <c r="V665" s="72"/>
      <c r="W665" s="72"/>
      <c r="X665" s="72"/>
      <c r="Y665" s="72"/>
      <c r="Z665" s="72"/>
      <c r="AA665" s="58">
        <f t="shared" si="41"/>
        <v>0</v>
      </c>
      <c r="AB665" s="73"/>
      <c r="AC665" s="59">
        <f>IF(ROUND(Comptes!AA665,0)=0,Comptes!AF665,IFERROR(IF(Comptes!H665&lt;&gt;0,IF(Comptes!AA665&lt;&gt;0,SUMPRODUCT(Comptes!O665:Z665,Comptes!$O$5:$Z$5)/Comptes!AA665,IF(Comptes!G665&lt;&gt;0,$AC$3,Comptes!AF665)),""),""))</f>
        <v>0</v>
      </c>
      <c r="AD665" s="60" t="str">
        <f ca="1">+IFERROR(VLOOKUP((($AC$3-AC665))/30.5,$AK$24:$AL$28,2,TRUE),"")</f>
        <v>A plus d’un an</v>
      </c>
      <c r="AE665" s="52"/>
      <c r="AF665" s="61"/>
    </row>
    <row r="666" spans="1:32" s="62" customFormat="1" ht="13.8" x14ac:dyDescent="0.3">
      <c r="A666" s="76"/>
      <c r="B666" s="64" t="s">
        <v>125</v>
      </c>
      <c r="C666" s="65" t="s">
        <v>125</v>
      </c>
      <c r="D666" s="65" t="s">
        <v>125</v>
      </c>
      <c r="E666" s="66" t="s">
        <v>125</v>
      </c>
      <c r="F666" s="54">
        <v>0</v>
      </c>
      <c r="G666" s="55">
        <v>0</v>
      </c>
      <c r="H666" s="67">
        <f t="shared" si="39"/>
        <v>0</v>
      </c>
      <c r="I666" s="68"/>
      <c r="J666" s="56"/>
      <c r="K666" s="69"/>
      <c r="L666" s="70">
        <f t="shared" si="40"/>
        <v>0</v>
      </c>
      <c r="M666" s="52"/>
      <c r="N666" s="57">
        <v>0</v>
      </c>
      <c r="O666" s="72"/>
      <c r="P666" s="72"/>
      <c r="Q666" s="72"/>
      <c r="R666" s="72"/>
      <c r="S666" s="72"/>
      <c r="T666" s="72"/>
      <c r="U666" s="72"/>
      <c r="V666" s="72"/>
      <c r="W666" s="72"/>
      <c r="X666" s="72"/>
      <c r="Y666" s="72"/>
      <c r="Z666" s="72"/>
      <c r="AA666" s="58">
        <f t="shared" si="41"/>
        <v>0</v>
      </c>
      <c r="AB666" s="73"/>
      <c r="AC666" s="59">
        <f>IF(ROUND(Comptes!AA666,0)=0,Comptes!AF666,IFERROR(IF(Comptes!H666&lt;&gt;0,IF(Comptes!AA666&lt;&gt;0,SUMPRODUCT(Comptes!O666:Z666,Comptes!$O$5:$Z$5)/Comptes!AA666,IF(Comptes!G666&lt;&gt;0,$AC$3,Comptes!AF666)),""),""))</f>
        <v>0</v>
      </c>
      <c r="AD666" s="60" t="str">
        <f ca="1">+IFERROR(VLOOKUP((($AC$3-AC666))/30.5,$AK$24:$AL$28,2,TRUE),"")</f>
        <v>A plus d’un an</v>
      </c>
      <c r="AE666" s="52"/>
      <c r="AF666" s="61"/>
    </row>
    <row r="667" spans="1:32" s="62" customFormat="1" ht="13.8" x14ac:dyDescent="0.3">
      <c r="A667" s="76"/>
      <c r="B667" s="64" t="s">
        <v>125</v>
      </c>
      <c r="C667" s="65" t="s">
        <v>125</v>
      </c>
      <c r="D667" s="65" t="s">
        <v>125</v>
      </c>
      <c r="E667" s="66" t="s">
        <v>125</v>
      </c>
      <c r="F667" s="54">
        <v>0</v>
      </c>
      <c r="G667" s="55">
        <v>0</v>
      </c>
      <c r="H667" s="67">
        <f t="shared" si="39"/>
        <v>0</v>
      </c>
      <c r="I667" s="68"/>
      <c r="J667" s="56"/>
      <c r="K667" s="69"/>
      <c r="L667" s="70">
        <f t="shared" si="40"/>
        <v>0</v>
      </c>
      <c r="M667" s="52"/>
      <c r="N667" s="57">
        <v>0</v>
      </c>
      <c r="O667" s="72"/>
      <c r="P667" s="72"/>
      <c r="Q667" s="72"/>
      <c r="R667" s="72"/>
      <c r="S667" s="72"/>
      <c r="T667" s="72"/>
      <c r="U667" s="72"/>
      <c r="V667" s="72"/>
      <c r="W667" s="72"/>
      <c r="X667" s="72"/>
      <c r="Y667" s="72"/>
      <c r="Z667" s="72"/>
      <c r="AA667" s="58">
        <f t="shared" si="41"/>
        <v>0</v>
      </c>
      <c r="AB667" s="73"/>
      <c r="AC667" s="59">
        <f>IF(ROUND(Comptes!AA667,0)=0,Comptes!AF667,IFERROR(IF(Comptes!H667&lt;&gt;0,IF(Comptes!AA667&lt;&gt;0,SUMPRODUCT(Comptes!O667:Z667,Comptes!$O$5:$Z$5)/Comptes!AA667,IF(Comptes!G667&lt;&gt;0,$AC$3,Comptes!AF667)),""),""))</f>
        <v>0</v>
      </c>
      <c r="AD667" s="60" t="str">
        <f ca="1">+IFERROR(VLOOKUP((($AC$3-AC667))/30.5,$AK$24:$AL$28,2,TRUE),"")</f>
        <v>A plus d’un an</v>
      </c>
      <c r="AE667" s="52"/>
      <c r="AF667" s="61"/>
    </row>
    <row r="668" spans="1:32" s="62" customFormat="1" ht="13.8" x14ac:dyDescent="0.3">
      <c r="A668" s="76"/>
      <c r="B668" s="64" t="s">
        <v>125</v>
      </c>
      <c r="C668" s="65" t="s">
        <v>125</v>
      </c>
      <c r="D668" s="65" t="s">
        <v>125</v>
      </c>
      <c r="E668" s="66" t="s">
        <v>125</v>
      </c>
      <c r="F668" s="54">
        <v>0</v>
      </c>
      <c r="G668" s="55">
        <v>0</v>
      </c>
      <c r="H668" s="67">
        <f t="shared" si="39"/>
        <v>0</v>
      </c>
      <c r="I668" s="68"/>
      <c r="J668" s="56"/>
      <c r="K668" s="69"/>
      <c r="L668" s="70">
        <f t="shared" si="40"/>
        <v>0</v>
      </c>
      <c r="M668" s="52"/>
      <c r="N668" s="57">
        <v>0</v>
      </c>
      <c r="O668" s="72"/>
      <c r="P668" s="72"/>
      <c r="Q668" s="72"/>
      <c r="R668" s="72"/>
      <c r="S668" s="72"/>
      <c r="T668" s="72"/>
      <c r="U668" s="72"/>
      <c r="V668" s="72"/>
      <c r="W668" s="72"/>
      <c r="X668" s="72"/>
      <c r="Y668" s="72"/>
      <c r="Z668" s="72"/>
      <c r="AA668" s="58">
        <f t="shared" si="41"/>
        <v>0</v>
      </c>
      <c r="AB668" s="73"/>
      <c r="AC668" s="59">
        <f>IF(ROUND(Comptes!AA668,0)=0,Comptes!AF668,IFERROR(IF(Comptes!H668&lt;&gt;0,IF(Comptes!AA668&lt;&gt;0,SUMPRODUCT(Comptes!O668:Z668,Comptes!$O$5:$Z$5)/Comptes!AA668,IF(Comptes!G668&lt;&gt;0,$AC$3,Comptes!AF668)),""),""))</f>
        <v>0</v>
      </c>
      <c r="AD668" s="60" t="str">
        <f ca="1">+IFERROR(VLOOKUP((($AC$3-AC668))/30.5,$AK$24:$AL$28,2,TRUE),"")</f>
        <v>A plus d’un an</v>
      </c>
      <c r="AE668" s="52"/>
      <c r="AF668" s="61"/>
    </row>
    <row r="669" spans="1:32" s="62" customFormat="1" ht="13.8" x14ac:dyDescent="0.3">
      <c r="A669" s="76"/>
      <c r="B669" s="64" t="s">
        <v>125</v>
      </c>
      <c r="C669" s="65" t="s">
        <v>125</v>
      </c>
      <c r="D669" s="65" t="s">
        <v>125</v>
      </c>
      <c r="E669" s="66" t="s">
        <v>125</v>
      </c>
      <c r="F669" s="54">
        <v>0</v>
      </c>
      <c r="G669" s="55">
        <v>0</v>
      </c>
      <c r="H669" s="67">
        <f t="shared" si="39"/>
        <v>0</v>
      </c>
      <c r="I669" s="68"/>
      <c r="J669" s="56"/>
      <c r="K669" s="69"/>
      <c r="L669" s="70">
        <f t="shared" si="40"/>
        <v>0</v>
      </c>
      <c r="M669" s="52"/>
      <c r="N669" s="57">
        <v>0</v>
      </c>
      <c r="O669" s="72"/>
      <c r="P669" s="72"/>
      <c r="Q669" s="72"/>
      <c r="R669" s="72"/>
      <c r="S669" s="72"/>
      <c r="T669" s="72"/>
      <c r="U669" s="72"/>
      <c r="V669" s="72"/>
      <c r="W669" s="72"/>
      <c r="X669" s="72"/>
      <c r="Y669" s="72"/>
      <c r="Z669" s="72"/>
      <c r="AA669" s="58">
        <f t="shared" si="41"/>
        <v>0</v>
      </c>
      <c r="AB669" s="73"/>
      <c r="AC669" s="59">
        <f>IF(ROUND(Comptes!AA669,0)=0,Comptes!AF669,IFERROR(IF(Comptes!H669&lt;&gt;0,IF(Comptes!AA669&lt;&gt;0,SUMPRODUCT(Comptes!O669:Z669,Comptes!$O$5:$Z$5)/Comptes!AA669,IF(Comptes!G669&lt;&gt;0,$AC$3,Comptes!AF669)),""),""))</f>
        <v>0</v>
      </c>
      <c r="AD669" s="60" t="str">
        <f ca="1">+IFERROR(VLOOKUP((($AC$3-AC669))/30.5,$AK$24:$AL$28,2,TRUE),"")</f>
        <v>A plus d’un an</v>
      </c>
      <c r="AE669" s="52"/>
      <c r="AF669" s="61"/>
    </row>
    <row r="670" spans="1:32" s="62" customFormat="1" ht="13.8" x14ac:dyDescent="0.3">
      <c r="A670" s="76"/>
      <c r="B670" s="64" t="s">
        <v>125</v>
      </c>
      <c r="C670" s="65" t="s">
        <v>125</v>
      </c>
      <c r="D670" s="65" t="s">
        <v>125</v>
      </c>
      <c r="E670" s="66" t="s">
        <v>125</v>
      </c>
      <c r="F670" s="54">
        <v>0</v>
      </c>
      <c r="G670" s="55">
        <v>0</v>
      </c>
      <c r="H670" s="67">
        <f t="shared" si="39"/>
        <v>0</v>
      </c>
      <c r="I670" s="68"/>
      <c r="J670" s="56"/>
      <c r="K670" s="69"/>
      <c r="L670" s="70">
        <f t="shared" si="40"/>
        <v>0</v>
      </c>
      <c r="M670" s="52"/>
      <c r="N670" s="57">
        <v>0</v>
      </c>
      <c r="O670" s="72"/>
      <c r="P670" s="72"/>
      <c r="Q670" s="72"/>
      <c r="R670" s="72"/>
      <c r="S670" s="72"/>
      <c r="T670" s="72"/>
      <c r="U670" s="72"/>
      <c r="V670" s="72"/>
      <c r="W670" s="72"/>
      <c r="X670" s="72"/>
      <c r="Y670" s="72"/>
      <c r="Z670" s="72"/>
      <c r="AA670" s="58">
        <f t="shared" si="41"/>
        <v>0</v>
      </c>
      <c r="AB670" s="73"/>
      <c r="AC670" s="59">
        <f>IF(ROUND(Comptes!AA670,0)=0,Comptes!AF670,IFERROR(IF(Comptes!H670&lt;&gt;0,IF(Comptes!AA670&lt;&gt;0,SUMPRODUCT(Comptes!O670:Z670,Comptes!$O$5:$Z$5)/Comptes!AA670,IF(Comptes!G670&lt;&gt;0,$AC$3,Comptes!AF670)),""),""))</f>
        <v>0</v>
      </c>
      <c r="AD670" s="60" t="str">
        <f ca="1">+IFERROR(VLOOKUP((($AC$3-AC670))/30.5,$AK$24:$AL$28,2,TRUE),"")</f>
        <v>A plus d’un an</v>
      </c>
      <c r="AE670" s="52"/>
      <c r="AF670" s="61"/>
    </row>
    <row r="671" spans="1:32" s="62" customFormat="1" ht="13.8" x14ac:dyDescent="0.3">
      <c r="A671" s="76"/>
      <c r="B671" s="64" t="s">
        <v>125</v>
      </c>
      <c r="C671" s="65" t="s">
        <v>125</v>
      </c>
      <c r="D671" s="65" t="s">
        <v>125</v>
      </c>
      <c r="E671" s="66" t="s">
        <v>125</v>
      </c>
      <c r="F671" s="54">
        <v>0</v>
      </c>
      <c r="G671" s="55">
        <v>0</v>
      </c>
      <c r="H671" s="67">
        <f t="shared" si="39"/>
        <v>0</v>
      </c>
      <c r="I671" s="68"/>
      <c r="J671" s="56"/>
      <c r="K671" s="69"/>
      <c r="L671" s="70">
        <f t="shared" si="40"/>
        <v>0</v>
      </c>
      <c r="M671" s="52"/>
      <c r="N671" s="57">
        <v>0</v>
      </c>
      <c r="O671" s="72"/>
      <c r="P671" s="72"/>
      <c r="Q671" s="72"/>
      <c r="R671" s="72"/>
      <c r="S671" s="72"/>
      <c r="T671" s="72"/>
      <c r="U671" s="72"/>
      <c r="V671" s="72"/>
      <c r="W671" s="72"/>
      <c r="X671" s="72"/>
      <c r="Y671" s="72"/>
      <c r="Z671" s="72"/>
      <c r="AA671" s="58">
        <f t="shared" si="41"/>
        <v>0</v>
      </c>
      <c r="AB671" s="73"/>
      <c r="AC671" s="59">
        <f>IF(ROUND(Comptes!AA671,0)=0,Comptes!AF671,IFERROR(IF(Comptes!H671&lt;&gt;0,IF(Comptes!AA671&lt;&gt;0,SUMPRODUCT(Comptes!O671:Z671,Comptes!$O$5:$Z$5)/Comptes!AA671,IF(Comptes!G671&lt;&gt;0,$AC$3,Comptes!AF671)),""),""))</f>
        <v>0</v>
      </c>
      <c r="AD671" s="60" t="str">
        <f ca="1">+IFERROR(VLOOKUP((($AC$3-AC671))/30.5,$AK$24:$AL$28,2,TRUE),"")</f>
        <v>A plus d’un an</v>
      </c>
      <c r="AE671" s="52"/>
      <c r="AF671" s="61"/>
    </row>
    <row r="672" spans="1:32" s="62" customFormat="1" ht="13.8" x14ac:dyDescent="0.3">
      <c r="A672" s="76"/>
      <c r="B672" s="64" t="s">
        <v>125</v>
      </c>
      <c r="C672" s="65" t="s">
        <v>125</v>
      </c>
      <c r="D672" s="65" t="s">
        <v>125</v>
      </c>
      <c r="E672" s="66" t="s">
        <v>125</v>
      </c>
      <c r="F672" s="54">
        <v>0</v>
      </c>
      <c r="G672" s="55">
        <v>0</v>
      </c>
      <c r="H672" s="67">
        <f t="shared" si="39"/>
        <v>0</v>
      </c>
      <c r="I672" s="68"/>
      <c r="J672" s="56"/>
      <c r="K672" s="69"/>
      <c r="L672" s="70">
        <f t="shared" si="40"/>
        <v>0</v>
      </c>
      <c r="M672" s="52"/>
      <c r="N672" s="57">
        <v>0</v>
      </c>
      <c r="O672" s="72"/>
      <c r="P672" s="72"/>
      <c r="Q672" s="72"/>
      <c r="R672" s="72"/>
      <c r="S672" s="72"/>
      <c r="T672" s="72"/>
      <c r="U672" s="72"/>
      <c r="V672" s="72"/>
      <c r="W672" s="72"/>
      <c r="X672" s="72"/>
      <c r="Y672" s="72"/>
      <c r="Z672" s="72"/>
      <c r="AA672" s="58">
        <f t="shared" si="41"/>
        <v>0</v>
      </c>
      <c r="AB672" s="73"/>
      <c r="AC672" s="59">
        <f>IF(ROUND(Comptes!AA672,0)=0,Comptes!AF672,IFERROR(IF(Comptes!H672&lt;&gt;0,IF(Comptes!AA672&lt;&gt;0,SUMPRODUCT(Comptes!O672:Z672,Comptes!$O$5:$Z$5)/Comptes!AA672,IF(Comptes!G672&lt;&gt;0,$AC$3,Comptes!AF672)),""),""))</f>
        <v>0</v>
      </c>
      <c r="AD672" s="60" t="str">
        <f ca="1">+IFERROR(VLOOKUP((($AC$3-AC672))/30.5,$AK$24:$AL$28,2,TRUE),"")</f>
        <v>A plus d’un an</v>
      </c>
      <c r="AE672" s="52"/>
      <c r="AF672" s="61"/>
    </row>
    <row r="673" spans="1:32" s="62" customFormat="1" ht="13.8" x14ac:dyDescent="0.3">
      <c r="A673" s="76"/>
      <c r="B673" s="64" t="s">
        <v>125</v>
      </c>
      <c r="C673" s="65" t="s">
        <v>125</v>
      </c>
      <c r="D673" s="65" t="s">
        <v>125</v>
      </c>
      <c r="E673" s="66" t="s">
        <v>125</v>
      </c>
      <c r="F673" s="54">
        <v>0</v>
      </c>
      <c r="G673" s="55">
        <v>0</v>
      </c>
      <c r="H673" s="67">
        <f t="shared" si="39"/>
        <v>0</v>
      </c>
      <c r="I673" s="68"/>
      <c r="J673" s="56"/>
      <c r="K673" s="69"/>
      <c r="L673" s="70">
        <f t="shared" si="40"/>
        <v>0</v>
      </c>
      <c r="M673" s="52"/>
      <c r="N673" s="57">
        <v>0</v>
      </c>
      <c r="O673" s="72"/>
      <c r="P673" s="72"/>
      <c r="Q673" s="72"/>
      <c r="R673" s="72"/>
      <c r="S673" s="72"/>
      <c r="T673" s="72"/>
      <c r="U673" s="72"/>
      <c r="V673" s="72"/>
      <c r="W673" s="72"/>
      <c r="X673" s="72"/>
      <c r="Y673" s="72"/>
      <c r="Z673" s="72"/>
      <c r="AA673" s="58">
        <f t="shared" si="41"/>
        <v>0</v>
      </c>
      <c r="AB673" s="73"/>
      <c r="AC673" s="59">
        <f>IF(ROUND(Comptes!AA673,0)=0,Comptes!AF673,IFERROR(IF(Comptes!H673&lt;&gt;0,IF(Comptes!AA673&lt;&gt;0,SUMPRODUCT(Comptes!O673:Z673,Comptes!$O$5:$Z$5)/Comptes!AA673,IF(Comptes!G673&lt;&gt;0,$AC$3,Comptes!AF673)),""),""))</f>
        <v>0</v>
      </c>
      <c r="AD673" s="60" t="str">
        <f ca="1">+IFERROR(VLOOKUP((($AC$3-AC673))/30.5,$AK$24:$AL$28,2,TRUE),"")</f>
        <v>A plus d’un an</v>
      </c>
      <c r="AE673" s="52"/>
      <c r="AF673" s="61"/>
    </row>
    <row r="674" spans="1:32" s="62" customFormat="1" ht="13.8" x14ac:dyDescent="0.3">
      <c r="A674" s="76"/>
      <c r="B674" s="64" t="s">
        <v>125</v>
      </c>
      <c r="C674" s="65" t="s">
        <v>125</v>
      </c>
      <c r="D674" s="65" t="s">
        <v>125</v>
      </c>
      <c r="E674" s="66" t="s">
        <v>125</v>
      </c>
      <c r="F674" s="54">
        <v>0</v>
      </c>
      <c r="G674" s="55">
        <v>0</v>
      </c>
      <c r="H674" s="67">
        <f t="shared" si="39"/>
        <v>0</v>
      </c>
      <c r="I674" s="68"/>
      <c r="J674" s="56"/>
      <c r="K674" s="69"/>
      <c r="L674" s="70">
        <f t="shared" si="40"/>
        <v>0</v>
      </c>
      <c r="M674" s="52"/>
      <c r="N674" s="57">
        <v>0</v>
      </c>
      <c r="O674" s="72"/>
      <c r="P674" s="72"/>
      <c r="Q674" s="72"/>
      <c r="R674" s="72"/>
      <c r="S674" s="72"/>
      <c r="T674" s="72"/>
      <c r="U674" s="72"/>
      <c r="V674" s="72"/>
      <c r="W674" s="72"/>
      <c r="X674" s="72"/>
      <c r="Y674" s="72"/>
      <c r="Z674" s="72"/>
      <c r="AA674" s="58">
        <f t="shared" si="41"/>
        <v>0</v>
      </c>
      <c r="AB674" s="73"/>
      <c r="AC674" s="59">
        <f>IF(ROUND(Comptes!AA674,0)=0,Comptes!AF674,IFERROR(IF(Comptes!H674&lt;&gt;0,IF(Comptes!AA674&lt;&gt;0,SUMPRODUCT(Comptes!O674:Z674,Comptes!$O$5:$Z$5)/Comptes!AA674,IF(Comptes!G674&lt;&gt;0,$AC$3,Comptes!AF674)),""),""))</f>
        <v>0</v>
      </c>
      <c r="AD674" s="60" t="str">
        <f ca="1">+IFERROR(VLOOKUP((($AC$3-AC674))/30.5,$AK$24:$AL$28,2,TRUE),"")</f>
        <v>A plus d’un an</v>
      </c>
      <c r="AE674" s="52"/>
      <c r="AF674" s="61"/>
    </row>
    <row r="675" spans="1:32" s="62" customFormat="1" ht="13.8" x14ac:dyDescent="0.3">
      <c r="A675" s="76"/>
      <c r="B675" s="64" t="s">
        <v>125</v>
      </c>
      <c r="C675" s="65" t="s">
        <v>125</v>
      </c>
      <c r="D675" s="65" t="s">
        <v>125</v>
      </c>
      <c r="E675" s="66" t="s">
        <v>125</v>
      </c>
      <c r="F675" s="54">
        <v>0</v>
      </c>
      <c r="G675" s="55">
        <v>0</v>
      </c>
      <c r="H675" s="67">
        <f t="shared" si="39"/>
        <v>0</v>
      </c>
      <c r="I675" s="68"/>
      <c r="J675" s="56"/>
      <c r="K675" s="69"/>
      <c r="L675" s="70">
        <f t="shared" si="40"/>
        <v>0</v>
      </c>
      <c r="M675" s="52"/>
      <c r="N675" s="57">
        <v>0</v>
      </c>
      <c r="O675" s="72"/>
      <c r="P675" s="72"/>
      <c r="Q675" s="72"/>
      <c r="R675" s="72"/>
      <c r="S675" s="72"/>
      <c r="T675" s="72"/>
      <c r="U675" s="72"/>
      <c r="V675" s="72"/>
      <c r="W675" s="72"/>
      <c r="X675" s="72"/>
      <c r="Y675" s="72"/>
      <c r="Z675" s="72"/>
      <c r="AA675" s="58">
        <f t="shared" si="41"/>
        <v>0</v>
      </c>
      <c r="AB675" s="73"/>
      <c r="AC675" s="59">
        <f>IF(ROUND(Comptes!AA675,0)=0,Comptes!AF675,IFERROR(IF(Comptes!H675&lt;&gt;0,IF(Comptes!AA675&lt;&gt;0,SUMPRODUCT(Comptes!O675:Z675,Comptes!$O$5:$Z$5)/Comptes!AA675,IF(Comptes!G675&lt;&gt;0,$AC$3,Comptes!AF675)),""),""))</f>
        <v>0</v>
      </c>
      <c r="AD675" s="60" t="str">
        <f ca="1">+IFERROR(VLOOKUP((($AC$3-AC675))/30.5,$AK$24:$AL$28,2,TRUE),"")</f>
        <v>A plus d’un an</v>
      </c>
      <c r="AE675" s="52"/>
      <c r="AF675" s="61"/>
    </row>
    <row r="676" spans="1:32" s="62" customFormat="1" ht="13.8" x14ac:dyDescent="0.3">
      <c r="A676" s="76"/>
      <c r="B676" s="64" t="s">
        <v>125</v>
      </c>
      <c r="C676" s="65" t="s">
        <v>125</v>
      </c>
      <c r="D676" s="65" t="s">
        <v>125</v>
      </c>
      <c r="E676" s="66" t="s">
        <v>125</v>
      </c>
      <c r="F676" s="54">
        <v>0</v>
      </c>
      <c r="G676" s="55">
        <v>0</v>
      </c>
      <c r="H676" s="67">
        <f t="shared" si="39"/>
        <v>0</v>
      </c>
      <c r="I676" s="68"/>
      <c r="J676" s="56"/>
      <c r="K676" s="69"/>
      <c r="L676" s="70">
        <f t="shared" si="40"/>
        <v>0</v>
      </c>
      <c r="M676" s="52"/>
      <c r="N676" s="57">
        <v>0</v>
      </c>
      <c r="O676" s="72"/>
      <c r="P676" s="72"/>
      <c r="Q676" s="72"/>
      <c r="R676" s="72"/>
      <c r="S676" s="72"/>
      <c r="T676" s="72"/>
      <c r="U676" s="72"/>
      <c r="V676" s="72"/>
      <c r="W676" s="72"/>
      <c r="X676" s="72"/>
      <c r="Y676" s="72"/>
      <c r="Z676" s="72"/>
      <c r="AA676" s="58">
        <f t="shared" si="41"/>
        <v>0</v>
      </c>
      <c r="AB676" s="73"/>
      <c r="AC676" s="59">
        <f>IF(ROUND(Comptes!AA676,0)=0,Comptes!AF676,IFERROR(IF(Comptes!H676&lt;&gt;0,IF(Comptes!AA676&lt;&gt;0,SUMPRODUCT(Comptes!O676:Z676,Comptes!$O$5:$Z$5)/Comptes!AA676,IF(Comptes!G676&lt;&gt;0,$AC$3,Comptes!AF676)),""),""))</f>
        <v>0</v>
      </c>
      <c r="AD676" s="60" t="str">
        <f ca="1">+IFERROR(VLOOKUP((($AC$3-AC676))/30.5,$AK$24:$AL$28,2,TRUE),"")</f>
        <v>A plus d’un an</v>
      </c>
      <c r="AE676" s="52"/>
      <c r="AF676" s="61"/>
    </row>
    <row r="677" spans="1:32" s="62" customFormat="1" ht="13.8" x14ac:dyDescent="0.3">
      <c r="A677" s="76"/>
      <c r="B677" s="64" t="s">
        <v>125</v>
      </c>
      <c r="C677" s="65" t="s">
        <v>125</v>
      </c>
      <c r="D677" s="65" t="s">
        <v>125</v>
      </c>
      <c r="E677" s="66" t="s">
        <v>125</v>
      </c>
      <c r="F677" s="54">
        <v>0</v>
      </c>
      <c r="G677" s="55">
        <v>0</v>
      </c>
      <c r="H677" s="67">
        <f t="shared" si="39"/>
        <v>0</v>
      </c>
      <c r="I677" s="68"/>
      <c r="J677" s="56"/>
      <c r="K677" s="69"/>
      <c r="L677" s="70">
        <f t="shared" si="40"/>
        <v>0</v>
      </c>
      <c r="M677" s="52"/>
      <c r="N677" s="57">
        <v>0</v>
      </c>
      <c r="O677" s="72"/>
      <c r="P677" s="72"/>
      <c r="Q677" s="72"/>
      <c r="R677" s="72"/>
      <c r="S677" s="72"/>
      <c r="T677" s="72"/>
      <c r="U677" s="72"/>
      <c r="V677" s="72"/>
      <c r="W677" s="72"/>
      <c r="X677" s="72"/>
      <c r="Y677" s="72"/>
      <c r="Z677" s="72"/>
      <c r="AA677" s="58">
        <f t="shared" si="41"/>
        <v>0</v>
      </c>
      <c r="AB677" s="73"/>
      <c r="AC677" s="59">
        <f>IF(ROUND(Comptes!AA677,0)=0,Comptes!AF677,IFERROR(IF(Comptes!H677&lt;&gt;0,IF(Comptes!AA677&lt;&gt;0,SUMPRODUCT(Comptes!O677:Z677,Comptes!$O$5:$Z$5)/Comptes!AA677,IF(Comptes!G677&lt;&gt;0,$AC$3,Comptes!AF677)),""),""))</f>
        <v>0</v>
      </c>
      <c r="AD677" s="60" t="str">
        <f ca="1">+IFERROR(VLOOKUP((($AC$3-AC677))/30.5,$AK$24:$AL$28,2,TRUE),"")</f>
        <v>A plus d’un an</v>
      </c>
      <c r="AE677" s="52"/>
      <c r="AF677" s="61"/>
    </row>
    <row r="678" spans="1:32" s="62" customFormat="1" ht="13.8" x14ac:dyDescent="0.3">
      <c r="A678" s="76"/>
      <c r="B678" s="64" t="s">
        <v>125</v>
      </c>
      <c r="C678" s="65" t="s">
        <v>125</v>
      </c>
      <c r="D678" s="65" t="s">
        <v>125</v>
      </c>
      <c r="E678" s="66" t="s">
        <v>125</v>
      </c>
      <c r="F678" s="54">
        <v>0</v>
      </c>
      <c r="G678" s="55">
        <v>0</v>
      </c>
      <c r="H678" s="67">
        <f t="shared" si="39"/>
        <v>0</v>
      </c>
      <c r="I678" s="68"/>
      <c r="J678" s="56"/>
      <c r="K678" s="69"/>
      <c r="L678" s="70">
        <f t="shared" si="40"/>
        <v>0</v>
      </c>
      <c r="M678" s="52"/>
      <c r="N678" s="57">
        <v>0</v>
      </c>
      <c r="O678" s="72"/>
      <c r="P678" s="72"/>
      <c r="Q678" s="72"/>
      <c r="R678" s="72"/>
      <c r="S678" s="72"/>
      <c r="T678" s="72"/>
      <c r="U678" s="72"/>
      <c r="V678" s="72"/>
      <c r="W678" s="72"/>
      <c r="X678" s="72"/>
      <c r="Y678" s="72"/>
      <c r="Z678" s="72"/>
      <c r="AA678" s="58">
        <f t="shared" si="41"/>
        <v>0</v>
      </c>
      <c r="AB678" s="73"/>
      <c r="AC678" s="59">
        <f>IF(ROUND(Comptes!AA678,0)=0,Comptes!AF678,IFERROR(IF(Comptes!H678&lt;&gt;0,IF(Comptes!AA678&lt;&gt;0,SUMPRODUCT(Comptes!O678:Z678,Comptes!$O$5:$Z$5)/Comptes!AA678,IF(Comptes!G678&lt;&gt;0,$AC$3,Comptes!AF678)),""),""))</f>
        <v>0</v>
      </c>
      <c r="AD678" s="60" t="str">
        <f ca="1">+IFERROR(VLOOKUP((($AC$3-AC678))/30.5,$AK$24:$AL$28,2,TRUE),"")</f>
        <v>A plus d’un an</v>
      </c>
      <c r="AE678" s="52"/>
      <c r="AF678" s="61"/>
    </row>
    <row r="679" spans="1:32" s="62" customFormat="1" ht="13.8" x14ac:dyDescent="0.3">
      <c r="A679" s="76"/>
      <c r="B679" s="64" t="s">
        <v>125</v>
      </c>
      <c r="C679" s="65" t="s">
        <v>125</v>
      </c>
      <c r="D679" s="65" t="s">
        <v>125</v>
      </c>
      <c r="E679" s="66" t="s">
        <v>125</v>
      </c>
      <c r="F679" s="54">
        <v>0</v>
      </c>
      <c r="G679" s="55">
        <v>0</v>
      </c>
      <c r="H679" s="67">
        <f t="shared" si="39"/>
        <v>0</v>
      </c>
      <c r="I679" s="68"/>
      <c r="J679" s="56"/>
      <c r="K679" s="69"/>
      <c r="L679" s="70">
        <f t="shared" si="40"/>
        <v>0</v>
      </c>
      <c r="M679" s="52"/>
      <c r="N679" s="57">
        <v>0</v>
      </c>
      <c r="O679" s="72"/>
      <c r="P679" s="72"/>
      <c r="Q679" s="72"/>
      <c r="R679" s="72"/>
      <c r="S679" s="72"/>
      <c r="T679" s="72"/>
      <c r="U679" s="72"/>
      <c r="V679" s="72"/>
      <c r="W679" s="72"/>
      <c r="X679" s="72"/>
      <c r="Y679" s="72"/>
      <c r="Z679" s="72"/>
      <c r="AA679" s="58">
        <f t="shared" si="41"/>
        <v>0</v>
      </c>
      <c r="AB679" s="73"/>
      <c r="AC679" s="59">
        <f>IF(ROUND(Comptes!AA679,0)=0,Comptes!AF679,IFERROR(IF(Comptes!H679&lt;&gt;0,IF(Comptes!AA679&lt;&gt;0,SUMPRODUCT(Comptes!O679:Z679,Comptes!$O$5:$Z$5)/Comptes!AA679,IF(Comptes!G679&lt;&gt;0,$AC$3,Comptes!AF679)),""),""))</f>
        <v>0</v>
      </c>
      <c r="AD679" s="60" t="str">
        <f ca="1">+IFERROR(VLOOKUP((($AC$3-AC679))/30.5,$AK$24:$AL$28,2,TRUE),"")</f>
        <v>A plus d’un an</v>
      </c>
      <c r="AE679" s="52"/>
      <c r="AF679" s="61"/>
    </row>
    <row r="680" spans="1:32" s="62" customFormat="1" ht="13.8" x14ac:dyDescent="0.3">
      <c r="A680" s="76"/>
      <c r="B680" s="64" t="s">
        <v>125</v>
      </c>
      <c r="C680" s="65" t="s">
        <v>125</v>
      </c>
      <c r="D680" s="65" t="s">
        <v>125</v>
      </c>
      <c r="E680" s="66" t="s">
        <v>125</v>
      </c>
      <c r="F680" s="54">
        <v>0</v>
      </c>
      <c r="G680" s="55">
        <v>0</v>
      </c>
      <c r="H680" s="67">
        <f t="shared" si="39"/>
        <v>0</v>
      </c>
      <c r="I680" s="68"/>
      <c r="J680" s="56"/>
      <c r="K680" s="69"/>
      <c r="L680" s="70">
        <f t="shared" si="40"/>
        <v>0</v>
      </c>
      <c r="M680" s="52"/>
      <c r="N680" s="57">
        <v>0</v>
      </c>
      <c r="O680" s="72"/>
      <c r="P680" s="72"/>
      <c r="Q680" s="72"/>
      <c r="R680" s="72"/>
      <c r="S680" s="72"/>
      <c r="T680" s="72"/>
      <c r="U680" s="72"/>
      <c r="V680" s="72"/>
      <c r="W680" s="72"/>
      <c r="X680" s="72"/>
      <c r="Y680" s="72"/>
      <c r="Z680" s="72"/>
      <c r="AA680" s="58">
        <f t="shared" si="41"/>
        <v>0</v>
      </c>
      <c r="AB680" s="73"/>
      <c r="AC680" s="59">
        <f>IF(ROUND(Comptes!AA680,0)=0,Comptes!AF680,IFERROR(IF(Comptes!H680&lt;&gt;0,IF(Comptes!AA680&lt;&gt;0,SUMPRODUCT(Comptes!O680:Z680,Comptes!$O$5:$Z$5)/Comptes!AA680,IF(Comptes!G680&lt;&gt;0,$AC$3,Comptes!AF680)),""),""))</f>
        <v>0</v>
      </c>
      <c r="AD680" s="60" t="str">
        <f ca="1">+IFERROR(VLOOKUP((($AC$3-AC680))/30.5,$AK$24:$AL$28,2,TRUE),"")</f>
        <v>A plus d’un an</v>
      </c>
      <c r="AE680" s="52"/>
      <c r="AF680" s="61"/>
    </row>
    <row r="681" spans="1:32" s="62" customFormat="1" ht="13.8" x14ac:dyDescent="0.3">
      <c r="A681" s="76"/>
      <c r="B681" s="64" t="s">
        <v>125</v>
      </c>
      <c r="C681" s="65" t="s">
        <v>125</v>
      </c>
      <c r="D681" s="65" t="s">
        <v>125</v>
      </c>
      <c r="E681" s="66" t="s">
        <v>125</v>
      </c>
      <c r="F681" s="54">
        <v>0</v>
      </c>
      <c r="G681" s="55">
        <v>0</v>
      </c>
      <c r="H681" s="67">
        <f t="shared" si="39"/>
        <v>0</v>
      </c>
      <c r="I681" s="68"/>
      <c r="J681" s="56"/>
      <c r="K681" s="69"/>
      <c r="L681" s="70">
        <f t="shared" si="40"/>
        <v>0</v>
      </c>
      <c r="M681" s="52"/>
      <c r="N681" s="57">
        <v>0</v>
      </c>
      <c r="O681" s="72"/>
      <c r="P681" s="72"/>
      <c r="Q681" s="72"/>
      <c r="R681" s="72"/>
      <c r="S681" s="72"/>
      <c r="T681" s="72"/>
      <c r="U681" s="72"/>
      <c r="V681" s="72"/>
      <c r="W681" s="72"/>
      <c r="X681" s="72"/>
      <c r="Y681" s="72"/>
      <c r="Z681" s="72"/>
      <c r="AA681" s="58">
        <f t="shared" si="41"/>
        <v>0</v>
      </c>
      <c r="AB681" s="73"/>
      <c r="AC681" s="59">
        <f>IF(ROUND(Comptes!AA681,0)=0,Comptes!AF681,IFERROR(IF(Comptes!H681&lt;&gt;0,IF(Comptes!AA681&lt;&gt;0,SUMPRODUCT(Comptes!O681:Z681,Comptes!$O$5:$Z$5)/Comptes!AA681,IF(Comptes!G681&lt;&gt;0,$AC$3,Comptes!AF681)),""),""))</f>
        <v>0</v>
      </c>
      <c r="AD681" s="60" t="str">
        <f ca="1">+IFERROR(VLOOKUP((($AC$3-AC681))/30.5,$AK$24:$AL$28,2,TRUE),"")</f>
        <v>A plus d’un an</v>
      </c>
      <c r="AE681" s="52"/>
      <c r="AF681" s="61"/>
    </row>
    <row r="682" spans="1:32" s="62" customFormat="1" ht="13.8" x14ac:dyDescent="0.3">
      <c r="A682" s="76"/>
      <c r="B682" s="64" t="s">
        <v>125</v>
      </c>
      <c r="C682" s="65" t="s">
        <v>125</v>
      </c>
      <c r="D682" s="65" t="s">
        <v>125</v>
      </c>
      <c r="E682" s="66" t="s">
        <v>125</v>
      </c>
      <c r="F682" s="54">
        <v>0</v>
      </c>
      <c r="G682" s="55">
        <v>0</v>
      </c>
      <c r="H682" s="67">
        <f t="shared" si="39"/>
        <v>0</v>
      </c>
      <c r="I682" s="68"/>
      <c r="J682" s="56"/>
      <c r="K682" s="69"/>
      <c r="L682" s="70">
        <f t="shared" si="40"/>
        <v>0</v>
      </c>
      <c r="M682" s="52"/>
      <c r="N682" s="57">
        <v>0</v>
      </c>
      <c r="O682" s="72"/>
      <c r="P682" s="72"/>
      <c r="Q682" s="72"/>
      <c r="R682" s="72"/>
      <c r="S682" s="72"/>
      <c r="T682" s="72"/>
      <c r="U682" s="72"/>
      <c r="V682" s="72"/>
      <c r="W682" s="72"/>
      <c r="X682" s="72"/>
      <c r="Y682" s="72"/>
      <c r="Z682" s="72"/>
      <c r="AA682" s="58">
        <f t="shared" si="41"/>
        <v>0</v>
      </c>
      <c r="AB682" s="73"/>
      <c r="AC682" s="59">
        <f>IF(ROUND(Comptes!AA682,0)=0,Comptes!AF682,IFERROR(IF(Comptes!H682&lt;&gt;0,IF(Comptes!AA682&lt;&gt;0,SUMPRODUCT(Comptes!O682:Z682,Comptes!$O$5:$Z$5)/Comptes!AA682,IF(Comptes!G682&lt;&gt;0,$AC$3,Comptes!AF682)),""),""))</f>
        <v>0</v>
      </c>
      <c r="AD682" s="60" t="str">
        <f ca="1">+IFERROR(VLOOKUP((($AC$3-AC682))/30.5,$AK$24:$AL$28,2,TRUE),"")</f>
        <v>A plus d’un an</v>
      </c>
      <c r="AE682" s="52"/>
      <c r="AF682" s="61"/>
    </row>
    <row r="683" spans="1:32" s="62" customFormat="1" ht="13.8" x14ac:dyDescent="0.3">
      <c r="A683" s="76"/>
      <c r="B683" s="64" t="s">
        <v>125</v>
      </c>
      <c r="C683" s="65" t="s">
        <v>125</v>
      </c>
      <c r="D683" s="65" t="s">
        <v>125</v>
      </c>
      <c r="E683" s="66" t="s">
        <v>125</v>
      </c>
      <c r="F683" s="54">
        <v>0</v>
      </c>
      <c r="G683" s="55">
        <v>0</v>
      </c>
      <c r="H683" s="67">
        <f t="shared" si="39"/>
        <v>0</v>
      </c>
      <c r="I683" s="68"/>
      <c r="J683" s="56"/>
      <c r="K683" s="69"/>
      <c r="L683" s="70">
        <f t="shared" si="40"/>
        <v>0</v>
      </c>
      <c r="M683" s="52"/>
      <c r="N683" s="57">
        <v>0</v>
      </c>
      <c r="O683" s="72"/>
      <c r="P683" s="72"/>
      <c r="Q683" s="72"/>
      <c r="R683" s="72"/>
      <c r="S683" s="72"/>
      <c r="T683" s="72"/>
      <c r="U683" s="72"/>
      <c r="V683" s="72"/>
      <c r="W683" s="72"/>
      <c r="X683" s="72"/>
      <c r="Y683" s="72"/>
      <c r="Z683" s="72"/>
      <c r="AA683" s="58">
        <f t="shared" si="41"/>
        <v>0</v>
      </c>
      <c r="AB683" s="73"/>
      <c r="AC683" s="59">
        <f>IF(ROUND(Comptes!AA683,0)=0,Comptes!AF683,IFERROR(IF(Comptes!H683&lt;&gt;0,IF(Comptes!AA683&lt;&gt;0,SUMPRODUCT(Comptes!O683:Z683,Comptes!$O$5:$Z$5)/Comptes!AA683,IF(Comptes!G683&lt;&gt;0,$AC$3,Comptes!AF683)),""),""))</f>
        <v>0</v>
      </c>
      <c r="AD683" s="60" t="str">
        <f ca="1">+IFERROR(VLOOKUP((($AC$3-AC683))/30.5,$AK$24:$AL$28,2,TRUE),"")</f>
        <v>A plus d’un an</v>
      </c>
      <c r="AE683" s="52"/>
      <c r="AF683" s="61"/>
    </row>
    <row r="684" spans="1:32" s="62" customFormat="1" ht="13.8" x14ac:dyDescent="0.3">
      <c r="A684" s="76"/>
      <c r="B684" s="64" t="s">
        <v>125</v>
      </c>
      <c r="C684" s="65" t="s">
        <v>125</v>
      </c>
      <c r="D684" s="65" t="s">
        <v>125</v>
      </c>
      <c r="E684" s="66" t="s">
        <v>125</v>
      </c>
      <c r="F684" s="54">
        <v>0</v>
      </c>
      <c r="G684" s="55">
        <v>0</v>
      </c>
      <c r="H684" s="67">
        <f t="shared" si="39"/>
        <v>0</v>
      </c>
      <c r="I684" s="68"/>
      <c r="J684" s="56"/>
      <c r="K684" s="69"/>
      <c r="L684" s="70">
        <f t="shared" si="40"/>
        <v>0</v>
      </c>
      <c r="M684" s="52"/>
      <c r="N684" s="57">
        <v>0</v>
      </c>
      <c r="O684" s="72"/>
      <c r="P684" s="72"/>
      <c r="Q684" s="72"/>
      <c r="R684" s="72"/>
      <c r="S684" s="72"/>
      <c r="T684" s="72"/>
      <c r="U684" s="72"/>
      <c r="V684" s="72"/>
      <c r="W684" s="72"/>
      <c r="X684" s="72"/>
      <c r="Y684" s="72"/>
      <c r="Z684" s="72"/>
      <c r="AA684" s="58">
        <f t="shared" si="41"/>
        <v>0</v>
      </c>
      <c r="AB684" s="73"/>
      <c r="AC684" s="59">
        <f>IF(ROUND(Comptes!AA684,0)=0,Comptes!AF684,IFERROR(IF(Comptes!H684&lt;&gt;0,IF(Comptes!AA684&lt;&gt;0,SUMPRODUCT(Comptes!O684:Z684,Comptes!$O$5:$Z$5)/Comptes!AA684,IF(Comptes!G684&lt;&gt;0,$AC$3,Comptes!AF684)),""),""))</f>
        <v>0</v>
      </c>
      <c r="AD684" s="60" t="str">
        <f ca="1">+IFERROR(VLOOKUP((($AC$3-AC684))/30.5,$AK$24:$AL$28,2,TRUE),"")</f>
        <v>A plus d’un an</v>
      </c>
      <c r="AE684" s="52"/>
      <c r="AF684" s="61"/>
    </row>
    <row r="685" spans="1:32" s="62" customFormat="1" ht="13.8" x14ac:dyDescent="0.3">
      <c r="A685" s="76"/>
      <c r="B685" s="64" t="s">
        <v>125</v>
      </c>
      <c r="C685" s="65" t="s">
        <v>125</v>
      </c>
      <c r="D685" s="65" t="s">
        <v>125</v>
      </c>
      <c r="E685" s="66" t="s">
        <v>125</v>
      </c>
      <c r="F685" s="54">
        <v>0</v>
      </c>
      <c r="G685" s="55">
        <v>0</v>
      </c>
      <c r="H685" s="67">
        <f t="shared" si="39"/>
        <v>0</v>
      </c>
      <c r="I685" s="68"/>
      <c r="J685" s="56"/>
      <c r="K685" s="69"/>
      <c r="L685" s="70">
        <f t="shared" si="40"/>
        <v>0</v>
      </c>
      <c r="M685" s="52"/>
      <c r="N685" s="57">
        <v>0</v>
      </c>
      <c r="O685" s="72"/>
      <c r="P685" s="72"/>
      <c r="Q685" s="72"/>
      <c r="R685" s="72"/>
      <c r="S685" s="72"/>
      <c r="T685" s="72"/>
      <c r="U685" s="72"/>
      <c r="V685" s="72"/>
      <c r="W685" s="72"/>
      <c r="X685" s="72"/>
      <c r="Y685" s="72"/>
      <c r="Z685" s="72"/>
      <c r="AA685" s="58">
        <f t="shared" si="41"/>
        <v>0</v>
      </c>
      <c r="AB685" s="73"/>
      <c r="AC685" s="59">
        <f>IF(ROUND(Comptes!AA685,0)=0,Comptes!AF685,IFERROR(IF(Comptes!H685&lt;&gt;0,IF(Comptes!AA685&lt;&gt;0,SUMPRODUCT(Comptes!O685:Z685,Comptes!$O$5:$Z$5)/Comptes!AA685,IF(Comptes!G685&lt;&gt;0,$AC$3,Comptes!AF685)),""),""))</f>
        <v>0</v>
      </c>
      <c r="AD685" s="60" t="str">
        <f ca="1">+IFERROR(VLOOKUP((($AC$3-AC685))/30.5,$AK$24:$AL$28,2,TRUE),"")</f>
        <v>A plus d’un an</v>
      </c>
      <c r="AE685" s="52"/>
      <c r="AF685" s="61"/>
    </row>
    <row r="686" spans="1:32" s="62" customFormat="1" ht="13.8" x14ac:dyDescent="0.3">
      <c r="A686" s="76"/>
      <c r="B686" s="64" t="s">
        <v>125</v>
      </c>
      <c r="C686" s="65" t="s">
        <v>125</v>
      </c>
      <c r="D686" s="65" t="s">
        <v>125</v>
      </c>
      <c r="E686" s="66" t="s">
        <v>125</v>
      </c>
      <c r="F686" s="54">
        <v>0</v>
      </c>
      <c r="G686" s="55">
        <v>0</v>
      </c>
      <c r="H686" s="67">
        <f t="shared" si="39"/>
        <v>0</v>
      </c>
      <c r="I686" s="68"/>
      <c r="J686" s="56"/>
      <c r="K686" s="69"/>
      <c r="L686" s="70">
        <f t="shared" si="40"/>
        <v>0</v>
      </c>
      <c r="M686" s="52"/>
      <c r="N686" s="57">
        <v>0</v>
      </c>
      <c r="O686" s="72"/>
      <c r="P686" s="72"/>
      <c r="Q686" s="72"/>
      <c r="R686" s="72"/>
      <c r="S686" s="72"/>
      <c r="T686" s="72"/>
      <c r="U686" s="72"/>
      <c r="V686" s="72"/>
      <c r="W686" s="72"/>
      <c r="X686" s="72"/>
      <c r="Y686" s="72"/>
      <c r="Z686" s="72"/>
      <c r="AA686" s="58">
        <f t="shared" si="41"/>
        <v>0</v>
      </c>
      <c r="AB686" s="73"/>
      <c r="AC686" s="59">
        <f>IF(ROUND(Comptes!AA686,0)=0,Comptes!AF686,IFERROR(IF(Comptes!H686&lt;&gt;0,IF(Comptes!AA686&lt;&gt;0,SUMPRODUCT(Comptes!O686:Z686,Comptes!$O$5:$Z$5)/Comptes!AA686,IF(Comptes!G686&lt;&gt;0,$AC$3,Comptes!AF686)),""),""))</f>
        <v>0</v>
      </c>
      <c r="AD686" s="60" t="str">
        <f ca="1">+IFERROR(VLOOKUP((($AC$3-AC686))/30.5,$AK$24:$AL$28,2,TRUE),"")</f>
        <v>A plus d’un an</v>
      </c>
      <c r="AE686" s="52"/>
      <c r="AF686" s="61"/>
    </row>
    <row r="687" spans="1:32" s="62" customFormat="1" ht="13.8" x14ac:dyDescent="0.3">
      <c r="A687" s="76"/>
      <c r="B687" s="64" t="s">
        <v>125</v>
      </c>
      <c r="C687" s="65" t="s">
        <v>125</v>
      </c>
      <c r="D687" s="65" t="s">
        <v>125</v>
      </c>
      <c r="E687" s="66" t="s">
        <v>125</v>
      </c>
      <c r="F687" s="54">
        <v>0</v>
      </c>
      <c r="G687" s="55">
        <v>0</v>
      </c>
      <c r="H687" s="67">
        <f t="shared" si="39"/>
        <v>0</v>
      </c>
      <c r="I687" s="68"/>
      <c r="J687" s="56"/>
      <c r="K687" s="69"/>
      <c r="L687" s="70">
        <f t="shared" si="40"/>
        <v>0</v>
      </c>
      <c r="M687" s="52"/>
      <c r="N687" s="57">
        <v>0</v>
      </c>
      <c r="O687" s="72"/>
      <c r="P687" s="72"/>
      <c r="Q687" s="72"/>
      <c r="R687" s="72"/>
      <c r="S687" s="72"/>
      <c r="T687" s="72"/>
      <c r="U687" s="72"/>
      <c r="V687" s="72"/>
      <c r="W687" s="72"/>
      <c r="X687" s="72"/>
      <c r="Y687" s="72"/>
      <c r="Z687" s="72"/>
      <c r="AA687" s="58">
        <f t="shared" si="41"/>
        <v>0</v>
      </c>
      <c r="AB687" s="73"/>
      <c r="AC687" s="59">
        <f>IF(ROUND(Comptes!AA687,0)=0,Comptes!AF687,IFERROR(IF(Comptes!H687&lt;&gt;0,IF(Comptes!AA687&lt;&gt;0,SUMPRODUCT(Comptes!O687:Z687,Comptes!$O$5:$Z$5)/Comptes!AA687,IF(Comptes!G687&lt;&gt;0,$AC$3,Comptes!AF687)),""),""))</f>
        <v>0</v>
      </c>
      <c r="AD687" s="60" t="str">
        <f ca="1">+IFERROR(VLOOKUP((($AC$3-AC687))/30.5,$AK$24:$AL$28,2,TRUE),"")</f>
        <v>A plus d’un an</v>
      </c>
      <c r="AE687" s="52"/>
      <c r="AF687" s="61"/>
    </row>
    <row r="688" spans="1:32" s="62" customFormat="1" ht="13.8" x14ac:dyDescent="0.3">
      <c r="A688" s="76"/>
      <c r="B688" s="64" t="s">
        <v>125</v>
      </c>
      <c r="C688" s="65" t="s">
        <v>125</v>
      </c>
      <c r="D688" s="65" t="s">
        <v>125</v>
      </c>
      <c r="E688" s="66" t="s">
        <v>125</v>
      </c>
      <c r="F688" s="54">
        <v>0</v>
      </c>
      <c r="G688" s="55">
        <v>0</v>
      </c>
      <c r="H688" s="67">
        <f t="shared" si="39"/>
        <v>0</v>
      </c>
      <c r="I688" s="68"/>
      <c r="J688" s="56"/>
      <c r="K688" s="69"/>
      <c r="L688" s="70">
        <f t="shared" si="40"/>
        <v>0</v>
      </c>
      <c r="M688" s="52"/>
      <c r="N688" s="57">
        <v>0</v>
      </c>
      <c r="O688" s="72"/>
      <c r="P688" s="72"/>
      <c r="Q688" s="72"/>
      <c r="R688" s="72"/>
      <c r="S688" s="72"/>
      <c r="T688" s="72"/>
      <c r="U688" s="72"/>
      <c r="V688" s="72"/>
      <c r="W688" s="72"/>
      <c r="X688" s="72"/>
      <c r="Y688" s="72"/>
      <c r="Z688" s="72"/>
      <c r="AA688" s="58">
        <f t="shared" si="41"/>
        <v>0</v>
      </c>
      <c r="AB688" s="73"/>
      <c r="AC688" s="59">
        <f>IF(ROUND(Comptes!AA688,0)=0,Comptes!AF688,IFERROR(IF(Comptes!H688&lt;&gt;0,IF(Comptes!AA688&lt;&gt;0,SUMPRODUCT(Comptes!O688:Z688,Comptes!$O$5:$Z$5)/Comptes!AA688,IF(Comptes!G688&lt;&gt;0,$AC$3,Comptes!AF688)),""),""))</f>
        <v>0</v>
      </c>
      <c r="AD688" s="60" t="str">
        <f ca="1">+IFERROR(VLOOKUP((($AC$3-AC688))/30.5,$AK$24:$AL$28,2,TRUE),"")</f>
        <v>A plus d’un an</v>
      </c>
      <c r="AE688" s="52"/>
      <c r="AF688" s="61"/>
    </row>
    <row r="689" spans="1:32" s="62" customFormat="1" ht="13.8" x14ac:dyDescent="0.3">
      <c r="A689" s="76"/>
      <c r="B689" s="64" t="s">
        <v>125</v>
      </c>
      <c r="C689" s="65" t="s">
        <v>125</v>
      </c>
      <c r="D689" s="65" t="s">
        <v>125</v>
      </c>
      <c r="E689" s="66" t="s">
        <v>125</v>
      </c>
      <c r="F689" s="54">
        <v>0</v>
      </c>
      <c r="G689" s="55">
        <v>0</v>
      </c>
      <c r="H689" s="67">
        <f t="shared" si="39"/>
        <v>0</v>
      </c>
      <c r="I689" s="68"/>
      <c r="J689" s="56"/>
      <c r="K689" s="69"/>
      <c r="L689" s="70">
        <f t="shared" si="40"/>
        <v>0</v>
      </c>
      <c r="M689" s="52"/>
      <c r="N689" s="57">
        <v>0</v>
      </c>
      <c r="O689" s="72"/>
      <c r="P689" s="72"/>
      <c r="Q689" s="72"/>
      <c r="R689" s="72"/>
      <c r="S689" s="72"/>
      <c r="T689" s="72"/>
      <c r="U689" s="72"/>
      <c r="V689" s="72"/>
      <c r="W689" s="72"/>
      <c r="X689" s="72"/>
      <c r="Y689" s="72"/>
      <c r="Z689" s="72"/>
      <c r="AA689" s="58">
        <f t="shared" si="41"/>
        <v>0</v>
      </c>
      <c r="AB689" s="73"/>
      <c r="AC689" s="59">
        <f>IF(ROUND(Comptes!AA689,0)=0,Comptes!AF689,IFERROR(IF(Comptes!H689&lt;&gt;0,IF(Comptes!AA689&lt;&gt;0,SUMPRODUCT(Comptes!O689:Z689,Comptes!$O$5:$Z$5)/Comptes!AA689,IF(Comptes!G689&lt;&gt;0,$AC$3,Comptes!AF689)),""),""))</f>
        <v>0</v>
      </c>
      <c r="AD689" s="60" t="str">
        <f ca="1">+IFERROR(VLOOKUP((($AC$3-AC689))/30.5,$AK$24:$AL$28,2,TRUE),"")</f>
        <v>A plus d’un an</v>
      </c>
      <c r="AE689" s="52"/>
      <c r="AF689" s="61"/>
    </row>
    <row r="690" spans="1:32" s="62" customFormat="1" ht="13.8" x14ac:dyDescent="0.3">
      <c r="A690" s="76"/>
      <c r="B690" s="64" t="s">
        <v>125</v>
      </c>
      <c r="C690" s="65" t="s">
        <v>125</v>
      </c>
      <c r="D690" s="65" t="s">
        <v>125</v>
      </c>
      <c r="E690" s="66" t="s">
        <v>125</v>
      </c>
      <c r="F690" s="54">
        <v>0</v>
      </c>
      <c r="G690" s="55">
        <v>0</v>
      </c>
      <c r="H690" s="67">
        <f t="shared" si="39"/>
        <v>0</v>
      </c>
      <c r="I690" s="68"/>
      <c r="J690" s="56"/>
      <c r="K690" s="69"/>
      <c r="L690" s="70">
        <f t="shared" si="40"/>
        <v>0</v>
      </c>
      <c r="M690" s="52"/>
      <c r="N690" s="57">
        <v>0</v>
      </c>
      <c r="O690" s="72"/>
      <c r="P690" s="72"/>
      <c r="Q690" s="72"/>
      <c r="R690" s="72"/>
      <c r="S690" s="72"/>
      <c r="T690" s="72"/>
      <c r="U690" s="72"/>
      <c r="V690" s="72"/>
      <c r="W690" s="72"/>
      <c r="X690" s="72"/>
      <c r="Y690" s="72"/>
      <c r="Z690" s="72"/>
      <c r="AA690" s="58">
        <f t="shared" si="41"/>
        <v>0</v>
      </c>
      <c r="AB690" s="73"/>
      <c r="AC690" s="59">
        <f>IF(ROUND(Comptes!AA690,0)=0,Comptes!AF690,IFERROR(IF(Comptes!H690&lt;&gt;0,IF(Comptes!AA690&lt;&gt;0,SUMPRODUCT(Comptes!O690:Z690,Comptes!$O$5:$Z$5)/Comptes!AA690,IF(Comptes!G690&lt;&gt;0,$AC$3,Comptes!AF690)),""),""))</f>
        <v>0</v>
      </c>
      <c r="AD690" s="60" t="str">
        <f ca="1">+IFERROR(VLOOKUP((($AC$3-AC690))/30.5,$AK$24:$AL$28,2,TRUE),"")</f>
        <v>A plus d’un an</v>
      </c>
      <c r="AE690" s="52"/>
      <c r="AF690" s="61"/>
    </row>
    <row r="691" spans="1:32" s="62" customFormat="1" ht="13.8" x14ac:dyDescent="0.3">
      <c r="A691" s="76"/>
      <c r="B691" s="64" t="s">
        <v>125</v>
      </c>
      <c r="C691" s="65" t="s">
        <v>125</v>
      </c>
      <c r="D691" s="65" t="s">
        <v>125</v>
      </c>
      <c r="E691" s="66" t="s">
        <v>125</v>
      </c>
      <c r="F691" s="54">
        <v>0</v>
      </c>
      <c r="G691" s="55">
        <v>0</v>
      </c>
      <c r="H691" s="67">
        <f t="shared" si="39"/>
        <v>0</v>
      </c>
      <c r="I691" s="68"/>
      <c r="J691" s="56"/>
      <c r="K691" s="69"/>
      <c r="L691" s="70">
        <f t="shared" si="40"/>
        <v>0</v>
      </c>
      <c r="M691" s="52"/>
      <c r="N691" s="57">
        <v>0</v>
      </c>
      <c r="O691" s="72"/>
      <c r="P691" s="72"/>
      <c r="Q691" s="72"/>
      <c r="R691" s="72"/>
      <c r="S691" s="72"/>
      <c r="T691" s="72"/>
      <c r="U691" s="72"/>
      <c r="V691" s="72"/>
      <c r="W691" s="72"/>
      <c r="X691" s="72"/>
      <c r="Y691" s="72"/>
      <c r="Z691" s="72"/>
      <c r="AA691" s="58">
        <f t="shared" si="41"/>
        <v>0</v>
      </c>
      <c r="AB691" s="73"/>
      <c r="AC691" s="59">
        <f>IF(ROUND(Comptes!AA691,0)=0,Comptes!AF691,IFERROR(IF(Comptes!H691&lt;&gt;0,IF(Comptes!AA691&lt;&gt;0,SUMPRODUCT(Comptes!O691:Z691,Comptes!$O$5:$Z$5)/Comptes!AA691,IF(Comptes!G691&lt;&gt;0,$AC$3,Comptes!AF691)),""),""))</f>
        <v>0</v>
      </c>
      <c r="AD691" s="60" t="str">
        <f ca="1">+IFERROR(VLOOKUP((($AC$3-AC691))/30.5,$AK$24:$AL$28,2,TRUE),"")</f>
        <v>A plus d’un an</v>
      </c>
      <c r="AE691" s="52"/>
      <c r="AF691" s="61"/>
    </row>
    <row r="692" spans="1:32" s="62" customFormat="1" ht="13.8" x14ac:dyDescent="0.3">
      <c r="A692" s="76"/>
      <c r="B692" s="64" t="s">
        <v>125</v>
      </c>
      <c r="C692" s="65" t="s">
        <v>125</v>
      </c>
      <c r="D692" s="65" t="s">
        <v>125</v>
      </c>
      <c r="E692" s="66" t="s">
        <v>125</v>
      </c>
      <c r="F692" s="54">
        <v>0</v>
      </c>
      <c r="G692" s="55">
        <v>0</v>
      </c>
      <c r="H692" s="67">
        <f t="shared" si="39"/>
        <v>0</v>
      </c>
      <c r="I692" s="68"/>
      <c r="J692" s="56"/>
      <c r="K692" s="69"/>
      <c r="L692" s="70">
        <f t="shared" si="40"/>
        <v>0</v>
      </c>
      <c r="M692" s="52"/>
      <c r="N692" s="57">
        <v>0</v>
      </c>
      <c r="O692" s="72"/>
      <c r="P692" s="72"/>
      <c r="Q692" s="72"/>
      <c r="R692" s="72"/>
      <c r="S692" s="72"/>
      <c r="T692" s="72"/>
      <c r="U692" s="72"/>
      <c r="V692" s="72"/>
      <c r="W692" s="72"/>
      <c r="X692" s="72"/>
      <c r="Y692" s="72"/>
      <c r="Z692" s="72"/>
      <c r="AA692" s="58">
        <f t="shared" si="41"/>
        <v>0</v>
      </c>
      <c r="AB692" s="73"/>
      <c r="AC692" s="59">
        <f>IF(ROUND(Comptes!AA692,0)=0,Comptes!AF692,IFERROR(IF(Comptes!H692&lt;&gt;0,IF(Comptes!AA692&lt;&gt;0,SUMPRODUCT(Comptes!O692:Z692,Comptes!$O$5:$Z$5)/Comptes!AA692,IF(Comptes!G692&lt;&gt;0,$AC$3,Comptes!AF692)),""),""))</f>
        <v>0</v>
      </c>
      <c r="AD692" s="60" t="str">
        <f ca="1">+IFERROR(VLOOKUP((($AC$3-AC692))/30.5,$AK$24:$AL$28,2,TRUE),"")</f>
        <v>A plus d’un an</v>
      </c>
      <c r="AE692" s="52"/>
      <c r="AF692" s="61"/>
    </row>
    <row r="693" spans="1:32" s="62" customFormat="1" ht="13.8" x14ac:dyDescent="0.3">
      <c r="A693" s="76"/>
      <c r="B693" s="64" t="s">
        <v>125</v>
      </c>
      <c r="C693" s="65" t="s">
        <v>125</v>
      </c>
      <c r="D693" s="65" t="s">
        <v>125</v>
      </c>
      <c r="E693" s="66" t="s">
        <v>125</v>
      </c>
      <c r="F693" s="54">
        <v>0</v>
      </c>
      <c r="G693" s="55">
        <v>0</v>
      </c>
      <c r="H693" s="67">
        <f t="shared" ref="H693:H756" si="42">AA693+N693-G693</f>
        <v>0</v>
      </c>
      <c r="I693" s="68"/>
      <c r="J693" s="56"/>
      <c r="K693" s="69"/>
      <c r="L693" s="70">
        <f t="shared" ref="L693:L756" si="43">+F693-N693-K693-AA693</f>
        <v>0</v>
      </c>
      <c r="M693" s="52"/>
      <c r="N693" s="57">
        <v>0</v>
      </c>
      <c r="O693" s="72"/>
      <c r="P693" s="72"/>
      <c r="Q693" s="72"/>
      <c r="R693" s="72"/>
      <c r="S693" s="72"/>
      <c r="T693" s="72"/>
      <c r="U693" s="72"/>
      <c r="V693" s="72"/>
      <c r="W693" s="72"/>
      <c r="X693" s="72"/>
      <c r="Y693" s="72"/>
      <c r="Z693" s="72"/>
      <c r="AA693" s="58">
        <f t="shared" ref="AA693:AA756" si="44">+SUM(O693:Z693)</f>
        <v>0</v>
      </c>
      <c r="AB693" s="73"/>
      <c r="AC693" s="59">
        <f>IF(ROUND(Comptes!AA693,0)=0,Comptes!AF693,IFERROR(IF(Comptes!H693&lt;&gt;0,IF(Comptes!AA693&lt;&gt;0,SUMPRODUCT(Comptes!O693:Z693,Comptes!$O$5:$Z$5)/Comptes!AA693,IF(Comptes!G693&lt;&gt;0,$AC$3,Comptes!AF693)),""),""))</f>
        <v>0</v>
      </c>
      <c r="AD693" s="60" t="str">
        <f ca="1">+IFERROR(VLOOKUP((($AC$3-AC693))/30.5,$AK$24:$AL$28,2,TRUE),"")</f>
        <v>A plus d’un an</v>
      </c>
      <c r="AE693" s="52"/>
      <c r="AF693" s="61"/>
    </row>
    <row r="694" spans="1:32" s="62" customFormat="1" ht="13.8" x14ac:dyDescent="0.3">
      <c r="A694" s="76"/>
      <c r="B694" s="64" t="s">
        <v>125</v>
      </c>
      <c r="C694" s="65" t="s">
        <v>125</v>
      </c>
      <c r="D694" s="65" t="s">
        <v>125</v>
      </c>
      <c r="E694" s="66" t="s">
        <v>125</v>
      </c>
      <c r="F694" s="54">
        <v>0</v>
      </c>
      <c r="G694" s="55">
        <v>0</v>
      </c>
      <c r="H694" s="67">
        <f t="shared" si="42"/>
        <v>0</v>
      </c>
      <c r="I694" s="68"/>
      <c r="J694" s="56"/>
      <c r="K694" s="69"/>
      <c r="L694" s="70">
        <f t="shared" si="43"/>
        <v>0</v>
      </c>
      <c r="M694" s="52"/>
      <c r="N694" s="57">
        <v>0</v>
      </c>
      <c r="O694" s="72"/>
      <c r="P694" s="72"/>
      <c r="Q694" s="72"/>
      <c r="R694" s="72"/>
      <c r="S694" s="72"/>
      <c r="T694" s="72"/>
      <c r="U694" s="72"/>
      <c r="V694" s="72"/>
      <c r="W694" s="72"/>
      <c r="X694" s="72"/>
      <c r="Y694" s="72"/>
      <c r="Z694" s="72"/>
      <c r="AA694" s="58">
        <f t="shared" si="44"/>
        <v>0</v>
      </c>
      <c r="AB694" s="73"/>
      <c r="AC694" s="59">
        <f>IF(ROUND(Comptes!AA694,0)=0,Comptes!AF694,IFERROR(IF(Comptes!H694&lt;&gt;0,IF(Comptes!AA694&lt;&gt;0,SUMPRODUCT(Comptes!O694:Z694,Comptes!$O$5:$Z$5)/Comptes!AA694,IF(Comptes!G694&lt;&gt;0,$AC$3,Comptes!AF694)),""),""))</f>
        <v>0</v>
      </c>
      <c r="AD694" s="60" t="str">
        <f ca="1">+IFERROR(VLOOKUP((($AC$3-AC694))/30.5,$AK$24:$AL$28,2,TRUE),"")</f>
        <v>A plus d’un an</v>
      </c>
      <c r="AE694" s="52"/>
      <c r="AF694" s="61"/>
    </row>
    <row r="695" spans="1:32" s="62" customFormat="1" ht="13.8" x14ac:dyDescent="0.3">
      <c r="A695" s="76"/>
      <c r="B695" s="64" t="s">
        <v>125</v>
      </c>
      <c r="C695" s="65" t="s">
        <v>125</v>
      </c>
      <c r="D695" s="65" t="s">
        <v>125</v>
      </c>
      <c r="E695" s="66" t="s">
        <v>125</v>
      </c>
      <c r="F695" s="54">
        <v>0</v>
      </c>
      <c r="G695" s="55">
        <v>0</v>
      </c>
      <c r="H695" s="67">
        <f t="shared" si="42"/>
        <v>0</v>
      </c>
      <c r="I695" s="68"/>
      <c r="J695" s="56"/>
      <c r="K695" s="69"/>
      <c r="L695" s="70">
        <f t="shared" si="43"/>
        <v>0</v>
      </c>
      <c r="M695" s="52"/>
      <c r="N695" s="57">
        <v>0</v>
      </c>
      <c r="O695" s="72"/>
      <c r="P695" s="72"/>
      <c r="Q695" s="72"/>
      <c r="R695" s="72"/>
      <c r="S695" s="72"/>
      <c r="T695" s="72"/>
      <c r="U695" s="72"/>
      <c r="V695" s="72"/>
      <c r="W695" s="72"/>
      <c r="X695" s="72"/>
      <c r="Y695" s="72"/>
      <c r="Z695" s="72"/>
      <c r="AA695" s="58">
        <f t="shared" si="44"/>
        <v>0</v>
      </c>
      <c r="AB695" s="73"/>
      <c r="AC695" s="59">
        <f>IF(ROUND(Comptes!AA695,0)=0,Comptes!AF695,IFERROR(IF(Comptes!H695&lt;&gt;0,IF(Comptes!AA695&lt;&gt;0,SUMPRODUCT(Comptes!O695:Z695,Comptes!$O$5:$Z$5)/Comptes!AA695,IF(Comptes!G695&lt;&gt;0,$AC$3,Comptes!AF695)),""),""))</f>
        <v>0</v>
      </c>
      <c r="AD695" s="60" t="str">
        <f ca="1">+IFERROR(VLOOKUP((($AC$3-AC695))/30.5,$AK$24:$AL$28,2,TRUE),"")</f>
        <v>A plus d’un an</v>
      </c>
      <c r="AE695" s="52"/>
      <c r="AF695" s="61"/>
    </row>
    <row r="696" spans="1:32" s="62" customFormat="1" ht="13.8" x14ac:dyDescent="0.3">
      <c r="A696" s="76"/>
      <c r="B696" s="64" t="s">
        <v>125</v>
      </c>
      <c r="C696" s="65" t="s">
        <v>125</v>
      </c>
      <c r="D696" s="65" t="s">
        <v>125</v>
      </c>
      <c r="E696" s="66" t="s">
        <v>125</v>
      </c>
      <c r="F696" s="54">
        <v>0</v>
      </c>
      <c r="G696" s="55">
        <v>0</v>
      </c>
      <c r="H696" s="67">
        <f t="shared" si="42"/>
        <v>0</v>
      </c>
      <c r="I696" s="68"/>
      <c r="J696" s="56"/>
      <c r="K696" s="69"/>
      <c r="L696" s="70">
        <f t="shared" si="43"/>
        <v>0</v>
      </c>
      <c r="M696" s="52"/>
      <c r="N696" s="57">
        <v>0</v>
      </c>
      <c r="O696" s="72"/>
      <c r="P696" s="72"/>
      <c r="Q696" s="72"/>
      <c r="R696" s="72"/>
      <c r="S696" s="72"/>
      <c r="T696" s="72"/>
      <c r="U696" s="72"/>
      <c r="V696" s="72"/>
      <c r="W696" s="72"/>
      <c r="X696" s="72"/>
      <c r="Y696" s="72"/>
      <c r="Z696" s="72"/>
      <c r="AA696" s="58">
        <f t="shared" si="44"/>
        <v>0</v>
      </c>
      <c r="AB696" s="73"/>
      <c r="AC696" s="59">
        <f>IF(ROUND(Comptes!AA696,0)=0,Comptes!AF696,IFERROR(IF(Comptes!H696&lt;&gt;0,IF(Comptes!AA696&lt;&gt;0,SUMPRODUCT(Comptes!O696:Z696,Comptes!$O$5:$Z$5)/Comptes!AA696,IF(Comptes!G696&lt;&gt;0,$AC$3,Comptes!AF696)),""),""))</f>
        <v>0</v>
      </c>
      <c r="AD696" s="60" t="str">
        <f ca="1">+IFERROR(VLOOKUP((($AC$3-AC696))/30.5,$AK$24:$AL$28,2,TRUE),"")</f>
        <v>A plus d’un an</v>
      </c>
      <c r="AE696" s="52"/>
      <c r="AF696" s="61"/>
    </row>
    <row r="697" spans="1:32" s="62" customFormat="1" ht="13.8" x14ac:dyDescent="0.3">
      <c r="A697" s="76"/>
      <c r="B697" s="64" t="s">
        <v>125</v>
      </c>
      <c r="C697" s="65" t="s">
        <v>125</v>
      </c>
      <c r="D697" s="65" t="s">
        <v>125</v>
      </c>
      <c r="E697" s="66" t="s">
        <v>125</v>
      </c>
      <c r="F697" s="54">
        <v>0</v>
      </c>
      <c r="G697" s="55">
        <v>0</v>
      </c>
      <c r="H697" s="67">
        <f t="shared" si="42"/>
        <v>0</v>
      </c>
      <c r="I697" s="68"/>
      <c r="J697" s="56"/>
      <c r="K697" s="69"/>
      <c r="L697" s="70">
        <f t="shared" si="43"/>
        <v>0</v>
      </c>
      <c r="M697" s="52"/>
      <c r="N697" s="57">
        <v>0</v>
      </c>
      <c r="O697" s="72"/>
      <c r="P697" s="72"/>
      <c r="Q697" s="72"/>
      <c r="R697" s="72"/>
      <c r="S697" s="72"/>
      <c r="T697" s="72"/>
      <c r="U697" s="72"/>
      <c r="V697" s="72"/>
      <c r="W697" s="72"/>
      <c r="X697" s="72"/>
      <c r="Y697" s="72"/>
      <c r="Z697" s="72"/>
      <c r="AA697" s="58">
        <f t="shared" si="44"/>
        <v>0</v>
      </c>
      <c r="AB697" s="73"/>
      <c r="AC697" s="59">
        <f>IF(ROUND(Comptes!AA697,0)=0,Comptes!AF697,IFERROR(IF(Comptes!H697&lt;&gt;0,IF(Comptes!AA697&lt;&gt;0,SUMPRODUCT(Comptes!O697:Z697,Comptes!$O$5:$Z$5)/Comptes!AA697,IF(Comptes!G697&lt;&gt;0,$AC$3,Comptes!AF697)),""),""))</f>
        <v>0</v>
      </c>
      <c r="AD697" s="60" t="str">
        <f ca="1">+IFERROR(VLOOKUP((($AC$3-AC697))/30.5,$AK$24:$AL$28,2,TRUE),"")</f>
        <v>A plus d’un an</v>
      </c>
      <c r="AE697" s="52"/>
      <c r="AF697" s="61"/>
    </row>
    <row r="698" spans="1:32" s="62" customFormat="1" ht="13.8" x14ac:dyDescent="0.3">
      <c r="A698" s="76"/>
      <c r="B698" s="64" t="s">
        <v>125</v>
      </c>
      <c r="C698" s="65" t="s">
        <v>125</v>
      </c>
      <c r="D698" s="65" t="s">
        <v>125</v>
      </c>
      <c r="E698" s="66" t="s">
        <v>125</v>
      </c>
      <c r="F698" s="54">
        <v>0</v>
      </c>
      <c r="G698" s="55">
        <v>0</v>
      </c>
      <c r="H698" s="67">
        <f t="shared" si="42"/>
        <v>0</v>
      </c>
      <c r="I698" s="68"/>
      <c r="J698" s="56"/>
      <c r="K698" s="69"/>
      <c r="L698" s="70">
        <f t="shared" si="43"/>
        <v>0</v>
      </c>
      <c r="M698" s="52"/>
      <c r="N698" s="57">
        <v>0</v>
      </c>
      <c r="O698" s="72"/>
      <c r="P698" s="72"/>
      <c r="Q698" s="72"/>
      <c r="R698" s="72"/>
      <c r="S698" s="72"/>
      <c r="T698" s="72"/>
      <c r="U698" s="72"/>
      <c r="V698" s="72"/>
      <c r="W698" s="72"/>
      <c r="X698" s="72"/>
      <c r="Y698" s="72"/>
      <c r="Z698" s="72"/>
      <c r="AA698" s="58">
        <f t="shared" si="44"/>
        <v>0</v>
      </c>
      <c r="AB698" s="73"/>
      <c r="AC698" s="59">
        <f>IF(ROUND(Comptes!AA698,0)=0,Comptes!AF698,IFERROR(IF(Comptes!H698&lt;&gt;0,IF(Comptes!AA698&lt;&gt;0,SUMPRODUCT(Comptes!O698:Z698,Comptes!$O$5:$Z$5)/Comptes!AA698,IF(Comptes!G698&lt;&gt;0,$AC$3,Comptes!AF698)),""),""))</f>
        <v>0</v>
      </c>
      <c r="AD698" s="60" t="str">
        <f ca="1">+IFERROR(VLOOKUP((($AC$3-AC698))/30.5,$AK$24:$AL$28,2,TRUE),"")</f>
        <v>A plus d’un an</v>
      </c>
      <c r="AE698" s="52"/>
      <c r="AF698" s="61"/>
    </row>
    <row r="699" spans="1:32" s="62" customFormat="1" ht="13.8" x14ac:dyDescent="0.3">
      <c r="A699" s="76"/>
      <c r="B699" s="64" t="s">
        <v>125</v>
      </c>
      <c r="C699" s="65" t="s">
        <v>125</v>
      </c>
      <c r="D699" s="65" t="s">
        <v>125</v>
      </c>
      <c r="E699" s="66" t="s">
        <v>125</v>
      </c>
      <c r="F699" s="54">
        <v>0</v>
      </c>
      <c r="G699" s="55">
        <v>0</v>
      </c>
      <c r="H699" s="67">
        <f t="shared" si="42"/>
        <v>0</v>
      </c>
      <c r="I699" s="68"/>
      <c r="J699" s="56"/>
      <c r="K699" s="69"/>
      <c r="L699" s="70">
        <f t="shared" si="43"/>
        <v>0</v>
      </c>
      <c r="M699" s="52"/>
      <c r="N699" s="57">
        <v>0</v>
      </c>
      <c r="O699" s="72"/>
      <c r="P699" s="72"/>
      <c r="Q699" s="72"/>
      <c r="R699" s="72"/>
      <c r="S699" s="72"/>
      <c r="T699" s="72"/>
      <c r="U699" s="72"/>
      <c r="V699" s="72"/>
      <c r="W699" s="72"/>
      <c r="X699" s="72"/>
      <c r="Y699" s="72"/>
      <c r="Z699" s="72"/>
      <c r="AA699" s="58">
        <f t="shared" si="44"/>
        <v>0</v>
      </c>
      <c r="AB699" s="73"/>
      <c r="AC699" s="59">
        <f>IF(ROUND(Comptes!AA699,0)=0,Comptes!AF699,IFERROR(IF(Comptes!H699&lt;&gt;0,IF(Comptes!AA699&lt;&gt;0,SUMPRODUCT(Comptes!O699:Z699,Comptes!$O$5:$Z$5)/Comptes!AA699,IF(Comptes!G699&lt;&gt;0,$AC$3,Comptes!AF699)),""),""))</f>
        <v>0</v>
      </c>
      <c r="AD699" s="60" t="str">
        <f ca="1">+IFERROR(VLOOKUP((($AC$3-AC699))/30.5,$AK$24:$AL$28,2,TRUE),"")</f>
        <v>A plus d’un an</v>
      </c>
      <c r="AE699" s="52"/>
      <c r="AF699" s="61"/>
    </row>
    <row r="700" spans="1:32" s="62" customFormat="1" ht="13.8" x14ac:dyDescent="0.3">
      <c r="A700" s="76"/>
      <c r="B700" s="64" t="s">
        <v>125</v>
      </c>
      <c r="C700" s="65" t="s">
        <v>125</v>
      </c>
      <c r="D700" s="65" t="s">
        <v>125</v>
      </c>
      <c r="E700" s="66" t="s">
        <v>125</v>
      </c>
      <c r="F700" s="54">
        <v>0</v>
      </c>
      <c r="G700" s="55">
        <v>0</v>
      </c>
      <c r="H700" s="67">
        <f t="shared" si="42"/>
        <v>0</v>
      </c>
      <c r="I700" s="68"/>
      <c r="J700" s="56"/>
      <c r="K700" s="69"/>
      <c r="L700" s="70">
        <f t="shared" si="43"/>
        <v>0</v>
      </c>
      <c r="M700" s="52"/>
      <c r="N700" s="57">
        <v>0</v>
      </c>
      <c r="O700" s="72"/>
      <c r="P700" s="72"/>
      <c r="Q700" s="72"/>
      <c r="R700" s="72"/>
      <c r="S700" s="72"/>
      <c r="T700" s="72"/>
      <c r="U700" s="72"/>
      <c r="V700" s="72"/>
      <c r="W700" s="72"/>
      <c r="X700" s="72"/>
      <c r="Y700" s="72"/>
      <c r="Z700" s="72"/>
      <c r="AA700" s="58">
        <f t="shared" si="44"/>
        <v>0</v>
      </c>
      <c r="AB700" s="73"/>
      <c r="AC700" s="59">
        <f>IF(ROUND(Comptes!AA700,0)=0,Comptes!AF700,IFERROR(IF(Comptes!H700&lt;&gt;0,IF(Comptes!AA700&lt;&gt;0,SUMPRODUCT(Comptes!O700:Z700,Comptes!$O$5:$Z$5)/Comptes!AA700,IF(Comptes!G700&lt;&gt;0,$AC$3,Comptes!AF700)),""),""))</f>
        <v>0</v>
      </c>
      <c r="AD700" s="60" t="str">
        <f ca="1">+IFERROR(VLOOKUP((($AC$3-AC700))/30.5,$AK$24:$AL$28,2,TRUE),"")</f>
        <v>A plus d’un an</v>
      </c>
      <c r="AE700" s="52"/>
      <c r="AF700" s="61"/>
    </row>
    <row r="701" spans="1:32" s="62" customFormat="1" ht="13.8" x14ac:dyDescent="0.3">
      <c r="A701" s="76"/>
      <c r="B701" s="64" t="s">
        <v>125</v>
      </c>
      <c r="C701" s="65" t="s">
        <v>125</v>
      </c>
      <c r="D701" s="65" t="s">
        <v>125</v>
      </c>
      <c r="E701" s="66" t="s">
        <v>125</v>
      </c>
      <c r="F701" s="54">
        <v>0</v>
      </c>
      <c r="G701" s="55">
        <v>0</v>
      </c>
      <c r="H701" s="67">
        <f t="shared" si="42"/>
        <v>0</v>
      </c>
      <c r="I701" s="68"/>
      <c r="J701" s="56"/>
      <c r="K701" s="69"/>
      <c r="L701" s="70">
        <f t="shared" si="43"/>
        <v>0</v>
      </c>
      <c r="M701" s="52"/>
      <c r="N701" s="57">
        <v>0</v>
      </c>
      <c r="O701" s="72"/>
      <c r="P701" s="72"/>
      <c r="Q701" s="72"/>
      <c r="R701" s="72"/>
      <c r="S701" s="72"/>
      <c r="T701" s="72"/>
      <c r="U701" s="72"/>
      <c r="V701" s="72"/>
      <c r="W701" s="72"/>
      <c r="X701" s="72"/>
      <c r="Y701" s="72"/>
      <c r="Z701" s="72"/>
      <c r="AA701" s="58">
        <f t="shared" si="44"/>
        <v>0</v>
      </c>
      <c r="AB701" s="73"/>
      <c r="AC701" s="59">
        <f>IF(ROUND(Comptes!AA701,0)=0,Comptes!AF701,IFERROR(IF(Comptes!H701&lt;&gt;0,IF(Comptes!AA701&lt;&gt;0,SUMPRODUCT(Comptes!O701:Z701,Comptes!$O$5:$Z$5)/Comptes!AA701,IF(Comptes!G701&lt;&gt;0,$AC$3,Comptes!AF701)),""),""))</f>
        <v>0</v>
      </c>
      <c r="AD701" s="60" t="str">
        <f ca="1">+IFERROR(VLOOKUP((($AC$3-AC701))/30.5,$AK$24:$AL$28,2,TRUE),"")</f>
        <v>A plus d’un an</v>
      </c>
      <c r="AE701" s="52"/>
      <c r="AF701" s="61"/>
    </row>
    <row r="702" spans="1:32" s="62" customFormat="1" ht="13.8" x14ac:dyDescent="0.3">
      <c r="A702" s="76"/>
      <c r="B702" s="64" t="s">
        <v>125</v>
      </c>
      <c r="C702" s="65" t="s">
        <v>125</v>
      </c>
      <c r="D702" s="65" t="s">
        <v>125</v>
      </c>
      <c r="E702" s="66" t="s">
        <v>125</v>
      </c>
      <c r="F702" s="54">
        <v>0</v>
      </c>
      <c r="G702" s="55">
        <v>0</v>
      </c>
      <c r="H702" s="67">
        <f t="shared" si="42"/>
        <v>0</v>
      </c>
      <c r="I702" s="68"/>
      <c r="J702" s="56"/>
      <c r="K702" s="69"/>
      <c r="L702" s="70">
        <f t="shared" si="43"/>
        <v>0</v>
      </c>
      <c r="M702" s="52"/>
      <c r="N702" s="57">
        <v>0</v>
      </c>
      <c r="O702" s="72"/>
      <c r="P702" s="72"/>
      <c r="Q702" s="72"/>
      <c r="R702" s="72"/>
      <c r="S702" s="72"/>
      <c r="T702" s="72"/>
      <c r="U702" s="72"/>
      <c r="V702" s="72"/>
      <c r="W702" s="72"/>
      <c r="X702" s="72"/>
      <c r="Y702" s="72"/>
      <c r="Z702" s="72"/>
      <c r="AA702" s="58">
        <f t="shared" si="44"/>
        <v>0</v>
      </c>
      <c r="AB702" s="73"/>
      <c r="AC702" s="59">
        <f>IF(ROUND(Comptes!AA702,0)=0,Comptes!AF702,IFERROR(IF(Comptes!H702&lt;&gt;0,IF(Comptes!AA702&lt;&gt;0,SUMPRODUCT(Comptes!O702:Z702,Comptes!$O$5:$Z$5)/Comptes!AA702,IF(Comptes!G702&lt;&gt;0,$AC$3,Comptes!AF702)),""),""))</f>
        <v>0</v>
      </c>
      <c r="AD702" s="60" t="str">
        <f ca="1">+IFERROR(VLOOKUP((($AC$3-AC702))/30.5,$AK$24:$AL$28,2,TRUE),"")</f>
        <v>A plus d’un an</v>
      </c>
      <c r="AE702" s="52"/>
      <c r="AF702" s="61"/>
    </row>
    <row r="703" spans="1:32" s="62" customFormat="1" ht="13.8" x14ac:dyDescent="0.3">
      <c r="A703" s="76"/>
      <c r="B703" s="64" t="s">
        <v>125</v>
      </c>
      <c r="C703" s="65" t="s">
        <v>125</v>
      </c>
      <c r="D703" s="65" t="s">
        <v>125</v>
      </c>
      <c r="E703" s="66" t="s">
        <v>125</v>
      </c>
      <c r="F703" s="54">
        <v>0</v>
      </c>
      <c r="G703" s="55">
        <v>0</v>
      </c>
      <c r="H703" s="67">
        <f t="shared" si="42"/>
        <v>0</v>
      </c>
      <c r="I703" s="68"/>
      <c r="J703" s="56"/>
      <c r="K703" s="69"/>
      <c r="L703" s="70">
        <f t="shared" si="43"/>
        <v>0</v>
      </c>
      <c r="M703" s="52"/>
      <c r="N703" s="57">
        <v>0</v>
      </c>
      <c r="O703" s="72"/>
      <c r="P703" s="72"/>
      <c r="Q703" s="72"/>
      <c r="R703" s="72"/>
      <c r="S703" s="72"/>
      <c r="T703" s="72"/>
      <c r="U703" s="72"/>
      <c r="V703" s="72"/>
      <c r="W703" s="72"/>
      <c r="X703" s="72"/>
      <c r="Y703" s="72"/>
      <c r="Z703" s="72"/>
      <c r="AA703" s="58">
        <f t="shared" si="44"/>
        <v>0</v>
      </c>
      <c r="AB703" s="73"/>
      <c r="AC703" s="59">
        <f>IF(ROUND(Comptes!AA703,0)=0,Comptes!AF703,IFERROR(IF(Comptes!H703&lt;&gt;0,IF(Comptes!AA703&lt;&gt;0,SUMPRODUCT(Comptes!O703:Z703,Comptes!$O$5:$Z$5)/Comptes!AA703,IF(Comptes!G703&lt;&gt;0,$AC$3,Comptes!AF703)),""),""))</f>
        <v>0</v>
      </c>
      <c r="AD703" s="60" t="str">
        <f ca="1">+IFERROR(VLOOKUP((($AC$3-AC703))/30.5,$AK$24:$AL$28,2,TRUE),"")</f>
        <v>A plus d’un an</v>
      </c>
      <c r="AE703" s="52"/>
      <c r="AF703" s="61"/>
    </row>
    <row r="704" spans="1:32" s="62" customFormat="1" ht="13.8" x14ac:dyDescent="0.3">
      <c r="A704" s="76"/>
      <c r="B704" s="64" t="s">
        <v>125</v>
      </c>
      <c r="C704" s="65" t="s">
        <v>125</v>
      </c>
      <c r="D704" s="65" t="s">
        <v>125</v>
      </c>
      <c r="E704" s="66" t="s">
        <v>125</v>
      </c>
      <c r="F704" s="54">
        <v>0</v>
      </c>
      <c r="G704" s="55">
        <v>0</v>
      </c>
      <c r="H704" s="67">
        <f t="shared" si="42"/>
        <v>0</v>
      </c>
      <c r="I704" s="68"/>
      <c r="J704" s="56"/>
      <c r="K704" s="69"/>
      <c r="L704" s="70">
        <f t="shared" si="43"/>
        <v>0</v>
      </c>
      <c r="M704" s="52"/>
      <c r="N704" s="57">
        <v>0</v>
      </c>
      <c r="O704" s="72"/>
      <c r="P704" s="72"/>
      <c r="Q704" s="72"/>
      <c r="R704" s="72"/>
      <c r="S704" s="72"/>
      <c r="T704" s="72"/>
      <c r="U704" s="72"/>
      <c r="V704" s="72"/>
      <c r="W704" s="72"/>
      <c r="X704" s="72"/>
      <c r="Y704" s="72"/>
      <c r="Z704" s="72"/>
      <c r="AA704" s="58">
        <f t="shared" si="44"/>
        <v>0</v>
      </c>
      <c r="AB704" s="73"/>
      <c r="AC704" s="59">
        <f>IF(ROUND(Comptes!AA704,0)=0,Comptes!AF704,IFERROR(IF(Comptes!H704&lt;&gt;0,IF(Comptes!AA704&lt;&gt;0,SUMPRODUCT(Comptes!O704:Z704,Comptes!$O$5:$Z$5)/Comptes!AA704,IF(Comptes!G704&lt;&gt;0,$AC$3,Comptes!AF704)),""),""))</f>
        <v>0</v>
      </c>
      <c r="AD704" s="60" t="str">
        <f ca="1">+IFERROR(VLOOKUP((($AC$3-AC704))/30.5,$AK$24:$AL$28,2,TRUE),"")</f>
        <v>A plus d’un an</v>
      </c>
      <c r="AE704" s="52"/>
      <c r="AF704" s="61"/>
    </row>
    <row r="705" spans="1:32" s="62" customFormat="1" ht="13.8" x14ac:dyDescent="0.3">
      <c r="A705" s="76"/>
      <c r="B705" s="64" t="s">
        <v>125</v>
      </c>
      <c r="C705" s="65" t="s">
        <v>125</v>
      </c>
      <c r="D705" s="65" t="s">
        <v>125</v>
      </c>
      <c r="E705" s="66" t="s">
        <v>125</v>
      </c>
      <c r="F705" s="54">
        <v>0</v>
      </c>
      <c r="G705" s="55">
        <v>0</v>
      </c>
      <c r="H705" s="67">
        <f t="shared" si="42"/>
        <v>0</v>
      </c>
      <c r="I705" s="68"/>
      <c r="J705" s="56"/>
      <c r="K705" s="69"/>
      <c r="L705" s="70">
        <f t="shared" si="43"/>
        <v>0</v>
      </c>
      <c r="M705" s="52"/>
      <c r="N705" s="57">
        <v>0</v>
      </c>
      <c r="O705" s="72"/>
      <c r="P705" s="72"/>
      <c r="Q705" s="72"/>
      <c r="R705" s="72"/>
      <c r="S705" s="72"/>
      <c r="T705" s="72"/>
      <c r="U705" s="72"/>
      <c r="V705" s="72"/>
      <c r="W705" s="72"/>
      <c r="X705" s="72"/>
      <c r="Y705" s="72"/>
      <c r="Z705" s="72"/>
      <c r="AA705" s="58">
        <f t="shared" si="44"/>
        <v>0</v>
      </c>
      <c r="AB705" s="73"/>
      <c r="AC705" s="59">
        <f>IF(ROUND(Comptes!AA705,0)=0,Comptes!AF705,IFERROR(IF(Comptes!H705&lt;&gt;0,IF(Comptes!AA705&lt;&gt;0,SUMPRODUCT(Comptes!O705:Z705,Comptes!$O$5:$Z$5)/Comptes!AA705,IF(Comptes!G705&lt;&gt;0,$AC$3,Comptes!AF705)),""),""))</f>
        <v>0</v>
      </c>
      <c r="AD705" s="60" t="str">
        <f ca="1">+IFERROR(VLOOKUP((($AC$3-AC705))/30.5,$AK$24:$AL$28,2,TRUE),"")</f>
        <v>A plus d’un an</v>
      </c>
      <c r="AE705" s="52"/>
      <c r="AF705" s="61"/>
    </row>
    <row r="706" spans="1:32" s="62" customFormat="1" ht="13.8" x14ac:dyDescent="0.3">
      <c r="A706" s="76"/>
      <c r="B706" s="64" t="s">
        <v>125</v>
      </c>
      <c r="C706" s="65" t="s">
        <v>125</v>
      </c>
      <c r="D706" s="65" t="s">
        <v>125</v>
      </c>
      <c r="E706" s="66" t="s">
        <v>125</v>
      </c>
      <c r="F706" s="54">
        <v>0</v>
      </c>
      <c r="G706" s="55">
        <v>0</v>
      </c>
      <c r="H706" s="67">
        <f t="shared" si="42"/>
        <v>0</v>
      </c>
      <c r="I706" s="68"/>
      <c r="J706" s="56"/>
      <c r="K706" s="69"/>
      <c r="L706" s="70">
        <f t="shared" si="43"/>
        <v>0</v>
      </c>
      <c r="M706" s="52"/>
      <c r="N706" s="57">
        <v>0</v>
      </c>
      <c r="O706" s="72"/>
      <c r="P706" s="72"/>
      <c r="Q706" s="72"/>
      <c r="R706" s="72"/>
      <c r="S706" s="72"/>
      <c r="T706" s="72"/>
      <c r="U706" s="72"/>
      <c r="V706" s="72"/>
      <c r="W706" s="72"/>
      <c r="X706" s="72"/>
      <c r="Y706" s="72"/>
      <c r="Z706" s="72"/>
      <c r="AA706" s="58">
        <f t="shared" si="44"/>
        <v>0</v>
      </c>
      <c r="AB706" s="73"/>
      <c r="AC706" s="59">
        <f>IF(ROUND(Comptes!AA706,0)=0,Comptes!AF706,IFERROR(IF(Comptes!H706&lt;&gt;0,IF(Comptes!AA706&lt;&gt;0,SUMPRODUCT(Comptes!O706:Z706,Comptes!$O$5:$Z$5)/Comptes!AA706,IF(Comptes!G706&lt;&gt;0,$AC$3,Comptes!AF706)),""),""))</f>
        <v>0</v>
      </c>
      <c r="AD706" s="60" t="str">
        <f ca="1">+IFERROR(VLOOKUP((($AC$3-AC706))/30.5,$AK$24:$AL$28,2,TRUE),"")</f>
        <v>A plus d’un an</v>
      </c>
      <c r="AE706" s="52"/>
      <c r="AF706" s="61"/>
    </row>
    <row r="707" spans="1:32" s="62" customFormat="1" ht="13.8" x14ac:dyDescent="0.3">
      <c r="A707" s="76"/>
      <c r="B707" s="64" t="s">
        <v>125</v>
      </c>
      <c r="C707" s="65" t="s">
        <v>125</v>
      </c>
      <c r="D707" s="65" t="s">
        <v>125</v>
      </c>
      <c r="E707" s="66" t="s">
        <v>125</v>
      </c>
      <c r="F707" s="54">
        <v>0</v>
      </c>
      <c r="G707" s="55">
        <v>0</v>
      </c>
      <c r="H707" s="67">
        <f t="shared" si="42"/>
        <v>0</v>
      </c>
      <c r="I707" s="68"/>
      <c r="J707" s="56"/>
      <c r="K707" s="69"/>
      <c r="L707" s="70">
        <f t="shared" si="43"/>
        <v>0</v>
      </c>
      <c r="M707" s="52"/>
      <c r="N707" s="57">
        <v>0</v>
      </c>
      <c r="O707" s="72"/>
      <c r="P707" s="72"/>
      <c r="Q707" s="72"/>
      <c r="R707" s="72"/>
      <c r="S707" s="72"/>
      <c r="T707" s="72"/>
      <c r="U707" s="72"/>
      <c r="V707" s="72"/>
      <c r="W707" s="72"/>
      <c r="X707" s="72"/>
      <c r="Y707" s="72"/>
      <c r="Z707" s="72"/>
      <c r="AA707" s="58">
        <f t="shared" si="44"/>
        <v>0</v>
      </c>
      <c r="AB707" s="73"/>
      <c r="AC707" s="59">
        <f>IF(ROUND(Comptes!AA707,0)=0,Comptes!AF707,IFERROR(IF(Comptes!H707&lt;&gt;0,IF(Comptes!AA707&lt;&gt;0,SUMPRODUCT(Comptes!O707:Z707,Comptes!$O$5:$Z$5)/Comptes!AA707,IF(Comptes!G707&lt;&gt;0,$AC$3,Comptes!AF707)),""),""))</f>
        <v>0</v>
      </c>
      <c r="AD707" s="60" t="str">
        <f ca="1">+IFERROR(VLOOKUP((($AC$3-AC707))/30.5,$AK$24:$AL$28,2,TRUE),"")</f>
        <v>A plus d’un an</v>
      </c>
      <c r="AE707" s="52"/>
      <c r="AF707" s="61"/>
    </row>
    <row r="708" spans="1:32" s="62" customFormat="1" ht="13.8" x14ac:dyDescent="0.3">
      <c r="A708" s="76"/>
      <c r="B708" s="64" t="s">
        <v>125</v>
      </c>
      <c r="C708" s="65" t="s">
        <v>125</v>
      </c>
      <c r="D708" s="65" t="s">
        <v>125</v>
      </c>
      <c r="E708" s="66" t="s">
        <v>125</v>
      </c>
      <c r="F708" s="54">
        <v>0</v>
      </c>
      <c r="G708" s="55">
        <v>0</v>
      </c>
      <c r="H708" s="67">
        <f t="shared" si="42"/>
        <v>0</v>
      </c>
      <c r="I708" s="68"/>
      <c r="J708" s="56"/>
      <c r="K708" s="69"/>
      <c r="L708" s="70">
        <f t="shared" si="43"/>
        <v>0</v>
      </c>
      <c r="M708" s="52"/>
      <c r="N708" s="57">
        <v>0</v>
      </c>
      <c r="O708" s="72"/>
      <c r="P708" s="72"/>
      <c r="Q708" s="72"/>
      <c r="R708" s="72"/>
      <c r="S708" s="72"/>
      <c r="T708" s="72"/>
      <c r="U708" s="72"/>
      <c r="V708" s="72"/>
      <c r="W708" s="72"/>
      <c r="X708" s="72"/>
      <c r="Y708" s="72"/>
      <c r="Z708" s="72"/>
      <c r="AA708" s="58">
        <f t="shared" si="44"/>
        <v>0</v>
      </c>
      <c r="AB708" s="73"/>
      <c r="AC708" s="59">
        <f>IF(ROUND(Comptes!AA708,0)=0,Comptes!AF708,IFERROR(IF(Comptes!H708&lt;&gt;0,IF(Comptes!AA708&lt;&gt;0,SUMPRODUCT(Comptes!O708:Z708,Comptes!$O$5:$Z$5)/Comptes!AA708,IF(Comptes!G708&lt;&gt;0,$AC$3,Comptes!AF708)),""),""))</f>
        <v>0</v>
      </c>
      <c r="AD708" s="60" t="str">
        <f ca="1">+IFERROR(VLOOKUP((($AC$3-AC708))/30.5,$AK$24:$AL$28,2,TRUE),"")</f>
        <v>A plus d’un an</v>
      </c>
      <c r="AE708" s="52"/>
      <c r="AF708" s="61"/>
    </row>
    <row r="709" spans="1:32" s="62" customFormat="1" ht="13.8" x14ac:dyDescent="0.3">
      <c r="A709" s="76"/>
      <c r="B709" s="64" t="s">
        <v>125</v>
      </c>
      <c r="C709" s="65" t="s">
        <v>125</v>
      </c>
      <c r="D709" s="65" t="s">
        <v>125</v>
      </c>
      <c r="E709" s="66" t="s">
        <v>125</v>
      </c>
      <c r="F709" s="54">
        <v>0</v>
      </c>
      <c r="G709" s="55">
        <v>0</v>
      </c>
      <c r="H709" s="67">
        <f t="shared" si="42"/>
        <v>0</v>
      </c>
      <c r="I709" s="68"/>
      <c r="J709" s="56"/>
      <c r="K709" s="69"/>
      <c r="L709" s="70">
        <f t="shared" si="43"/>
        <v>0</v>
      </c>
      <c r="M709" s="52"/>
      <c r="N709" s="57">
        <v>0</v>
      </c>
      <c r="O709" s="72"/>
      <c r="P709" s="72"/>
      <c r="Q709" s="72"/>
      <c r="R709" s="72"/>
      <c r="S709" s="72"/>
      <c r="T709" s="72"/>
      <c r="U709" s="72"/>
      <c r="V709" s="72"/>
      <c r="W709" s="72"/>
      <c r="X709" s="72"/>
      <c r="Y709" s="72"/>
      <c r="Z709" s="72"/>
      <c r="AA709" s="58">
        <f t="shared" si="44"/>
        <v>0</v>
      </c>
      <c r="AB709" s="73"/>
      <c r="AC709" s="59">
        <f>IF(ROUND(Comptes!AA709,0)=0,Comptes!AF709,IFERROR(IF(Comptes!H709&lt;&gt;0,IF(Comptes!AA709&lt;&gt;0,SUMPRODUCT(Comptes!O709:Z709,Comptes!$O$5:$Z$5)/Comptes!AA709,IF(Comptes!G709&lt;&gt;0,$AC$3,Comptes!AF709)),""),""))</f>
        <v>0</v>
      </c>
      <c r="AD709" s="60" t="str">
        <f ca="1">+IFERROR(VLOOKUP((($AC$3-AC709))/30.5,$AK$24:$AL$28,2,TRUE),"")</f>
        <v>A plus d’un an</v>
      </c>
      <c r="AE709" s="52"/>
      <c r="AF709" s="61"/>
    </row>
    <row r="710" spans="1:32" s="62" customFormat="1" ht="13.8" x14ac:dyDescent="0.3">
      <c r="A710" s="76"/>
      <c r="B710" s="64" t="s">
        <v>125</v>
      </c>
      <c r="C710" s="65" t="s">
        <v>125</v>
      </c>
      <c r="D710" s="65" t="s">
        <v>125</v>
      </c>
      <c r="E710" s="66" t="s">
        <v>125</v>
      </c>
      <c r="F710" s="54">
        <v>0</v>
      </c>
      <c r="G710" s="55">
        <v>0</v>
      </c>
      <c r="H710" s="67">
        <f t="shared" si="42"/>
        <v>0</v>
      </c>
      <c r="I710" s="68"/>
      <c r="J710" s="56"/>
      <c r="K710" s="69"/>
      <c r="L710" s="70">
        <f t="shared" si="43"/>
        <v>0</v>
      </c>
      <c r="M710" s="52"/>
      <c r="N710" s="57">
        <v>0</v>
      </c>
      <c r="O710" s="72"/>
      <c r="P710" s="72"/>
      <c r="Q710" s="72"/>
      <c r="R710" s="72"/>
      <c r="S710" s="72"/>
      <c r="T710" s="72"/>
      <c r="U710" s="72"/>
      <c r="V710" s="72"/>
      <c r="W710" s="72"/>
      <c r="X710" s="72"/>
      <c r="Y710" s="72"/>
      <c r="Z710" s="72"/>
      <c r="AA710" s="58">
        <f t="shared" si="44"/>
        <v>0</v>
      </c>
      <c r="AB710" s="73"/>
      <c r="AC710" s="59">
        <f>IF(ROUND(Comptes!AA710,0)=0,Comptes!AF710,IFERROR(IF(Comptes!H710&lt;&gt;0,IF(Comptes!AA710&lt;&gt;0,SUMPRODUCT(Comptes!O710:Z710,Comptes!$O$5:$Z$5)/Comptes!AA710,IF(Comptes!G710&lt;&gt;0,$AC$3,Comptes!AF710)),""),""))</f>
        <v>0</v>
      </c>
      <c r="AD710" s="60" t="str">
        <f ca="1">+IFERROR(VLOOKUP((($AC$3-AC710))/30.5,$AK$24:$AL$28,2,TRUE),"")</f>
        <v>A plus d’un an</v>
      </c>
      <c r="AE710" s="52"/>
      <c r="AF710" s="61"/>
    </row>
    <row r="711" spans="1:32" s="62" customFormat="1" ht="13.8" x14ac:dyDescent="0.3">
      <c r="A711" s="76"/>
      <c r="B711" s="64" t="s">
        <v>125</v>
      </c>
      <c r="C711" s="65" t="s">
        <v>125</v>
      </c>
      <c r="D711" s="65" t="s">
        <v>125</v>
      </c>
      <c r="E711" s="66" t="s">
        <v>125</v>
      </c>
      <c r="F711" s="54">
        <v>0</v>
      </c>
      <c r="G711" s="55">
        <v>0</v>
      </c>
      <c r="H711" s="67">
        <f t="shared" si="42"/>
        <v>0</v>
      </c>
      <c r="I711" s="68"/>
      <c r="J711" s="56"/>
      <c r="K711" s="69"/>
      <c r="L711" s="70">
        <f t="shared" si="43"/>
        <v>0</v>
      </c>
      <c r="M711" s="52"/>
      <c r="N711" s="57">
        <v>0</v>
      </c>
      <c r="O711" s="72"/>
      <c r="P711" s="72"/>
      <c r="Q711" s="72"/>
      <c r="R711" s="72"/>
      <c r="S711" s="72"/>
      <c r="T711" s="72"/>
      <c r="U711" s="72"/>
      <c r="V711" s="72"/>
      <c r="W711" s="72"/>
      <c r="X711" s="72"/>
      <c r="Y711" s="72"/>
      <c r="Z711" s="72"/>
      <c r="AA711" s="58">
        <f t="shared" si="44"/>
        <v>0</v>
      </c>
      <c r="AB711" s="73"/>
      <c r="AC711" s="59">
        <f>IF(ROUND(Comptes!AA711,0)=0,Comptes!AF711,IFERROR(IF(Comptes!H711&lt;&gt;0,IF(Comptes!AA711&lt;&gt;0,SUMPRODUCT(Comptes!O711:Z711,Comptes!$O$5:$Z$5)/Comptes!AA711,IF(Comptes!G711&lt;&gt;0,$AC$3,Comptes!AF711)),""),""))</f>
        <v>0</v>
      </c>
      <c r="AD711" s="60" t="str">
        <f ca="1">+IFERROR(VLOOKUP((($AC$3-AC711))/30.5,$AK$24:$AL$28,2,TRUE),"")</f>
        <v>A plus d’un an</v>
      </c>
      <c r="AE711" s="52"/>
      <c r="AF711" s="61"/>
    </row>
    <row r="712" spans="1:32" s="62" customFormat="1" ht="13.8" x14ac:dyDescent="0.3">
      <c r="A712" s="76"/>
      <c r="B712" s="64" t="s">
        <v>125</v>
      </c>
      <c r="C712" s="65" t="s">
        <v>125</v>
      </c>
      <c r="D712" s="65" t="s">
        <v>125</v>
      </c>
      <c r="E712" s="66" t="s">
        <v>125</v>
      </c>
      <c r="F712" s="54">
        <v>0</v>
      </c>
      <c r="G712" s="55">
        <v>0</v>
      </c>
      <c r="H712" s="67">
        <f t="shared" si="42"/>
        <v>0</v>
      </c>
      <c r="I712" s="68"/>
      <c r="J712" s="56"/>
      <c r="K712" s="69"/>
      <c r="L712" s="70">
        <f t="shared" si="43"/>
        <v>0</v>
      </c>
      <c r="M712" s="52"/>
      <c r="N712" s="57">
        <v>0</v>
      </c>
      <c r="O712" s="72"/>
      <c r="P712" s="72"/>
      <c r="Q712" s="72"/>
      <c r="R712" s="72"/>
      <c r="S712" s="72"/>
      <c r="T712" s="72"/>
      <c r="U712" s="72"/>
      <c r="V712" s="72"/>
      <c r="W712" s="72"/>
      <c r="X712" s="72"/>
      <c r="Y712" s="72"/>
      <c r="Z712" s="72"/>
      <c r="AA712" s="58">
        <f t="shared" si="44"/>
        <v>0</v>
      </c>
      <c r="AB712" s="73"/>
      <c r="AC712" s="59">
        <f>IF(ROUND(Comptes!AA712,0)=0,Comptes!AF712,IFERROR(IF(Comptes!H712&lt;&gt;0,IF(Comptes!AA712&lt;&gt;0,SUMPRODUCT(Comptes!O712:Z712,Comptes!$O$5:$Z$5)/Comptes!AA712,IF(Comptes!G712&lt;&gt;0,$AC$3,Comptes!AF712)),""),""))</f>
        <v>0</v>
      </c>
      <c r="AD712" s="60" t="str">
        <f ca="1">+IFERROR(VLOOKUP((($AC$3-AC712))/30.5,$AK$24:$AL$28,2,TRUE),"")</f>
        <v>A plus d’un an</v>
      </c>
      <c r="AE712" s="52"/>
      <c r="AF712" s="61"/>
    </row>
    <row r="713" spans="1:32" s="62" customFormat="1" ht="13.8" x14ac:dyDescent="0.3">
      <c r="A713" s="76"/>
      <c r="B713" s="64" t="s">
        <v>125</v>
      </c>
      <c r="C713" s="65" t="s">
        <v>125</v>
      </c>
      <c r="D713" s="65" t="s">
        <v>125</v>
      </c>
      <c r="E713" s="66" t="s">
        <v>125</v>
      </c>
      <c r="F713" s="54">
        <v>0</v>
      </c>
      <c r="G713" s="55">
        <v>0</v>
      </c>
      <c r="H713" s="67">
        <f t="shared" si="42"/>
        <v>0</v>
      </c>
      <c r="I713" s="68"/>
      <c r="J713" s="56"/>
      <c r="K713" s="69"/>
      <c r="L713" s="70">
        <f t="shared" si="43"/>
        <v>0</v>
      </c>
      <c r="M713" s="52"/>
      <c r="N713" s="57">
        <v>0</v>
      </c>
      <c r="O713" s="72"/>
      <c r="P713" s="72"/>
      <c r="Q713" s="72"/>
      <c r="R713" s="72"/>
      <c r="S713" s="72"/>
      <c r="T713" s="72"/>
      <c r="U713" s="72"/>
      <c r="V713" s="72"/>
      <c r="W713" s="72"/>
      <c r="X713" s="72"/>
      <c r="Y713" s="72"/>
      <c r="Z713" s="72"/>
      <c r="AA713" s="58">
        <f t="shared" si="44"/>
        <v>0</v>
      </c>
      <c r="AB713" s="73"/>
      <c r="AC713" s="59">
        <f>IF(ROUND(Comptes!AA713,0)=0,Comptes!AF713,IFERROR(IF(Comptes!H713&lt;&gt;0,IF(Comptes!AA713&lt;&gt;0,SUMPRODUCT(Comptes!O713:Z713,Comptes!$O$5:$Z$5)/Comptes!AA713,IF(Comptes!G713&lt;&gt;0,$AC$3,Comptes!AF713)),""),""))</f>
        <v>0</v>
      </c>
      <c r="AD713" s="60" t="str">
        <f ca="1">+IFERROR(VLOOKUP((($AC$3-AC713))/30.5,$AK$24:$AL$28,2,TRUE),"")</f>
        <v>A plus d’un an</v>
      </c>
      <c r="AE713" s="52"/>
      <c r="AF713" s="61"/>
    </row>
    <row r="714" spans="1:32" s="62" customFormat="1" ht="13.8" x14ac:dyDescent="0.3">
      <c r="A714" s="76"/>
      <c r="B714" s="64" t="s">
        <v>125</v>
      </c>
      <c r="C714" s="65" t="s">
        <v>125</v>
      </c>
      <c r="D714" s="65" t="s">
        <v>125</v>
      </c>
      <c r="E714" s="66" t="s">
        <v>125</v>
      </c>
      <c r="F714" s="54">
        <v>0</v>
      </c>
      <c r="G714" s="55">
        <v>0</v>
      </c>
      <c r="H714" s="67">
        <f t="shared" si="42"/>
        <v>0</v>
      </c>
      <c r="I714" s="68"/>
      <c r="J714" s="56"/>
      <c r="K714" s="69"/>
      <c r="L714" s="70">
        <f t="shared" si="43"/>
        <v>0</v>
      </c>
      <c r="M714" s="52"/>
      <c r="N714" s="57">
        <v>0</v>
      </c>
      <c r="O714" s="72"/>
      <c r="P714" s="72"/>
      <c r="Q714" s="72"/>
      <c r="R714" s="72"/>
      <c r="S714" s="72"/>
      <c r="T714" s="72"/>
      <c r="U714" s="72"/>
      <c r="V714" s="72"/>
      <c r="W714" s="72"/>
      <c r="X714" s="72"/>
      <c r="Y714" s="72"/>
      <c r="Z714" s="72"/>
      <c r="AA714" s="58">
        <f t="shared" si="44"/>
        <v>0</v>
      </c>
      <c r="AB714" s="73"/>
      <c r="AC714" s="59">
        <f>IF(ROUND(Comptes!AA714,0)=0,Comptes!AF714,IFERROR(IF(Comptes!H714&lt;&gt;0,IF(Comptes!AA714&lt;&gt;0,SUMPRODUCT(Comptes!O714:Z714,Comptes!$O$5:$Z$5)/Comptes!AA714,IF(Comptes!G714&lt;&gt;0,$AC$3,Comptes!AF714)),""),""))</f>
        <v>0</v>
      </c>
      <c r="AD714" s="60" t="str">
        <f ca="1">+IFERROR(VLOOKUP((($AC$3-AC714))/30.5,$AK$24:$AL$28,2,TRUE),"")</f>
        <v>A plus d’un an</v>
      </c>
      <c r="AE714" s="52"/>
      <c r="AF714" s="61"/>
    </row>
    <row r="715" spans="1:32" s="62" customFormat="1" ht="13.8" x14ac:dyDescent="0.3">
      <c r="A715" s="76"/>
      <c r="B715" s="64" t="s">
        <v>125</v>
      </c>
      <c r="C715" s="65" t="s">
        <v>125</v>
      </c>
      <c r="D715" s="65" t="s">
        <v>125</v>
      </c>
      <c r="E715" s="66" t="s">
        <v>125</v>
      </c>
      <c r="F715" s="54">
        <v>0</v>
      </c>
      <c r="G715" s="55">
        <v>0</v>
      </c>
      <c r="H715" s="67">
        <f t="shared" si="42"/>
        <v>0</v>
      </c>
      <c r="I715" s="68"/>
      <c r="J715" s="56"/>
      <c r="K715" s="69"/>
      <c r="L715" s="70">
        <f t="shared" si="43"/>
        <v>0</v>
      </c>
      <c r="M715" s="52"/>
      <c r="N715" s="57">
        <v>0</v>
      </c>
      <c r="O715" s="72"/>
      <c r="P715" s="72"/>
      <c r="Q715" s="72"/>
      <c r="R715" s="72"/>
      <c r="S715" s="72"/>
      <c r="T715" s="72"/>
      <c r="U715" s="72"/>
      <c r="V715" s="72"/>
      <c r="W715" s="72"/>
      <c r="X715" s="72"/>
      <c r="Y715" s="72"/>
      <c r="Z715" s="72"/>
      <c r="AA715" s="58">
        <f t="shared" si="44"/>
        <v>0</v>
      </c>
      <c r="AB715" s="73"/>
      <c r="AC715" s="59">
        <f>IF(ROUND(Comptes!AA715,0)=0,Comptes!AF715,IFERROR(IF(Comptes!H715&lt;&gt;0,IF(Comptes!AA715&lt;&gt;0,SUMPRODUCT(Comptes!O715:Z715,Comptes!$O$5:$Z$5)/Comptes!AA715,IF(Comptes!G715&lt;&gt;0,$AC$3,Comptes!AF715)),""),""))</f>
        <v>0</v>
      </c>
      <c r="AD715" s="60" t="str">
        <f ca="1">+IFERROR(VLOOKUP((($AC$3-AC715))/30.5,$AK$24:$AL$28,2,TRUE),"")</f>
        <v>A plus d’un an</v>
      </c>
      <c r="AE715" s="52"/>
      <c r="AF715" s="61"/>
    </row>
    <row r="716" spans="1:32" s="62" customFormat="1" ht="13.8" x14ac:dyDescent="0.3">
      <c r="A716" s="76"/>
      <c r="B716" s="64" t="s">
        <v>125</v>
      </c>
      <c r="C716" s="65" t="s">
        <v>125</v>
      </c>
      <c r="D716" s="65" t="s">
        <v>125</v>
      </c>
      <c r="E716" s="66" t="s">
        <v>125</v>
      </c>
      <c r="F716" s="54">
        <v>0</v>
      </c>
      <c r="G716" s="55">
        <v>0</v>
      </c>
      <c r="H716" s="67">
        <f t="shared" si="42"/>
        <v>0</v>
      </c>
      <c r="I716" s="68"/>
      <c r="J716" s="56"/>
      <c r="K716" s="69"/>
      <c r="L716" s="70">
        <f t="shared" si="43"/>
        <v>0</v>
      </c>
      <c r="M716" s="52"/>
      <c r="N716" s="57">
        <v>0</v>
      </c>
      <c r="O716" s="72"/>
      <c r="P716" s="72"/>
      <c r="Q716" s="72"/>
      <c r="R716" s="72"/>
      <c r="S716" s="72"/>
      <c r="T716" s="72"/>
      <c r="U716" s="72"/>
      <c r="V716" s="72"/>
      <c r="W716" s="72"/>
      <c r="X716" s="72"/>
      <c r="Y716" s="72"/>
      <c r="Z716" s="72"/>
      <c r="AA716" s="58">
        <f t="shared" si="44"/>
        <v>0</v>
      </c>
      <c r="AB716" s="73"/>
      <c r="AC716" s="59">
        <f>IF(ROUND(Comptes!AA716,0)=0,Comptes!AF716,IFERROR(IF(Comptes!H716&lt;&gt;0,IF(Comptes!AA716&lt;&gt;0,SUMPRODUCT(Comptes!O716:Z716,Comptes!$O$5:$Z$5)/Comptes!AA716,IF(Comptes!G716&lt;&gt;0,$AC$3,Comptes!AF716)),""),""))</f>
        <v>0</v>
      </c>
      <c r="AD716" s="60" t="str">
        <f ca="1">+IFERROR(VLOOKUP((($AC$3-AC716))/30.5,$AK$24:$AL$28,2,TRUE),"")</f>
        <v>A plus d’un an</v>
      </c>
      <c r="AE716" s="52"/>
      <c r="AF716" s="61"/>
    </row>
    <row r="717" spans="1:32" s="62" customFormat="1" ht="13.8" x14ac:dyDescent="0.3">
      <c r="A717" s="76"/>
      <c r="B717" s="64" t="s">
        <v>125</v>
      </c>
      <c r="C717" s="65" t="s">
        <v>125</v>
      </c>
      <c r="D717" s="65" t="s">
        <v>125</v>
      </c>
      <c r="E717" s="66" t="s">
        <v>125</v>
      </c>
      <c r="F717" s="54">
        <v>0</v>
      </c>
      <c r="G717" s="55">
        <v>0</v>
      </c>
      <c r="H717" s="67">
        <f t="shared" si="42"/>
        <v>0</v>
      </c>
      <c r="I717" s="68"/>
      <c r="J717" s="56"/>
      <c r="K717" s="69"/>
      <c r="L717" s="70">
        <f t="shared" si="43"/>
        <v>0</v>
      </c>
      <c r="M717" s="52"/>
      <c r="N717" s="57">
        <v>0</v>
      </c>
      <c r="O717" s="72"/>
      <c r="P717" s="72"/>
      <c r="Q717" s="72"/>
      <c r="R717" s="72"/>
      <c r="S717" s="72"/>
      <c r="T717" s="72"/>
      <c r="U717" s="72"/>
      <c r="V717" s="72"/>
      <c r="W717" s="72"/>
      <c r="X717" s="72"/>
      <c r="Y717" s="72"/>
      <c r="Z717" s="72"/>
      <c r="AA717" s="58">
        <f t="shared" si="44"/>
        <v>0</v>
      </c>
      <c r="AB717" s="73"/>
      <c r="AC717" s="59">
        <f>IF(ROUND(Comptes!AA717,0)=0,Comptes!AF717,IFERROR(IF(Comptes!H717&lt;&gt;0,IF(Comptes!AA717&lt;&gt;0,SUMPRODUCT(Comptes!O717:Z717,Comptes!$O$5:$Z$5)/Comptes!AA717,IF(Comptes!G717&lt;&gt;0,$AC$3,Comptes!AF717)),""),""))</f>
        <v>0</v>
      </c>
      <c r="AD717" s="60" t="str">
        <f ca="1">+IFERROR(VLOOKUP((($AC$3-AC717))/30.5,$AK$24:$AL$28,2,TRUE),"")</f>
        <v>A plus d’un an</v>
      </c>
      <c r="AE717" s="52"/>
      <c r="AF717" s="61"/>
    </row>
    <row r="718" spans="1:32" s="62" customFormat="1" ht="13.8" x14ac:dyDescent="0.3">
      <c r="A718" s="76"/>
      <c r="B718" s="64" t="s">
        <v>125</v>
      </c>
      <c r="C718" s="65" t="s">
        <v>125</v>
      </c>
      <c r="D718" s="65" t="s">
        <v>125</v>
      </c>
      <c r="E718" s="66" t="s">
        <v>125</v>
      </c>
      <c r="F718" s="54">
        <v>0</v>
      </c>
      <c r="G718" s="55">
        <v>0</v>
      </c>
      <c r="H718" s="67">
        <f t="shared" si="42"/>
        <v>0</v>
      </c>
      <c r="I718" s="68"/>
      <c r="J718" s="56"/>
      <c r="K718" s="69"/>
      <c r="L718" s="70">
        <f t="shared" si="43"/>
        <v>0</v>
      </c>
      <c r="M718" s="52"/>
      <c r="N718" s="57">
        <v>0</v>
      </c>
      <c r="O718" s="72"/>
      <c r="P718" s="72"/>
      <c r="Q718" s="72"/>
      <c r="R718" s="72"/>
      <c r="S718" s="72"/>
      <c r="T718" s="72"/>
      <c r="U718" s="72"/>
      <c r="V718" s="72"/>
      <c r="W718" s="72"/>
      <c r="X718" s="72"/>
      <c r="Y718" s="72"/>
      <c r="Z718" s="72"/>
      <c r="AA718" s="58">
        <f t="shared" si="44"/>
        <v>0</v>
      </c>
      <c r="AB718" s="73"/>
      <c r="AC718" s="59">
        <f>IF(ROUND(Comptes!AA718,0)=0,Comptes!AF718,IFERROR(IF(Comptes!H718&lt;&gt;0,IF(Comptes!AA718&lt;&gt;0,SUMPRODUCT(Comptes!O718:Z718,Comptes!$O$5:$Z$5)/Comptes!AA718,IF(Comptes!G718&lt;&gt;0,$AC$3,Comptes!AF718)),""),""))</f>
        <v>0</v>
      </c>
      <c r="AD718" s="60" t="str">
        <f ca="1">+IFERROR(VLOOKUP((($AC$3-AC718))/30.5,$AK$24:$AL$28,2,TRUE),"")</f>
        <v>A plus d’un an</v>
      </c>
      <c r="AE718" s="52"/>
      <c r="AF718" s="61"/>
    </row>
    <row r="719" spans="1:32" s="62" customFormat="1" ht="13.8" x14ac:dyDescent="0.3">
      <c r="A719" s="76"/>
      <c r="B719" s="64" t="s">
        <v>125</v>
      </c>
      <c r="C719" s="65" t="s">
        <v>125</v>
      </c>
      <c r="D719" s="65" t="s">
        <v>125</v>
      </c>
      <c r="E719" s="66" t="s">
        <v>125</v>
      </c>
      <c r="F719" s="54">
        <v>0</v>
      </c>
      <c r="G719" s="55">
        <v>0</v>
      </c>
      <c r="H719" s="67">
        <f t="shared" si="42"/>
        <v>0</v>
      </c>
      <c r="I719" s="68"/>
      <c r="J719" s="56"/>
      <c r="K719" s="69"/>
      <c r="L719" s="70">
        <f t="shared" si="43"/>
        <v>0</v>
      </c>
      <c r="M719" s="52"/>
      <c r="N719" s="57">
        <v>0</v>
      </c>
      <c r="O719" s="72"/>
      <c r="P719" s="72"/>
      <c r="Q719" s="72"/>
      <c r="R719" s="72"/>
      <c r="S719" s="72"/>
      <c r="T719" s="72"/>
      <c r="U719" s="72"/>
      <c r="V719" s="72"/>
      <c r="W719" s="72"/>
      <c r="X719" s="72"/>
      <c r="Y719" s="72"/>
      <c r="Z719" s="72"/>
      <c r="AA719" s="58">
        <f t="shared" si="44"/>
        <v>0</v>
      </c>
      <c r="AB719" s="73"/>
      <c r="AC719" s="59">
        <f>IF(ROUND(Comptes!AA719,0)=0,Comptes!AF719,IFERROR(IF(Comptes!H719&lt;&gt;0,IF(Comptes!AA719&lt;&gt;0,SUMPRODUCT(Comptes!O719:Z719,Comptes!$O$5:$Z$5)/Comptes!AA719,IF(Comptes!G719&lt;&gt;0,$AC$3,Comptes!AF719)),""),""))</f>
        <v>0</v>
      </c>
      <c r="AD719" s="60" t="str">
        <f ca="1">+IFERROR(VLOOKUP((($AC$3-AC719))/30.5,$AK$24:$AL$28,2,TRUE),"")</f>
        <v>A plus d’un an</v>
      </c>
      <c r="AE719" s="52"/>
      <c r="AF719" s="61"/>
    </row>
    <row r="720" spans="1:32" s="62" customFormat="1" ht="13.8" x14ac:dyDescent="0.3">
      <c r="A720" s="76"/>
      <c r="B720" s="64" t="s">
        <v>125</v>
      </c>
      <c r="C720" s="65" t="s">
        <v>125</v>
      </c>
      <c r="D720" s="65" t="s">
        <v>125</v>
      </c>
      <c r="E720" s="66" t="s">
        <v>125</v>
      </c>
      <c r="F720" s="54">
        <v>0</v>
      </c>
      <c r="G720" s="55">
        <v>0</v>
      </c>
      <c r="H720" s="67">
        <f t="shared" si="42"/>
        <v>0</v>
      </c>
      <c r="I720" s="68"/>
      <c r="J720" s="56"/>
      <c r="K720" s="69"/>
      <c r="L720" s="70">
        <f t="shared" si="43"/>
        <v>0</v>
      </c>
      <c r="M720" s="52"/>
      <c r="N720" s="57">
        <v>0</v>
      </c>
      <c r="O720" s="72"/>
      <c r="P720" s="72"/>
      <c r="Q720" s="72"/>
      <c r="R720" s="72"/>
      <c r="S720" s="72"/>
      <c r="T720" s="72"/>
      <c r="U720" s="72"/>
      <c r="V720" s="72"/>
      <c r="W720" s="72"/>
      <c r="X720" s="72"/>
      <c r="Y720" s="72"/>
      <c r="Z720" s="72"/>
      <c r="AA720" s="58">
        <f t="shared" si="44"/>
        <v>0</v>
      </c>
      <c r="AB720" s="73"/>
      <c r="AC720" s="59">
        <f>IF(ROUND(Comptes!AA720,0)=0,Comptes!AF720,IFERROR(IF(Comptes!H720&lt;&gt;0,IF(Comptes!AA720&lt;&gt;0,SUMPRODUCT(Comptes!O720:Z720,Comptes!$O$5:$Z$5)/Comptes!AA720,IF(Comptes!G720&lt;&gt;0,$AC$3,Comptes!AF720)),""),""))</f>
        <v>0</v>
      </c>
      <c r="AD720" s="60" t="str">
        <f ca="1">+IFERROR(VLOOKUP((($AC$3-AC720))/30.5,$AK$24:$AL$28,2,TRUE),"")</f>
        <v>A plus d’un an</v>
      </c>
      <c r="AE720" s="52"/>
      <c r="AF720" s="61"/>
    </row>
    <row r="721" spans="1:32" s="62" customFormat="1" ht="13.8" x14ac:dyDescent="0.3">
      <c r="A721" s="76"/>
      <c r="B721" s="64" t="s">
        <v>125</v>
      </c>
      <c r="C721" s="65" t="s">
        <v>125</v>
      </c>
      <c r="D721" s="65" t="s">
        <v>125</v>
      </c>
      <c r="E721" s="66" t="s">
        <v>125</v>
      </c>
      <c r="F721" s="54">
        <v>0</v>
      </c>
      <c r="G721" s="55">
        <v>0</v>
      </c>
      <c r="H721" s="67">
        <f t="shared" si="42"/>
        <v>0</v>
      </c>
      <c r="I721" s="68"/>
      <c r="J721" s="56"/>
      <c r="K721" s="69"/>
      <c r="L721" s="70">
        <f t="shared" si="43"/>
        <v>0</v>
      </c>
      <c r="M721" s="52"/>
      <c r="N721" s="57">
        <v>0</v>
      </c>
      <c r="O721" s="72"/>
      <c r="P721" s="72"/>
      <c r="Q721" s="72"/>
      <c r="R721" s="72"/>
      <c r="S721" s="72"/>
      <c r="T721" s="72"/>
      <c r="U721" s="72"/>
      <c r="V721" s="72"/>
      <c r="W721" s="72"/>
      <c r="X721" s="72"/>
      <c r="Y721" s="72"/>
      <c r="Z721" s="72"/>
      <c r="AA721" s="58">
        <f t="shared" si="44"/>
        <v>0</v>
      </c>
      <c r="AB721" s="73"/>
      <c r="AC721" s="59">
        <f>IF(ROUND(Comptes!AA721,0)=0,Comptes!AF721,IFERROR(IF(Comptes!H721&lt;&gt;0,IF(Comptes!AA721&lt;&gt;0,SUMPRODUCT(Comptes!O721:Z721,Comptes!$O$5:$Z$5)/Comptes!AA721,IF(Comptes!G721&lt;&gt;0,$AC$3,Comptes!AF721)),""),""))</f>
        <v>0</v>
      </c>
      <c r="AD721" s="60" t="str">
        <f ca="1">+IFERROR(VLOOKUP((($AC$3-AC721))/30.5,$AK$24:$AL$28,2,TRUE),"")</f>
        <v>A plus d’un an</v>
      </c>
      <c r="AE721" s="52"/>
      <c r="AF721" s="61"/>
    </row>
    <row r="722" spans="1:32" s="62" customFormat="1" ht="13.8" x14ac:dyDescent="0.3">
      <c r="A722" s="76"/>
      <c r="B722" s="64" t="s">
        <v>125</v>
      </c>
      <c r="C722" s="65" t="s">
        <v>125</v>
      </c>
      <c r="D722" s="65" t="s">
        <v>125</v>
      </c>
      <c r="E722" s="66" t="s">
        <v>125</v>
      </c>
      <c r="F722" s="54">
        <v>0</v>
      </c>
      <c r="G722" s="55">
        <v>0</v>
      </c>
      <c r="H722" s="67">
        <f t="shared" si="42"/>
        <v>0</v>
      </c>
      <c r="I722" s="68"/>
      <c r="J722" s="56"/>
      <c r="K722" s="69"/>
      <c r="L722" s="70">
        <f t="shared" si="43"/>
        <v>0</v>
      </c>
      <c r="M722" s="52"/>
      <c r="N722" s="57">
        <v>0</v>
      </c>
      <c r="O722" s="72"/>
      <c r="P722" s="72"/>
      <c r="Q722" s="72"/>
      <c r="R722" s="72"/>
      <c r="S722" s="72"/>
      <c r="T722" s="72"/>
      <c r="U722" s="72"/>
      <c r="V722" s="72"/>
      <c r="W722" s="72"/>
      <c r="X722" s="72"/>
      <c r="Y722" s="72"/>
      <c r="Z722" s="72"/>
      <c r="AA722" s="58">
        <f t="shared" si="44"/>
        <v>0</v>
      </c>
      <c r="AB722" s="73"/>
      <c r="AC722" s="59">
        <f>IF(ROUND(Comptes!AA722,0)=0,Comptes!AF722,IFERROR(IF(Comptes!H722&lt;&gt;0,IF(Comptes!AA722&lt;&gt;0,SUMPRODUCT(Comptes!O722:Z722,Comptes!$O$5:$Z$5)/Comptes!AA722,IF(Comptes!G722&lt;&gt;0,$AC$3,Comptes!AF722)),""),""))</f>
        <v>0</v>
      </c>
      <c r="AD722" s="60" t="str">
        <f ca="1">+IFERROR(VLOOKUP((($AC$3-AC722))/30.5,$AK$24:$AL$28,2,TRUE),"")</f>
        <v>A plus d’un an</v>
      </c>
      <c r="AE722" s="52"/>
      <c r="AF722" s="61"/>
    </row>
    <row r="723" spans="1:32" s="62" customFormat="1" ht="13.8" x14ac:dyDescent="0.3">
      <c r="A723" s="76"/>
      <c r="B723" s="64" t="s">
        <v>125</v>
      </c>
      <c r="C723" s="65" t="s">
        <v>125</v>
      </c>
      <c r="D723" s="65" t="s">
        <v>125</v>
      </c>
      <c r="E723" s="66" t="s">
        <v>125</v>
      </c>
      <c r="F723" s="54">
        <v>0</v>
      </c>
      <c r="G723" s="55">
        <v>0</v>
      </c>
      <c r="H723" s="67">
        <f t="shared" si="42"/>
        <v>0</v>
      </c>
      <c r="I723" s="68"/>
      <c r="J723" s="56"/>
      <c r="K723" s="69"/>
      <c r="L723" s="70">
        <f t="shared" si="43"/>
        <v>0</v>
      </c>
      <c r="M723" s="52"/>
      <c r="N723" s="57">
        <v>0</v>
      </c>
      <c r="O723" s="72"/>
      <c r="P723" s="72"/>
      <c r="Q723" s="72"/>
      <c r="R723" s="72"/>
      <c r="S723" s="72"/>
      <c r="T723" s="72"/>
      <c r="U723" s="72"/>
      <c r="V723" s="72"/>
      <c r="W723" s="72"/>
      <c r="X723" s="72"/>
      <c r="Y723" s="72"/>
      <c r="Z723" s="72"/>
      <c r="AA723" s="58">
        <f t="shared" si="44"/>
        <v>0</v>
      </c>
      <c r="AB723" s="73"/>
      <c r="AC723" s="59">
        <f>IF(ROUND(Comptes!AA723,0)=0,Comptes!AF723,IFERROR(IF(Comptes!H723&lt;&gt;0,IF(Comptes!AA723&lt;&gt;0,SUMPRODUCT(Comptes!O723:Z723,Comptes!$O$5:$Z$5)/Comptes!AA723,IF(Comptes!G723&lt;&gt;0,$AC$3,Comptes!AF723)),""),""))</f>
        <v>0</v>
      </c>
      <c r="AD723" s="60" t="str">
        <f ca="1">+IFERROR(VLOOKUP((($AC$3-AC723))/30.5,$AK$24:$AL$28,2,TRUE),"")</f>
        <v>A plus d’un an</v>
      </c>
      <c r="AE723" s="52"/>
      <c r="AF723" s="61"/>
    </row>
    <row r="724" spans="1:32" s="62" customFormat="1" ht="13.8" x14ac:dyDescent="0.3">
      <c r="A724" s="76"/>
      <c r="B724" s="64" t="s">
        <v>125</v>
      </c>
      <c r="C724" s="65" t="s">
        <v>125</v>
      </c>
      <c r="D724" s="65" t="s">
        <v>125</v>
      </c>
      <c r="E724" s="66" t="s">
        <v>125</v>
      </c>
      <c r="F724" s="54">
        <v>0</v>
      </c>
      <c r="G724" s="55">
        <v>0</v>
      </c>
      <c r="H724" s="67">
        <f t="shared" si="42"/>
        <v>0</v>
      </c>
      <c r="I724" s="68"/>
      <c r="J724" s="56"/>
      <c r="K724" s="69"/>
      <c r="L724" s="70">
        <f t="shared" si="43"/>
        <v>0</v>
      </c>
      <c r="M724" s="52"/>
      <c r="N724" s="57">
        <v>0</v>
      </c>
      <c r="O724" s="72"/>
      <c r="P724" s="72"/>
      <c r="Q724" s="72"/>
      <c r="R724" s="72"/>
      <c r="S724" s="72"/>
      <c r="T724" s="72"/>
      <c r="U724" s="72"/>
      <c r="V724" s="72"/>
      <c r="W724" s="72"/>
      <c r="X724" s="72"/>
      <c r="Y724" s="72"/>
      <c r="Z724" s="72"/>
      <c r="AA724" s="58">
        <f t="shared" si="44"/>
        <v>0</v>
      </c>
      <c r="AB724" s="73"/>
      <c r="AC724" s="59">
        <f>IF(ROUND(Comptes!AA724,0)=0,Comptes!AF724,IFERROR(IF(Comptes!H724&lt;&gt;0,IF(Comptes!AA724&lt;&gt;0,SUMPRODUCT(Comptes!O724:Z724,Comptes!$O$5:$Z$5)/Comptes!AA724,IF(Comptes!G724&lt;&gt;0,$AC$3,Comptes!AF724)),""),""))</f>
        <v>0</v>
      </c>
      <c r="AD724" s="60" t="str">
        <f ca="1">+IFERROR(VLOOKUP((($AC$3-AC724))/30.5,$AK$24:$AL$28,2,TRUE),"")</f>
        <v>A plus d’un an</v>
      </c>
      <c r="AE724" s="52"/>
      <c r="AF724" s="61"/>
    </row>
    <row r="725" spans="1:32" s="62" customFormat="1" ht="13.8" x14ac:dyDescent="0.3">
      <c r="A725" s="76"/>
      <c r="B725" s="64" t="s">
        <v>125</v>
      </c>
      <c r="C725" s="65" t="s">
        <v>125</v>
      </c>
      <c r="D725" s="65" t="s">
        <v>125</v>
      </c>
      <c r="E725" s="66" t="s">
        <v>125</v>
      </c>
      <c r="F725" s="54">
        <v>0</v>
      </c>
      <c r="G725" s="55">
        <v>0</v>
      </c>
      <c r="H725" s="67">
        <f t="shared" si="42"/>
        <v>0</v>
      </c>
      <c r="I725" s="68"/>
      <c r="J725" s="56"/>
      <c r="K725" s="69"/>
      <c r="L725" s="70">
        <f t="shared" si="43"/>
        <v>0</v>
      </c>
      <c r="M725" s="52"/>
      <c r="N725" s="57">
        <v>0</v>
      </c>
      <c r="O725" s="72"/>
      <c r="P725" s="72"/>
      <c r="Q725" s="72"/>
      <c r="R725" s="72"/>
      <c r="S725" s="72"/>
      <c r="T725" s="72"/>
      <c r="U725" s="72"/>
      <c r="V725" s="72"/>
      <c r="W725" s="72"/>
      <c r="X725" s="72"/>
      <c r="Y725" s="72"/>
      <c r="Z725" s="72"/>
      <c r="AA725" s="58">
        <f t="shared" si="44"/>
        <v>0</v>
      </c>
      <c r="AB725" s="73"/>
      <c r="AC725" s="59">
        <f>IF(ROUND(Comptes!AA725,0)=0,Comptes!AF725,IFERROR(IF(Comptes!H725&lt;&gt;0,IF(Comptes!AA725&lt;&gt;0,SUMPRODUCT(Comptes!O725:Z725,Comptes!$O$5:$Z$5)/Comptes!AA725,IF(Comptes!G725&lt;&gt;0,$AC$3,Comptes!AF725)),""),""))</f>
        <v>0</v>
      </c>
      <c r="AD725" s="60" t="str">
        <f ca="1">+IFERROR(VLOOKUP((($AC$3-AC725))/30.5,$AK$24:$AL$28,2,TRUE),"")</f>
        <v>A plus d’un an</v>
      </c>
      <c r="AE725" s="52"/>
      <c r="AF725" s="61"/>
    </row>
    <row r="726" spans="1:32" s="62" customFormat="1" ht="13.8" x14ac:dyDescent="0.3">
      <c r="A726" s="76"/>
      <c r="B726" s="64" t="s">
        <v>125</v>
      </c>
      <c r="C726" s="65" t="s">
        <v>125</v>
      </c>
      <c r="D726" s="65" t="s">
        <v>125</v>
      </c>
      <c r="E726" s="66" t="s">
        <v>125</v>
      </c>
      <c r="F726" s="54">
        <v>0</v>
      </c>
      <c r="G726" s="55">
        <v>0</v>
      </c>
      <c r="H726" s="67">
        <f t="shared" si="42"/>
        <v>0</v>
      </c>
      <c r="I726" s="68"/>
      <c r="J726" s="56"/>
      <c r="K726" s="69"/>
      <c r="L726" s="70">
        <f t="shared" si="43"/>
        <v>0</v>
      </c>
      <c r="M726" s="52"/>
      <c r="N726" s="57">
        <v>0</v>
      </c>
      <c r="O726" s="72"/>
      <c r="P726" s="72"/>
      <c r="Q726" s="72"/>
      <c r="R726" s="72"/>
      <c r="S726" s="72"/>
      <c r="T726" s="72"/>
      <c r="U726" s="72"/>
      <c r="V726" s="72"/>
      <c r="W726" s="72"/>
      <c r="X726" s="72"/>
      <c r="Y726" s="72"/>
      <c r="Z726" s="72"/>
      <c r="AA726" s="58">
        <f t="shared" si="44"/>
        <v>0</v>
      </c>
      <c r="AB726" s="73"/>
      <c r="AC726" s="59">
        <f>IF(ROUND(Comptes!AA726,0)=0,Comptes!AF726,IFERROR(IF(Comptes!H726&lt;&gt;0,IF(Comptes!AA726&lt;&gt;0,SUMPRODUCT(Comptes!O726:Z726,Comptes!$O$5:$Z$5)/Comptes!AA726,IF(Comptes!G726&lt;&gt;0,$AC$3,Comptes!AF726)),""),""))</f>
        <v>0</v>
      </c>
      <c r="AD726" s="60" t="str">
        <f ca="1">+IFERROR(VLOOKUP((($AC$3-AC726))/30.5,$AK$24:$AL$28,2,TRUE),"")</f>
        <v>A plus d’un an</v>
      </c>
      <c r="AE726" s="52"/>
      <c r="AF726" s="61"/>
    </row>
    <row r="727" spans="1:32" s="62" customFormat="1" ht="13.8" x14ac:dyDescent="0.3">
      <c r="A727" s="76"/>
      <c r="B727" s="64" t="s">
        <v>125</v>
      </c>
      <c r="C727" s="65" t="s">
        <v>125</v>
      </c>
      <c r="D727" s="65" t="s">
        <v>125</v>
      </c>
      <c r="E727" s="66" t="s">
        <v>125</v>
      </c>
      <c r="F727" s="54">
        <v>0</v>
      </c>
      <c r="G727" s="55">
        <v>0</v>
      </c>
      <c r="H727" s="67">
        <f t="shared" si="42"/>
        <v>0</v>
      </c>
      <c r="I727" s="68"/>
      <c r="J727" s="56"/>
      <c r="K727" s="69"/>
      <c r="L727" s="70">
        <f t="shared" si="43"/>
        <v>0</v>
      </c>
      <c r="M727" s="52"/>
      <c r="N727" s="57">
        <v>0</v>
      </c>
      <c r="O727" s="72"/>
      <c r="P727" s="72"/>
      <c r="Q727" s="72"/>
      <c r="R727" s="72"/>
      <c r="S727" s="72"/>
      <c r="T727" s="72"/>
      <c r="U727" s="72"/>
      <c r="V727" s="72"/>
      <c r="W727" s="72"/>
      <c r="X727" s="72"/>
      <c r="Y727" s="72"/>
      <c r="Z727" s="72"/>
      <c r="AA727" s="58">
        <f t="shared" si="44"/>
        <v>0</v>
      </c>
      <c r="AB727" s="73"/>
      <c r="AC727" s="59">
        <f>IF(ROUND(Comptes!AA727,0)=0,Comptes!AF727,IFERROR(IF(Comptes!H727&lt;&gt;0,IF(Comptes!AA727&lt;&gt;0,SUMPRODUCT(Comptes!O727:Z727,Comptes!$O$5:$Z$5)/Comptes!AA727,IF(Comptes!G727&lt;&gt;0,$AC$3,Comptes!AF727)),""),""))</f>
        <v>0</v>
      </c>
      <c r="AD727" s="60" t="str">
        <f ca="1">+IFERROR(VLOOKUP((($AC$3-AC727))/30.5,$AK$24:$AL$28,2,TRUE),"")</f>
        <v>A plus d’un an</v>
      </c>
      <c r="AE727" s="52"/>
      <c r="AF727" s="61"/>
    </row>
    <row r="728" spans="1:32" s="62" customFormat="1" ht="13.8" x14ac:dyDescent="0.3">
      <c r="A728" s="76"/>
      <c r="B728" s="64" t="s">
        <v>125</v>
      </c>
      <c r="C728" s="65" t="s">
        <v>125</v>
      </c>
      <c r="D728" s="65" t="s">
        <v>125</v>
      </c>
      <c r="E728" s="66" t="s">
        <v>125</v>
      </c>
      <c r="F728" s="54">
        <v>0</v>
      </c>
      <c r="G728" s="55">
        <v>0</v>
      </c>
      <c r="H728" s="67">
        <f t="shared" si="42"/>
        <v>0</v>
      </c>
      <c r="I728" s="68"/>
      <c r="J728" s="56"/>
      <c r="K728" s="69"/>
      <c r="L728" s="70">
        <f t="shared" si="43"/>
        <v>0</v>
      </c>
      <c r="M728" s="52"/>
      <c r="N728" s="57">
        <v>0</v>
      </c>
      <c r="O728" s="72"/>
      <c r="P728" s="72"/>
      <c r="Q728" s="72"/>
      <c r="R728" s="72"/>
      <c r="S728" s="72"/>
      <c r="T728" s="72"/>
      <c r="U728" s="72"/>
      <c r="V728" s="72"/>
      <c r="W728" s="72"/>
      <c r="X728" s="72"/>
      <c r="Y728" s="72"/>
      <c r="Z728" s="72"/>
      <c r="AA728" s="58">
        <f t="shared" si="44"/>
        <v>0</v>
      </c>
      <c r="AB728" s="73"/>
      <c r="AC728" s="59">
        <f>IF(ROUND(Comptes!AA728,0)=0,Comptes!AF728,IFERROR(IF(Comptes!H728&lt;&gt;0,IF(Comptes!AA728&lt;&gt;0,SUMPRODUCT(Comptes!O728:Z728,Comptes!$O$5:$Z$5)/Comptes!AA728,IF(Comptes!G728&lt;&gt;0,$AC$3,Comptes!AF728)),""),""))</f>
        <v>0</v>
      </c>
      <c r="AD728" s="60" t="str">
        <f ca="1">+IFERROR(VLOOKUP((($AC$3-AC728))/30.5,$AK$24:$AL$28,2,TRUE),"")</f>
        <v>A plus d’un an</v>
      </c>
      <c r="AE728" s="52"/>
      <c r="AF728" s="61"/>
    </row>
    <row r="729" spans="1:32" s="62" customFormat="1" ht="13.8" x14ac:dyDescent="0.3">
      <c r="A729" s="76"/>
      <c r="B729" s="64" t="s">
        <v>125</v>
      </c>
      <c r="C729" s="65" t="s">
        <v>125</v>
      </c>
      <c r="D729" s="65" t="s">
        <v>125</v>
      </c>
      <c r="E729" s="66" t="s">
        <v>125</v>
      </c>
      <c r="F729" s="54">
        <v>0</v>
      </c>
      <c r="G729" s="55">
        <v>0</v>
      </c>
      <c r="H729" s="67">
        <f t="shared" si="42"/>
        <v>0</v>
      </c>
      <c r="I729" s="68"/>
      <c r="J729" s="56"/>
      <c r="K729" s="69"/>
      <c r="L729" s="70">
        <f t="shared" si="43"/>
        <v>0</v>
      </c>
      <c r="M729" s="52"/>
      <c r="N729" s="57">
        <v>0</v>
      </c>
      <c r="O729" s="72"/>
      <c r="P729" s="72"/>
      <c r="Q729" s="72"/>
      <c r="R729" s="72"/>
      <c r="S729" s="72"/>
      <c r="T729" s="72"/>
      <c r="U729" s="72"/>
      <c r="V729" s="72"/>
      <c r="W729" s="72"/>
      <c r="X729" s="72"/>
      <c r="Y729" s="72"/>
      <c r="Z729" s="72"/>
      <c r="AA729" s="58">
        <f t="shared" si="44"/>
        <v>0</v>
      </c>
      <c r="AB729" s="73"/>
      <c r="AC729" s="59">
        <f>IF(ROUND(Comptes!AA729,0)=0,Comptes!AF729,IFERROR(IF(Comptes!H729&lt;&gt;0,IF(Comptes!AA729&lt;&gt;0,SUMPRODUCT(Comptes!O729:Z729,Comptes!$O$5:$Z$5)/Comptes!AA729,IF(Comptes!G729&lt;&gt;0,$AC$3,Comptes!AF729)),""),""))</f>
        <v>0</v>
      </c>
      <c r="AD729" s="60" t="str">
        <f ca="1">+IFERROR(VLOOKUP((($AC$3-AC729))/30.5,$AK$24:$AL$28,2,TRUE),"")</f>
        <v>A plus d’un an</v>
      </c>
      <c r="AE729" s="52"/>
      <c r="AF729" s="61"/>
    </row>
    <row r="730" spans="1:32" s="62" customFormat="1" ht="13.8" x14ac:dyDescent="0.3">
      <c r="A730" s="76"/>
      <c r="B730" s="64" t="s">
        <v>125</v>
      </c>
      <c r="C730" s="65" t="s">
        <v>125</v>
      </c>
      <c r="D730" s="65" t="s">
        <v>125</v>
      </c>
      <c r="E730" s="66" t="s">
        <v>125</v>
      </c>
      <c r="F730" s="54">
        <v>0</v>
      </c>
      <c r="G730" s="55">
        <v>0</v>
      </c>
      <c r="H730" s="67">
        <f t="shared" si="42"/>
        <v>0</v>
      </c>
      <c r="I730" s="68"/>
      <c r="J730" s="56"/>
      <c r="K730" s="69"/>
      <c r="L730" s="70">
        <f t="shared" si="43"/>
        <v>0</v>
      </c>
      <c r="M730" s="52"/>
      <c r="N730" s="57">
        <v>0</v>
      </c>
      <c r="O730" s="72"/>
      <c r="P730" s="72"/>
      <c r="Q730" s="72"/>
      <c r="R730" s="72"/>
      <c r="S730" s="72"/>
      <c r="T730" s="72"/>
      <c r="U730" s="72"/>
      <c r="V730" s="72"/>
      <c r="W730" s="72"/>
      <c r="X730" s="72"/>
      <c r="Y730" s="72"/>
      <c r="Z730" s="72"/>
      <c r="AA730" s="58">
        <f t="shared" si="44"/>
        <v>0</v>
      </c>
      <c r="AB730" s="73"/>
      <c r="AC730" s="59">
        <f>IF(ROUND(Comptes!AA730,0)=0,Comptes!AF730,IFERROR(IF(Comptes!H730&lt;&gt;0,IF(Comptes!AA730&lt;&gt;0,SUMPRODUCT(Comptes!O730:Z730,Comptes!$O$5:$Z$5)/Comptes!AA730,IF(Comptes!G730&lt;&gt;0,$AC$3,Comptes!AF730)),""),""))</f>
        <v>0</v>
      </c>
      <c r="AD730" s="60" t="str">
        <f ca="1">+IFERROR(VLOOKUP((($AC$3-AC730))/30.5,$AK$24:$AL$28,2,TRUE),"")</f>
        <v>A plus d’un an</v>
      </c>
      <c r="AE730" s="52"/>
      <c r="AF730" s="61"/>
    </row>
    <row r="731" spans="1:32" s="62" customFormat="1" ht="13.8" x14ac:dyDescent="0.3">
      <c r="A731" s="76"/>
      <c r="B731" s="64" t="s">
        <v>125</v>
      </c>
      <c r="C731" s="65" t="s">
        <v>125</v>
      </c>
      <c r="D731" s="65" t="s">
        <v>125</v>
      </c>
      <c r="E731" s="66" t="s">
        <v>125</v>
      </c>
      <c r="F731" s="54">
        <v>0</v>
      </c>
      <c r="G731" s="55">
        <v>0</v>
      </c>
      <c r="H731" s="67">
        <f t="shared" si="42"/>
        <v>0</v>
      </c>
      <c r="I731" s="68"/>
      <c r="J731" s="56"/>
      <c r="K731" s="69"/>
      <c r="L731" s="70">
        <f t="shared" si="43"/>
        <v>0</v>
      </c>
      <c r="M731" s="52"/>
      <c r="N731" s="57">
        <v>0</v>
      </c>
      <c r="O731" s="72"/>
      <c r="P731" s="72"/>
      <c r="Q731" s="72"/>
      <c r="R731" s="72"/>
      <c r="S731" s="72"/>
      <c r="T731" s="72"/>
      <c r="U731" s="72"/>
      <c r="V731" s="72"/>
      <c r="W731" s="72"/>
      <c r="X731" s="72"/>
      <c r="Y731" s="72"/>
      <c r="Z731" s="72"/>
      <c r="AA731" s="58">
        <f t="shared" si="44"/>
        <v>0</v>
      </c>
      <c r="AB731" s="73"/>
      <c r="AC731" s="59">
        <f>IF(ROUND(Comptes!AA731,0)=0,Comptes!AF731,IFERROR(IF(Comptes!H731&lt;&gt;0,IF(Comptes!AA731&lt;&gt;0,SUMPRODUCT(Comptes!O731:Z731,Comptes!$O$5:$Z$5)/Comptes!AA731,IF(Comptes!G731&lt;&gt;0,$AC$3,Comptes!AF731)),""),""))</f>
        <v>0</v>
      </c>
      <c r="AD731" s="60" t="str">
        <f ca="1">+IFERROR(VLOOKUP((($AC$3-AC731))/30.5,$AK$24:$AL$28,2,TRUE),"")</f>
        <v>A plus d’un an</v>
      </c>
      <c r="AE731" s="52"/>
      <c r="AF731" s="61"/>
    </row>
    <row r="732" spans="1:32" s="62" customFormat="1" ht="13.8" x14ac:dyDescent="0.3">
      <c r="A732" s="76"/>
      <c r="B732" s="64" t="s">
        <v>125</v>
      </c>
      <c r="C732" s="65" t="s">
        <v>125</v>
      </c>
      <c r="D732" s="65" t="s">
        <v>125</v>
      </c>
      <c r="E732" s="66" t="s">
        <v>125</v>
      </c>
      <c r="F732" s="54">
        <v>0</v>
      </c>
      <c r="G732" s="55">
        <v>0</v>
      </c>
      <c r="H732" s="67">
        <f t="shared" si="42"/>
        <v>0</v>
      </c>
      <c r="I732" s="68"/>
      <c r="J732" s="56"/>
      <c r="K732" s="69"/>
      <c r="L732" s="70">
        <f t="shared" si="43"/>
        <v>0</v>
      </c>
      <c r="M732" s="52"/>
      <c r="N732" s="57">
        <v>0</v>
      </c>
      <c r="O732" s="72"/>
      <c r="P732" s="72"/>
      <c r="Q732" s="72"/>
      <c r="R732" s="72"/>
      <c r="S732" s="72"/>
      <c r="T732" s="72"/>
      <c r="U732" s="72"/>
      <c r="V732" s="72"/>
      <c r="W732" s="72"/>
      <c r="X732" s="72"/>
      <c r="Y732" s="72"/>
      <c r="Z732" s="72"/>
      <c r="AA732" s="58">
        <f t="shared" si="44"/>
        <v>0</v>
      </c>
      <c r="AB732" s="73"/>
      <c r="AC732" s="59">
        <f>IF(ROUND(Comptes!AA732,0)=0,Comptes!AF732,IFERROR(IF(Comptes!H732&lt;&gt;0,IF(Comptes!AA732&lt;&gt;0,SUMPRODUCT(Comptes!O732:Z732,Comptes!$O$5:$Z$5)/Comptes!AA732,IF(Comptes!G732&lt;&gt;0,$AC$3,Comptes!AF732)),""),""))</f>
        <v>0</v>
      </c>
      <c r="AD732" s="60" t="str">
        <f ca="1">+IFERROR(VLOOKUP((($AC$3-AC732))/30.5,$AK$24:$AL$28,2,TRUE),"")</f>
        <v>A plus d’un an</v>
      </c>
      <c r="AE732" s="52"/>
      <c r="AF732" s="61"/>
    </row>
    <row r="733" spans="1:32" s="62" customFormat="1" ht="13.8" x14ac:dyDescent="0.3">
      <c r="A733" s="76"/>
      <c r="B733" s="64" t="s">
        <v>125</v>
      </c>
      <c r="C733" s="65" t="s">
        <v>125</v>
      </c>
      <c r="D733" s="65" t="s">
        <v>125</v>
      </c>
      <c r="E733" s="66" t="s">
        <v>125</v>
      </c>
      <c r="F733" s="54">
        <v>0</v>
      </c>
      <c r="G733" s="55">
        <v>0</v>
      </c>
      <c r="H733" s="67">
        <f t="shared" si="42"/>
        <v>0</v>
      </c>
      <c r="I733" s="68"/>
      <c r="J733" s="56"/>
      <c r="K733" s="69"/>
      <c r="L733" s="70">
        <f t="shared" si="43"/>
        <v>0</v>
      </c>
      <c r="M733" s="52"/>
      <c r="N733" s="57">
        <v>0</v>
      </c>
      <c r="O733" s="72"/>
      <c r="P733" s="72"/>
      <c r="Q733" s="72"/>
      <c r="R733" s="72"/>
      <c r="S733" s="72"/>
      <c r="T733" s="72"/>
      <c r="U733" s="72"/>
      <c r="V733" s="72"/>
      <c r="W733" s="72"/>
      <c r="X733" s="72"/>
      <c r="Y733" s="72"/>
      <c r="Z733" s="72"/>
      <c r="AA733" s="58">
        <f t="shared" si="44"/>
        <v>0</v>
      </c>
      <c r="AB733" s="73"/>
      <c r="AC733" s="59">
        <f>IF(ROUND(Comptes!AA733,0)=0,Comptes!AF733,IFERROR(IF(Comptes!H733&lt;&gt;0,IF(Comptes!AA733&lt;&gt;0,SUMPRODUCT(Comptes!O733:Z733,Comptes!$O$5:$Z$5)/Comptes!AA733,IF(Comptes!G733&lt;&gt;0,$AC$3,Comptes!AF733)),""),""))</f>
        <v>0</v>
      </c>
      <c r="AD733" s="60" t="str">
        <f ca="1">+IFERROR(VLOOKUP((($AC$3-AC733))/30.5,$AK$24:$AL$28,2,TRUE),"")</f>
        <v>A plus d’un an</v>
      </c>
      <c r="AE733" s="52"/>
      <c r="AF733" s="61"/>
    </row>
    <row r="734" spans="1:32" s="62" customFormat="1" ht="13.8" x14ac:dyDescent="0.3">
      <c r="A734" s="76"/>
      <c r="B734" s="64" t="s">
        <v>125</v>
      </c>
      <c r="C734" s="65" t="s">
        <v>125</v>
      </c>
      <c r="D734" s="65" t="s">
        <v>125</v>
      </c>
      <c r="E734" s="66" t="s">
        <v>125</v>
      </c>
      <c r="F734" s="54">
        <v>0</v>
      </c>
      <c r="G734" s="55">
        <v>0</v>
      </c>
      <c r="H734" s="67">
        <f t="shared" si="42"/>
        <v>0</v>
      </c>
      <c r="I734" s="68"/>
      <c r="J734" s="56"/>
      <c r="K734" s="69"/>
      <c r="L734" s="70">
        <f t="shared" si="43"/>
        <v>0</v>
      </c>
      <c r="M734" s="52"/>
      <c r="N734" s="57">
        <v>0</v>
      </c>
      <c r="O734" s="72"/>
      <c r="P734" s="72"/>
      <c r="Q734" s="72"/>
      <c r="R734" s="72"/>
      <c r="S734" s="72"/>
      <c r="T734" s="72"/>
      <c r="U734" s="72"/>
      <c r="V734" s="72"/>
      <c r="W734" s="72"/>
      <c r="X734" s="72"/>
      <c r="Y734" s="72"/>
      <c r="Z734" s="72"/>
      <c r="AA734" s="58">
        <f t="shared" si="44"/>
        <v>0</v>
      </c>
      <c r="AB734" s="73"/>
      <c r="AC734" s="59">
        <f>IF(ROUND(Comptes!AA734,0)=0,Comptes!AF734,IFERROR(IF(Comptes!H734&lt;&gt;0,IF(Comptes!AA734&lt;&gt;0,SUMPRODUCT(Comptes!O734:Z734,Comptes!$O$5:$Z$5)/Comptes!AA734,IF(Comptes!G734&lt;&gt;0,$AC$3,Comptes!AF734)),""),""))</f>
        <v>0</v>
      </c>
      <c r="AD734" s="60" t="str">
        <f ca="1">+IFERROR(VLOOKUP((($AC$3-AC734))/30.5,$AK$24:$AL$28,2,TRUE),"")</f>
        <v>A plus d’un an</v>
      </c>
      <c r="AE734" s="52"/>
      <c r="AF734" s="61"/>
    </row>
    <row r="735" spans="1:32" s="62" customFormat="1" ht="13.8" x14ac:dyDescent="0.3">
      <c r="A735" s="76"/>
      <c r="B735" s="64" t="s">
        <v>125</v>
      </c>
      <c r="C735" s="65" t="s">
        <v>125</v>
      </c>
      <c r="D735" s="65" t="s">
        <v>125</v>
      </c>
      <c r="E735" s="66" t="s">
        <v>125</v>
      </c>
      <c r="F735" s="54">
        <v>0</v>
      </c>
      <c r="G735" s="55">
        <v>0</v>
      </c>
      <c r="H735" s="67">
        <f t="shared" si="42"/>
        <v>0</v>
      </c>
      <c r="I735" s="68"/>
      <c r="J735" s="56"/>
      <c r="K735" s="69"/>
      <c r="L735" s="70">
        <f t="shared" si="43"/>
        <v>0</v>
      </c>
      <c r="M735" s="52"/>
      <c r="N735" s="57">
        <v>0</v>
      </c>
      <c r="O735" s="72"/>
      <c r="P735" s="72"/>
      <c r="Q735" s="72"/>
      <c r="R735" s="72"/>
      <c r="S735" s="72"/>
      <c r="T735" s="72"/>
      <c r="U735" s="72"/>
      <c r="V735" s="72"/>
      <c r="W735" s="72"/>
      <c r="X735" s="72"/>
      <c r="Y735" s="72"/>
      <c r="Z735" s="72"/>
      <c r="AA735" s="58">
        <f t="shared" si="44"/>
        <v>0</v>
      </c>
      <c r="AB735" s="73"/>
      <c r="AC735" s="59">
        <f>IF(ROUND(Comptes!AA735,0)=0,Comptes!AF735,IFERROR(IF(Comptes!H735&lt;&gt;0,IF(Comptes!AA735&lt;&gt;0,SUMPRODUCT(Comptes!O735:Z735,Comptes!$O$5:$Z$5)/Comptes!AA735,IF(Comptes!G735&lt;&gt;0,$AC$3,Comptes!AF735)),""),""))</f>
        <v>0</v>
      </c>
      <c r="AD735" s="60" t="str">
        <f ca="1">+IFERROR(VLOOKUP((($AC$3-AC735))/30.5,$AK$24:$AL$28,2,TRUE),"")</f>
        <v>A plus d’un an</v>
      </c>
      <c r="AE735" s="52"/>
      <c r="AF735" s="61"/>
    </row>
    <row r="736" spans="1:32" s="62" customFormat="1" ht="13.8" x14ac:dyDescent="0.3">
      <c r="A736" s="76"/>
      <c r="B736" s="64" t="s">
        <v>125</v>
      </c>
      <c r="C736" s="65" t="s">
        <v>125</v>
      </c>
      <c r="D736" s="65" t="s">
        <v>125</v>
      </c>
      <c r="E736" s="66" t="s">
        <v>125</v>
      </c>
      <c r="F736" s="54">
        <v>0</v>
      </c>
      <c r="G736" s="55">
        <v>0</v>
      </c>
      <c r="H736" s="67">
        <f t="shared" si="42"/>
        <v>0</v>
      </c>
      <c r="I736" s="68"/>
      <c r="J736" s="56"/>
      <c r="K736" s="69"/>
      <c r="L736" s="70">
        <f t="shared" si="43"/>
        <v>0</v>
      </c>
      <c r="M736" s="52"/>
      <c r="N736" s="57">
        <v>0</v>
      </c>
      <c r="O736" s="72"/>
      <c r="P736" s="72"/>
      <c r="Q736" s="72"/>
      <c r="R736" s="72"/>
      <c r="S736" s="72"/>
      <c r="T736" s="72"/>
      <c r="U736" s="72"/>
      <c r="V736" s="72"/>
      <c r="W736" s="72"/>
      <c r="X736" s="72"/>
      <c r="Y736" s="72"/>
      <c r="Z736" s="72"/>
      <c r="AA736" s="58">
        <f t="shared" si="44"/>
        <v>0</v>
      </c>
      <c r="AB736" s="73"/>
      <c r="AC736" s="59">
        <f>IF(ROUND(Comptes!AA736,0)=0,Comptes!AF736,IFERROR(IF(Comptes!H736&lt;&gt;0,IF(Comptes!AA736&lt;&gt;0,SUMPRODUCT(Comptes!O736:Z736,Comptes!$O$5:$Z$5)/Comptes!AA736,IF(Comptes!G736&lt;&gt;0,$AC$3,Comptes!AF736)),""),""))</f>
        <v>0</v>
      </c>
      <c r="AD736" s="60" t="str">
        <f ca="1">+IFERROR(VLOOKUP((($AC$3-AC736))/30.5,$AK$24:$AL$28,2,TRUE),"")</f>
        <v>A plus d’un an</v>
      </c>
      <c r="AE736" s="52"/>
      <c r="AF736" s="61"/>
    </row>
    <row r="737" spans="1:32" s="62" customFormat="1" ht="13.8" x14ac:dyDescent="0.3">
      <c r="A737" s="76"/>
      <c r="B737" s="64" t="s">
        <v>125</v>
      </c>
      <c r="C737" s="65" t="s">
        <v>125</v>
      </c>
      <c r="D737" s="65" t="s">
        <v>125</v>
      </c>
      <c r="E737" s="66" t="s">
        <v>125</v>
      </c>
      <c r="F737" s="54">
        <v>0</v>
      </c>
      <c r="G737" s="55">
        <v>0</v>
      </c>
      <c r="H737" s="67">
        <f t="shared" si="42"/>
        <v>0</v>
      </c>
      <c r="I737" s="68"/>
      <c r="J737" s="56"/>
      <c r="K737" s="69"/>
      <c r="L737" s="70">
        <f t="shared" si="43"/>
        <v>0</v>
      </c>
      <c r="M737" s="52"/>
      <c r="N737" s="57">
        <v>0</v>
      </c>
      <c r="O737" s="72"/>
      <c r="P737" s="72"/>
      <c r="Q737" s="72"/>
      <c r="R737" s="72"/>
      <c r="S737" s="72"/>
      <c r="T737" s="72"/>
      <c r="U737" s="72"/>
      <c r="V737" s="72"/>
      <c r="W737" s="72"/>
      <c r="X737" s="72"/>
      <c r="Y737" s="72"/>
      <c r="Z737" s="72"/>
      <c r="AA737" s="58">
        <f t="shared" si="44"/>
        <v>0</v>
      </c>
      <c r="AB737" s="73"/>
      <c r="AC737" s="59">
        <f>IF(ROUND(Comptes!AA737,0)=0,Comptes!AF737,IFERROR(IF(Comptes!H737&lt;&gt;0,IF(Comptes!AA737&lt;&gt;0,SUMPRODUCT(Comptes!O737:Z737,Comptes!$O$5:$Z$5)/Comptes!AA737,IF(Comptes!G737&lt;&gt;0,$AC$3,Comptes!AF737)),""),""))</f>
        <v>0</v>
      </c>
      <c r="AD737" s="60" t="str">
        <f ca="1">+IFERROR(VLOOKUP((($AC$3-AC737))/30.5,$AK$24:$AL$28,2,TRUE),"")</f>
        <v>A plus d’un an</v>
      </c>
      <c r="AE737" s="52"/>
      <c r="AF737" s="61"/>
    </row>
    <row r="738" spans="1:32" s="62" customFormat="1" ht="13.8" x14ac:dyDescent="0.3">
      <c r="A738" s="76"/>
      <c r="B738" s="64" t="s">
        <v>125</v>
      </c>
      <c r="C738" s="65" t="s">
        <v>125</v>
      </c>
      <c r="D738" s="65" t="s">
        <v>125</v>
      </c>
      <c r="E738" s="66" t="s">
        <v>125</v>
      </c>
      <c r="F738" s="54">
        <v>0</v>
      </c>
      <c r="G738" s="55">
        <v>0</v>
      </c>
      <c r="H738" s="67">
        <f t="shared" si="42"/>
        <v>0</v>
      </c>
      <c r="I738" s="68"/>
      <c r="J738" s="56"/>
      <c r="K738" s="69"/>
      <c r="L738" s="70">
        <f t="shared" si="43"/>
        <v>0</v>
      </c>
      <c r="M738" s="52"/>
      <c r="N738" s="57">
        <v>0</v>
      </c>
      <c r="O738" s="72"/>
      <c r="P738" s="72"/>
      <c r="Q738" s="72"/>
      <c r="R738" s="72"/>
      <c r="S738" s="72"/>
      <c r="T738" s="72"/>
      <c r="U738" s="72"/>
      <c r="V738" s="72"/>
      <c r="W738" s="72"/>
      <c r="X738" s="72"/>
      <c r="Y738" s="72"/>
      <c r="Z738" s="72"/>
      <c r="AA738" s="58">
        <f t="shared" si="44"/>
        <v>0</v>
      </c>
      <c r="AB738" s="73"/>
      <c r="AC738" s="59">
        <f>IF(ROUND(Comptes!AA738,0)=0,Comptes!AF738,IFERROR(IF(Comptes!H738&lt;&gt;0,IF(Comptes!AA738&lt;&gt;0,SUMPRODUCT(Comptes!O738:Z738,Comptes!$O$5:$Z$5)/Comptes!AA738,IF(Comptes!G738&lt;&gt;0,$AC$3,Comptes!AF738)),""),""))</f>
        <v>0</v>
      </c>
      <c r="AD738" s="60" t="str">
        <f ca="1">+IFERROR(VLOOKUP((($AC$3-AC738))/30.5,$AK$24:$AL$28,2,TRUE),"")</f>
        <v>A plus d’un an</v>
      </c>
      <c r="AE738" s="52"/>
      <c r="AF738" s="61"/>
    </row>
    <row r="739" spans="1:32" s="62" customFormat="1" ht="13.8" x14ac:dyDescent="0.3">
      <c r="A739" s="76"/>
      <c r="B739" s="64" t="s">
        <v>125</v>
      </c>
      <c r="C739" s="65" t="s">
        <v>125</v>
      </c>
      <c r="D739" s="65" t="s">
        <v>125</v>
      </c>
      <c r="E739" s="66" t="s">
        <v>125</v>
      </c>
      <c r="F739" s="54">
        <v>0</v>
      </c>
      <c r="G739" s="55">
        <v>0</v>
      </c>
      <c r="H739" s="67">
        <f t="shared" si="42"/>
        <v>0</v>
      </c>
      <c r="I739" s="68"/>
      <c r="J739" s="56"/>
      <c r="K739" s="69"/>
      <c r="L739" s="70">
        <f t="shared" si="43"/>
        <v>0</v>
      </c>
      <c r="M739" s="52"/>
      <c r="N739" s="57">
        <v>0</v>
      </c>
      <c r="O739" s="72"/>
      <c r="P739" s="72"/>
      <c r="Q739" s="72"/>
      <c r="R739" s="72"/>
      <c r="S739" s="72"/>
      <c r="T739" s="72"/>
      <c r="U739" s="72"/>
      <c r="V739" s="72"/>
      <c r="W739" s="72"/>
      <c r="X739" s="72"/>
      <c r="Y739" s="72"/>
      <c r="Z739" s="72"/>
      <c r="AA739" s="58">
        <f t="shared" si="44"/>
        <v>0</v>
      </c>
      <c r="AB739" s="73"/>
      <c r="AC739" s="59">
        <f>IF(ROUND(Comptes!AA739,0)=0,Comptes!AF739,IFERROR(IF(Comptes!H739&lt;&gt;0,IF(Comptes!AA739&lt;&gt;0,SUMPRODUCT(Comptes!O739:Z739,Comptes!$O$5:$Z$5)/Comptes!AA739,IF(Comptes!G739&lt;&gt;0,$AC$3,Comptes!AF739)),""),""))</f>
        <v>0</v>
      </c>
      <c r="AD739" s="60" t="str">
        <f ca="1">+IFERROR(VLOOKUP((($AC$3-AC739))/30.5,$AK$24:$AL$28,2,TRUE),"")</f>
        <v>A plus d’un an</v>
      </c>
      <c r="AE739" s="52"/>
      <c r="AF739" s="61"/>
    </row>
    <row r="740" spans="1:32" s="62" customFormat="1" ht="13.8" x14ac:dyDescent="0.3">
      <c r="A740" s="76"/>
      <c r="B740" s="64" t="s">
        <v>125</v>
      </c>
      <c r="C740" s="65" t="s">
        <v>125</v>
      </c>
      <c r="D740" s="65" t="s">
        <v>125</v>
      </c>
      <c r="E740" s="66" t="s">
        <v>125</v>
      </c>
      <c r="F740" s="54">
        <v>0</v>
      </c>
      <c r="G740" s="55">
        <v>0</v>
      </c>
      <c r="H740" s="67">
        <f t="shared" si="42"/>
        <v>0</v>
      </c>
      <c r="I740" s="68"/>
      <c r="J740" s="56"/>
      <c r="K740" s="69"/>
      <c r="L740" s="70">
        <f t="shared" si="43"/>
        <v>0</v>
      </c>
      <c r="M740" s="52"/>
      <c r="N740" s="57">
        <v>0</v>
      </c>
      <c r="O740" s="72"/>
      <c r="P740" s="72"/>
      <c r="Q740" s="72"/>
      <c r="R740" s="72"/>
      <c r="S740" s="72"/>
      <c r="T740" s="72"/>
      <c r="U740" s="72"/>
      <c r="V740" s="72"/>
      <c r="W740" s="72"/>
      <c r="X740" s="72"/>
      <c r="Y740" s="72"/>
      <c r="Z740" s="72"/>
      <c r="AA740" s="58">
        <f t="shared" si="44"/>
        <v>0</v>
      </c>
      <c r="AB740" s="73"/>
      <c r="AC740" s="59">
        <f>IF(ROUND(Comptes!AA740,0)=0,Comptes!AF740,IFERROR(IF(Comptes!H740&lt;&gt;0,IF(Comptes!AA740&lt;&gt;0,SUMPRODUCT(Comptes!O740:Z740,Comptes!$O$5:$Z$5)/Comptes!AA740,IF(Comptes!G740&lt;&gt;0,$AC$3,Comptes!AF740)),""),""))</f>
        <v>0</v>
      </c>
      <c r="AD740" s="60" t="str">
        <f ca="1">+IFERROR(VLOOKUP((($AC$3-AC740))/30.5,$AK$24:$AL$28,2,TRUE),"")</f>
        <v>A plus d’un an</v>
      </c>
      <c r="AE740" s="52"/>
      <c r="AF740" s="61"/>
    </row>
    <row r="741" spans="1:32" s="62" customFormat="1" ht="13.8" x14ac:dyDescent="0.3">
      <c r="A741" s="76"/>
      <c r="B741" s="64" t="s">
        <v>125</v>
      </c>
      <c r="C741" s="65" t="s">
        <v>125</v>
      </c>
      <c r="D741" s="65" t="s">
        <v>125</v>
      </c>
      <c r="E741" s="66" t="s">
        <v>125</v>
      </c>
      <c r="F741" s="54">
        <v>0</v>
      </c>
      <c r="G741" s="55">
        <v>0</v>
      </c>
      <c r="H741" s="67">
        <f t="shared" si="42"/>
        <v>0</v>
      </c>
      <c r="I741" s="68"/>
      <c r="J741" s="56"/>
      <c r="K741" s="69"/>
      <c r="L741" s="70">
        <f t="shared" si="43"/>
        <v>0</v>
      </c>
      <c r="M741" s="52"/>
      <c r="N741" s="57">
        <v>0</v>
      </c>
      <c r="O741" s="72"/>
      <c r="P741" s="72"/>
      <c r="Q741" s="72"/>
      <c r="R741" s="72"/>
      <c r="S741" s="72"/>
      <c r="T741" s="72"/>
      <c r="U741" s="72"/>
      <c r="V741" s="72"/>
      <c r="W741" s="72"/>
      <c r="X741" s="72"/>
      <c r="Y741" s="72"/>
      <c r="Z741" s="72"/>
      <c r="AA741" s="58">
        <f t="shared" si="44"/>
        <v>0</v>
      </c>
      <c r="AB741" s="73"/>
      <c r="AC741" s="59">
        <f>IF(ROUND(Comptes!AA741,0)=0,Comptes!AF741,IFERROR(IF(Comptes!H741&lt;&gt;0,IF(Comptes!AA741&lt;&gt;0,SUMPRODUCT(Comptes!O741:Z741,Comptes!$O$5:$Z$5)/Comptes!AA741,IF(Comptes!G741&lt;&gt;0,$AC$3,Comptes!AF741)),""),""))</f>
        <v>0</v>
      </c>
      <c r="AD741" s="60" t="str">
        <f ca="1">+IFERROR(VLOOKUP((($AC$3-AC741))/30.5,$AK$24:$AL$28,2,TRUE),"")</f>
        <v>A plus d’un an</v>
      </c>
      <c r="AE741" s="52"/>
      <c r="AF741" s="61"/>
    </row>
    <row r="742" spans="1:32" s="62" customFormat="1" ht="13.8" x14ac:dyDescent="0.3">
      <c r="A742" s="76"/>
      <c r="B742" s="64" t="s">
        <v>125</v>
      </c>
      <c r="C742" s="65" t="s">
        <v>125</v>
      </c>
      <c r="D742" s="65" t="s">
        <v>125</v>
      </c>
      <c r="E742" s="66" t="s">
        <v>125</v>
      </c>
      <c r="F742" s="54">
        <v>0</v>
      </c>
      <c r="G742" s="55">
        <v>0</v>
      </c>
      <c r="H742" s="67">
        <f t="shared" si="42"/>
        <v>0</v>
      </c>
      <c r="I742" s="68"/>
      <c r="J742" s="56"/>
      <c r="K742" s="69"/>
      <c r="L742" s="70">
        <f t="shared" si="43"/>
        <v>0</v>
      </c>
      <c r="M742" s="52"/>
      <c r="N742" s="57">
        <v>0</v>
      </c>
      <c r="O742" s="72"/>
      <c r="P742" s="72"/>
      <c r="Q742" s="72"/>
      <c r="R742" s="72"/>
      <c r="S742" s="72"/>
      <c r="T742" s="72"/>
      <c r="U742" s="72"/>
      <c r="V742" s="72"/>
      <c r="W742" s="72"/>
      <c r="X742" s="72"/>
      <c r="Y742" s="72"/>
      <c r="Z742" s="72"/>
      <c r="AA742" s="58">
        <f t="shared" si="44"/>
        <v>0</v>
      </c>
      <c r="AB742" s="73"/>
      <c r="AC742" s="59">
        <f>IF(ROUND(Comptes!AA742,0)=0,Comptes!AF742,IFERROR(IF(Comptes!H742&lt;&gt;0,IF(Comptes!AA742&lt;&gt;0,SUMPRODUCT(Comptes!O742:Z742,Comptes!$O$5:$Z$5)/Comptes!AA742,IF(Comptes!G742&lt;&gt;0,$AC$3,Comptes!AF742)),""),""))</f>
        <v>0</v>
      </c>
      <c r="AD742" s="60" t="str">
        <f ca="1">+IFERROR(VLOOKUP((($AC$3-AC742))/30.5,$AK$24:$AL$28,2,TRUE),"")</f>
        <v>A plus d’un an</v>
      </c>
      <c r="AE742" s="52"/>
      <c r="AF742" s="61"/>
    </row>
    <row r="743" spans="1:32" s="62" customFormat="1" ht="13.8" x14ac:dyDescent="0.3">
      <c r="A743" s="76"/>
      <c r="B743" s="64" t="s">
        <v>125</v>
      </c>
      <c r="C743" s="65" t="s">
        <v>125</v>
      </c>
      <c r="D743" s="65" t="s">
        <v>125</v>
      </c>
      <c r="E743" s="66" t="s">
        <v>125</v>
      </c>
      <c r="F743" s="54">
        <v>0</v>
      </c>
      <c r="G743" s="55">
        <v>0</v>
      </c>
      <c r="H743" s="67">
        <f t="shared" si="42"/>
        <v>0</v>
      </c>
      <c r="I743" s="68"/>
      <c r="J743" s="56"/>
      <c r="K743" s="69"/>
      <c r="L743" s="70">
        <f t="shared" si="43"/>
        <v>0</v>
      </c>
      <c r="M743" s="52"/>
      <c r="N743" s="57">
        <v>0</v>
      </c>
      <c r="O743" s="72"/>
      <c r="P743" s="72"/>
      <c r="Q743" s="72"/>
      <c r="R743" s="72"/>
      <c r="S743" s="72"/>
      <c r="T743" s="72"/>
      <c r="U743" s="72"/>
      <c r="V743" s="72"/>
      <c r="W743" s="72"/>
      <c r="X743" s="72"/>
      <c r="Y743" s="72"/>
      <c r="Z743" s="72"/>
      <c r="AA743" s="58">
        <f t="shared" si="44"/>
        <v>0</v>
      </c>
      <c r="AB743" s="73"/>
      <c r="AC743" s="59">
        <f>IF(ROUND(Comptes!AA743,0)=0,Comptes!AF743,IFERROR(IF(Comptes!H743&lt;&gt;0,IF(Comptes!AA743&lt;&gt;0,SUMPRODUCT(Comptes!O743:Z743,Comptes!$O$5:$Z$5)/Comptes!AA743,IF(Comptes!G743&lt;&gt;0,$AC$3,Comptes!AF743)),""),""))</f>
        <v>0</v>
      </c>
      <c r="AD743" s="60" t="str">
        <f ca="1">+IFERROR(VLOOKUP((($AC$3-AC743))/30.5,$AK$24:$AL$28,2,TRUE),"")</f>
        <v>A plus d’un an</v>
      </c>
      <c r="AE743" s="52"/>
      <c r="AF743" s="61"/>
    </row>
    <row r="744" spans="1:32" s="62" customFormat="1" ht="13.8" x14ac:dyDescent="0.3">
      <c r="A744" s="76"/>
      <c r="B744" s="64" t="s">
        <v>125</v>
      </c>
      <c r="C744" s="65" t="s">
        <v>125</v>
      </c>
      <c r="D744" s="65" t="s">
        <v>125</v>
      </c>
      <c r="E744" s="66" t="s">
        <v>125</v>
      </c>
      <c r="F744" s="54">
        <v>0</v>
      </c>
      <c r="G744" s="55">
        <v>0</v>
      </c>
      <c r="H744" s="67">
        <f t="shared" si="42"/>
        <v>0</v>
      </c>
      <c r="I744" s="68"/>
      <c r="J744" s="56"/>
      <c r="K744" s="69"/>
      <c r="L744" s="70">
        <f t="shared" si="43"/>
        <v>0</v>
      </c>
      <c r="M744" s="52"/>
      <c r="N744" s="57">
        <v>0</v>
      </c>
      <c r="O744" s="72"/>
      <c r="P744" s="72"/>
      <c r="Q744" s="72"/>
      <c r="R744" s="72"/>
      <c r="S744" s="72"/>
      <c r="T744" s="72"/>
      <c r="U744" s="72"/>
      <c r="V744" s="72"/>
      <c r="W744" s="72"/>
      <c r="X744" s="72"/>
      <c r="Y744" s="72"/>
      <c r="Z744" s="72"/>
      <c r="AA744" s="58">
        <f t="shared" si="44"/>
        <v>0</v>
      </c>
      <c r="AB744" s="73"/>
      <c r="AC744" s="59">
        <f>IF(ROUND(Comptes!AA744,0)=0,Comptes!AF744,IFERROR(IF(Comptes!H744&lt;&gt;0,IF(Comptes!AA744&lt;&gt;0,SUMPRODUCT(Comptes!O744:Z744,Comptes!$O$5:$Z$5)/Comptes!AA744,IF(Comptes!G744&lt;&gt;0,$AC$3,Comptes!AF744)),""),""))</f>
        <v>0</v>
      </c>
      <c r="AD744" s="60" t="str">
        <f ca="1">+IFERROR(VLOOKUP((($AC$3-AC744))/30.5,$AK$24:$AL$28,2,TRUE),"")</f>
        <v>A plus d’un an</v>
      </c>
      <c r="AE744" s="52"/>
      <c r="AF744" s="61"/>
    </row>
    <row r="745" spans="1:32" s="62" customFormat="1" ht="13.8" x14ac:dyDescent="0.3">
      <c r="A745" s="76"/>
      <c r="B745" s="64" t="s">
        <v>125</v>
      </c>
      <c r="C745" s="65" t="s">
        <v>125</v>
      </c>
      <c r="D745" s="65" t="s">
        <v>125</v>
      </c>
      <c r="E745" s="66" t="s">
        <v>125</v>
      </c>
      <c r="F745" s="54">
        <v>0</v>
      </c>
      <c r="G745" s="55">
        <v>0</v>
      </c>
      <c r="H745" s="67">
        <f t="shared" si="42"/>
        <v>0</v>
      </c>
      <c r="I745" s="68"/>
      <c r="J745" s="56"/>
      <c r="K745" s="69"/>
      <c r="L745" s="70">
        <f t="shared" si="43"/>
        <v>0</v>
      </c>
      <c r="M745" s="52"/>
      <c r="N745" s="57">
        <v>0</v>
      </c>
      <c r="O745" s="72"/>
      <c r="P745" s="72"/>
      <c r="Q745" s="72"/>
      <c r="R745" s="72"/>
      <c r="S745" s="72"/>
      <c r="T745" s="72"/>
      <c r="U745" s="72"/>
      <c r="V745" s="72"/>
      <c r="W745" s="72"/>
      <c r="X745" s="72"/>
      <c r="Y745" s="72"/>
      <c r="Z745" s="72"/>
      <c r="AA745" s="58">
        <f t="shared" si="44"/>
        <v>0</v>
      </c>
      <c r="AB745" s="73"/>
      <c r="AC745" s="59">
        <f>IF(ROUND(Comptes!AA745,0)=0,Comptes!AF745,IFERROR(IF(Comptes!H745&lt;&gt;0,IF(Comptes!AA745&lt;&gt;0,SUMPRODUCT(Comptes!O745:Z745,Comptes!$O$5:$Z$5)/Comptes!AA745,IF(Comptes!G745&lt;&gt;0,$AC$3,Comptes!AF745)),""),""))</f>
        <v>0</v>
      </c>
      <c r="AD745" s="60" t="str">
        <f ca="1">+IFERROR(VLOOKUP((($AC$3-AC745))/30.5,$AK$24:$AL$28,2,TRUE),"")</f>
        <v>A plus d’un an</v>
      </c>
      <c r="AE745" s="52"/>
      <c r="AF745" s="61"/>
    </row>
    <row r="746" spans="1:32" s="62" customFormat="1" ht="13.8" x14ac:dyDescent="0.3">
      <c r="A746" s="76"/>
      <c r="B746" s="64" t="s">
        <v>125</v>
      </c>
      <c r="C746" s="65" t="s">
        <v>125</v>
      </c>
      <c r="D746" s="65" t="s">
        <v>125</v>
      </c>
      <c r="E746" s="66" t="s">
        <v>125</v>
      </c>
      <c r="F746" s="54">
        <v>0</v>
      </c>
      <c r="G746" s="55">
        <v>0</v>
      </c>
      <c r="H746" s="67">
        <f t="shared" si="42"/>
        <v>0</v>
      </c>
      <c r="I746" s="68"/>
      <c r="J746" s="56"/>
      <c r="K746" s="69"/>
      <c r="L746" s="70">
        <f t="shared" si="43"/>
        <v>0</v>
      </c>
      <c r="M746" s="52"/>
      <c r="N746" s="57">
        <v>0</v>
      </c>
      <c r="O746" s="72"/>
      <c r="P746" s="72"/>
      <c r="Q746" s="72"/>
      <c r="R746" s="72"/>
      <c r="S746" s="72"/>
      <c r="T746" s="72"/>
      <c r="U746" s="72"/>
      <c r="V746" s="72"/>
      <c r="W746" s="72"/>
      <c r="X746" s="72"/>
      <c r="Y746" s="72"/>
      <c r="Z746" s="72"/>
      <c r="AA746" s="58">
        <f t="shared" si="44"/>
        <v>0</v>
      </c>
      <c r="AB746" s="73"/>
      <c r="AC746" s="59">
        <f>IF(ROUND(Comptes!AA746,0)=0,Comptes!AF746,IFERROR(IF(Comptes!H746&lt;&gt;0,IF(Comptes!AA746&lt;&gt;0,SUMPRODUCT(Comptes!O746:Z746,Comptes!$O$5:$Z$5)/Comptes!AA746,IF(Comptes!G746&lt;&gt;0,$AC$3,Comptes!AF746)),""),""))</f>
        <v>0</v>
      </c>
      <c r="AD746" s="60" t="str">
        <f ca="1">+IFERROR(VLOOKUP((($AC$3-AC746))/30.5,$AK$24:$AL$28,2,TRUE),"")</f>
        <v>A plus d’un an</v>
      </c>
      <c r="AE746" s="52"/>
      <c r="AF746" s="61"/>
    </row>
    <row r="747" spans="1:32" s="62" customFormat="1" ht="13.8" x14ac:dyDescent="0.3">
      <c r="A747" s="76"/>
      <c r="B747" s="64" t="s">
        <v>125</v>
      </c>
      <c r="C747" s="65" t="s">
        <v>125</v>
      </c>
      <c r="D747" s="65" t="s">
        <v>125</v>
      </c>
      <c r="E747" s="66" t="s">
        <v>125</v>
      </c>
      <c r="F747" s="54">
        <v>0</v>
      </c>
      <c r="G747" s="55">
        <v>0</v>
      </c>
      <c r="H747" s="67">
        <f t="shared" si="42"/>
        <v>0</v>
      </c>
      <c r="I747" s="68"/>
      <c r="J747" s="56"/>
      <c r="K747" s="69"/>
      <c r="L747" s="70">
        <f t="shared" si="43"/>
        <v>0</v>
      </c>
      <c r="M747" s="52"/>
      <c r="N747" s="57">
        <v>0</v>
      </c>
      <c r="O747" s="72"/>
      <c r="P747" s="72"/>
      <c r="Q747" s="72"/>
      <c r="R747" s="72"/>
      <c r="S747" s="72"/>
      <c r="T747" s="72"/>
      <c r="U747" s="72"/>
      <c r="V747" s="72"/>
      <c r="W747" s="72"/>
      <c r="X747" s="72"/>
      <c r="Y747" s="72"/>
      <c r="Z747" s="72"/>
      <c r="AA747" s="58">
        <f t="shared" si="44"/>
        <v>0</v>
      </c>
      <c r="AB747" s="73"/>
      <c r="AC747" s="59">
        <f>IF(ROUND(Comptes!AA747,0)=0,Comptes!AF747,IFERROR(IF(Comptes!H747&lt;&gt;0,IF(Comptes!AA747&lt;&gt;0,SUMPRODUCT(Comptes!O747:Z747,Comptes!$O$5:$Z$5)/Comptes!AA747,IF(Comptes!G747&lt;&gt;0,$AC$3,Comptes!AF747)),""),""))</f>
        <v>0</v>
      </c>
      <c r="AD747" s="60" t="str">
        <f ca="1">+IFERROR(VLOOKUP((($AC$3-AC747))/30.5,$AK$24:$AL$28,2,TRUE),"")</f>
        <v>A plus d’un an</v>
      </c>
      <c r="AE747" s="52"/>
      <c r="AF747" s="61"/>
    </row>
    <row r="748" spans="1:32" s="62" customFormat="1" ht="13.8" x14ac:dyDescent="0.3">
      <c r="A748" s="76"/>
      <c r="B748" s="64" t="s">
        <v>125</v>
      </c>
      <c r="C748" s="65" t="s">
        <v>125</v>
      </c>
      <c r="D748" s="65" t="s">
        <v>125</v>
      </c>
      <c r="E748" s="66" t="s">
        <v>125</v>
      </c>
      <c r="F748" s="54">
        <v>0</v>
      </c>
      <c r="G748" s="55">
        <v>0</v>
      </c>
      <c r="H748" s="67">
        <f t="shared" si="42"/>
        <v>0</v>
      </c>
      <c r="I748" s="68"/>
      <c r="J748" s="56"/>
      <c r="K748" s="69"/>
      <c r="L748" s="70">
        <f t="shared" si="43"/>
        <v>0</v>
      </c>
      <c r="M748" s="52"/>
      <c r="N748" s="57">
        <v>0</v>
      </c>
      <c r="O748" s="72"/>
      <c r="P748" s="72"/>
      <c r="Q748" s="72"/>
      <c r="R748" s="72"/>
      <c r="S748" s="72"/>
      <c r="T748" s="72"/>
      <c r="U748" s="72"/>
      <c r="V748" s="72"/>
      <c r="W748" s="72"/>
      <c r="X748" s="72"/>
      <c r="Y748" s="72"/>
      <c r="Z748" s="72"/>
      <c r="AA748" s="58">
        <f t="shared" si="44"/>
        <v>0</v>
      </c>
      <c r="AB748" s="73"/>
      <c r="AC748" s="59">
        <f>IF(ROUND(Comptes!AA748,0)=0,Comptes!AF748,IFERROR(IF(Comptes!H748&lt;&gt;0,IF(Comptes!AA748&lt;&gt;0,SUMPRODUCT(Comptes!O748:Z748,Comptes!$O$5:$Z$5)/Comptes!AA748,IF(Comptes!G748&lt;&gt;0,$AC$3,Comptes!AF748)),""),""))</f>
        <v>0</v>
      </c>
      <c r="AD748" s="60" t="str">
        <f ca="1">+IFERROR(VLOOKUP((($AC$3-AC748))/30.5,$AK$24:$AL$28,2,TRUE),"")</f>
        <v>A plus d’un an</v>
      </c>
      <c r="AE748" s="52"/>
      <c r="AF748" s="61"/>
    </row>
    <row r="749" spans="1:32" s="62" customFormat="1" ht="13.8" x14ac:dyDescent="0.3">
      <c r="A749" s="76"/>
      <c r="B749" s="64" t="s">
        <v>125</v>
      </c>
      <c r="C749" s="65" t="s">
        <v>125</v>
      </c>
      <c r="D749" s="65" t="s">
        <v>125</v>
      </c>
      <c r="E749" s="66" t="s">
        <v>125</v>
      </c>
      <c r="F749" s="54">
        <v>0</v>
      </c>
      <c r="G749" s="55">
        <v>0</v>
      </c>
      <c r="H749" s="67">
        <f t="shared" si="42"/>
        <v>0</v>
      </c>
      <c r="I749" s="68"/>
      <c r="J749" s="56"/>
      <c r="K749" s="69"/>
      <c r="L749" s="70">
        <f t="shared" si="43"/>
        <v>0</v>
      </c>
      <c r="M749" s="52"/>
      <c r="N749" s="57">
        <v>0</v>
      </c>
      <c r="O749" s="72"/>
      <c r="P749" s="72"/>
      <c r="Q749" s="72"/>
      <c r="R749" s="72"/>
      <c r="S749" s="72"/>
      <c r="T749" s="72"/>
      <c r="U749" s="72"/>
      <c r="V749" s="72"/>
      <c r="W749" s="72"/>
      <c r="X749" s="72"/>
      <c r="Y749" s="72"/>
      <c r="Z749" s="72"/>
      <c r="AA749" s="58">
        <f t="shared" si="44"/>
        <v>0</v>
      </c>
      <c r="AB749" s="73"/>
      <c r="AC749" s="59">
        <f>IF(ROUND(Comptes!AA749,0)=0,Comptes!AF749,IFERROR(IF(Comptes!H749&lt;&gt;0,IF(Comptes!AA749&lt;&gt;0,SUMPRODUCT(Comptes!O749:Z749,Comptes!$O$5:$Z$5)/Comptes!AA749,IF(Comptes!G749&lt;&gt;0,$AC$3,Comptes!AF749)),""),""))</f>
        <v>0</v>
      </c>
      <c r="AD749" s="60" t="str">
        <f ca="1">+IFERROR(VLOOKUP((($AC$3-AC749))/30.5,$AK$24:$AL$28,2,TRUE),"")</f>
        <v>A plus d’un an</v>
      </c>
      <c r="AE749" s="52"/>
      <c r="AF749" s="61"/>
    </row>
    <row r="750" spans="1:32" s="62" customFormat="1" ht="13.8" x14ac:dyDescent="0.3">
      <c r="A750" s="76"/>
      <c r="B750" s="64" t="s">
        <v>125</v>
      </c>
      <c r="C750" s="65" t="s">
        <v>125</v>
      </c>
      <c r="D750" s="65" t="s">
        <v>125</v>
      </c>
      <c r="E750" s="66" t="s">
        <v>125</v>
      </c>
      <c r="F750" s="54">
        <v>0</v>
      </c>
      <c r="G750" s="55">
        <v>0</v>
      </c>
      <c r="H750" s="67">
        <f t="shared" si="42"/>
        <v>0</v>
      </c>
      <c r="I750" s="68"/>
      <c r="J750" s="56"/>
      <c r="K750" s="69"/>
      <c r="L750" s="70">
        <f t="shared" si="43"/>
        <v>0</v>
      </c>
      <c r="M750" s="52"/>
      <c r="N750" s="57">
        <v>0</v>
      </c>
      <c r="O750" s="72"/>
      <c r="P750" s="72"/>
      <c r="Q750" s="72"/>
      <c r="R750" s="72"/>
      <c r="S750" s="72"/>
      <c r="T750" s="72"/>
      <c r="U750" s="72"/>
      <c r="V750" s="72"/>
      <c r="W750" s="72"/>
      <c r="X750" s="72"/>
      <c r="Y750" s="72"/>
      <c r="Z750" s="72"/>
      <c r="AA750" s="58">
        <f t="shared" si="44"/>
        <v>0</v>
      </c>
      <c r="AB750" s="73"/>
      <c r="AC750" s="59">
        <f>IF(ROUND(Comptes!AA750,0)=0,Comptes!AF750,IFERROR(IF(Comptes!H750&lt;&gt;0,IF(Comptes!AA750&lt;&gt;0,SUMPRODUCT(Comptes!O750:Z750,Comptes!$O$5:$Z$5)/Comptes!AA750,IF(Comptes!G750&lt;&gt;0,$AC$3,Comptes!AF750)),""),""))</f>
        <v>0</v>
      </c>
      <c r="AD750" s="60" t="str">
        <f ca="1">+IFERROR(VLOOKUP((($AC$3-AC750))/30.5,$AK$24:$AL$28,2,TRUE),"")</f>
        <v>A plus d’un an</v>
      </c>
      <c r="AE750" s="52"/>
      <c r="AF750" s="61"/>
    </row>
    <row r="751" spans="1:32" s="62" customFormat="1" ht="13.8" x14ac:dyDescent="0.3">
      <c r="A751" s="76"/>
      <c r="B751" s="64" t="s">
        <v>125</v>
      </c>
      <c r="C751" s="65" t="s">
        <v>125</v>
      </c>
      <c r="D751" s="65" t="s">
        <v>125</v>
      </c>
      <c r="E751" s="66" t="s">
        <v>125</v>
      </c>
      <c r="F751" s="54">
        <v>0</v>
      </c>
      <c r="G751" s="55">
        <v>0</v>
      </c>
      <c r="H751" s="67">
        <f t="shared" si="42"/>
        <v>0</v>
      </c>
      <c r="I751" s="68"/>
      <c r="J751" s="56"/>
      <c r="K751" s="69"/>
      <c r="L751" s="70">
        <f t="shared" si="43"/>
        <v>0</v>
      </c>
      <c r="M751" s="52"/>
      <c r="N751" s="57">
        <v>0</v>
      </c>
      <c r="O751" s="72"/>
      <c r="P751" s="72"/>
      <c r="Q751" s="72"/>
      <c r="R751" s="72"/>
      <c r="S751" s="72"/>
      <c r="T751" s="72"/>
      <c r="U751" s="72"/>
      <c r="V751" s="72"/>
      <c r="W751" s="72"/>
      <c r="X751" s="72"/>
      <c r="Y751" s="72"/>
      <c r="Z751" s="72"/>
      <c r="AA751" s="58">
        <f t="shared" si="44"/>
        <v>0</v>
      </c>
      <c r="AB751" s="73"/>
      <c r="AC751" s="59">
        <f>IF(ROUND(Comptes!AA751,0)=0,Comptes!AF751,IFERROR(IF(Comptes!H751&lt;&gt;0,IF(Comptes!AA751&lt;&gt;0,SUMPRODUCT(Comptes!O751:Z751,Comptes!$O$5:$Z$5)/Comptes!AA751,IF(Comptes!G751&lt;&gt;0,$AC$3,Comptes!AF751)),""),""))</f>
        <v>0</v>
      </c>
      <c r="AD751" s="60" t="str">
        <f ca="1">+IFERROR(VLOOKUP((($AC$3-AC751))/30.5,$AK$24:$AL$28,2,TRUE),"")</f>
        <v>A plus d’un an</v>
      </c>
      <c r="AE751" s="52"/>
      <c r="AF751" s="61"/>
    </row>
    <row r="752" spans="1:32" s="62" customFormat="1" ht="13.8" x14ac:dyDescent="0.3">
      <c r="A752" s="76"/>
      <c r="B752" s="64" t="s">
        <v>125</v>
      </c>
      <c r="C752" s="65" t="s">
        <v>125</v>
      </c>
      <c r="D752" s="65" t="s">
        <v>125</v>
      </c>
      <c r="E752" s="66" t="s">
        <v>125</v>
      </c>
      <c r="F752" s="54">
        <v>0</v>
      </c>
      <c r="G752" s="55">
        <v>0</v>
      </c>
      <c r="H752" s="67">
        <f t="shared" si="42"/>
        <v>0</v>
      </c>
      <c r="I752" s="68"/>
      <c r="J752" s="56"/>
      <c r="K752" s="69"/>
      <c r="L752" s="70">
        <f t="shared" si="43"/>
        <v>0</v>
      </c>
      <c r="M752" s="52"/>
      <c r="N752" s="57">
        <v>0</v>
      </c>
      <c r="O752" s="72"/>
      <c r="P752" s="72"/>
      <c r="Q752" s="72"/>
      <c r="R752" s="72"/>
      <c r="S752" s="72"/>
      <c r="T752" s="72"/>
      <c r="U752" s="72"/>
      <c r="V752" s="72"/>
      <c r="W752" s="72"/>
      <c r="X752" s="72"/>
      <c r="Y752" s="72"/>
      <c r="Z752" s="72"/>
      <c r="AA752" s="58">
        <f t="shared" si="44"/>
        <v>0</v>
      </c>
      <c r="AB752" s="73"/>
      <c r="AC752" s="59">
        <f>IF(ROUND(Comptes!AA752,0)=0,Comptes!AF752,IFERROR(IF(Comptes!H752&lt;&gt;0,IF(Comptes!AA752&lt;&gt;0,SUMPRODUCT(Comptes!O752:Z752,Comptes!$O$5:$Z$5)/Comptes!AA752,IF(Comptes!G752&lt;&gt;0,$AC$3,Comptes!AF752)),""),""))</f>
        <v>0</v>
      </c>
      <c r="AD752" s="60" t="str">
        <f ca="1">+IFERROR(VLOOKUP((($AC$3-AC752))/30.5,$AK$24:$AL$28,2,TRUE),"")</f>
        <v>A plus d’un an</v>
      </c>
      <c r="AE752" s="52"/>
      <c r="AF752" s="61"/>
    </row>
    <row r="753" spans="1:32" s="62" customFormat="1" ht="13.8" x14ac:dyDescent="0.3">
      <c r="A753" s="76"/>
      <c r="B753" s="64" t="s">
        <v>125</v>
      </c>
      <c r="C753" s="65" t="s">
        <v>125</v>
      </c>
      <c r="D753" s="65" t="s">
        <v>125</v>
      </c>
      <c r="E753" s="66" t="s">
        <v>125</v>
      </c>
      <c r="F753" s="54">
        <v>0</v>
      </c>
      <c r="G753" s="55">
        <v>0</v>
      </c>
      <c r="H753" s="67">
        <f t="shared" si="42"/>
        <v>0</v>
      </c>
      <c r="I753" s="68"/>
      <c r="J753" s="56"/>
      <c r="K753" s="69"/>
      <c r="L753" s="70">
        <f t="shared" si="43"/>
        <v>0</v>
      </c>
      <c r="M753" s="52"/>
      <c r="N753" s="57">
        <v>0</v>
      </c>
      <c r="O753" s="72"/>
      <c r="P753" s="72"/>
      <c r="Q753" s="72"/>
      <c r="R753" s="72"/>
      <c r="S753" s="72"/>
      <c r="T753" s="72"/>
      <c r="U753" s="72"/>
      <c r="V753" s="72"/>
      <c r="W753" s="72"/>
      <c r="X753" s="72"/>
      <c r="Y753" s="72"/>
      <c r="Z753" s="72"/>
      <c r="AA753" s="58">
        <f t="shared" si="44"/>
        <v>0</v>
      </c>
      <c r="AB753" s="73"/>
      <c r="AC753" s="59">
        <f>IF(ROUND(Comptes!AA753,0)=0,Comptes!AF753,IFERROR(IF(Comptes!H753&lt;&gt;0,IF(Comptes!AA753&lt;&gt;0,SUMPRODUCT(Comptes!O753:Z753,Comptes!$O$5:$Z$5)/Comptes!AA753,IF(Comptes!G753&lt;&gt;0,$AC$3,Comptes!AF753)),""),""))</f>
        <v>0</v>
      </c>
      <c r="AD753" s="60" t="str">
        <f ca="1">+IFERROR(VLOOKUP((($AC$3-AC753))/30.5,$AK$24:$AL$28,2,TRUE),"")</f>
        <v>A plus d’un an</v>
      </c>
      <c r="AE753" s="52"/>
      <c r="AF753" s="61"/>
    </row>
    <row r="754" spans="1:32" s="62" customFormat="1" ht="13.8" x14ac:dyDescent="0.3">
      <c r="A754" s="76"/>
      <c r="B754" s="64" t="s">
        <v>125</v>
      </c>
      <c r="C754" s="65" t="s">
        <v>125</v>
      </c>
      <c r="D754" s="65" t="s">
        <v>125</v>
      </c>
      <c r="E754" s="66" t="s">
        <v>125</v>
      </c>
      <c r="F754" s="54">
        <v>0</v>
      </c>
      <c r="G754" s="55">
        <v>0</v>
      </c>
      <c r="H754" s="67">
        <f t="shared" si="42"/>
        <v>0</v>
      </c>
      <c r="I754" s="68"/>
      <c r="J754" s="56"/>
      <c r="K754" s="69"/>
      <c r="L754" s="70">
        <f t="shared" si="43"/>
        <v>0</v>
      </c>
      <c r="M754" s="52"/>
      <c r="N754" s="57">
        <v>0</v>
      </c>
      <c r="O754" s="72"/>
      <c r="P754" s="72"/>
      <c r="Q754" s="72"/>
      <c r="R754" s="72"/>
      <c r="S754" s="72"/>
      <c r="T754" s="72"/>
      <c r="U754" s="72"/>
      <c r="V754" s="72"/>
      <c r="W754" s="72"/>
      <c r="X754" s="72"/>
      <c r="Y754" s="72"/>
      <c r="Z754" s="72"/>
      <c r="AA754" s="58">
        <f t="shared" si="44"/>
        <v>0</v>
      </c>
      <c r="AB754" s="73"/>
      <c r="AC754" s="59">
        <f>IF(ROUND(Comptes!AA754,0)=0,Comptes!AF754,IFERROR(IF(Comptes!H754&lt;&gt;0,IF(Comptes!AA754&lt;&gt;0,SUMPRODUCT(Comptes!O754:Z754,Comptes!$O$5:$Z$5)/Comptes!AA754,IF(Comptes!G754&lt;&gt;0,$AC$3,Comptes!AF754)),""),""))</f>
        <v>0</v>
      </c>
      <c r="AD754" s="60" t="str">
        <f ca="1">+IFERROR(VLOOKUP((($AC$3-AC754))/30.5,$AK$24:$AL$28,2,TRUE),"")</f>
        <v>A plus d’un an</v>
      </c>
      <c r="AE754" s="52"/>
      <c r="AF754" s="61"/>
    </row>
    <row r="755" spans="1:32" s="62" customFormat="1" ht="13.8" x14ac:dyDescent="0.3">
      <c r="A755" s="76"/>
      <c r="B755" s="64" t="s">
        <v>125</v>
      </c>
      <c r="C755" s="65" t="s">
        <v>125</v>
      </c>
      <c r="D755" s="65" t="s">
        <v>125</v>
      </c>
      <c r="E755" s="66" t="s">
        <v>125</v>
      </c>
      <c r="F755" s="54">
        <v>0</v>
      </c>
      <c r="G755" s="55">
        <v>0</v>
      </c>
      <c r="H755" s="67">
        <f t="shared" si="42"/>
        <v>0</v>
      </c>
      <c r="I755" s="68"/>
      <c r="J755" s="56"/>
      <c r="K755" s="69"/>
      <c r="L755" s="70">
        <f t="shared" si="43"/>
        <v>0</v>
      </c>
      <c r="M755" s="52"/>
      <c r="N755" s="57">
        <v>0</v>
      </c>
      <c r="O755" s="72"/>
      <c r="P755" s="72"/>
      <c r="Q755" s="72"/>
      <c r="R755" s="72"/>
      <c r="S755" s="72"/>
      <c r="T755" s="72"/>
      <c r="U755" s="72"/>
      <c r="V755" s="72"/>
      <c r="W755" s="72"/>
      <c r="X755" s="72"/>
      <c r="Y755" s="72"/>
      <c r="Z755" s="72"/>
      <c r="AA755" s="58">
        <f t="shared" si="44"/>
        <v>0</v>
      </c>
      <c r="AB755" s="73"/>
      <c r="AC755" s="59">
        <f>IF(ROUND(Comptes!AA755,0)=0,Comptes!AF755,IFERROR(IF(Comptes!H755&lt;&gt;0,IF(Comptes!AA755&lt;&gt;0,SUMPRODUCT(Comptes!O755:Z755,Comptes!$O$5:$Z$5)/Comptes!AA755,IF(Comptes!G755&lt;&gt;0,$AC$3,Comptes!AF755)),""),""))</f>
        <v>0</v>
      </c>
      <c r="AD755" s="60" t="str">
        <f ca="1">+IFERROR(VLOOKUP((($AC$3-AC755))/30.5,$AK$24:$AL$28,2,TRUE),"")</f>
        <v>A plus d’un an</v>
      </c>
      <c r="AE755" s="52"/>
      <c r="AF755" s="61"/>
    </row>
    <row r="756" spans="1:32" s="62" customFormat="1" ht="13.8" x14ac:dyDescent="0.3">
      <c r="A756" s="76"/>
      <c r="B756" s="64" t="s">
        <v>125</v>
      </c>
      <c r="C756" s="65" t="s">
        <v>125</v>
      </c>
      <c r="D756" s="65" t="s">
        <v>125</v>
      </c>
      <c r="E756" s="66" t="s">
        <v>125</v>
      </c>
      <c r="F756" s="54">
        <v>0</v>
      </c>
      <c r="G756" s="55">
        <v>0</v>
      </c>
      <c r="H756" s="67">
        <f t="shared" si="42"/>
        <v>0</v>
      </c>
      <c r="I756" s="68"/>
      <c r="J756" s="56"/>
      <c r="K756" s="69"/>
      <c r="L756" s="70">
        <f t="shared" si="43"/>
        <v>0</v>
      </c>
      <c r="M756" s="52"/>
      <c r="N756" s="57">
        <v>0</v>
      </c>
      <c r="O756" s="72"/>
      <c r="P756" s="72"/>
      <c r="Q756" s="72"/>
      <c r="R756" s="72"/>
      <c r="S756" s="72"/>
      <c r="T756" s="72"/>
      <c r="U756" s="72"/>
      <c r="V756" s="72"/>
      <c r="W756" s="72"/>
      <c r="X756" s="72"/>
      <c r="Y756" s="72"/>
      <c r="Z756" s="72"/>
      <c r="AA756" s="58">
        <f t="shared" si="44"/>
        <v>0</v>
      </c>
      <c r="AB756" s="73"/>
      <c r="AC756" s="59">
        <f>IF(ROUND(Comptes!AA756,0)=0,Comptes!AF756,IFERROR(IF(Comptes!H756&lt;&gt;0,IF(Comptes!AA756&lt;&gt;0,SUMPRODUCT(Comptes!O756:Z756,Comptes!$O$5:$Z$5)/Comptes!AA756,IF(Comptes!G756&lt;&gt;0,$AC$3,Comptes!AF756)),""),""))</f>
        <v>0</v>
      </c>
      <c r="AD756" s="60" t="str">
        <f ca="1">+IFERROR(VLOOKUP((($AC$3-AC756))/30.5,$AK$24:$AL$28,2,TRUE),"")</f>
        <v>A plus d’un an</v>
      </c>
      <c r="AE756" s="52"/>
      <c r="AF756" s="61"/>
    </row>
    <row r="757" spans="1:32" s="62" customFormat="1" ht="13.8" x14ac:dyDescent="0.3">
      <c r="A757" s="76"/>
      <c r="B757" s="64" t="s">
        <v>125</v>
      </c>
      <c r="C757" s="65" t="s">
        <v>125</v>
      </c>
      <c r="D757" s="65" t="s">
        <v>125</v>
      </c>
      <c r="E757" s="66" t="s">
        <v>125</v>
      </c>
      <c r="F757" s="54">
        <v>0</v>
      </c>
      <c r="G757" s="55">
        <v>0</v>
      </c>
      <c r="H757" s="67">
        <f t="shared" ref="H757:H820" si="45">AA757+N757-G757</f>
        <v>0</v>
      </c>
      <c r="I757" s="68"/>
      <c r="J757" s="56"/>
      <c r="K757" s="69"/>
      <c r="L757" s="70">
        <f t="shared" ref="L757:L820" si="46">+F757-N757-K757-AA757</f>
        <v>0</v>
      </c>
      <c r="M757" s="52"/>
      <c r="N757" s="57">
        <v>0</v>
      </c>
      <c r="O757" s="72"/>
      <c r="P757" s="72"/>
      <c r="Q757" s="72"/>
      <c r="R757" s="72"/>
      <c r="S757" s="72"/>
      <c r="T757" s="72"/>
      <c r="U757" s="72"/>
      <c r="V757" s="72"/>
      <c r="W757" s="72"/>
      <c r="X757" s="72"/>
      <c r="Y757" s="72"/>
      <c r="Z757" s="72"/>
      <c r="AA757" s="58">
        <f t="shared" ref="AA757:AA820" si="47">+SUM(O757:Z757)</f>
        <v>0</v>
      </c>
      <c r="AB757" s="73"/>
      <c r="AC757" s="59">
        <f>IF(ROUND(Comptes!AA757,0)=0,Comptes!AF757,IFERROR(IF(Comptes!H757&lt;&gt;0,IF(Comptes!AA757&lt;&gt;0,SUMPRODUCT(Comptes!O757:Z757,Comptes!$O$5:$Z$5)/Comptes!AA757,IF(Comptes!G757&lt;&gt;0,$AC$3,Comptes!AF757)),""),""))</f>
        <v>0</v>
      </c>
      <c r="AD757" s="60" t="str">
        <f ca="1">+IFERROR(VLOOKUP((($AC$3-AC757))/30.5,$AK$24:$AL$28,2,TRUE),"")</f>
        <v>A plus d’un an</v>
      </c>
      <c r="AE757" s="52"/>
      <c r="AF757" s="61"/>
    </row>
    <row r="758" spans="1:32" s="62" customFormat="1" ht="13.8" x14ac:dyDescent="0.3">
      <c r="A758" s="76"/>
      <c r="B758" s="64" t="s">
        <v>125</v>
      </c>
      <c r="C758" s="65" t="s">
        <v>125</v>
      </c>
      <c r="D758" s="65" t="s">
        <v>125</v>
      </c>
      <c r="E758" s="66" t="s">
        <v>125</v>
      </c>
      <c r="F758" s="54">
        <v>0</v>
      </c>
      <c r="G758" s="55">
        <v>0</v>
      </c>
      <c r="H758" s="67">
        <f t="shared" si="45"/>
        <v>0</v>
      </c>
      <c r="I758" s="68"/>
      <c r="J758" s="56"/>
      <c r="K758" s="69"/>
      <c r="L758" s="70">
        <f t="shared" si="46"/>
        <v>0</v>
      </c>
      <c r="M758" s="52"/>
      <c r="N758" s="57">
        <v>0</v>
      </c>
      <c r="O758" s="72"/>
      <c r="P758" s="72"/>
      <c r="Q758" s="72"/>
      <c r="R758" s="72"/>
      <c r="S758" s="72"/>
      <c r="T758" s="72"/>
      <c r="U758" s="72"/>
      <c r="V758" s="72"/>
      <c r="W758" s="72"/>
      <c r="X758" s="72"/>
      <c r="Y758" s="72"/>
      <c r="Z758" s="72"/>
      <c r="AA758" s="58">
        <f t="shared" si="47"/>
        <v>0</v>
      </c>
      <c r="AB758" s="73"/>
      <c r="AC758" s="59">
        <f>IF(ROUND(Comptes!AA758,0)=0,Comptes!AF758,IFERROR(IF(Comptes!H758&lt;&gt;0,IF(Comptes!AA758&lt;&gt;0,SUMPRODUCT(Comptes!O758:Z758,Comptes!$O$5:$Z$5)/Comptes!AA758,IF(Comptes!G758&lt;&gt;0,$AC$3,Comptes!AF758)),""),""))</f>
        <v>0</v>
      </c>
      <c r="AD758" s="60" t="str">
        <f ca="1">+IFERROR(VLOOKUP((($AC$3-AC758))/30.5,$AK$24:$AL$28,2,TRUE),"")</f>
        <v>A plus d’un an</v>
      </c>
      <c r="AE758" s="52"/>
      <c r="AF758" s="61"/>
    </row>
    <row r="759" spans="1:32" s="62" customFormat="1" ht="13.8" x14ac:dyDescent="0.3">
      <c r="A759" s="76"/>
      <c r="B759" s="64" t="s">
        <v>125</v>
      </c>
      <c r="C759" s="65" t="s">
        <v>125</v>
      </c>
      <c r="D759" s="65" t="s">
        <v>125</v>
      </c>
      <c r="E759" s="66" t="s">
        <v>125</v>
      </c>
      <c r="F759" s="54">
        <v>0</v>
      </c>
      <c r="G759" s="55">
        <v>0</v>
      </c>
      <c r="H759" s="67">
        <f t="shared" si="45"/>
        <v>0</v>
      </c>
      <c r="I759" s="68"/>
      <c r="J759" s="56"/>
      <c r="K759" s="69"/>
      <c r="L759" s="70">
        <f t="shared" si="46"/>
        <v>0</v>
      </c>
      <c r="M759" s="52"/>
      <c r="N759" s="57">
        <v>0</v>
      </c>
      <c r="O759" s="72"/>
      <c r="P759" s="72"/>
      <c r="Q759" s="72"/>
      <c r="R759" s="72"/>
      <c r="S759" s="72"/>
      <c r="T759" s="72"/>
      <c r="U759" s="72"/>
      <c r="V759" s="72"/>
      <c r="W759" s="72"/>
      <c r="X759" s="72"/>
      <c r="Y759" s="72"/>
      <c r="Z759" s="72"/>
      <c r="AA759" s="58">
        <f t="shared" si="47"/>
        <v>0</v>
      </c>
      <c r="AB759" s="73"/>
      <c r="AC759" s="59">
        <f>IF(ROUND(Comptes!AA759,0)=0,Comptes!AF759,IFERROR(IF(Comptes!H759&lt;&gt;0,IF(Comptes!AA759&lt;&gt;0,SUMPRODUCT(Comptes!O759:Z759,Comptes!$O$5:$Z$5)/Comptes!AA759,IF(Comptes!G759&lt;&gt;0,$AC$3,Comptes!AF759)),""),""))</f>
        <v>0</v>
      </c>
      <c r="AD759" s="60" t="str">
        <f ca="1">+IFERROR(VLOOKUP((($AC$3-AC759))/30.5,$AK$24:$AL$28,2,TRUE),"")</f>
        <v>A plus d’un an</v>
      </c>
      <c r="AE759" s="52"/>
      <c r="AF759" s="61"/>
    </row>
    <row r="760" spans="1:32" s="62" customFormat="1" ht="13.8" x14ac:dyDescent="0.3">
      <c r="A760" s="76"/>
      <c r="B760" s="64" t="s">
        <v>125</v>
      </c>
      <c r="C760" s="65" t="s">
        <v>125</v>
      </c>
      <c r="D760" s="65" t="s">
        <v>125</v>
      </c>
      <c r="E760" s="66" t="s">
        <v>125</v>
      </c>
      <c r="F760" s="54">
        <v>0</v>
      </c>
      <c r="G760" s="55">
        <v>0</v>
      </c>
      <c r="H760" s="67">
        <f t="shared" si="45"/>
        <v>0</v>
      </c>
      <c r="I760" s="68"/>
      <c r="J760" s="56"/>
      <c r="K760" s="69"/>
      <c r="L760" s="70">
        <f t="shared" si="46"/>
        <v>0</v>
      </c>
      <c r="M760" s="52"/>
      <c r="N760" s="57">
        <v>0</v>
      </c>
      <c r="O760" s="72"/>
      <c r="P760" s="72"/>
      <c r="Q760" s="72"/>
      <c r="R760" s="72"/>
      <c r="S760" s="72"/>
      <c r="T760" s="72"/>
      <c r="U760" s="72"/>
      <c r="V760" s="72"/>
      <c r="W760" s="72"/>
      <c r="X760" s="72"/>
      <c r="Y760" s="72"/>
      <c r="Z760" s="72"/>
      <c r="AA760" s="58">
        <f t="shared" si="47"/>
        <v>0</v>
      </c>
      <c r="AB760" s="73"/>
      <c r="AC760" s="59">
        <f>IF(ROUND(Comptes!AA760,0)=0,Comptes!AF760,IFERROR(IF(Comptes!H760&lt;&gt;0,IF(Comptes!AA760&lt;&gt;0,SUMPRODUCT(Comptes!O760:Z760,Comptes!$O$5:$Z$5)/Comptes!AA760,IF(Comptes!G760&lt;&gt;0,$AC$3,Comptes!AF760)),""),""))</f>
        <v>0</v>
      </c>
      <c r="AD760" s="60" t="str">
        <f ca="1">+IFERROR(VLOOKUP((($AC$3-AC760))/30.5,$AK$24:$AL$28,2,TRUE),"")</f>
        <v>A plus d’un an</v>
      </c>
      <c r="AE760" s="52"/>
      <c r="AF760" s="61"/>
    </row>
    <row r="761" spans="1:32" s="62" customFormat="1" ht="13.8" x14ac:dyDescent="0.3">
      <c r="A761" s="76"/>
      <c r="B761" s="64" t="s">
        <v>125</v>
      </c>
      <c r="C761" s="65" t="s">
        <v>125</v>
      </c>
      <c r="D761" s="65" t="s">
        <v>125</v>
      </c>
      <c r="E761" s="66" t="s">
        <v>125</v>
      </c>
      <c r="F761" s="54">
        <v>0</v>
      </c>
      <c r="G761" s="55">
        <v>0</v>
      </c>
      <c r="H761" s="67">
        <f t="shared" si="45"/>
        <v>0</v>
      </c>
      <c r="I761" s="68"/>
      <c r="J761" s="56"/>
      <c r="K761" s="69"/>
      <c r="L761" s="70">
        <f t="shared" si="46"/>
        <v>0</v>
      </c>
      <c r="M761" s="52"/>
      <c r="N761" s="57">
        <v>0</v>
      </c>
      <c r="O761" s="72"/>
      <c r="P761" s="72"/>
      <c r="Q761" s="72"/>
      <c r="R761" s="72"/>
      <c r="S761" s="72"/>
      <c r="T761" s="72"/>
      <c r="U761" s="72"/>
      <c r="V761" s="72"/>
      <c r="W761" s="72"/>
      <c r="X761" s="72"/>
      <c r="Y761" s="72"/>
      <c r="Z761" s="72"/>
      <c r="AA761" s="58">
        <f t="shared" si="47"/>
        <v>0</v>
      </c>
      <c r="AB761" s="73"/>
      <c r="AC761" s="59">
        <f>IF(ROUND(Comptes!AA761,0)=0,Comptes!AF761,IFERROR(IF(Comptes!H761&lt;&gt;0,IF(Comptes!AA761&lt;&gt;0,SUMPRODUCT(Comptes!O761:Z761,Comptes!$O$5:$Z$5)/Comptes!AA761,IF(Comptes!G761&lt;&gt;0,$AC$3,Comptes!AF761)),""),""))</f>
        <v>0</v>
      </c>
      <c r="AD761" s="60" t="str">
        <f ca="1">+IFERROR(VLOOKUP((($AC$3-AC761))/30.5,$AK$24:$AL$28,2,TRUE),"")</f>
        <v>A plus d’un an</v>
      </c>
      <c r="AE761" s="52"/>
      <c r="AF761" s="61"/>
    </row>
    <row r="762" spans="1:32" s="62" customFormat="1" ht="13.8" x14ac:dyDescent="0.3">
      <c r="A762" s="76"/>
      <c r="B762" s="64" t="s">
        <v>125</v>
      </c>
      <c r="C762" s="65" t="s">
        <v>125</v>
      </c>
      <c r="D762" s="65" t="s">
        <v>125</v>
      </c>
      <c r="E762" s="66" t="s">
        <v>125</v>
      </c>
      <c r="F762" s="54">
        <v>0</v>
      </c>
      <c r="G762" s="55">
        <v>0</v>
      </c>
      <c r="H762" s="67">
        <f t="shared" si="45"/>
        <v>0</v>
      </c>
      <c r="I762" s="68"/>
      <c r="J762" s="56"/>
      <c r="K762" s="69"/>
      <c r="L762" s="70">
        <f t="shared" si="46"/>
        <v>0</v>
      </c>
      <c r="M762" s="52"/>
      <c r="N762" s="57">
        <v>0</v>
      </c>
      <c r="O762" s="72"/>
      <c r="P762" s="72"/>
      <c r="Q762" s="72"/>
      <c r="R762" s="72"/>
      <c r="S762" s="72"/>
      <c r="T762" s="72"/>
      <c r="U762" s="72"/>
      <c r="V762" s="72"/>
      <c r="W762" s="72"/>
      <c r="X762" s="72"/>
      <c r="Y762" s="72"/>
      <c r="Z762" s="72"/>
      <c r="AA762" s="58">
        <f t="shared" si="47"/>
        <v>0</v>
      </c>
      <c r="AB762" s="73"/>
      <c r="AC762" s="59">
        <f>IF(ROUND(Comptes!AA762,0)=0,Comptes!AF762,IFERROR(IF(Comptes!H762&lt;&gt;0,IF(Comptes!AA762&lt;&gt;0,SUMPRODUCT(Comptes!O762:Z762,Comptes!$O$5:$Z$5)/Comptes!AA762,IF(Comptes!G762&lt;&gt;0,$AC$3,Comptes!AF762)),""),""))</f>
        <v>0</v>
      </c>
      <c r="AD762" s="60" t="str">
        <f ca="1">+IFERROR(VLOOKUP((($AC$3-AC762))/30.5,$AK$24:$AL$28,2,TRUE),"")</f>
        <v>A plus d’un an</v>
      </c>
      <c r="AE762" s="52"/>
      <c r="AF762" s="61"/>
    </row>
    <row r="763" spans="1:32" s="62" customFormat="1" ht="13.8" x14ac:dyDescent="0.3">
      <c r="A763" s="76"/>
      <c r="B763" s="64" t="s">
        <v>125</v>
      </c>
      <c r="C763" s="65" t="s">
        <v>125</v>
      </c>
      <c r="D763" s="65" t="s">
        <v>125</v>
      </c>
      <c r="E763" s="66" t="s">
        <v>125</v>
      </c>
      <c r="F763" s="54">
        <v>0</v>
      </c>
      <c r="G763" s="55">
        <v>0</v>
      </c>
      <c r="H763" s="67">
        <f t="shared" si="45"/>
        <v>0</v>
      </c>
      <c r="I763" s="68"/>
      <c r="J763" s="56"/>
      <c r="K763" s="69"/>
      <c r="L763" s="70">
        <f t="shared" si="46"/>
        <v>0</v>
      </c>
      <c r="M763" s="52"/>
      <c r="N763" s="57">
        <v>0</v>
      </c>
      <c r="O763" s="72"/>
      <c r="P763" s="72"/>
      <c r="Q763" s="72"/>
      <c r="R763" s="72"/>
      <c r="S763" s="72"/>
      <c r="T763" s="72"/>
      <c r="U763" s="72"/>
      <c r="V763" s="72"/>
      <c r="W763" s="72"/>
      <c r="X763" s="72"/>
      <c r="Y763" s="72"/>
      <c r="Z763" s="72"/>
      <c r="AA763" s="58">
        <f t="shared" si="47"/>
        <v>0</v>
      </c>
      <c r="AB763" s="73"/>
      <c r="AC763" s="59">
        <f>IF(ROUND(Comptes!AA763,0)=0,Comptes!AF763,IFERROR(IF(Comptes!H763&lt;&gt;0,IF(Comptes!AA763&lt;&gt;0,SUMPRODUCT(Comptes!O763:Z763,Comptes!$O$5:$Z$5)/Comptes!AA763,IF(Comptes!G763&lt;&gt;0,$AC$3,Comptes!AF763)),""),""))</f>
        <v>0</v>
      </c>
      <c r="AD763" s="60" t="str">
        <f ca="1">+IFERROR(VLOOKUP((($AC$3-AC763))/30.5,$AK$24:$AL$28,2,TRUE),"")</f>
        <v>A plus d’un an</v>
      </c>
      <c r="AE763" s="52"/>
      <c r="AF763" s="61"/>
    </row>
    <row r="764" spans="1:32" s="62" customFormat="1" ht="13.8" x14ac:dyDescent="0.3">
      <c r="A764" s="76"/>
      <c r="B764" s="64" t="s">
        <v>125</v>
      </c>
      <c r="C764" s="65" t="s">
        <v>125</v>
      </c>
      <c r="D764" s="65" t="s">
        <v>125</v>
      </c>
      <c r="E764" s="66" t="s">
        <v>125</v>
      </c>
      <c r="F764" s="54">
        <v>0</v>
      </c>
      <c r="G764" s="55">
        <v>0</v>
      </c>
      <c r="H764" s="67">
        <f t="shared" si="45"/>
        <v>0</v>
      </c>
      <c r="I764" s="68"/>
      <c r="J764" s="56"/>
      <c r="K764" s="69"/>
      <c r="L764" s="70">
        <f t="shared" si="46"/>
        <v>0</v>
      </c>
      <c r="M764" s="52"/>
      <c r="N764" s="57">
        <v>0</v>
      </c>
      <c r="O764" s="72"/>
      <c r="P764" s="72"/>
      <c r="Q764" s="72"/>
      <c r="R764" s="72"/>
      <c r="S764" s="72"/>
      <c r="T764" s="72"/>
      <c r="U764" s="72"/>
      <c r="V764" s="72"/>
      <c r="W764" s="72"/>
      <c r="X764" s="72"/>
      <c r="Y764" s="72"/>
      <c r="Z764" s="72"/>
      <c r="AA764" s="58">
        <f t="shared" si="47"/>
        <v>0</v>
      </c>
      <c r="AB764" s="73"/>
      <c r="AC764" s="59">
        <f>IF(ROUND(Comptes!AA764,0)=0,Comptes!AF764,IFERROR(IF(Comptes!H764&lt;&gt;0,IF(Comptes!AA764&lt;&gt;0,SUMPRODUCT(Comptes!O764:Z764,Comptes!$O$5:$Z$5)/Comptes!AA764,IF(Comptes!G764&lt;&gt;0,$AC$3,Comptes!AF764)),""),""))</f>
        <v>0</v>
      </c>
      <c r="AD764" s="60" t="str">
        <f ca="1">+IFERROR(VLOOKUP((($AC$3-AC764))/30.5,$AK$24:$AL$28,2,TRUE),"")</f>
        <v>A plus d’un an</v>
      </c>
      <c r="AE764" s="52"/>
      <c r="AF764" s="61"/>
    </row>
    <row r="765" spans="1:32" s="62" customFormat="1" ht="13.8" x14ac:dyDescent="0.3">
      <c r="A765" s="76"/>
      <c r="B765" s="64" t="s">
        <v>125</v>
      </c>
      <c r="C765" s="65" t="s">
        <v>125</v>
      </c>
      <c r="D765" s="65" t="s">
        <v>125</v>
      </c>
      <c r="E765" s="66" t="s">
        <v>125</v>
      </c>
      <c r="F765" s="54">
        <v>0</v>
      </c>
      <c r="G765" s="55">
        <v>0</v>
      </c>
      <c r="H765" s="67">
        <f t="shared" si="45"/>
        <v>0</v>
      </c>
      <c r="I765" s="68"/>
      <c r="J765" s="56"/>
      <c r="K765" s="69"/>
      <c r="L765" s="70">
        <f t="shared" si="46"/>
        <v>0</v>
      </c>
      <c r="M765" s="52"/>
      <c r="N765" s="57">
        <v>0</v>
      </c>
      <c r="O765" s="72"/>
      <c r="P765" s="72"/>
      <c r="Q765" s="72"/>
      <c r="R765" s="72"/>
      <c r="S765" s="72"/>
      <c r="T765" s="72"/>
      <c r="U765" s="72"/>
      <c r="V765" s="72"/>
      <c r="W765" s="72"/>
      <c r="X765" s="72"/>
      <c r="Y765" s="72"/>
      <c r="Z765" s="72"/>
      <c r="AA765" s="58">
        <f t="shared" si="47"/>
        <v>0</v>
      </c>
      <c r="AB765" s="73"/>
      <c r="AC765" s="59">
        <f>IF(ROUND(Comptes!AA765,0)=0,Comptes!AF765,IFERROR(IF(Comptes!H765&lt;&gt;0,IF(Comptes!AA765&lt;&gt;0,SUMPRODUCT(Comptes!O765:Z765,Comptes!$O$5:$Z$5)/Comptes!AA765,IF(Comptes!G765&lt;&gt;0,$AC$3,Comptes!AF765)),""),""))</f>
        <v>0</v>
      </c>
      <c r="AD765" s="60" t="str">
        <f ca="1">+IFERROR(VLOOKUP((($AC$3-AC765))/30.5,$AK$24:$AL$28,2,TRUE),"")</f>
        <v>A plus d’un an</v>
      </c>
      <c r="AE765" s="52"/>
      <c r="AF765" s="61"/>
    </row>
    <row r="766" spans="1:32" s="62" customFormat="1" ht="13.8" x14ac:dyDescent="0.3">
      <c r="A766" s="76"/>
      <c r="B766" s="64" t="s">
        <v>125</v>
      </c>
      <c r="C766" s="65" t="s">
        <v>125</v>
      </c>
      <c r="D766" s="65" t="s">
        <v>125</v>
      </c>
      <c r="E766" s="66" t="s">
        <v>125</v>
      </c>
      <c r="F766" s="54">
        <v>0</v>
      </c>
      <c r="G766" s="55">
        <v>0</v>
      </c>
      <c r="H766" s="67">
        <f t="shared" si="45"/>
        <v>0</v>
      </c>
      <c r="I766" s="68"/>
      <c r="J766" s="56"/>
      <c r="K766" s="69"/>
      <c r="L766" s="70">
        <f t="shared" si="46"/>
        <v>0</v>
      </c>
      <c r="M766" s="52"/>
      <c r="N766" s="57">
        <v>0</v>
      </c>
      <c r="O766" s="72"/>
      <c r="P766" s="72"/>
      <c r="Q766" s="72"/>
      <c r="R766" s="72"/>
      <c r="S766" s="72"/>
      <c r="T766" s="72"/>
      <c r="U766" s="72"/>
      <c r="V766" s="72"/>
      <c r="W766" s="72"/>
      <c r="X766" s="72"/>
      <c r="Y766" s="72"/>
      <c r="Z766" s="72"/>
      <c r="AA766" s="58">
        <f t="shared" si="47"/>
        <v>0</v>
      </c>
      <c r="AB766" s="73"/>
      <c r="AC766" s="59">
        <f>IF(ROUND(Comptes!AA766,0)=0,Comptes!AF766,IFERROR(IF(Comptes!H766&lt;&gt;0,IF(Comptes!AA766&lt;&gt;0,SUMPRODUCT(Comptes!O766:Z766,Comptes!$O$5:$Z$5)/Comptes!AA766,IF(Comptes!G766&lt;&gt;0,$AC$3,Comptes!AF766)),""),""))</f>
        <v>0</v>
      </c>
      <c r="AD766" s="60" t="str">
        <f ca="1">+IFERROR(VLOOKUP((($AC$3-AC766))/30.5,$AK$24:$AL$28,2,TRUE),"")</f>
        <v>A plus d’un an</v>
      </c>
      <c r="AE766" s="52"/>
      <c r="AF766" s="61"/>
    </row>
    <row r="767" spans="1:32" s="62" customFormat="1" ht="13.8" x14ac:dyDescent="0.3">
      <c r="A767" s="76"/>
      <c r="B767" s="64" t="s">
        <v>125</v>
      </c>
      <c r="C767" s="65" t="s">
        <v>125</v>
      </c>
      <c r="D767" s="65" t="s">
        <v>125</v>
      </c>
      <c r="E767" s="66" t="s">
        <v>125</v>
      </c>
      <c r="F767" s="54">
        <v>0</v>
      </c>
      <c r="G767" s="55">
        <v>0</v>
      </c>
      <c r="H767" s="67">
        <f t="shared" si="45"/>
        <v>0</v>
      </c>
      <c r="I767" s="68"/>
      <c r="J767" s="56"/>
      <c r="K767" s="69"/>
      <c r="L767" s="70">
        <f t="shared" si="46"/>
        <v>0</v>
      </c>
      <c r="M767" s="52"/>
      <c r="N767" s="57">
        <v>0</v>
      </c>
      <c r="O767" s="72"/>
      <c r="P767" s="72"/>
      <c r="Q767" s="72"/>
      <c r="R767" s="72"/>
      <c r="S767" s="72"/>
      <c r="T767" s="72"/>
      <c r="U767" s="72"/>
      <c r="V767" s="72"/>
      <c r="W767" s="72"/>
      <c r="X767" s="72"/>
      <c r="Y767" s="72"/>
      <c r="Z767" s="72"/>
      <c r="AA767" s="58">
        <f t="shared" si="47"/>
        <v>0</v>
      </c>
      <c r="AB767" s="73"/>
      <c r="AC767" s="59">
        <f>IF(ROUND(Comptes!AA767,0)=0,Comptes!AF767,IFERROR(IF(Comptes!H767&lt;&gt;0,IF(Comptes!AA767&lt;&gt;0,SUMPRODUCT(Comptes!O767:Z767,Comptes!$O$5:$Z$5)/Comptes!AA767,IF(Comptes!G767&lt;&gt;0,$AC$3,Comptes!AF767)),""),""))</f>
        <v>0</v>
      </c>
      <c r="AD767" s="60" t="str">
        <f ca="1">+IFERROR(VLOOKUP((($AC$3-AC767))/30.5,$AK$24:$AL$28,2,TRUE),"")</f>
        <v>A plus d’un an</v>
      </c>
      <c r="AE767" s="52"/>
      <c r="AF767" s="61"/>
    </row>
    <row r="768" spans="1:32" s="62" customFormat="1" ht="13.8" x14ac:dyDescent="0.3">
      <c r="A768" s="76"/>
      <c r="B768" s="64" t="s">
        <v>125</v>
      </c>
      <c r="C768" s="65" t="s">
        <v>125</v>
      </c>
      <c r="D768" s="65" t="s">
        <v>125</v>
      </c>
      <c r="E768" s="66" t="s">
        <v>125</v>
      </c>
      <c r="F768" s="54">
        <v>0</v>
      </c>
      <c r="G768" s="55">
        <v>0</v>
      </c>
      <c r="H768" s="67">
        <f t="shared" si="45"/>
        <v>0</v>
      </c>
      <c r="I768" s="68"/>
      <c r="J768" s="56"/>
      <c r="K768" s="69"/>
      <c r="L768" s="70">
        <f t="shared" si="46"/>
        <v>0</v>
      </c>
      <c r="M768" s="52"/>
      <c r="N768" s="57">
        <v>0</v>
      </c>
      <c r="O768" s="72"/>
      <c r="P768" s="72"/>
      <c r="Q768" s="72"/>
      <c r="R768" s="72"/>
      <c r="S768" s="72"/>
      <c r="T768" s="72"/>
      <c r="U768" s="72"/>
      <c r="V768" s="72"/>
      <c r="W768" s="72"/>
      <c r="X768" s="72"/>
      <c r="Y768" s="72"/>
      <c r="Z768" s="72"/>
      <c r="AA768" s="58">
        <f t="shared" si="47"/>
        <v>0</v>
      </c>
      <c r="AB768" s="73"/>
      <c r="AC768" s="59">
        <f>IF(ROUND(Comptes!AA768,0)=0,Comptes!AF768,IFERROR(IF(Comptes!H768&lt;&gt;0,IF(Comptes!AA768&lt;&gt;0,SUMPRODUCT(Comptes!O768:Z768,Comptes!$O$5:$Z$5)/Comptes!AA768,IF(Comptes!G768&lt;&gt;0,$AC$3,Comptes!AF768)),""),""))</f>
        <v>0</v>
      </c>
      <c r="AD768" s="60" t="str">
        <f ca="1">+IFERROR(VLOOKUP((($AC$3-AC768))/30.5,$AK$24:$AL$28,2,TRUE),"")</f>
        <v>A plus d’un an</v>
      </c>
      <c r="AE768" s="52"/>
      <c r="AF768" s="61"/>
    </row>
    <row r="769" spans="1:32" s="62" customFormat="1" ht="13.8" x14ac:dyDescent="0.3">
      <c r="A769" s="76"/>
      <c r="B769" s="64" t="s">
        <v>125</v>
      </c>
      <c r="C769" s="65" t="s">
        <v>125</v>
      </c>
      <c r="D769" s="65" t="s">
        <v>125</v>
      </c>
      <c r="E769" s="66" t="s">
        <v>125</v>
      </c>
      <c r="F769" s="54">
        <v>0</v>
      </c>
      <c r="G769" s="55">
        <v>0</v>
      </c>
      <c r="H769" s="67">
        <f t="shared" si="45"/>
        <v>0</v>
      </c>
      <c r="I769" s="68"/>
      <c r="J769" s="56"/>
      <c r="K769" s="69"/>
      <c r="L769" s="70">
        <f t="shared" si="46"/>
        <v>0</v>
      </c>
      <c r="M769" s="52"/>
      <c r="N769" s="57">
        <v>0</v>
      </c>
      <c r="O769" s="72"/>
      <c r="P769" s="72"/>
      <c r="Q769" s="72"/>
      <c r="R769" s="72"/>
      <c r="S769" s="72"/>
      <c r="T769" s="72"/>
      <c r="U769" s="72"/>
      <c r="V769" s="72"/>
      <c r="W769" s="72"/>
      <c r="X769" s="72"/>
      <c r="Y769" s="72"/>
      <c r="Z769" s="72"/>
      <c r="AA769" s="58">
        <f t="shared" si="47"/>
        <v>0</v>
      </c>
      <c r="AB769" s="73"/>
      <c r="AC769" s="59">
        <f>IF(ROUND(Comptes!AA769,0)=0,Comptes!AF769,IFERROR(IF(Comptes!H769&lt;&gt;0,IF(Comptes!AA769&lt;&gt;0,SUMPRODUCT(Comptes!O769:Z769,Comptes!$O$5:$Z$5)/Comptes!AA769,IF(Comptes!G769&lt;&gt;0,$AC$3,Comptes!AF769)),""),""))</f>
        <v>0</v>
      </c>
      <c r="AD769" s="60" t="str">
        <f ca="1">+IFERROR(VLOOKUP((($AC$3-AC769))/30.5,$AK$24:$AL$28,2,TRUE),"")</f>
        <v>A plus d’un an</v>
      </c>
      <c r="AE769" s="52"/>
      <c r="AF769" s="61"/>
    </row>
    <row r="770" spans="1:32" s="62" customFormat="1" ht="13.8" x14ac:dyDescent="0.3">
      <c r="A770" s="76"/>
      <c r="B770" s="64" t="s">
        <v>125</v>
      </c>
      <c r="C770" s="65" t="s">
        <v>125</v>
      </c>
      <c r="D770" s="65" t="s">
        <v>125</v>
      </c>
      <c r="E770" s="66" t="s">
        <v>125</v>
      </c>
      <c r="F770" s="54">
        <v>0</v>
      </c>
      <c r="G770" s="55">
        <v>0</v>
      </c>
      <c r="H770" s="67">
        <f t="shared" si="45"/>
        <v>0</v>
      </c>
      <c r="I770" s="68"/>
      <c r="J770" s="56"/>
      <c r="K770" s="69"/>
      <c r="L770" s="70">
        <f t="shared" si="46"/>
        <v>0</v>
      </c>
      <c r="M770" s="52"/>
      <c r="N770" s="57">
        <v>0</v>
      </c>
      <c r="O770" s="72"/>
      <c r="P770" s="72"/>
      <c r="Q770" s="72"/>
      <c r="R770" s="72"/>
      <c r="S770" s="72"/>
      <c r="T770" s="72"/>
      <c r="U770" s="72"/>
      <c r="V770" s="72"/>
      <c r="W770" s="72"/>
      <c r="X770" s="72"/>
      <c r="Y770" s="72"/>
      <c r="Z770" s="72"/>
      <c r="AA770" s="58">
        <f t="shared" si="47"/>
        <v>0</v>
      </c>
      <c r="AB770" s="73"/>
      <c r="AC770" s="59">
        <f>IF(ROUND(Comptes!AA770,0)=0,Comptes!AF770,IFERROR(IF(Comptes!H770&lt;&gt;0,IF(Comptes!AA770&lt;&gt;0,SUMPRODUCT(Comptes!O770:Z770,Comptes!$O$5:$Z$5)/Comptes!AA770,IF(Comptes!G770&lt;&gt;0,$AC$3,Comptes!AF770)),""),""))</f>
        <v>0</v>
      </c>
      <c r="AD770" s="60" t="str">
        <f ca="1">+IFERROR(VLOOKUP((($AC$3-AC770))/30.5,$AK$24:$AL$28,2,TRUE),"")</f>
        <v>A plus d’un an</v>
      </c>
      <c r="AE770" s="52"/>
      <c r="AF770" s="61"/>
    </row>
    <row r="771" spans="1:32" s="62" customFormat="1" ht="13.8" x14ac:dyDescent="0.3">
      <c r="A771" s="76"/>
      <c r="B771" s="64" t="s">
        <v>125</v>
      </c>
      <c r="C771" s="65" t="s">
        <v>125</v>
      </c>
      <c r="D771" s="65" t="s">
        <v>125</v>
      </c>
      <c r="E771" s="66" t="s">
        <v>125</v>
      </c>
      <c r="F771" s="54">
        <v>0</v>
      </c>
      <c r="G771" s="55">
        <v>0</v>
      </c>
      <c r="H771" s="67">
        <f t="shared" si="45"/>
        <v>0</v>
      </c>
      <c r="I771" s="68"/>
      <c r="J771" s="56"/>
      <c r="K771" s="69"/>
      <c r="L771" s="70">
        <f t="shared" si="46"/>
        <v>0</v>
      </c>
      <c r="M771" s="52"/>
      <c r="N771" s="57">
        <v>0</v>
      </c>
      <c r="O771" s="72"/>
      <c r="P771" s="72"/>
      <c r="Q771" s="72"/>
      <c r="R771" s="72"/>
      <c r="S771" s="72"/>
      <c r="T771" s="72"/>
      <c r="U771" s="72"/>
      <c r="V771" s="72"/>
      <c r="W771" s="72"/>
      <c r="X771" s="72"/>
      <c r="Y771" s="72"/>
      <c r="Z771" s="72"/>
      <c r="AA771" s="58">
        <f t="shared" si="47"/>
        <v>0</v>
      </c>
      <c r="AB771" s="73"/>
      <c r="AC771" s="59">
        <f>IF(ROUND(Comptes!AA771,0)=0,Comptes!AF771,IFERROR(IF(Comptes!H771&lt;&gt;0,IF(Comptes!AA771&lt;&gt;0,SUMPRODUCT(Comptes!O771:Z771,Comptes!$O$5:$Z$5)/Comptes!AA771,IF(Comptes!G771&lt;&gt;0,$AC$3,Comptes!AF771)),""),""))</f>
        <v>0</v>
      </c>
      <c r="AD771" s="60" t="str">
        <f ca="1">+IFERROR(VLOOKUP((($AC$3-AC771))/30.5,$AK$24:$AL$28,2,TRUE),"")</f>
        <v>A plus d’un an</v>
      </c>
      <c r="AE771" s="52"/>
      <c r="AF771" s="61"/>
    </row>
    <row r="772" spans="1:32" s="62" customFormat="1" ht="13.8" x14ac:dyDescent="0.3">
      <c r="A772" s="76"/>
      <c r="B772" s="64" t="s">
        <v>125</v>
      </c>
      <c r="C772" s="65" t="s">
        <v>125</v>
      </c>
      <c r="D772" s="65" t="s">
        <v>125</v>
      </c>
      <c r="E772" s="66" t="s">
        <v>125</v>
      </c>
      <c r="F772" s="54">
        <v>0</v>
      </c>
      <c r="G772" s="55">
        <v>0</v>
      </c>
      <c r="H772" s="67">
        <f t="shared" si="45"/>
        <v>0</v>
      </c>
      <c r="I772" s="68"/>
      <c r="J772" s="56"/>
      <c r="K772" s="69"/>
      <c r="L772" s="70">
        <f t="shared" si="46"/>
        <v>0</v>
      </c>
      <c r="M772" s="52"/>
      <c r="N772" s="57">
        <v>0</v>
      </c>
      <c r="O772" s="72"/>
      <c r="P772" s="72"/>
      <c r="Q772" s="72"/>
      <c r="R772" s="72"/>
      <c r="S772" s="72"/>
      <c r="T772" s="72"/>
      <c r="U772" s="72"/>
      <c r="V772" s="72"/>
      <c r="W772" s="72"/>
      <c r="X772" s="72"/>
      <c r="Y772" s="72"/>
      <c r="Z772" s="72"/>
      <c r="AA772" s="58">
        <f t="shared" si="47"/>
        <v>0</v>
      </c>
      <c r="AB772" s="73"/>
      <c r="AC772" s="59">
        <f>IF(ROUND(Comptes!AA772,0)=0,Comptes!AF772,IFERROR(IF(Comptes!H772&lt;&gt;0,IF(Comptes!AA772&lt;&gt;0,SUMPRODUCT(Comptes!O772:Z772,Comptes!$O$5:$Z$5)/Comptes!AA772,IF(Comptes!G772&lt;&gt;0,$AC$3,Comptes!AF772)),""),""))</f>
        <v>0</v>
      </c>
      <c r="AD772" s="60" t="str">
        <f ca="1">+IFERROR(VLOOKUP((($AC$3-AC772))/30.5,$AK$24:$AL$28,2,TRUE),"")</f>
        <v>A plus d’un an</v>
      </c>
      <c r="AE772" s="52"/>
      <c r="AF772" s="61"/>
    </row>
    <row r="773" spans="1:32" s="62" customFormat="1" ht="13.8" x14ac:dyDescent="0.3">
      <c r="A773" s="76"/>
      <c r="B773" s="64" t="s">
        <v>125</v>
      </c>
      <c r="C773" s="65" t="s">
        <v>125</v>
      </c>
      <c r="D773" s="65" t="s">
        <v>125</v>
      </c>
      <c r="E773" s="66" t="s">
        <v>125</v>
      </c>
      <c r="F773" s="54">
        <v>0</v>
      </c>
      <c r="G773" s="55">
        <v>0</v>
      </c>
      <c r="H773" s="67">
        <f t="shared" si="45"/>
        <v>0</v>
      </c>
      <c r="I773" s="68"/>
      <c r="J773" s="56"/>
      <c r="K773" s="69"/>
      <c r="L773" s="70">
        <f t="shared" si="46"/>
        <v>0</v>
      </c>
      <c r="M773" s="52"/>
      <c r="N773" s="57">
        <v>0</v>
      </c>
      <c r="O773" s="72"/>
      <c r="P773" s="72"/>
      <c r="Q773" s="72"/>
      <c r="R773" s="72"/>
      <c r="S773" s="72"/>
      <c r="T773" s="72"/>
      <c r="U773" s="72"/>
      <c r="V773" s="72"/>
      <c r="W773" s="72"/>
      <c r="X773" s="72"/>
      <c r="Y773" s="72"/>
      <c r="Z773" s="72"/>
      <c r="AA773" s="58">
        <f t="shared" si="47"/>
        <v>0</v>
      </c>
      <c r="AB773" s="73"/>
      <c r="AC773" s="59">
        <f>IF(ROUND(Comptes!AA773,0)=0,Comptes!AF773,IFERROR(IF(Comptes!H773&lt;&gt;0,IF(Comptes!AA773&lt;&gt;0,SUMPRODUCT(Comptes!O773:Z773,Comptes!$O$5:$Z$5)/Comptes!AA773,IF(Comptes!G773&lt;&gt;0,$AC$3,Comptes!AF773)),""),""))</f>
        <v>0</v>
      </c>
      <c r="AD773" s="60" t="str">
        <f ca="1">+IFERROR(VLOOKUP((($AC$3-AC773))/30.5,$AK$24:$AL$28,2,TRUE),"")</f>
        <v>A plus d’un an</v>
      </c>
      <c r="AE773" s="52"/>
      <c r="AF773" s="61"/>
    </row>
    <row r="774" spans="1:32" s="62" customFormat="1" ht="13.8" x14ac:dyDescent="0.3">
      <c r="A774" s="76"/>
      <c r="B774" s="64" t="s">
        <v>125</v>
      </c>
      <c r="C774" s="65" t="s">
        <v>125</v>
      </c>
      <c r="D774" s="65" t="s">
        <v>125</v>
      </c>
      <c r="E774" s="66" t="s">
        <v>125</v>
      </c>
      <c r="F774" s="54">
        <v>0</v>
      </c>
      <c r="G774" s="55">
        <v>0</v>
      </c>
      <c r="H774" s="67">
        <f t="shared" si="45"/>
        <v>0</v>
      </c>
      <c r="I774" s="68"/>
      <c r="J774" s="56"/>
      <c r="K774" s="69"/>
      <c r="L774" s="70">
        <f t="shared" si="46"/>
        <v>0</v>
      </c>
      <c r="M774" s="52"/>
      <c r="N774" s="57">
        <v>0</v>
      </c>
      <c r="O774" s="72"/>
      <c r="P774" s="72"/>
      <c r="Q774" s="72"/>
      <c r="R774" s="72"/>
      <c r="S774" s="72"/>
      <c r="T774" s="72"/>
      <c r="U774" s="72"/>
      <c r="V774" s="72"/>
      <c r="W774" s="72"/>
      <c r="X774" s="72"/>
      <c r="Y774" s="72"/>
      <c r="Z774" s="72"/>
      <c r="AA774" s="58">
        <f t="shared" si="47"/>
        <v>0</v>
      </c>
      <c r="AB774" s="73"/>
      <c r="AC774" s="59">
        <f>IF(ROUND(Comptes!AA774,0)=0,Comptes!AF774,IFERROR(IF(Comptes!H774&lt;&gt;0,IF(Comptes!AA774&lt;&gt;0,SUMPRODUCT(Comptes!O774:Z774,Comptes!$O$5:$Z$5)/Comptes!AA774,IF(Comptes!G774&lt;&gt;0,$AC$3,Comptes!AF774)),""),""))</f>
        <v>0</v>
      </c>
      <c r="AD774" s="60" t="str">
        <f ca="1">+IFERROR(VLOOKUP((($AC$3-AC774))/30.5,$AK$24:$AL$28,2,TRUE),"")</f>
        <v>A plus d’un an</v>
      </c>
      <c r="AE774" s="52"/>
      <c r="AF774" s="61"/>
    </row>
    <row r="775" spans="1:32" s="62" customFormat="1" ht="13.8" x14ac:dyDescent="0.3">
      <c r="A775" s="76"/>
      <c r="B775" s="64" t="s">
        <v>125</v>
      </c>
      <c r="C775" s="65" t="s">
        <v>125</v>
      </c>
      <c r="D775" s="65" t="s">
        <v>125</v>
      </c>
      <c r="E775" s="66" t="s">
        <v>125</v>
      </c>
      <c r="F775" s="54">
        <v>0</v>
      </c>
      <c r="G775" s="55">
        <v>0</v>
      </c>
      <c r="H775" s="67">
        <f t="shared" si="45"/>
        <v>0</v>
      </c>
      <c r="I775" s="68"/>
      <c r="J775" s="56"/>
      <c r="K775" s="69"/>
      <c r="L775" s="70">
        <f t="shared" si="46"/>
        <v>0</v>
      </c>
      <c r="M775" s="52"/>
      <c r="N775" s="57">
        <v>0</v>
      </c>
      <c r="O775" s="72"/>
      <c r="P775" s="72"/>
      <c r="Q775" s="72"/>
      <c r="R775" s="72"/>
      <c r="S775" s="72"/>
      <c r="T775" s="72"/>
      <c r="U775" s="72"/>
      <c r="V775" s="72"/>
      <c r="W775" s="72"/>
      <c r="X775" s="72"/>
      <c r="Y775" s="72"/>
      <c r="Z775" s="72"/>
      <c r="AA775" s="58">
        <f t="shared" si="47"/>
        <v>0</v>
      </c>
      <c r="AB775" s="73"/>
      <c r="AC775" s="59">
        <f>IF(ROUND(Comptes!AA775,0)=0,Comptes!AF775,IFERROR(IF(Comptes!H775&lt;&gt;0,IF(Comptes!AA775&lt;&gt;0,SUMPRODUCT(Comptes!O775:Z775,Comptes!$O$5:$Z$5)/Comptes!AA775,IF(Comptes!G775&lt;&gt;0,$AC$3,Comptes!AF775)),""),""))</f>
        <v>0</v>
      </c>
      <c r="AD775" s="60" t="str">
        <f ca="1">+IFERROR(VLOOKUP((($AC$3-AC775))/30.5,$AK$24:$AL$28,2,TRUE),"")</f>
        <v>A plus d’un an</v>
      </c>
      <c r="AE775" s="52"/>
      <c r="AF775" s="61"/>
    </row>
    <row r="776" spans="1:32" s="62" customFormat="1" ht="13.8" x14ac:dyDescent="0.3">
      <c r="A776" s="76"/>
      <c r="B776" s="64" t="s">
        <v>125</v>
      </c>
      <c r="C776" s="65" t="s">
        <v>125</v>
      </c>
      <c r="D776" s="65" t="s">
        <v>125</v>
      </c>
      <c r="E776" s="66" t="s">
        <v>125</v>
      </c>
      <c r="F776" s="54">
        <v>0</v>
      </c>
      <c r="G776" s="55">
        <v>0</v>
      </c>
      <c r="H776" s="67">
        <f t="shared" si="45"/>
        <v>0</v>
      </c>
      <c r="I776" s="68"/>
      <c r="J776" s="56"/>
      <c r="K776" s="69"/>
      <c r="L776" s="70">
        <f t="shared" si="46"/>
        <v>0</v>
      </c>
      <c r="M776" s="52"/>
      <c r="N776" s="57">
        <v>0</v>
      </c>
      <c r="O776" s="72"/>
      <c r="P776" s="72"/>
      <c r="Q776" s="72"/>
      <c r="R776" s="72"/>
      <c r="S776" s="72"/>
      <c r="T776" s="72"/>
      <c r="U776" s="72"/>
      <c r="V776" s="72"/>
      <c r="W776" s="72"/>
      <c r="X776" s="72"/>
      <c r="Y776" s="72"/>
      <c r="Z776" s="72"/>
      <c r="AA776" s="58">
        <f t="shared" si="47"/>
        <v>0</v>
      </c>
      <c r="AB776" s="73"/>
      <c r="AC776" s="59">
        <f>IF(ROUND(Comptes!AA776,0)=0,Comptes!AF776,IFERROR(IF(Comptes!H776&lt;&gt;0,IF(Comptes!AA776&lt;&gt;0,SUMPRODUCT(Comptes!O776:Z776,Comptes!$O$5:$Z$5)/Comptes!AA776,IF(Comptes!G776&lt;&gt;0,$AC$3,Comptes!AF776)),""),""))</f>
        <v>0</v>
      </c>
      <c r="AD776" s="60" t="str">
        <f ca="1">+IFERROR(VLOOKUP((($AC$3-AC776))/30.5,$AK$24:$AL$28,2,TRUE),"")</f>
        <v>A plus d’un an</v>
      </c>
      <c r="AE776" s="52"/>
      <c r="AF776" s="61"/>
    </row>
    <row r="777" spans="1:32" s="62" customFormat="1" ht="13.8" x14ac:dyDescent="0.3">
      <c r="A777" s="76"/>
      <c r="B777" s="64" t="s">
        <v>125</v>
      </c>
      <c r="C777" s="65" t="s">
        <v>125</v>
      </c>
      <c r="D777" s="65" t="s">
        <v>125</v>
      </c>
      <c r="E777" s="66" t="s">
        <v>125</v>
      </c>
      <c r="F777" s="54">
        <v>0</v>
      </c>
      <c r="G777" s="55">
        <v>0</v>
      </c>
      <c r="H777" s="67">
        <f t="shared" si="45"/>
        <v>0</v>
      </c>
      <c r="I777" s="68"/>
      <c r="J777" s="56"/>
      <c r="K777" s="69"/>
      <c r="L777" s="70">
        <f t="shared" si="46"/>
        <v>0</v>
      </c>
      <c r="M777" s="52"/>
      <c r="N777" s="57">
        <v>0</v>
      </c>
      <c r="O777" s="72"/>
      <c r="P777" s="72"/>
      <c r="Q777" s="72"/>
      <c r="R777" s="72"/>
      <c r="S777" s="72"/>
      <c r="T777" s="72"/>
      <c r="U777" s="72"/>
      <c r="V777" s="72"/>
      <c r="W777" s="72"/>
      <c r="X777" s="72"/>
      <c r="Y777" s="72"/>
      <c r="Z777" s="72"/>
      <c r="AA777" s="58">
        <f t="shared" si="47"/>
        <v>0</v>
      </c>
      <c r="AB777" s="73"/>
      <c r="AC777" s="59">
        <f>IF(ROUND(Comptes!AA777,0)=0,Comptes!AF777,IFERROR(IF(Comptes!H777&lt;&gt;0,IF(Comptes!AA777&lt;&gt;0,SUMPRODUCT(Comptes!O777:Z777,Comptes!$O$5:$Z$5)/Comptes!AA777,IF(Comptes!G777&lt;&gt;0,$AC$3,Comptes!AF777)),""),""))</f>
        <v>0</v>
      </c>
      <c r="AD777" s="60" t="str">
        <f ca="1">+IFERROR(VLOOKUP((($AC$3-AC777))/30.5,$AK$24:$AL$28,2,TRUE),"")</f>
        <v>A plus d’un an</v>
      </c>
      <c r="AE777" s="52"/>
      <c r="AF777" s="61"/>
    </row>
    <row r="778" spans="1:32" s="62" customFormat="1" ht="13.8" x14ac:dyDescent="0.3">
      <c r="A778" s="76"/>
      <c r="B778" s="64" t="s">
        <v>125</v>
      </c>
      <c r="C778" s="65" t="s">
        <v>125</v>
      </c>
      <c r="D778" s="65" t="s">
        <v>125</v>
      </c>
      <c r="E778" s="66" t="s">
        <v>125</v>
      </c>
      <c r="F778" s="54">
        <v>0</v>
      </c>
      <c r="G778" s="55">
        <v>0</v>
      </c>
      <c r="H778" s="67">
        <f t="shared" si="45"/>
        <v>0</v>
      </c>
      <c r="I778" s="68"/>
      <c r="J778" s="56"/>
      <c r="K778" s="69"/>
      <c r="L778" s="70">
        <f t="shared" si="46"/>
        <v>0</v>
      </c>
      <c r="M778" s="52"/>
      <c r="N778" s="57">
        <v>0</v>
      </c>
      <c r="O778" s="72"/>
      <c r="P778" s="72"/>
      <c r="Q778" s="72"/>
      <c r="R778" s="72"/>
      <c r="S778" s="72"/>
      <c r="T778" s="72"/>
      <c r="U778" s="72"/>
      <c r="V778" s="72"/>
      <c r="W778" s="72"/>
      <c r="X778" s="72"/>
      <c r="Y778" s="72"/>
      <c r="Z778" s="72"/>
      <c r="AA778" s="58">
        <f t="shared" si="47"/>
        <v>0</v>
      </c>
      <c r="AB778" s="73"/>
      <c r="AC778" s="59">
        <f>IF(ROUND(Comptes!AA778,0)=0,Comptes!AF778,IFERROR(IF(Comptes!H778&lt;&gt;0,IF(Comptes!AA778&lt;&gt;0,SUMPRODUCT(Comptes!O778:Z778,Comptes!$O$5:$Z$5)/Comptes!AA778,IF(Comptes!G778&lt;&gt;0,$AC$3,Comptes!AF778)),""),""))</f>
        <v>0</v>
      </c>
      <c r="AD778" s="60" t="str">
        <f ca="1">+IFERROR(VLOOKUP((($AC$3-AC778))/30.5,$AK$24:$AL$28,2,TRUE),"")</f>
        <v>A plus d’un an</v>
      </c>
      <c r="AE778" s="52"/>
      <c r="AF778" s="61"/>
    </row>
    <row r="779" spans="1:32" s="62" customFormat="1" ht="13.8" x14ac:dyDescent="0.3">
      <c r="A779" s="76"/>
      <c r="B779" s="64" t="s">
        <v>125</v>
      </c>
      <c r="C779" s="65" t="s">
        <v>125</v>
      </c>
      <c r="D779" s="65" t="s">
        <v>125</v>
      </c>
      <c r="E779" s="66" t="s">
        <v>125</v>
      </c>
      <c r="F779" s="54">
        <v>0</v>
      </c>
      <c r="G779" s="55">
        <v>0</v>
      </c>
      <c r="H779" s="67">
        <f t="shared" si="45"/>
        <v>0</v>
      </c>
      <c r="I779" s="68"/>
      <c r="J779" s="56"/>
      <c r="K779" s="69"/>
      <c r="L779" s="70">
        <f t="shared" si="46"/>
        <v>0</v>
      </c>
      <c r="M779" s="52"/>
      <c r="N779" s="57">
        <v>0</v>
      </c>
      <c r="O779" s="72"/>
      <c r="P779" s="72"/>
      <c r="Q779" s="72"/>
      <c r="R779" s="72"/>
      <c r="S779" s="72"/>
      <c r="T779" s="72"/>
      <c r="U779" s="72"/>
      <c r="V779" s="72"/>
      <c r="W779" s="72"/>
      <c r="X779" s="72"/>
      <c r="Y779" s="72"/>
      <c r="Z779" s="72"/>
      <c r="AA779" s="58">
        <f t="shared" si="47"/>
        <v>0</v>
      </c>
      <c r="AB779" s="73"/>
      <c r="AC779" s="59">
        <f>IF(ROUND(Comptes!AA779,0)=0,Comptes!AF779,IFERROR(IF(Comptes!H779&lt;&gt;0,IF(Comptes!AA779&lt;&gt;0,SUMPRODUCT(Comptes!O779:Z779,Comptes!$O$5:$Z$5)/Comptes!AA779,IF(Comptes!G779&lt;&gt;0,$AC$3,Comptes!AF779)),""),""))</f>
        <v>0</v>
      </c>
      <c r="AD779" s="60" t="str">
        <f ca="1">+IFERROR(VLOOKUP((($AC$3-AC779))/30.5,$AK$24:$AL$28,2,TRUE),"")</f>
        <v>A plus d’un an</v>
      </c>
      <c r="AE779" s="52"/>
      <c r="AF779" s="61"/>
    </row>
    <row r="780" spans="1:32" s="62" customFormat="1" ht="13.8" x14ac:dyDescent="0.3">
      <c r="A780" s="76"/>
      <c r="B780" s="64" t="s">
        <v>125</v>
      </c>
      <c r="C780" s="65" t="s">
        <v>125</v>
      </c>
      <c r="D780" s="65" t="s">
        <v>125</v>
      </c>
      <c r="E780" s="66" t="s">
        <v>125</v>
      </c>
      <c r="F780" s="54">
        <v>0</v>
      </c>
      <c r="G780" s="55">
        <v>0</v>
      </c>
      <c r="H780" s="67">
        <f t="shared" si="45"/>
        <v>0</v>
      </c>
      <c r="I780" s="68"/>
      <c r="J780" s="56"/>
      <c r="K780" s="69"/>
      <c r="L780" s="70">
        <f t="shared" si="46"/>
        <v>0</v>
      </c>
      <c r="M780" s="52"/>
      <c r="N780" s="57">
        <v>0</v>
      </c>
      <c r="O780" s="72"/>
      <c r="P780" s="72"/>
      <c r="Q780" s="72"/>
      <c r="R780" s="72"/>
      <c r="S780" s="72"/>
      <c r="T780" s="72"/>
      <c r="U780" s="72"/>
      <c r="V780" s="72"/>
      <c r="W780" s="72"/>
      <c r="X780" s="72"/>
      <c r="Y780" s="72"/>
      <c r="Z780" s="72"/>
      <c r="AA780" s="58">
        <f t="shared" si="47"/>
        <v>0</v>
      </c>
      <c r="AB780" s="73"/>
      <c r="AC780" s="59">
        <f>IF(ROUND(Comptes!AA780,0)=0,Comptes!AF780,IFERROR(IF(Comptes!H780&lt;&gt;0,IF(Comptes!AA780&lt;&gt;0,SUMPRODUCT(Comptes!O780:Z780,Comptes!$O$5:$Z$5)/Comptes!AA780,IF(Comptes!G780&lt;&gt;0,$AC$3,Comptes!AF780)),""),""))</f>
        <v>0</v>
      </c>
      <c r="AD780" s="60" t="str">
        <f ca="1">+IFERROR(VLOOKUP((($AC$3-AC780))/30.5,$AK$24:$AL$28,2,TRUE),"")</f>
        <v>A plus d’un an</v>
      </c>
      <c r="AE780" s="52"/>
      <c r="AF780" s="61"/>
    </row>
    <row r="781" spans="1:32" s="62" customFormat="1" ht="13.8" x14ac:dyDescent="0.3">
      <c r="A781" s="76"/>
      <c r="B781" s="64" t="s">
        <v>125</v>
      </c>
      <c r="C781" s="65" t="s">
        <v>125</v>
      </c>
      <c r="D781" s="65" t="s">
        <v>125</v>
      </c>
      <c r="E781" s="66" t="s">
        <v>125</v>
      </c>
      <c r="F781" s="54">
        <v>0</v>
      </c>
      <c r="G781" s="55">
        <v>0</v>
      </c>
      <c r="H781" s="67">
        <f t="shared" si="45"/>
        <v>0</v>
      </c>
      <c r="I781" s="68"/>
      <c r="J781" s="56"/>
      <c r="K781" s="69"/>
      <c r="L781" s="70">
        <f t="shared" si="46"/>
        <v>0</v>
      </c>
      <c r="M781" s="52"/>
      <c r="N781" s="57">
        <v>0</v>
      </c>
      <c r="O781" s="72"/>
      <c r="P781" s="72"/>
      <c r="Q781" s="72"/>
      <c r="R781" s="72"/>
      <c r="S781" s="72"/>
      <c r="T781" s="72"/>
      <c r="U781" s="72"/>
      <c r="V781" s="72"/>
      <c r="W781" s="72"/>
      <c r="X781" s="72"/>
      <c r="Y781" s="72"/>
      <c r="Z781" s="72"/>
      <c r="AA781" s="58">
        <f t="shared" si="47"/>
        <v>0</v>
      </c>
      <c r="AB781" s="73"/>
      <c r="AC781" s="59">
        <f>IF(ROUND(Comptes!AA781,0)=0,Comptes!AF781,IFERROR(IF(Comptes!H781&lt;&gt;0,IF(Comptes!AA781&lt;&gt;0,SUMPRODUCT(Comptes!O781:Z781,Comptes!$O$5:$Z$5)/Comptes!AA781,IF(Comptes!G781&lt;&gt;0,$AC$3,Comptes!AF781)),""),""))</f>
        <v>0</v>
      </c>
      <c r="AD781" s="60" t="str">
        <f ca="1">+IFERROR(VLOOKUP((($AC$3-AC781))/30.5,$AK$24:$AL$28,2,TRUE),"")</f>
        <v>A plus d’un an</v>
      </c>
      <c r="AE781" s="52"/>
      <c r="AF781" s="61"/>
    </row>
    <row r="782" spans="1:32" s="62" customFormat="1" ht="13.8" x14ac:dyDescent="0.3">
      <c r="A782" s="76"/>
      <c r="B782" s="64" t="s">
        <v>125</v>
      </c>
      <c r="C782" s="65" t="s">
        <v>125</v>
      </c>
      <c r="D782" s="65" t="s">
        <v>125</v>
      </c>
      <c r="E782" s="66" t="s">
        <v>125</v>
      </c>
      <c r="F782" s="54">
        <v>0</v>
      </c>
      <c r="G782" s="55">
        <v>0</v>
      </c>
      <c r="H782" s="67">
        <f t="shared" si="45"/>
        <v>0</v>
      </c>
      <c r="I782" s="68"/>
      <c r="J782" s="56"/>
      <c r="K782" s="69"/>
      <c r="L782" s="70">
        <f t="shared" si="46"/>
        <v>0</v>
      </c>
      <c r="M782" s="52"/>
      <c r="N782" s="57">
        <v>0</v>
      </c>
      <c r="O782" s="72"/>
      <c r="P782" s="72"/>
      <c r="Q782" s="72"/>
      <c r="R782" s="72"/>
      <c r="S782" s="72"/>
      <c r="T782" s="72"/>
      <c r="U782" s="72"/>
      <c r="V782" s="72"/>
      <c r="W782" s="72"/>
      <c r="X782" s="72"/>
      <c r="Y782" s="72"/>
      <c r="Z782" s="72"/>
      <c r="AA782" s="58">
        <f t="shared" si="47"/>
        <v>0</v>
      </c>
      <c r="AB782" s="73"/>
      <c r="AC782" s="59">
        <f>IF(ROUND(Comptes!AA782,0)=0,Comptes!AF782,IFERROR(IF(Comptes!H782&lt;&gt;0,IF(Comptes!AA782&lt;&gt;0,SUMPRODUCT(Comptes!O782:Z782,Comptes!$O$5:$Z$5)/Comptes!AA782,IF(Comptes!G782&lt;&gt;0,$AC$3,Comptes!AF782)),""),""))</f>
        <v>0</v>
      </c>
      <c r="AD782" s="60" t="str">
        <f ca="1">+IFERROR(VLOOKUP((($AC$3-AC782))/30.5,$AK$24:$AL$28,2,TRUE),"")</f>
        <v>A plus d’un an</v>
      </c>
      <c r="AE782" s="52"/>
      <c r="AF782" s="61"/>
    </row>
    <row r="783" spans="1:32" s="62" customFormat="1" ht="13.8" x14ac:dyDescent="0.3">
      <c r="A783" s="76"/>
      <c r="B783" s="64" t="s">
        <v>125</v>
      </c>
      <c r="C783" s="65" t="s">
        <v>125</v>
      </c>
      <c r="D783" s="65" t="s">
        <v>125</v>
      </c>
      <c r="E783" s="66" t="s">
        <v>125</v>
      </c>
      <c r="F783" s="54">
        <v>0</v>
      </c>
      <c r="G783" s="55">
        <v>0</v>
      </c>
      <c r="H783" s="67">
        <f t="shared" si="45"/>
        <v>0</v>
      </c>
      <c r="I783" s="68"/>
      <c r="J783" s="56"/>
      <c r="K783" s="69"/>
      <c r="L783" s="70">
        <f t="shared" si="46"/>
        <v>0</v>
      </c>
      <c r="M783" s="52"/>
      <c r="N783" s="57">
        <v>0</v>
      </c>
      <c r="O783" s="72"/>
      <c r="P783" s="72"/>
      <c r="Q783" s="72"/>
      <c r="R783" s="72"/>
      <c r="S783" s="72"/>
      <c r="T783" s="72"/>
      <c r="U783" s="72"/>
      <c r="V783" s="72"/>
      <c r="W783" s="72"/>
      <c r="X783" s="72"/>
      <c r="Y783" s="72"/>
      <c r="Z783" s="72"/>
      <c r="AA783" s="58">
        <f t="shared" si="47"/>
        <v>0</v>
      </c>
      <c r="AB783" s="73"/>
      <c r="AC783" s="59">
        <f>IF(ROUND(Comptes!AA783,0)=0,Comptes!AF783,IFERROR(IF(Comptes!H783&lt;&gt;0,IF(Comptes!AA783&lt;&gt;0,SUMPRODUCT(Comptes!O783:Z783,Comptes!$O$5:$Z$5)/Comptes!AA783,IF(Comptes!G783&lt;&gt;0,$AC$3,Comptes!AF783)),""),""))</f>
        <v>0</v>
      </c>
      <c r="AD783" s="60" t="str">
        <f ca="1">+IFERROR(VLOOKUP((($AC$3-AC783))/30.5,$AK$24:$AL$28,2,TRUE),"")</f>
        <v>A plus d’un an</v>
      </c>
      <c r="AE783" s="52"/>
      <c r="AF783" s="61"/>
    </row>
    <row r="784" spans="1:32" s="62" customFormat="1" ht="13.8" x14ac:dyDescent="0.3">
      <c r="A784" s="76"/>
      <c r="B784" s="64" t="s">
        <v>125</v>
      </c>
      <c r="C784" s="65" t="s">
        <v>125</v>
      </c>
      <c r="D784" s="65" t="s">
        <v>125</v>
      </c>
      <c r="E784" s="66" t="s">
        <v>125</v>
      </c>
      <c r="F784" s="54">
        <v>0</v>
      </c>
      <c r="G784" s="55">
        <v>0</v>
      </c>
      <c r="H784" s="67">
        <f t="shared" si="45"/>
        <v>0</v>
      </c>
      <c r="I784" s="68"/>
      <c r="J784" s="56"/>
      <c r="K784" s="69"/>
      <c r="L784" s="70">
        <f t="shared" si="46"/>
        <v>0</v>
      </c>
      <c r="M784" s="52"/>
      <c r="N784" s="57">
        <v>0</v>
      </c>
      <c r="O784" s="72"/>
      <c r="P784" s="72"/>
      <c r="Q784" s="72"/>
      <c r="R784" s="72"/>
      <c r="S784" s="72"/>
      <c r="T784" s="72"/>
      <c r="U784" s="72"/>
      <c r="V784" s="72"/>
      <c r="W784" s="72"/>
      <c r="X784" s="72"/>
      <c r="Y784" s="72"/>
      <c r="Z784" s="72"/>
      <c r="AA784" s="58">
        <f t="shared" si="47"/>
        <v>0</v>
      </c>
      <c r="AB784" s="73"/>
      <c r="AC784" s="59">
        <f>IF(ROUND(Comptes!AA784,0)=0,Comptes!AF784,IFERROR(IF(Comptes!H784&lt;&gt;0,IF(Comptes!AA784&lt;&gt;0,SUMPRODUCT(Comptes!O784:Z784,Comptes!$O$5:$Z$5)/Comptes!AA784,IF(Comptes!G784&lt;&gt;0,$AC$3,Comptes!AF784)),""),""))</f>
        <v>0</v>
      </c>
      <c r="AD784" s="60" t="str">
        <f ca="1">+IFERROR(VLOOKUP((($AC$3-AC784))/30.5,$AK$24:$AL$28,2,TRUE),"")</f>
        <v>A plus d’un an</v>
      </c>
      <c r="AE784" s="52"/>
      <c r="AF784" s="61"/>
    </row>
    <row r="785" spans="1:32" s="62" customFormat="1" ht="13.8" x14ac:dyDescent="0.3">
      <c r="A785" s="76"/>
      <c r="B785" s="64" t="s">
        <v>125</v>
      </c>
      <c r="C785" s="65" t="s">
        <v>125</v>
      </c>
      <c r="D785" s="65" t="s">
        <v>125</v>
      </c>
      <c r="E785" s="66" t="s">
        <v>125</v>
      </c>
      <c r="F785" s="54">
        <v>0</v>
      </c>
      <c r="G785" s="55">
        <v>0</v>
      </c>
      <c r="H785" s="67">
        <f t="shared" si="45"/>
        <v>0</v>
      </c>
      <c r="I785" s="68"/>
      <c r="J785" s="56"/>
      <c r="K785" s="69"/>
      <c r="L785" s="70">
        <f t="shared" si="46"/>
        <v>0</v>
      </c>
      <c r="M785" s="52"/>
      <c r="N785" s="57">
        <v>0</v>
      </c>
      <c r="O785" s="72"/>
      <c r="P785" s="72"/>
      <c r="Q785" s="72"/>
      <c r="R785" s="72"/>
      <c r="S785" s="72"/>
      <c r="T785" s="72"/>
      <c r="U785" s="72"/>
      <c r="V785" s="72"/>
      <c r="W785" s="72"/>
      <c r="X785" s="72"/>
      <c r="Y785" s="72"/>
      <c r="Z785" s="72"/>
      <c r="AA785" s="58">
        <f t="shared" si="47"/>
        <v>0</v>
      </c>
      <c r="AB785" s="73"/>
      <c r="AC785" s="59">
        <f>IF(ROUND(Comptes!AA785,0)=0,Comptes!AF785,IFERROR(IF(Comptes!H785&lt;&gt;0,IF(Comptes!AA785&lt;&gt;0,SUMPRODUCT(Comptes!O785:Z785,Comptes!$O$5:$Z$5)/Comptes!AA785,IF(Comptes!G785&lt;&gt;0,$AC$3,Comptes!AF785)),""),""))</f>
        <v>0</v>
      </c>
      <c r="AD785" s="60" t="str">
        <f ca="1">+IFERROR(VLOOKUP((($AC$3-AC785))/30.5,$AK$24:$AL$28,2,TRUE),"")</f>
        <v>A plus d’un an</v>
      </c>
      <c r="AE785" s="52"/>
      <c r="AF785" s="61"/>
    </row>
    <row r="786" spans="1:32" s="62" customFormat="1" ht="13.8" x14ac:dyDescent="0.3">
      <c r="A786" s="76"/>
      <c r="B786" s="64" t="s">
        <v>125</v>
      </c>
      <c r="C786" s="65" t="s">
        <v>125</v>
      </c>
      <c r="D786" s="65" t="s">
        <v>125</v>
      </c>
      <c r="E786" s="66" t="s">
        <v>125</v>
      </c>
      <c r="F786" s="54">
        <v>0</v>
      </c>
      <c r="G786" s="55">
        <v>0</v>
      </c>
      <c r="H786" s="67">
        <f t="shared" si="45"/>
        <v>0</v>
      </c>
      <c r="I786" s="68"/>
      <c r="J786" s="56"/>
      <c r="K786" s="69"/>
      <c r="L786" s="70">
        <f t="shared" si="46"/>
        <v>0</v>
      </c>
      <c r="M786" s="52"/>
      <c r="N786" s="57">
        <v>0</v>
      </c>
      <c r="O786" s="72"/>
      <c r="P786" s="72"/>
      <c r="Q786" s="72"/>
      <c r="R786" s="72"/>
      <c r="S786" s="72"/>
      <c r="T786" s="72"/>
      <c r="U786" s="72"/>
      <c r="V786" s="72"/>
      <c r="W786" s="72"/>
      <c r="X786" s="72"/>
      <c r="Y786" s="72"/>
      <c r="Z786" s="72"/>
      <c r="AA786" s="58">
        <f t="shared" si="47"/>
        <v>0</v>
      </c>
      <c r="AB786" s="73"/>
      <c r="AC786" s="59">
        <f>IF(ROUND(Comptes!AA786,0)=0,Comptes!AF786,IFERROR(IF(Comptes!H786&lt;&gt;0,IF(Comptes!AA786&lt;&gt;0,SUMPRODUCT(Comptes!O786:Z786,Comptes!$O$5:$Z$5)/Comptes!AA786,IF(Comptes!G786&lt;&gt;0,$AC$3,Comptes!AF786)),""),""))</f>
        <v>0</v>
      </c>
      <c r="AD786" s="60" t="str">
        <f ca="1">+IFERROR(VLOOKUP((($AC$3-AC786))/30.5,$AK$24:$AL$28,2,TRUE),"")</f>
        <v>A plus d’un an</v>
      </c>
      <c r="AE786" s="52"/>
      <c r="AF786" s="61"/>
    </row>
    <row r="787" spans="1:32" s="62" customFormat="1" ht="13.8" x14ac:dyDescent="0.3">
      <c r="A787" s="76"/>
      <c r="B787" s="64" t="s">
        <v>125</v>
      </c>
      <c r="C787" s="65" t="s">
        <v>125</v>
      </c>
      <c r="D787" s="65" t="s">
        <v>125</v>
      </c>
      <c r="E787" s="66" t="s">
        <v>125</v>
      </c>
      <c r="F787" s="54">
        <v>0</v>
      </c>
      <c r="G787" s="55">
        <v>0</v>
      </c>
      <c r="H787" s="67">
        <f t="shared" si="45"/>
        <v>0</v>
      </c>
      <c r="I787" s="68"/>
      <c r="J787" s="56"/>
      <c r="K787" s="69"/>
      <c r="L787" s="70">
        <f t="shared" si="46"/>
        <v>0</v>
      </c>
      <c r="M787" s="52"/>
      <c r="N787" s="57">
        <v>0</v>
      </c>
      <c r="O787" s="72"/>
      <c r="P787" s="72"/>
      <c r="Q787" s="72"/>
      <c r="R787" s="72"/>
      <c r="S787" s="72"/>
      <c r="T787" s="72"/>
      <c r="U787" s="72"/>
      <c r="V787" s="72"/>
      <c r="W787" s="72"/>
      <c r="X787" s="72"/>
      <c r="Y787" s="72"/>
      <c r="Z787" s="72"/>
      <c r="AA787" s="58">
        <f t="shared" si="47"/>
        <v>0</v>
      </c>
      <c r="AB787" s="73"/>
      <c r="AC787" s="59">
        <f>IF(ROUND(Comptes!AA787,0)=0,Comptes!AF787,IFERROR(IF(Comptes!H787&lt;&gt;0,IF(Comptes!AA787&lt;&gt;0,SUMPRODUCT(Comptes!O787:Z787,Comptes!$O$5:$Z$5)/Comptes!AA787,IF(Comptes!G787&lt;&gt;0,$AC$3,Comptes!AF787)),""),""))</f>
        <v>0</v>
      </c>
      <c r="AD787" s="60" t="str">
        <f ca="1">+IFERROR(VLOOKUP((($AC$3-AC787))/30.5,$AK$24:$AL$28,2,TRUE),"")</f>
        <v>A plus d’un an</v>
      </c>
      <c r="AE787" s="52"/>
      <c r="AF787" s="61"/>
    </row>
    <row r="788" spans="1:32" s="62" customFormat="1" ht="13.8" x14ac:dyDescent="0.3">
      <c r="A788" s="76"/>
      <c r="B788" s="64" t="s">
        <v>125</v>
      </c>
      <c r="C788" s="65" t="s">
        <v>125</v>
      </c>
      <c r="D788" s="65" t="s">
        <v>125</v>
      </c>
      <c r="E788" s="66" t="s">
        <v>125</v>
      </c>
      <c r="F788" s="54">
        <v>0</v>
      </c>
      <c r="G788" s="55">
        <v>0</v>
      </c>
      <c r="H788" s="67">
        <f t="shared" si="45"/>
        <v>0</v>
      </c>
      <c r="I788" s="68"/>
      <c r="J788" s="56"/>
      <c r="K788" s="69"/>
      <c r="L788" s="70">
        <f t="shared" si="46"/>
        <v>0</v>
      </c>
      <c r="M788" s="52"/>
      <c r="N788" s="57">
        <v>0</v>
      </c>
      <c r="O788" s="72"/>
      <c r="P788" s="72"/>
      <c r="Q788" s="72"/>
      <c r="R788" s="72"/>
      <c r="S788" s="72"/>
      <c r="T788" s="72"/>
      <c r="U788" s="72"/>
      <c r="V788" s="72"/>
      <c r="W788" s="72"/>
      <c r="X788" s="72"/>
      <c r="Y788" s="72"/>
      <c r="Z788" s="72"/>
      <c r="AA788" s="58">
        <f t="shared" si="47"/>
        <v>0</v>
      </c>
      <c r="AB788" s="73"/>
      <c r="AC788" s="59">
        <f>IF(ROUND(Comptes!AA788,0)=0,Comptes!AF788,IFERROR(IF(Comptes!H788&lt;&gt;0,IF(Comptes!AA788&lt;&gt;0,SUMPRODUCT(Comptes!O788:Z788,Comptes!$O$5:$Z$5)/Comptes!AA788,IF(Comptes!G788&lt;&gt;0,$AC$3,Comptes!AF788)),""),""))</f>
        <v>0</v>
      </c>
      <c r="AD788" s="60" t="str">
        <f ca="1">+IFERROR(VLOOKUP((($AC$3-AC788))/30.5,$AK$24:$AL$28,2,TRUE),"")</f>
        <v>A plus d’un an</v>
      </c>
      <c r="AE788" s="52"/>
      <c r="AF788" s="61"/>
    </row>
    <row r="789" spans="1:32" s="62" customFormat="1" ht="13.8" x14ac:dyDescent="0.3">
      <c r="A789" s="76"/>
      <c r="B789" s="64" t="s">
        <v>125</v>
      </c>
      <c r="C789" s="65" t="s">
        <v>125</v>
      </c>
      <c r="D789" s="65" t="s">
        <v>125</v>
      </c>
      <c r="E789" s="66" t="s">
        <v>125</v>
      </c>
      <c r="F789" s="54">
        <v>0</v>
      </c>
      <c r="G789" s="55">
        <v>0</v>
      </c>
      <c r="H789" s="67">
        <f t="shared" si="45"/>
        <v>0</v>
      </c>
      <c r="I789" s="68"/>
      <c r="J789" s="56"/>
      <c r="K789" s="69"/>
      <c r="L789" s="70">
        <f t="shared" si="46"/>
        <v>0</v>
      </c>
      <c r="M789" s="52"/>
      <c r="N789" s="57">
        <v>0</v>
      </c>
      <c r="O789" s="72"/>
      <c r="P789" s="72"/>
      <c r="Q789" s="72"/>
      <c r="R789" s="72"/>
      <c r="S789" s="72"/>
      <c r="T789" s="72"/>
      <c r="U789" s="72"/>
      <c r="V789" s="72"/>
      <c r="W789" s="72"/>
      <c r="X789" s="72"/>
      <c r="Y789" s="72"/>
      <c r="Z789" s="72"/>
      <c r="AA789" s="58">
        <f t="shared" si="47"/>
        <v>0</v>
      </c>
      <c r="AB789" s="73"/>
      <c r="AC789" s="59">
        <f>IF(ROUND(Comptes!AA789,0)=0,Comptes!AF789,IFERROR(IF(Comptes!H789&lt;&gt;0,IF(Comptes!AA789&lt;&gt;0,SUMPRODUCT(Comptes!O789:Z789,Comptes!$O$5:$Z$5)/Comptes!AA789,IF(Comptes!G789&lt;&gt;0,$AC$3,Comptes!AF789)),""),""))</f>
        <v>0</v>
      </c>
      <c r="AD789" s="60" t="str">
        <f ca="1">+IFERROR(VLOOKUP((($AC$3-AC789))/30.5,$AK$24:$AL$28,2,TRUE),"")</f>
        <v>A plus d’un an</v>
      </c>
      <c r="AE789" s="52"/>
      <c r="AF789" s="61"/>
    </row>
    <row r="790" spans="1:32" s="62" customFormat="1" ht="13.8" x14ac:dyDescent="0.3">
      <c r="A790" s="76"/>
      <c r="B790" s="64" t="s">
        <v>125</v>
      </c>
      <c r="C790" s="65" t="s">
        <v>125</v>
      </c>
      <c r="D790" s="65" t="s">
        <v>125</v>
      </c>
      <c r="E790" s="66" t="s">
        <v>125</v>
      </c>
      <c r="F790" s="54">
        <v>0</v>
      </c>
      <c r="G790" s="55">
        <v>0</v>
      </c>
      <c r="H790" s="67">
        <f t="shared" si="45"/>
        <v>0</v>
      </c>
      <c r="I790" s="68"/>
      <c r="J790" s="56"/>
      <c r="K790" s="69"/>
      <c r="L790" s="70">
        <f t="shared" si="46"/>
        <v>0</v>
      </c>
      <c r="M790" s="52"/>
      <c r="N790" s="57">
        <v>0</v>
      </c>
      <c r="O790" s="72"/>
      <c r="P790" s="72"/>
      <c r="Q790" s="72"/>
      <c r="R790" s="72"/>
      <c r="S790" s="72"/>
      <c r="T790" s="72"/>
      <c r="U790" s="72"/>
      <c r="V790" s="72"/>
      <c r="W790" s="72"/>
      <c r="X790" s="72"/>
      <c r="Y790" s="72"/>
      <c r="Z790" s="72"/>
      <c r="AA790" s="58">
        <f t="shared" si="47"/>
        <v>0</v>
      </c>
      <c r="AB790" s="73"/>
      <c r="AC790" s="59">
        <f>IF(ROUND(Comptes!AA790,0)=0,Comptes!AF790,IFERROR(IF(Comptes!H790&lt;&gt;0,IF(Comptes!AA790&lt;&gt;0,SUMPRODUCT(Comptes!O790:Z790,Comptes!$O$5:$Z$5)/Comptes!AA790,IF(Comptes!G790&lt;&gt;0,$AC$3,Comptes!AF790)),""),""))</f>
        <v>0</v>
      </c>
      <c r="AD790" s="60" t="str">
        <f ca="1">+IFERROR(VLOOKUP((($AC$3-AC790))/30.5,$AK$24:$AL$28,2,TRUE),"")</f>
        <v>A plus d’un an</v>
      </c>
      <c r="AE790" s="52"/>
      <c r="AF790" s="61"/>
    </row>
    <row r="791" spans="1:32" s="62" customFormat="1" ht="13.8" x14ac:dyDescent="0.3">
      <c r="A791" s="76"/>
      <c r="B791" s="64" t="s">
        <v>125</v>
      </c>
      <c r="C791" s="65" t="s">
        <v>125</v>
      </c>
      <c r="D791" s="65" t="s">
        <v>125</v>
      </c>
      <c r="E791" s="66" t="s">
        <v>125</v>
      </c>
      <c r="F791" s="54">
        <v>0</v>
      </c>
      <c r="G791" s="55">
        <v>0</v>
      </c>
      <c r="H791" s="67">
        <f t="shared" si="45"/>
        <v>0</v>
      </c>
      <c r="I791" s="68"/>
      <c r="J791" s="56"/>
      <c r="K791" s="69"/>
      <c r="L791" s="70">
        <f t="shared" si="46"/>
        <v>0</v>
      </c>
      <c r="M791" s="52"/>
      <c r="N791" s="57">
        <v>0</v>
      </c>
      <c r="O791" s="72"/>
      <c r="P791" s="72"/>
      <c r="Q791" s="72"/>
      <c r="R791" s="72"/>
      <c r="S791" s="72"/>
      <c r="T791" s="72"/>
      <c r="U791" s="72"/>
      <c r="V791" s="72"/>
      <c r="W791" s="72"/>
      <c r="X791" s="72"/>
      <c r="Y791" s="72"/>
      <c r="Z791" s="72"/>
      <c r="AA791" s="58">
        <f t="shared" si="47"/>
        <v>0</v>
      </c>
      <c r="AB791" s="73"/>
      <c r="AC791" s="59">
        <f>IF(ROUND(Comptes!AA791,0)=0,Comptes!AF791,IFERROR(IF(Comptes!H791&lt;&gt;0,IF(Comptes!AA791&lt;&gt;0,SUMPRODUCT(Comptes!O791:Z791,Comptes!$O$5:$Z$5)/Comptes!AA791,IF(Comptes!G791&lt;&gt;0,$AC$3,Comptes!AF791)),""),""))</f>
        <v>0</v>
      </c>
      <c r="AD791" s="60" t="str">
        <f ca="1">+IFERROR(VLOOKUP((($AC$3-AC791))/30.5,$AK$24:$AL$28,2,TRUE),"")</f>
        <v>A plus d’un an</v>
      </c>
      <c r="AE791" s="52"/>
      <c r="AF791" s="61"/>
    </row>
    <row r="792" spans="1:32" s="62" customFormat="1" ht="13.8" x14ac:dyDescent="0.3">
      <c r="A792" s="76"/>
      <c r="B792" s="64" t="s">
        <v>125</v>
      </c>
      <c r="C792" s="65" t="s">
        <v>125</v>
      </c>
      <c r="D792" s="65" t="s">
        <v>125</v>
      </c>
      <c r="E792" s="66" t="s">
        <v>125</v>
      </c>
      <c r="F792" s="54">
        <v>0</v>
      </c>
      <c r="G792" s="55">
        <v>0</v>
      </c>
      <c r="H792" s="67">
        <f t="shared" si="45"/>
        <v>0</v>
      </c>
      <c r="I792" s="68"/>
      <c r="J792" s="56"/>
      <c r="K792" s="69"/>
      <c r="L792" s="70">
        <f t="shared" si="46"/>
        <v>0</v>
      </c>
      <c r="M792" s="52"/>
      <c r="N792" s="57">
        <v>0</v>
      </c>
      <c r="O792" s="72"/>
      <c r="P792" s="72"/>
      <c r="Q792" s="72"/>
      <c r="R792" s="72"/>
      <c r="S792" s="72"/>
      <c r="T792" s="72"/>
      <c r="U792" s="72"/>
      <c r="V792" s="72"/>
      <c r="W792" s="72"/>
      <c r="X792" s="72"/>
      <c r="Y792" s="72"/>
      <c r="Z792" s="72"/>
      <c r="AA792" s="58">
        <f t="shared" si="47"/>
        <v>0</v>
      </c>
      <c r="AB792" s="73"/>
      <c r="AC792" s="59">
        <f>IF(ROUND(Comptes!AA792,0)=0,Comptes!AF792,IFERROR(IF(Comptes!H792&lt;&gt;0,IF(Comptes!AA792&lt;&gt;0,SUMPRODUCT(Comptes!O792:Z792,Comptes!$O$5:$Z$5)/Comptes!AA792,IF(Comptes!G792&lt;&gt;0,$AC$3,Comptes!AF792)),""),""))</f>
        <v>0</v>
      </c>
      <c r="AD792" s="60" t="str">
        <f ca="1">+IFERROR(VLOOKUP((($AC$3-AC792))/30.5,$AK$24:$AL$28,2,TRUE),"")</f>
        <v>A plus d’un an</v>
      </c>
      <c r="AE792" s="52"/>
      <c r="AF792" s="61"/>
    </row>
    <row r="793" spans="1:32" s="62" customFormat="1" ht="13.8" x14ac:dyDescent="0.3">
      <c r="A793" s="76"/>
      <c r="B793" s="64" t="s">
        <v>125</v>
      </c>
      <c r="C793" s="65" t="s">
        <v>125</v>
      </c>
      <c r="D793" s="65" t="s">
        <v>125</v>
      </c>
      <c r="E793" s="66" t="s">
        <v>125</v>
      </c>
      <c r="F793" s="54">
        <v>0</v>
      </c>
      <c r="G793" s="55">
        <v>0</v>
      </c>
      <c r="H793" s="67">
        <f t="shared" si="45"/>
        <v>0</v>
      </c>
      <c r="I793" s="68"/>
      <c r="J793" s="56"/>
      <c r="K793" s="69"/>
      <c r="L793" s="70">
        <f t="shared" si="46"/>
        <v>0</v>
      </c>
      <c r="M793" s="52"/>
      <c r="N793" s="57">
        <v>0</v>
      </c>
      <c r="O793" s="72"/>
      <c r="P793" s="72"/>
      <c r="Q793" s="72"/>
      <c r="R793" s="72"/>
      <c r="S793" s="72"/>
      <c r="T793" s="72"/>
      <c r="U793" s="72"/>
      <c r="V793" s="72"/>
      <c r="W793" s="72"/>
      <c r="X793" s="72"/>
      <c r="Y793" s="72"/>
      <c r="Z793" s="72"/>
      <c r="AA793" s="58">
        <f t="shared" si="47"/>
        <v>0</v>
      </c>
      <c r="AB793" s="73"/>
      <c r="AC793" s="59">
        <f>IF(ROUND(Comptes!AA793,0)=0,Comptes!AF793,IFERROR(IF(Comptes!H793&lt;&gt;0,IF(Comptes!AA793&lt;&gt;0,SUMPRODUCT(Comptes!O793:Z793,Comptes!$O$5:$Z$5)/Comptes!AA793,IF(Comptes!G793&lt;&gt;0,$AC$3,Comptes!AF793)),""),""))</f>
        <v>0</v>
      </c>
      <c r="AD793" s="60" t="str">
        <f ca="1">+IFERROR(VLOOKUP((($AC$3-AC793))/30.5,$AK$24:$AL$28,2,TRUE),"")</f>
        <v>A plus d’un an</v>
      </c>
      <c r="AE793" s="52"/>
      <c r="AF793" s="61"/>
    </row>
    <row r="794" spans="1:32" s="62" customFormat="1" ht="13.8" x14ac:dyDescent="0.3">
      <c r="A794" s="76"/>
      <c r="B794" s="64" t="s">
        <v>125</v>
      </c>
      <c r="C794" s="65" t="s">
        <v>125</v>
      </c>
      <c r="D794" s="65" t="s">
        <v>125</v>
      </c>
      <c r="E794" s="66" t="s">
        <v>125</v>
      </c>
      <c r="F794" s="54">
        <v>0</v>
      </c>
      <c r="G794" s="55">
        <v>0</v>
      </c>
      <c r="H794" s="67">
        <f t="shared" si="45"/>
        <v>0</v>
      </c>
      <c r="I794" s="68"/>
      <c r="J794" s="56"/>
      <c r="K794" s="69"/>
      <c r="L794" s="70">
        <f t="shared" si="46"/>
        <v>0</v>
      </c>
      <c r="M794" s="52"/>
      <c r="N794" s="57">
        <v>0</v>
      </c>
      <c r="O794" s="72"/>
      <c r="P794" s="72"/>
      <c r="Q794" s="72"/>
      <c r="R794" s="72"/>
      <c r="S794" s="72"/>
      <c r="T794" s="72"/>
      <c r="U794" s="72"/>
      <c r="V794" s="72"/>
      <c r="W794" s="72"/>
      <c r="X794" s="72"/>
      <c r="Y794" s="72"/>
      <c r="Z794" s="72"/>
      <c r="AA794" s="58">
        <f t="shared" si="47"/>
        <v>0</v>
      </c>
      <c r="AB794" s="73"/>
      <c r="AC794" s="59">
        <f>IF(ROUND(Comptes!AA794,0)=0,Comptes!AF794,IFERROR(IF(Comptes!H794&lt;&gt;0,IF(Comptes!AA794&lt;&gt;0,SUMPRODUCT(Comptes!O794:Z794,Comptes!$O$5:$Z$5)/Comptes!AA794,IF(Comptes!G794&lt;&gt;0,$AC$3,Comptes!AF794)),""),""))</f>
        <v>0</v>
      </c>
      <c r="AD794" s="60" t="str">
        <f ca="1">+IFERROR(VLOOKUP((($AC$3-AC794))/30.5,$AK$24:$AL$28,2,TRUE),"")</f>
        <v>A plus d’un an</v>
      </c>
      <c r="AE794" s="52"/>
      <c r="AF794" s="61"/>
    </row>
    <row r="795" spans="1:32" s="62" customFormat="1" ht="13.8" x14ac:dyDescent="0.3">
      <c r="A795" s="76"/>
      <c r="B795" s="64" t="s">
        <v>125</v>
      </c>
      <c r="C795" s="65" t="s">
        <v>125</v>
      </c>
      <c r="D795" s="65" t="s">
        <v>125</v>
      </c>
      <c r="E795" s="66" t="s">
        <v>125</v>
      </c>
      <c r="F795" s="54">
        <v>0</v>
      </c>
      <c r="G795" s="55">
        <v>0</v>
      </c>
      <c r="H795" s="67">
        <f t="shared" si="45"/>
        <v>0</v>
      </c>
      <c r="I795" s="68"/>
      <c r="J795" s="56"/>
      <c r="K795" s="69"/>
      <c r="L795" s="70">
        <f t="shared" si="46"/>
        <v>0</v>
      </c>
      <c r="M795" s="52"/>
      <c r="N795" s="57">
        <v>0</v>
      </c>
      <c r="O795" s="72"/>
      <c r="P795" s="72"/>
      <c r="Q795" s="72"/>
      <c r="R795" s="72"/>
      <c r="S795" s="72"/>
      <c r="T795" s="72"/>
      <c r="U795" s="72"/>
      <c r="V795" s="72"/>
      <c r="W795" s="72"/>
      <c r="X795" s="72"/>
      <c r="Y795" s="72"/>
      <c r="Z795" s="72"/>
      <c r="AA795" s="58">
        <f t="shared" si="47"/>
        <v>0</v>
      </c>
      <c r="AB795" s="73"/>
      <c r="AC795" s="59">
        <f>IF(ROUND(Comptes!AA795,0)=0,Comptes!AF795,IFERROR(IF(Comptes!H795&lt;&gt;0,IF(Comptes!AA795&lt;&gt;0,SUMPRODUCT(Comptes!O795:Z795,Comptes!$O$5:$Z$5)/Comptes!AA795,IF(Comptes!G795&lt;&gt;0,$AC$3,Comptes!AF795)),""),""))</f>
        <v>0</v>
      </c>
      <c r="AD795" s="60" t="str">
        <f ca="1">+IFERROR(VLOOKUP((($AC$3-AC795))/30.5,$AK$24:$AL$28,2,TRUE),"")</f>
        <v>A plus d’un an</v>
      </c>
      <c r="AE795" s="52"/>
      <c r="AF795" s="61"/>
    </row>
    <row r="796" spans="1:32" s="62" customFormat="1" ht="13.8" x14ac:dyDescent="0.3">
      <c r="A796" s="76"/>
      <c r="B796" s="64" t="s">
        <v>125</v>
      </c>
      <c r="C796" s="65" t="s">
        <v>125</v>
      </c>
      <c r="D796" s="65" t="s">
        <v>125</v>
      </c>
      <c r="E796" s="66" t="s">
        <v>125</v>
      </c>
      <c r="F796" s="54">
        <v>0</v>
      </c>
      <c r="G796" s="55">
        <v>0</v>
      </c>
      <c r="H796" s="67">
        <f t="shared" si="45"/>
        <v>0</v>
      </c>
      <c r="I796" s="68"/>
      <c r="J796" s="56"/>
      <c r="K796" s="69"/>
      <c r="L796" s="70">
        <f t="shared" si="46"/>
        <v>0</v>
      </c>
      <c r="M796" s="52"/>
      <c r="N796" s="57">
        <v>0</v>
      </c>
      <c r="O796" s="72"/>
      <c r="P796" s="72"/>
      <c r="Q796" s="72"/>
      <c r="R796" s="72"/>
      <c r="S796" s="72"/>
      <c r="T796" s="72"/>
      <c r="U796" s="72"/>
      <c r="V796" s="72"/>
      <c r="W796" s="72"/>
      <c r="X796" s="72"/>
      <c r="Y796" s="72"/>
      <c r="Z796" s="72"/>
      <c r="AA796" s="58">
        <f t="shared" si="47"/>
        <v>0</v>
      </c>
      <c r="AB796" s="73"/>
      <c r="AC796" s="59">
        <f>IF(ROUND(Comptes!AA796,0)=0,Comptes!AF796,IFERROR(IF(Comptes!H796&lt;&gt;0,IF(Comptes!AA796&lt;&gt;0,SUMPRODUCT(Comptes!O796:Z796,Comptes!$O$5:$Z$5)/Comptes!AA796,IF(Comptes!G796&lt;&gt;0,$AC$3,Comptes!AF796)),""),""))</f>
        <v>0</v>
      </c>
      <c r="AD796" s="60" t="str">
        <f ca="1">+IFERROR(VLOOKUP((($AC$3-AC796))/30.5,$AK$24:$AL$28,2,TRUE),"")</f>
        <v>A plus d’un an</v>
      </c>
      <c r="AE796" s="52"/>
      <c r="AF796" s="61"/>
    </row>
    <row r="797" spans="1:32" s="62" customFormat="1" ht="13.8" x14ac:dyDescent="0.3">
      <c r="A797" s="76"/>
      <c r="B797" s="64" t="s">
        <v>125</v>
      </c>
      <c r="C797" s="65" t="s">
        <v>125</v>
      </c>
      <c r="D797" s="65" t="s">
        <v>125</v>
      </c>
      <c r="E797" s="66" t="s">
        <v>125</v>
      </c>
      <c r="F797" s="54">
        <v>0</v>
      </c>
      <c r="G797" s="55">
        <v>0</v>
      </c>
      <c r="H797" s="67">
        <f t="shared" si="45"/>
        <v>0</v>
      </c>
      <c r="I797" s="68"/>
      <c r="J797" s="56"/>
      <c r="K797" s="69"/>
      <c r="L797" s="70">
        <f t="shared" si="46"/>
        <v>0</v>
      </c>
      <c r="M797" s="52"/>
      <c r="N797" s="57">
        <v>0</v>
      </c>
      <c r="O797" s="72"/>
      <c r="P797" s="72"/>
      <c r="Q797" s="72"/>
      <c r="R797" s="72"/>
      <c r="S797" s="72"/>
      <c r="T797" s="72"/>
      <c r="U797" s="72"/>
      <c r="V797" s="72"/>
      <c r="W797" s="72"/>
      <c r="X797" s="72"/>
      <c r="Y797" s="72"/>
      <c r="Z797" s="72"/>
      <c r="AA797" s="58">
        <f t="shared" si="47"/>
        <v>0</v>
      </c>
      <c r="AB797" s="73"/>
      <c r="AC797" s="59">
        <f>IF(ROUND(Comptes!AA797,0)=0,Comptes!AF797,IFERROR(IF(Comptes!H797&lt;&gt;0,IF(Comptes!AA797&lt;&gt;0,SUMPRODUCT(Comptes!O797:Z797,Comptes!$O$5:$Z$5)/Comptes!AA797,IF(Comptes!G797&lt;&gt;0,$AC$3,Comptes!AF797)),""),""))</f>
        <v>0</v>
      </c>
      <c r="AD797" s="60" t="str">
        <f ca="1">+IFERROR(VLOOKUP((($AC$3-AC797))/30.5,$AK$24:$AL$28,2,TRUE),"")</f>
        <v>A plus d’un an</v>
      </c>
      <c r="AE797" s="52"/>
      <c r="AF797" s="61"/>
    </row>
    <row r="798" spans="1:32" s="62" customFormat="1" ht="13.8" x14ac:dyDescent="0.3">
      <c r="A798" s="76"/>
      <c r="B798" s="64" t="s">
        <v>125</v>
      </c>
      <c r="C798" s="65" t="s">
        <v>125</v>
      </c>
      <c r="D798" s="65" t="s">
        <v>125</v>
      </c>
      <c r="E798" s="66" t="s">
        <v>125</v>
      </c>
      <c r="F798" s="54">
        <v>0</v>
      </c>
      <c r="G798" s="55">
        <v>0</v>
      </c>
      <c r="H798" s="67">
        <f t="shared" si="45"/>
        <v>0</v>
      </c>
      <c r="I798" s="68"/>
      <c r="J798" s="56"/>
      <c r="K798" s="69"/>
      <c r="L798" s="70">
        <f t="shared" si="46"/>
        <v>0</v>
      </c>
      <c r="M798" s="52"/>
      <c r="N798" s="57">
        <v>0</v>
      </c>
      <c r="O798" s="72"/>
      <c r="P798" s="72"/>
      <c r="Q798" s="72"/>
      <c r="R798" s="72"/>
      <c r="S798" s="72"/>
      <c r="T798" s="72"/>
      <c r="U798" s="72"/>
      <c r="V798" s="72"/>
      <c r="W798" s="72"/>
      <c r="X798" s="72"/>
      <c r="Y798" s="72"/>
      <c r="Z798" s="72"/>
      <c r="AA798" s="58">
        <f t="shared" si="47"/>
        <v>0</v>
      </c>
      <c r="AB798" s="73"/>
      <c r="AC798" s="59">
        <f>IF(ROUND(Comptes!AA798,0)=0,Comptes!AF798,IFERROR(IF(Comptes!H798&lt;&gt;0,IF(Comptes!AA798&lt;&gt;0,SUMPRODUCT(Comptes!O798:Z798,Comptes!$O$5:$Z$5)/Comptes!AA798,IF(Comptes!G798&lt;&gt;0,$AC$3,Comptes!AF798)),""),""))</f>
        <v>0</v>
      </c>
      <c r="AD798" s="60" t="str">
        <f ca="1">+IFERROR(VLOOKUP((($AC$3-AC798))/30.5,$AK$24:$AL$28,2,TRUE),"")</f>
        <v>A plus d’un an</v>
      </c>
      <c r="AE798" s="52"/>
      <c r="AF798" s="61"/>
    </row>
    <row r="799" spans="1:32" s="62" customFormat="1" ht="13.8" x14ac:dyDescent="0.3">
      <c r="A799" s="76"/>
      <c r="B799" s="64" t="s">
        <v>125</v>
      </c>
      <c r="C799" s="65" t="s">
        <v>125</v>
      </c>
      <c r="D799" s="65" t="s">
        <v>125</v>
      </c>
      <c r="E799" s="66" t="s">
        <v>125</v>
      </c>
      <c r="F799" s="54">
        <v>0</v>
      </c>
      <c r="G799" s="55">
        <v>0</v>
      </c>
      <c r="H799" s="67">
        <f t="shared" si="45"/>
        <v>0</v>
      </c>
      <c r="I799" s="68"/>
      <c r="J799" s="56"/>
      <c r="K799" s="69"/>
      <c r="L799" s="70">
        <f t="shared" si="46"/>
        <v>0</v>
      </c>
      <c r="M799" s="52"/>
      <c r="N799" s="57">
        <v>0</v>
      </c>
      <c r="O799" s="72"/>
      <c r="P799" s="72"/>
      <c r="Q799" s="72"/>
      <c r="R799" s="72"/>
      <c r="S799" s="72"/>
      <c r="T799" s="72"/>
      <c r="U799" s="72"/>
      <c r="V799" s="72"/>
      <c r="W799" s="72"/>
      <c r="X799" s="72"/>
      <c r="Y799" s="72"/>
      <c r="Z799" s="72"/>
      <c r="AA799" s="58">
        <f t="shared" si="47"/>
        <v>0</v>
      </c>
      <c r="AB799" s="73"/>
      <c r="AC799" s="59">
        <f>IF(ROUND(Comptes!AA799,0)=0,Comptes!AF799,IFERROR(IF(Comptes!H799&lt;&gt;0,IF(Comptes!AA799&lt;&gt;0,SUMPRODUCT(Comptes!O799:Z799,Comptes!$O$5:$Z$5)/Comptes!AA799,IF(Comptes!G799&lt;&gt;0,$AC$3,Comptes!AF799)),""),""))</f>
        <v>0</v>
      </c>
      <c r="AD799" s="60" t="str">
        <f ca="1">+IFERROR(VLOOKUP((($AC$3-AC799))/30.5,$AK$24:$AL$28,2,TRUE),"")</f>
        <v>A plus d’un an</v>
      </c>
      <c r="AE799" s="52"/>
      <c r="AF799" s="61"/>
    </row>
    <row r="800" spans="1:32" s="62" customFormat="1" ht="13.8" x14ac:dyDescent="0.3">
      <c r="A800" s="76"/>
      <c r="B800" s="64" t="s">
        <v>125</v>
      </c>
      <c r="C800" s="65" t="s">
        <v>125</v>
      </c>
      <c r="D800" s="65" t="s">
        <v>125</v>
      </c>
      <c r="E800" s="66" t="s">
        <v>125</v>
      </c>
      <c r="F800" s="54">
        <v>0</v>
      </c>
      <c r="G800" s="55">
        <v>0</v>
      </c>
      <c r="H800" s="67">
        <f t="shared" si="45"/>
        <v>0</v>
      </c>
      <c r="I800" s="68"/>
      <c r="J800" s="56"/>
      <c r="K800" s="69"/>
      <c r="L800" s="70">
        <f t="shared" si="46"/>
        <v>0</v>
      </c>
      <c r="M800" s="52"/>
      <c r="N800" s="57">
        <v>0</v>
      </c>
      <c r="O800" s="72"/>
      <c r="P800" s="72"/>
      <c r="Q800" s="72"/>
      <c r="R800" s="72"/>
      <c r="S800" s="72"/>
      <c r="T800" s="72"/>
      <c r="U800" s="72"/>
      <c r="V800" s="72"/>
      <c r="W800" s="72"/>
      <c r="X800" s="72"/>
      <c r="Y800" s="72"/>
      <c r="Z800" s="72"/>
      <c r="AA800" s="58">
        <f t="shared" si="47"/>
        <v>0</v>
      </c>
      <c r="AB800" s="73"/>
      <c r="AC800" s="59">
        <f>IF(ROUND(Comptes!AA800,0)=0,Comptes!AF800,IFERROR(IF(Comptes!H800&lt;&gt;0,IF(Comptes!AA800&lt;&gt;0,SUMPRODUCT(Comptes!O800:Z800,Comptes!$O$5:$Z$5)/Comptes!AA800,IF(Comptes!G800&lt;&gt;0,$AC$3,Comptes!AF800)),""),""))</f>
        <v>0</v>
      </c>
      <c r="AD800" s="60" t="str">
        <f ca="1">+IFERROR(VLOOKUP((($AC$3-AC800))/30.5,$AK$24:$AL$28,2,TRUE),"")</f>
        <v>A plus d’un an</v>
      </c>
      <c r="AE800" s="52"/>
      <c r="AF800" s="61"/>
    </row>
    <row r="801" spans="1:32" s="62" customFormat="1" ht="13.8" x14ac:dyDescent="0.3">
      <c r="A801" s="76"/>
      <c r="B801" s="64" t="s">
        <v>125</v>
      </c>
      <c r="C801" s="65" t="s">
        <v>125</v>
      </c>
      <c r="D801" s="65" t="s">
        <v>125</v>
      </c>
      <c r="E801" s="66" t="s">
        <v>125</v>
      </c>
      <c r="F801" s="54">
        <v>0</v>
      </c>
      <c r="G801" s="55">
        <v>0</v>
      </c>
      <c r="H801" s="67">
        <f t="shared" si="45"/>
        <v>0</v>
      </c>
      <c r="I801" s="68"/>
      <c r="J801" s="56"/>
      <c r="K801" s="69"/>
      <c r="L801" s="70">
        <f t="shared" si="46"/>
        <v>0</v>
      </c>
      <c r="M801" s="52"/>
      <c r="N801" s="57">
        <v>0</v>
      </c>
      <c r="O801" s="72"/>
      <c r="P801" s="72"/>
      <c r="Q801" s="72"/>
      <c r="R801" s="72"/>
      <c r="S801" s="72"/>
      <c r="T801" s="72"/>
      <c r="U801" s="72"/>
      <c r="V801" s="72"/>
      <c r="W801" s="72"/>
      <c r="X801" s="72"/>
      <c r="Y801" s="72"/>
      <c r="Z801" s="72"/>
      <c r="AA801" s="58">
        <f t="shared" si="47"/>
        <v>0</v>
      </c>
      <c r="AB801" s="73"/>
      <c r="AC801" s="59">
        <f>IF(ROUND(Comptes!AA801,0)=0,Comptes!AF801,IFERROR(IF(Comptes!H801&lt;&gt;0,IF(Comptes!AA801&lt;&gt;0,SUMPRODUCT(Comptes!O801:Z801,Comptes!$O$5:$Z$5)/Comptes!AA801,IF(Comptes!G801&lt;&gt;0,$AC$3,Comptes!AF801)),""),""))</f>
        <v>0</v>
      </c>
      <c r="AD801" s="60" t="str">
        <f ca="1">+IFERROR(VLOOKUP((($AC$3-AC801))/30.5,$AK$24:$AL$28,2,TRUE),"")</f>
        <v>A plus d’un an</v>
      </c>
      <c r="AE801" s="52"/>
      <c r="AF801" s="61"/>
    </row>
    <row r="802" spans="1:32" s="62" customFormat="1" ht="13.8" x14ac:dyDescent="0.3">
      <c r="A802" s="76"/>
      <c r="B802" s="64" t="s">
        <v>125</v>
      </c>
      <c r="C802" s="65" t="s">
        <v>125</v>
      </c>
      <c r="D802" s="65" t="s">
        <v>125</v>
      </c>
      <c r="E802" s="66" t="s">
        <v>125</v>
      </c>
      <c r="F802" s="54">
        <v>0</v>
      </c>
      <c r="G802" s="55">
        <v>0</v>
      </c>
      <c r="H802" s="67">
        <f t="shared" si="45"/>
        <v>0</v>
      </c>
      <c r="I802" s="68"/>
      <c r="J802" s="56"/>
      <c r="K802" s="69"/>
      <c r="L802" s="70">
        <f t="shared" si="46"/>
        <v>0</v>
      </c>
      <c r="M802" s="52"/>
      <c r="N802" s="57">
        <v>0</v>
      </c>
      <c r="O802" s="72"/>
      <c r="P802" s="72"/>
      <c r="Q802" s="72"/>
      <c r="R802" s="72"/>
      <c r="S802" s="72"/>
      <c r="T802" s="72"/>
      <c r="U802" s="72"/>
      <c r="V802" s="72"/>
      <c r="W802" s="72"/>
      <c r="X802" s="72"/>
      <c r="Y802" s="72"/>
      <c r="Z802" s="72"/>
      <c r="AA802" s="58">
        <f t="shared" si="47"/>
        <v>0</v>
      </c>
      <c r="AB802" s="73"/>
      <c r="AC802" s="59">
        <f>IF(ROUND(Comptes!AA802,0)=0,Comptes!AF802,IFERROR(IF(Comptes!H802&lt;&gt;0,IF(Comptes!AA802&lt;&gt;0,SUMPRODUCT(Comptes!O802:Z802,Comptes!$O$5:$Z$5)/Comptes!AA802,IF(Comptes!G802&lt;&gt;0,$AC$3,Comptes!AF802)),""),""))</f>
        <v>0</v>
      </c>
      <c r="AD802" s="60" t="str">
        <f ca="1">+IFERROR(VLOOKUP((($AC$3-AC802))/30.5,$AK$24:$AL$28,2,TRUE),"")</f>
        <v>A plus d’un an</v>
      </c>
      <c r="AE802" s="52"/>
      <c r="AF802" s="61"/>
    </row>
    <row r="803" spans="1:32" s="62" customFormat="1" ht="13.8" x14ac:dyDescent="0.3">
      <c r="A803" s="76"/>
      <c r="B803" s="64" t="s">
        <v>125</v>
      </c>
      <c r="C803" s="65" t="s">
        <v>125</v>
      </c>
      <c r="D803" s="65" t="s">
        <v>125</v>
      </c>
      <c r="E803" s="66" t="s">
        <v>125</v>
      </c>
      <c r="F803" s="54">
        <v>0</v>
      </c>
      <c r="G803" s="55">
        <v>0</v>
      </c>
      <c r="H803" s="67">
        <f t="shared" si="45"/>
        <v>0</v>
      </c>
      <c r="I803" s="68"/>
      <c r="J803" s="56"/>
      <c r="K803" s="69"/>
      <c r="L803" s="70">
        <f t="shared" si="46"/>
        <v>0</v>
      </c>
      <c r="M803" s="52"/>
      <c r="N803" s="57">
        <v>0</v>
      </c>
      <c r="O803" s="72"/>
      <c r="P803" s="72"/>
      <c r="Q803" s="72"/>
      <c r="R803" s="72"/>
      <c r="S803" s="72"/>
      <c r="T803" s="72"/>
      <c r="U803" s="72"/>
      <c r="V803" s="72"/>
      <c r="W803" s="72"/>
      <c r="X803" s="72"/>
      <c r="Y803" s="72"/>
      <c r="Z803" s="72"/>
      <c r="AA803" s="58">
        <f t="shared" si="47"/>
        <v>0</v>
      </c>
      <c r="AB803" s="73"/>
      <c r="AC803" s="59">
        <f>IF(ROUND(Comptes!AA803,0)=0,Comptes!AF803,IFERROR(IF(Comptes!H803&lt;&gt;0,IF(Comptes!AA803&lt;&gt;0,SUMPRODUCT(Comptes!O803:Z803,Comptes!$O$5:$Z$5)/Comptes!AA803,IF(Comptes!G803&lt;&gt;0,$AC$3,Comptes!AF803)),""),""))</f>
        <v>0</v>
      </c>
      <c r="AD803" s="60" t="str">
        <f ca="1">+IFERROR(VLOOKUP((($AC$3-AC803))/30.5,$AK$24:$AL$28,2,TRUE),"")</f>
        <v>A plus d’un an</v>
      </c>
      <c r="AE803" s="52"/>
      <c r="AF803" s="61"/>
    </row>
    <row r="804" spans="1:32" s="62" customFormat="1" ht="13.8" x14ac:dyDescent="0.3">
      <c r="A804" s="76"/>
      <c r="B804" s="64" t="s">
        <v>125</v>
      </c>
      <c r="C804" s="65" t="s">
        <v>125</v>
      </c>
      <c r="D804" s="65" t="s">
        <v>125</v>
      </c>
      <c r="E804" s="66" t="s">
        <v>125</v>
      </c>
      <c r="F804" s="54">
        <v>0</v>
      </c>
      <c r="G804" s="55">
        <v>0</v>
      </c>
      <c r="H804" s="67">
        <f t="shared" si="45"/>
        <v>0</v>
      </c>
      <c r="I804" s="68"/>
      <c r="J804" s="56"/>
      <c r="K804" s="69"/>
      <c r="L804" s="70">
        <f t="shared" si="46"/>
        <v>0</v>
      </c>
      <c r="M804" s="52"/>
      <c r="N804" s="57">
        <v>0</v>
      </c>
      <c r="O804" s="72"/>
      <c r="P804" s="72"/>
      <c r="Q804" s="72"/>
      <c r="R804" s="72"/>
      <c r="S804" s="72"/>
      <c r="T804" s="72"/>
      <c r="U804" s="72"/>
      <c r="V804" s="72"/>
      <c r="W804" s="72"/>
      <c r="X804" s="72"/>
      <c r="Y804" s="72"/>
      <c r="Z804" s="72"/>
      <c r="AA804" s="58">
        <f t="shared" si="47"/>
        <v>0</v>
      </c>
      <c r="AB804" s="73"/>
      <c r="AC804" s="59">
        <f>IF(ROUND(Comptes!AA804,0)=0,Comptes!AF804,IFERROR(IF(Comptes!H804&lt;&gt;0,IF(Comptes!AA804&lt;&gt;0,SUMPRODUCT(Comptes!O804:Z804,Comptes!$O$5:$Z$5)/Comptes!AA804,IF(Comptes!G804&lt;&gt;0,$AC$3,Comptes!AF804)),""),""))</f>
        <v>0</v>
      </c>
      <c r="AD804" s="60" t="str">
        <f ca="1">+IFERROR(VLOOKUP((($AC$3-AC804))/30.5,$AK$24:$AL$28,2,TRUE),"")</f>
        <v>A plus d’un an</v>
      </c>
      <c r="AE804" s="52"/>
      <c r="AF804" s="61"/>
    </row>
    <row r="805" spans="1:32" s="62" customFormat="1" ht="13.8" x14ac:dyDescent="0.3">
      <c r="A805" s="76"/>
      <c r="B805" s="64" t="s">
        <v>125</v>
      </c>
      <c r="C805" s="65" t="s">
        <v>125</v>
      </c>
      <c r="D805" s="65" t="s">
        <v>125</v>
      </c>
      <c r="E805" s="66" t="s">
        <v>125</v>
      </c>
      <c r="F805" s="54">
        <v>0</v>
      </c>
      <c r="G805" s="55">
        <v>0</v>
      </c>
      <c r="H805" s="67">
        <f t="shared" si="45"/>
        <v>0</v>
      </c>
      <c r="I805" s="68"/>
      <c r="J805" s="56"/>
      <c r="K805" s="69"/>
      <c r="L805" s="70">
        <f t="shared" si="46"/>
        <v>0</v>
      </c>
      <c r="M805" s="52"/>
      <c r="N805" s="57">
        <v>0</v>
      </c>
      <c r="O805" s="72"/>
      <c r="P805" s="72"/>
      <c r="Q805" s="72"/>
      <c r="R805" s="72"/>
      <c r="S805" s="72"/>
      <c r="T805" s="72"/>
      <c r="U805" s="72"/>
      <c r="V805" s="72"/>
      <c r="W805" s="72"/>
      <c r="X805" s="72"/>
      <c r="Y805" s="72"/>
      <c r="Z805" s="72"/>
      <c r="AA805" s="58">
        <f t="shared" si="47"/>
        <v>0</v>
      </c>
      <c r="AB805" s="73"/>
      <c r="AC805" s="59">
        <f>IF(ROUND(Comptes!AA805,0)=0,Comptes!AF805,IFERROR(IF(Comptes!H805&lt;&gt;0,IF(Comptes!AA805&lt;&gt;0,SUMPRODUCT(Comptes!O805:Z805,Comptes!$O$5:$Z$5)/Comptes!AA805,IF(Comptes!G805&lt;&gt;0,$AC$3,Comptes!AF805)),""),""))</f>
        <v>0</v>
      </c>
      <c r="AD805" s="60" t="str">
        <f ca="1">+IFERROR(VLOOKUP((($AC$3-AC805))/30.5,$AK$24:$AL$28,2,TRUE),"")</f>
        <v>A plus d’un an</v>
      </c>
      <c r="AE805" s="52"/>
      <c r="AF805" s="61"/>
    </row>
    <row r="806" spans="1:32" s="62" customFormat="1" ht="13.8" x14ac:dyDescent="0.3">
      <c r="A806" s="76"/>
      <c r="B806" s="64" t="s">
        <v>125</v>
      </c>
      <c r="C806" s="65" t="s">
        <v>125</v>
      </c>
      <c r="D806" s="65" t="s">
        <v>125</v>
      </c>
      <c r="E806" s="66" t="s">
        <v>125</v>
      </c>
      <c r="F806" s="54">
        <v>0</v>
      </c>
      <c r="G806" s="55">
        <v>0</v>
      </c>
      <c r="H806" s="67">
        <f t="shared" si="45"/>
        <v>0</v>
      </c>
      <c r="I806" s="68"/>
      <c r="J806" s="56"/>
      <c r="K806" s="69"/>
      <c r="L806" s="70">
        <f t="shared" si="46"/>
        <v>0</v>
      </c>
      <c r="M806" s="52"/>
      <c r="N806" s="57">
        <v>0</v>
      </c>
      <c r="O806" s="72"/>
      <c r="P806" s="72"/>
      <c r="Q806" s="72"/>
      <c r="R806" s="72"/>
      <c r="S806" s="72"/>
      <c r="T806" s="72"/>
      <c r="U806" s="72"/>
      <c r="V806" s="72"/>
      <c r="W806" s="72"/>
      <c r="X806" s="72"/>
      <c r="Y806" s="72"/>
      <c r="Z806" s="72"/>
      <c r="AA806" s="58">
        <f t="shared" si="47"/>
        <v>0</v>
      </c>
      <c r="AB806" s="73"/>
      <c r="AC806" s="59">
        <f>IF(ROUND(Comptes!AA806,0)=0,Comptes!AF806,IFERROR(IF(Comptes!H806&lt;&gt;0,IF(Comptes!AA806&lt;&gt;0,SUMPRODUCT(Comptes!O806:Z806,Comptes!$O$5:$Z$5)/Comptes!AA806,IF(Comptes!G806&lt;&gt;0,$AC$3,Comptes!AF806)),""),""))</f>
        <v>0</v>
      </c>
      <c r="AD806" s="60" t="str">
        <f ca="1">+IFERROR(VLOOKUP((($AC$3-AC806))/30.5,$AK$24:$AL$28,2,TRUE),"")</f>
        <v>A plus d’un an</v>
      </c>
      <c r="AE806" s="52"/>
      <c r="AF806" s="61"/>
    </row>
    <row r="807" spans="1:32" s="62" customFormat="1" ht="13.8" x14ac:dyDescent="0.3">
      <c r="A807" s="76"/>
      <c r="B807" s="64" t="s">
        <v>125</v>
      </c>
      <c r="C807" s="65" t="s">
        <v>125</v>
      </c>
      <c r="D807" s="65" t="s">
        <v>125</v>
      </c>
      <c r="E807" s="66" t="s">
        <v>125</v>
      </c>
      <c r="F807" s="54">
        <v>0</v>
      </c>
      <c r="G807" s="55">
        <v>0</v>
      </c>
      <c r="H807" s="67">
        <f t="shared" si="45"/>
        <v>0</v>
      </c>
      <c r="I807" s="68"/>
      <c r="J807" s="56"/>
      <c r="K807" s="69"/>
      <c r="L807" s="70">
        <f t="shared" si="46"/>
        <v>0</v>
      </c>
      <c r="M807" s="52"/>
      <c r="N807" s="57">
        <v>0</v>
      </c>
      <c r="O807" s="72"/>
      <c r="P807" s="72"/>
      <c r="Q807" s="72"/>
      <c r="R807" s="72"/>
      <c r="S807" s="72"/>
      <c r="T807" s="72"/>
      <c r="U807" s="72"/>
      <c r="V807" s="72"/>
      <c r="W807" s="72"/>
      <c r="X807" s="72"/>
      <c r="Y807" s="72"/>
      <c r="Z807" s="72"/>
      <c r="AA807" s="58">
        <f t="shared" si="47"/>
        <v>0</v>
      </c>
      <c r="AB807" s="73"/>
      <c r="AC807" s="59">
        <f>IF(ROUND(Comptes!AA807,0)=0,Comptes!AF807,IFERROR(IF(Comptes!H807&lt;&gt;0,IF(Comptes!AA807&lt;&gt;0,SUMPRODUCT(Comptes!O807:Z807,Comptes!$O$5:$Z$5)/Comptes!AA807,IF(Comptes!G807&lt;&gt;0,$AC$3,Comptes!AF807)),""),""))</f>
        <v>0</v>
      </c>
      <c r="AD807" s="60" t="str">
        <f ca="1">+IFERROR(VLOOKUP((($AC$3-AC807))/30.5,$AK$24:$AL$28,2,TRUE),"")</f>
        <v>A plus d’un an</v>
      </c>
      <c r="AE807" s="52"/>
      <c r="AF807" s="61"/>
    </row>
    <row r="808" spans="1:32" s="62" customFormat="1" ht="13.8" x14ac:dyDescent="0.3">
      <c r="A808" s="76"/>
      <c r="B808" s="64" t="s">
        <v>125</v>
      </c>
      <c r="C808" s="65" t="s">
        <v>125</v>
      </c>
      <c r="D808" s="65" t="s">
        <v>125</v>
      </c>
      <c r="E808" s="66" t="s">
        <v>125</v>
      </c>
      <c r="F808" s="54">
        <v>0</v>
      </c>
      <c r="G808" s="55">
        <v>0</v>
      </c>
      <c r="H808" s="67">
        <f t="shared" si="45"/>
        <v>0</v>
      </c>
      <c r="I808" s="68"/>
      <c r="J808" s="56"/>
      <c r="K808" s="69"/>
      <c r="L808" s="70">
        <f t="shared" si="46"/>
        <v>0</v>
      </c>
      <c r="M808" s="52"/>
      <c r="N808" s="57">
        <v>0</v>
      </c>
      <c r="O808" s="72"/>
      <c r="P808" s="72"/>
      <c r="Q808" s="72"/>
      <c r="R808" s="72"/>
      <c r="S808" s="72"/>
      <c r="T808" s="72"/>
      <c r="U808" s="72"/>
      <c r="V808" s="72"/>
      <c r="W808" s="72"/>
      <c r="X808" s="72"/>
      <c r="Y808" s="72"/>
      <c r="Z808" s="72"/>
      <c r="AA808" s="58">
        <f t="shared" si="47"/>
        <v>0</v>
      </c>
      <c r="AB808" s="73"/>
      <c r="AC808" s="59">
        <f>IF(ROUND(Comptes!AA808,0)=0,Comptes!AF808,IFERROR(IF(Comptes!H808&lt;&gt;0,IF(Comptes!AA808&lt;&gt;0,SUMPRODUCT(Comptes!O808:Z808,Comptes!$O$5:$Z$5)/Comptes!AA808,IF(Comptes!G808&lt;&gt;0,$AC$3,Comptes!AF808)),""),""))</f>
        <v>0</v>
      </c>
      <c r="AD808" s="60" t="str">
        <f ca="1">+IFERROR(VLOOKUP((($AC$3-AC808))/30.5,$AK$24:$AL$28,2,TRUE),"")</f>
        <v>A plus d’un an</v>
      </c>
      <c r="AE808" s="52"/>
      <c r="AF808" s="61"/>
    </row>
    <row r="809" spans="1:32" s="62" customFormat="1" ht="13.8" x14ac:dyDescent="0.3">
      <c r="A809" s="76"/>
      <c r="B809" s="64" t="s">
        <v>125</v>
      </c>
      <c r="C809" s="65" t="s">
        <v>125</v>
      </c>
      <c r="D809" s="65" t="s">
        <v>125</v>
      </c>
      <c r="E809" s="66" t="s">
        <v>125</v>
      </c>
      <c r="F809" s="54">
        <v>0</v>
      </c>
      <c r="G809" s="55">
        <v>0</v>
      </c>
      <c r="H809" s="67">
        <f t="shared" si="45"/>
        <v>0</v>
      </c>
      <c r="I809" s="68"/>
      <c r="J809" s="56"/>
      <c r="K809" s="69"/>
      <c r="L809" s="70">
        <f t="shared" si="46"/>
        <v>0</v>
      </c>
      <c r="M809" s="52"/>
      <c r="N809" s="57">
        <v>0</v>
      </c>
      <c r="O809" s="72"/>
      <c r="P809" s="72"/>
      <c r="Q809" s="72"/>
      <c r="R809" s="72"/>
      <c r="S809" s="72"/>
      <c r="T809" s="72"/>
      <c r="U809" s="72"/>
      <c r="V809" s="72"/>
      <c r="W809" s="72"/>
      <c r="X809" s="72"/>
      <c r="Y809" s="72"/>
      <c r="Z809" s="72"/>
      <c r="AA809" s="58">
        <f t="shared" si="47"/>
        <v>0</v>
      </c>
      <c r="AB809" s="73"/>
      <c r="AC809" s="59">
        <f>IF(ROUND(Comptes!AA809,0)=0,Comptes!AF809,IFERROR(IF(Comptes!H809&lt;&gt;0,IF(Comptes!AA809&lt;&gt;0,SUMPRODUCT(Comptes!O809:Z809,Comptes!$O$5:$Z$5)/Comptes!AA809,IF(Comptes!G809&lt;&gt;0,$AC$3,Comptes!AF809)),""),""))</f>
        <v>0</v>
      </c>
      <c r="AD809" s="60" t="str">
        <f ca="1">+IFERROR(VLOOKUP((($AC$3-AC809))/30.5,$AK$24:$AL$28,2,TRUE),"")</f>
        <v>A plus d’un an</v>
      </c>
      <c r="AE809" s="52"/>
      <c r="AF809" s="61"/>
    </row>
    <row r="810" spans="1:32" s="62" customFormat="1" ht="13.8" x14ac:dyDescent="0.3">
      <c r="A810" s="76"/>
      <c r="B810" s="64" t="s">
        <v>125</v>
      </c>
      <c r="C810" s="65" t="s">
        <v>125</v>
      </c>
      <c r="D810" s="65" t="s">
        <v>125</v>
      </c>
      <c r="E810" s="66" t="s">
        <v>125</v>
      </c>
      <c r="F810" s="54">
        <v>0</v>
      </c>
      <c r="G810" s="55">
        <v>0</v>
      </c>
      <c r="H810" s="67">
        <f t="shared" si="45"/>
        <v>0</v>
      </c>
      <c r="I810" s="68"/>
      <c r="J810" s="56"/>
      <c r="K810" s="69"/>
      <c r="L810" s="70">
        <f t="shared" si="46"/>
        <v>0</v>
      </c>
      <c r="M810" s="52"/>
      <c r="N810" s="57">
        <v>0</v>
      </c>
      <c r="O810" s="72"/>
      <c r="P810" s="72"/>
      <c r="Q810" s="72"/>
      <c r="R810" s="72"/>
      <c r="S810" s="72"/>
      <c r="T810" s="72"/>
      <c r="U810" s="72"/>
      <c r="V810" s="72"/>
      <c r="W810" s="72"/>
      <c r="X810" s="72"/>
      <c r="Y810" s="72"/>
      <c r="Z810" s="72"/>
      <c r="AA810" s="58">
        <f t="shared" si="47"/>
        <v>0</v>
      </c>
      <c r="AB810" s="73"/>
      <c r="AC810" s="59">
        <f>IF(ROUND(Comptes!AA810,0)=0,Comptes!AF810,IFERROR(IF(Comptes!H810&lt;&gt;0,IF(Comptes!AA810&lt;&gt;0,SUMPRODUCT(Comptes!O810:Z810,Comptes!$O$5:$Z$5)/Comptes!AA810,IF(Comptes!G810&lt;&gt;0,$AC$3,Comptes!AF810)),""),""))</f>
        <v>0</v>
      </c>
      <c r="AD810" s="60" t="str">
        <f ca="1">+IFERROR(VLOOKUP((($AC$3-AC810))/30.5,$AK$24:$AL$28,2,TRUE),"")</f>
        <v>A plus d’un an</v>
      </c>
      <c r="AE810" s="52"/>
      <c r="AF810" s="61"/>
    </row>
    <row r="811" spans="1:32" s="62" customFormat="1" ht="13.8" x14ac:dyDescent="0.3">
      <c r="A811" s="76"/>
      <c r="B811" s="64" t="s">
        <v>125</v>
      </c>
      <c r="C811" s="65" t="s">
        <v>125</v>
      </c>
      <c r="D811" s="65" t="s">
        <v>125</v>
      </c>
      <c r="E811" s="66" t="s">
        <v>125</v>
      </c>
      <c r="F811" s="54">
        <v>0</v>
      </c>
      <c r="G811" s="55">
        <v>0</v>
      </c>
      <c r="H811" s="67">
        <f t="shared" si="45"/>
        <v>0</v>
      </c>
      <c r="I811" s="68"/>
      <c r="J811" s="56"/>
      <c r="K811" s="69"/>
      <c r="L811" s="70">
        <f t="shared" si="46"/>
        <v>0</v>
      </c>
      <c r="M811" s="52"/>
      <c r="N811" s="57">
        <v>0</v>
      </c>
      <c r="O811" s="72"/>
      <c r="P811" s="72"/>
      <c r="Q811" s="72"/>
      <c r="R811" s="72"/>
      <c r="S811" s="72"/>
      <c r="T811" s="72"/>
      <c r="U811" s="72"/>
      <c r="V811" s="72"/>
      <c r="W811" s="72"/>
      <c r="X811" s="72"/>
      <c r="Y811" s="72"/>
      <c r="Z811" s="72"/>
      <c r="AA811" s="58">
        <f t="shared" si="47"/>
        <v>0</v>
      </c>
      <c r="AB811" s="73"/>
      <c r="AC811" s="59">
        <f>IF(ROUND(Comptes!AA811,0)=0,Comptes!AF811,IFERROR(IF(Comptes!H811&lt;&gt;0,IF(Comptes!AA811&lt;&gt;0,SUMPRODUCT(Comptes!O811:Z811,Comptes!$O$5:$Z$5)/Comptes!AA811,IF(Comptes!G811&lt;&gt;0,$AC$3,Comptes!AF811)),""),""))</f>
        <v>0</v>
      </c>
      <c r="AD811" s="60" t="str">
        <f ca="1">+IFERROR(VLOOKUP((($AC$3-AC811))/30.5,$AK$24:$AL$28,2,TRUE),"")</f>
        <v>A plus d’un an</v>
      </c>
      <c r="AE811" s="52"/>
      <c r="AF811" s="61"/>
    </row>
    <row r="812" spans="1:32" s="62" customFormat="1" ht="13.8" x14ac:dyDescent="0.3">
      <c r="A812" s="76"/>
      <c r="B812" s="64" t="s">
        <v>125</v>
      </c>
      <c r="C812" s="65" t="s">
        <v>125</v>
      </c>
      <c r="D812" s="65" t="s">
        <v>125</v>
      </c>
      <c r="E812" s="66" t="s">
        <v>125</v>
      </c>
      <c r="F812" s="54">
        <v>0</v>
      </c>
      <c r="G812" s="55">
        <v>0</v>
      </c>
      <c r="H812" s="67">
        <f t="shared" si="45"/>
        <v>0</v>
      </c>
      <c r="I812" s="68"/>
      <c r="J812" s="56"/>
      <c r="K812" s="69"/>
      <c r="L812" s="70">
        <f t="shared" si="46"/>
        <v>0</v>
      </c>
      <c r="M812" s="52"/>
      <c r="N812" s="57">
        <v>0</v>
      </c>
      <c r="O812" s="72"/>
      <c r="P812" s="72"/>
      <c r="Q812" s="72"/>
      <c r="R812" s="72"/>
      <c r="S812" s="72"/>
      <c r="T812" s="72"/>
      <c r="U812" s="72"/>
      <c r="V812" s="72"/>
      <c r="W812" s="72"/>
      <c r="X812" s="72"/>
      <c r="Y812" s="72"/>
      <c r="Z812" s="72"/>
      <c r="AA812" s="58">
        <f t="shared" si="47"/>
        <v>0</v>
      </c>
      <c r="AB812" s="73"/>
      <c r="AC812" s="59">
        <f>IF(ROUND(Comptes!AA812,0)=0,Comptes!AF812,IFERROR(IF(Comptes!H812&lt;&gt;0,IF(Comptes!AA812&lt;&gt;0,SUMPRODUCT(Comptes!O812:Z812,Comptes!$O$5:$Z$5)/Comptes!AA812,IF(Comptes!G812&lt;&gt;0,$AC$3,Comptes!AF812)),""),""))</f>
        <v>0</v>
      </c>
      <c r="AD812" s="60" t="str">
        <f ca="1">+IFERROR(VLOOKUP((($AC$3-AC812))/30.5,$AK$24:$AL$28,2,TRUE),"")</f>
        <v>A plus d’un an</v>
      </c>
      <c r="AE812" s="52"/>
      <c r="AF812" s="61"/>
    </row>
    <row r="813" spans="1:32" s="62" customFormat="1" ht="13.8" x14ac:dyDescent="0.3">
      <c r="A813" s="76"/>
      <c r="B813" s="64" t="s">
        <v>125</v>
      </c>
      <c r="C813" s="65" t="s">
        <v>125</v>
      </c>
      <c r="D813" s="65" t="s">
        <v>125</v>
      </c>
      <c r="E813" s="66" t="s">
        <v>125</v>
      </c>
      <c r="F813" s="54">
        <v>0</v>
      </c>
      <c r="G813" s="55">
        <v>0</v>
      </c>
      <c r="H813" s="67">
        <f t="shared" si="45"/>
        <v>0</v>
      </c>
      <c r="I813" s="68"/>
      <c r="J813" s="56"/>
      <c r="K813" s="69"/>
      <c r="L813" s="70">
        <f t="shared" si="46"/>
        <v>0</v>
      </c>
      <c r="M813" s="52"/>
      <c r="N813" s="57">
        <v>0</v>
      </c>
      <c r="O813" s="72"/>
      <c r="P813" s="72"/>
      <c r="Q813" s="72"/>
      <c r="R813" s="72"/>
      <c r="S813" s="72"/>
      <c r="T813" s="72"/>
      <c r="U813" s="72"/>
      <c r="V813" s="72"/>
      <c r="W813" s="72"/>
      <c r="X813" s="72"/>
      <c r="Y813" s="72"/>
      <c r="Z813" s="72"/>
      <c r="AA813" s="58">
        <f t="shared" si="47"/>
        <v>0</v>
      </c>
      <c r="AB813" s="73"/>
      <c r="AC813" s="59">
        <f>IF(ROUND(Comptes!AA813,0)=0,Comptes!AF813,IFERROR(IF(Comptes!H813&lt;&gt;0,IF(Comptes!AA813&lt;&gt;0,SUMPRODUCT(Comptes!O813:Z813,Comptes!$O$5:$Z$5)/Comptes!AA813,IF(Comptes!G813&lt;&gt;0,$AC$3,Comptes!AF813)),""),""))</f>
        <v>0</v>
      </c>
      <c r="AD813" s="60" t="str">
        <f ca="1">+IFERROR(VLOOKUP((($AC$3-AC813))/30.5,$AK$24:$AL$28,2,TRUE),"")</f>
        <v>A plus d’un an</v>
      </c>
      <c r="AE813" s="52"/>
      <c r="AF813" s="61"/>
    </row>
    <row r="814" spans="1:32" s="62" customFormat="1" ht="13.8" x14ac:dyDescent="0.3">
      <c r="A814" s="76"/>
      <c r="B814" s="64" t="s">
        <v>125</v>
      </c>
      <c r="C814" s="65" t="s">
        <v>125</v>
      </c>
      <c r="D814" s="65" t="s">
        <v>125</v>
      </c>
      <c r="E814" s="66" t="s">
        <v>125</v>
      </c>
      <c r="F814" s="54">
        <v>0</v>
      </c>
      <c r="G814" s="55">
        <v>0</v>
      </c>
      <c r="H814" s="67">
        <f t="shared" si="45"/>
        <v>0</v>
      </c>
      <c r="I814" s="68"/>
      <c r="J814" s="56"/>
      <c r="K814" s="69"/>
      <c r="L814" s="70">
        <f t="shared" si="46"/>
        <v>0</v>
      </c>
      <c r="M814" s="52"/>
      <c r="N814" s="57">
        <v>0</v>
      </c>
      <c r="O814" s="72"/>
      <c r="P814" s="72"/>
      <c r="Q814" s="72"/>
      <c r="R814" s="72"/>
      <c r="S814" s="72"/>
      <c r="T814" s="72"/>
      <c r="U814" s="72"/>
      <c r="V814" s="72"/>
      <c r="W814" s="72"/>
      <c r="X814" s="72"/>
      <c r="Y814" s="72"/>
      <c r="Z814" s="72"/>
      <c r="AA814" s="58">
        <f t="shared" si="47"/>
        <v>0</v>
      </c>
      <c r="AB814" s="73"/>
      <c r="AC814" s="59">
        <f>IF(ROUND(Comptes!AA814,0)=0,Comptes!AF814,IFERROR(IF(Comptes!H814&lt;&gt;0,IF(Comptes!AA814&lt;&gt;0,SUMPRODUCT(Comptes!O814:Z814,Comptes!$O$5:$Z$5)/Comptes!AA814,IF(Comptes!G814&lt;&gt;0,$AC$3,Comptes!AF814)),""),""))</f>
        <v>0</v>
      </c>
      <c r="AD814" s="60" t="str">
        <f ca="1">+IFERROR(VLOOKUP((($AC$3-AC814))/30.5,$AK$24:$AL$28,2,TRUE),"")</f>
        <v>A plus d’un an</v>
      </c>
      <c r="AE814" s="52"/>
      <c r="AF814" s="61"/>
    </row>
    <row r="815" spans="1:32" s="62" customFormat="1" ht="13.8" x14ac:dyDescent="0.3">
      <c r="A815" s="76"/>
      <c r="B815" s="64" t="s">
        <v>125</v>
      </c>
      <c r="C815" s="65" t="s">
        <v>125</v>
      </c>
      <c r="D815" s="65" t="s">
        <v>125</v>
      </c>
      <c r="E815" s="66" t="s">
        <v>125</v>
      </c>
      <c r="F815" s="54">
        <v>0</v>
      </c>
      <c r="G815" s="55">
        <v>0</v>
      </c>
      <c r="H815" s="67">
        <f t="shared" si="45"/>
        <v>0</v>
      </c>
      <c r="I815" s="68"/>
      <c r="J815" s="56"/>
      <c r="K815" s="69"/>
      <c r="L815" s="70">
        <f t="shared" si="46"/>
        <v>0</v>
      </c>
      <c r="M815" s="52"/>
      <c r="N815" s="57">
        <v>0</v>
      </c>
      <c r="O815" s="72"/>
      <c r="P815" s="72"/>
      <c r="Q815" s="72"/>
      <c r="R815" s="72"/>
      <c r="S815" s="72"/>
      <c r="T815" s="72"/>
      <c r="U815" s="72"/>
      <c r="V815" s="72"/>
      <c r="W815" s="72"/>
      <c r="X815" s="72"/>
      <c r="Y815" s="72"/>
      <c r="Z815" s="72"/>
      <c r="AA815" s="58">
        <f t="shared" si="47"/>
        <v>0</v>
      </c>
      <c r="AB815" s="73"/>
      <c r="AC815" s="59">
        <f>IF(ROUND(Comptes!AA815,0)=0,Comptes!AF815,IFERROR(IF(Comptes!H815&lt;&gt;0,IF(Comptes!AA815&lt;&gt;0,SUMPRODUCT(Comptes!O815:Z815,Comptes!$O$5:$Z$5)/Comptes!AA815,IF(Comptes!G815&lt;&gt;0,$AC$3,Comptes!AF815)),""),""))</f>
        <v>0</v>
      </c>
      <c r="AD815" s="60" t="str">
        <f ca="1">+IFERROR(VLOOKUP((($AC$3-AC815))/30.5,$AK$24:$AL$28,2,TRUE),"")</f>
        <v>A plus d’un an</v>
      </c>
      <c r="AE815" s="52"/>
      <c r="AF815" s="61"/>
    </row>
    <row r="816" spans="1:32" s="62" customFormat="1" ht="13.8" x14ac:dyDescent="0.3">
      <c r="A816" s="76"/>
      <c r="B816" s="64" t="s">
        <v>125</v>
      </c>
      <c r="C816" s="65" t="s">
        <v>125</v>
      </c>
      <c r="D816" s="65" t="s">
        <v>125</v>
      </c>
      <c r="E816" s="66" t="s">
        <v>125</v>
      </c>
      <c r="F816" s="54">
        <v>0</v>
      </c>
      <c r="G816" s="55">
        <v>0</v>
      </c>
      <c r="H816" s="67">
        <f t="shared" si="45"/>
        <v>0</v>
      </c>
      <c r="I816" s="68"/>
      <c r="J816" s="56"/>
      <c r="K816" s="69"/>
      <c r="L816" s="70">
        <f t="shared" si="46"/>
        <v>0</v>
      </c>
      <c r="M816" s="52"/>
      <c r="N816" s="57">
        <v>0</v>
      </c>
      <c r="O816" s="72"/>
      <c r="P816" s="72"/>
      <c r="Q816" s="72"/>
      <c r="R816" s="72"/>
      <c r="S816" s="72"/>
      <c r="T816" s="72"/>
      <c r="U816" s="72"/>
      <c r="V816" s="72"/>
      <c r="W816" s="72"/>
      <c r="X816" s="72"/>
      <c r="Y816" s="72"/>
      <c r="Z816" s="72"/>
      <c r="AA816" s="58">
        <f t="shared" si="47"/>
        <v>0</v>
      </c>
      <c r="AB816" s="73"/>
      <c r="AC816" s="59">
        <f>IF(ROUND(Comptes!AA816,0)=0,Comptes!AF816,IFERROR(IF(Comptes!H816&lt;&gt;0,IF(Comptes!AA816&lt;&gt;0,SUMPRODUCT(Comptes!O816:Z816,Comptes!$O$5:$Z$5)/Comptes!AA816,IF(Comptes!G816&lt;&gt;0,$AC$3,Comptes!AF816)),""),""))</f>
        <v>0</v>
      </c>
      <c r="AD816" s="60" t="str">
        <f ca="1">+IFERROR(VLOOKUP((($AC$3-AC816))/30.5,$AK$24:$AL$28,2,TRUE),"")</f>
        <v>A plus d’un an</v>
      </c>
      <c r="AE816" s="52"/>
      <c r="AF816" s="61"/>
    </row>
    <row r="817" spans="1:32" s="62" customFormat="1" ht="13.8" x14ac:dyDescent="0.3">
      <c r="A817" s="76"/>
      <c r="B817" s="64" t="s">
        <v>125</v>
      </c>
      <c r="C817" s="65" t="s">
        <v>125</v>
      </c>
      <c r="D817" s="65" t="s">
        <v>125</v>
      </c>
      <c r="E817" s="66" t="s">
        <v>125</v>
      </c>
      <c r="F817" s="54">
        <v>0</v>
      </c>
      <c r="G817" s="55">
        <v>0</v>
      </c>
      <c r="H817" s="67">
        <f t="shared" si="45"/>
        <v>0</v>
      </c>
      <c r="I817" s="68"/>
      <c r="J817" s="56"/>
      <c r="K817" s="69"/>
      <c r="L817" s="70">
        <f t="shared" si="46"/>
        <v>0</v>
      </c>
      <c r="M817" s="52"/>
      <c r="N817" s="57">
        <v>0</v>
      </c>
      <c r="O817" s="72"/>
      <c r="P817" s="72"/>
      <c r="Q817" s="72"/>
      <c r="R817" s="72"/>
      <c r="S817" s="72"/>
      <c r="T817" s="72"/>
      <c r="U817" s="72"/>
      <c r="V817" s="72"/>
      <c r="W817" s="72"/>
      <c r="X817" s="72"/>
      <c r="Y817" s="72"/>
      <c r="Z817" s="72"/>
      <c r="AA817" s="58">
        <f t="shared" si="47"/>
        <v>0</v>
      </c>
      <c r="AB817" s="73"/>
      <c r="AC817" s="59">
        <f>IF(ROUND(Comptes!AA817,0)=0,Comptes!AF817,IFERROR(IF(Comptes!H817&lt;&gt;0,IF(Comptes!AA817&lt;&gt;0,SUMPRODUCT(Comptes!O817:Z817,Comptes!$O$5:$Z$5)/Comptes!AA817,IF(Comptes!G817&lt;&gt;0,$AC$3,Comptes!AF817)),""),""))</f>
        <v>0</v>
      </c>
      <c r="AD817" s="60" t="str">
        <f ca="1">+IFERROR(VLOOKUP((($AC$3-AC817))/30.5,$AK$24:$AL$28,2,TRUE),"")</f>
        <v>A plus d’un an</v>
      </c>
      <c r="AE817" s="52"/>
      <c r="AF817" s="61"/>
    </row>
    <row r="818" spans="1:32" s="62" customFormat="1" ht="13.8" x14ac:dyDescent="0.3">
      <c r="A818" s="76"/>
      <c r="B818" s="64" t="s">
        <v>125</v>
      </c>
      <c r="C818" s="65" t="s">
        <v>125</v>
      </c>
      <c r="D818" s="65" t="s">
        <v>125</v>
      </c>
      <c r="E818" s="66" t="s">
        <v>125</v>
      </c>
      <c r="F818" s="54">
        <v>0</v>
      </c>
      <c r="G818" s="55">
        <v>0</v>
      </c>
      <c r="H818" s="67">
        <f t="shared" si="45"/>
        <v>0</v>
      </c>
      <c r="I818" s="68"/>
      <c r="J818" s="56"/>
      <c r="K818" s="69"/>
      <c r="L818" s="70">
        <f t="shared" si="46"/>
        <v>0</v>
      </c>
      <c r="M818" s="52"/>
      <c r="N818" s="57">
        <v>0</v>
      </c>
      <c r="O818" s="72"/>
      <c r="P818" s="72"/>
      <c r="Q818" s="72"/>
      <c r="R818" s="72"/>
      <c r="S818" s="72"/>
      <c r="T818" s="72"/>
      <c r="U818" s="72"/>
      <c r="V818" s="72"/>
      <c r="W818" s="72"/>
      <c r="X818" s="72"/>
      <c r="Y818" s="72"/>
      <c r="Z818" s="72"/>
      <c r="AA818" s="58">
        <f t="shared" si="47"/>
        <v>0</v>
      </c>
      <c r="AB818" s="73"/>
      <c r="AC818" s="59">
        <f>IF(ROUND(Comptes!AA818,0)=0,Comptes!AF818,IFERROR(IF(Comptes!H818&lt;&gt;0,IF(Comptes!AA818&lt;&gt;0,SUMPRODUCT(Comptes!O818:Z818,Comptes!$O$5:$Z$5)/Comptes!AA818,IF(Comptes!G818&lt;&gt;0,$AC$3,Comptes!AF818)),""),""))</f>
        <v>0</v>
      </c>
      <c r="AD818" s="60" t="str">
        <f ca="1">+IFERROR(VLOOKUP((($AC$3-AC818))/30.5,$AK$24:$AL$28,2,TRUE),"")</f>
        <v>A plus d’un an</v>
      </c>
      <c r="AE818" s="52"/>
      <c r="AF818" s="61"/>
    </row>
    <row r="819" spans="1:32" s="62" customFormat="1" ht="13.8" x14ac:dyDescent="0.3">
      <c r="A819" s="76"/>
      <c r="B819" s="64" t="s">
        <v>125</v>
      </c>
      <c r="C819" s="65" t="s">
        <v>125</v>
      </c>
      <c r="D819" s="65" t="s">
        <v>125</v>
      </c>
      <c r="E819" s="66" t="s">
        <v>125</v>
      </c>
      <c r="F819" s="54">
        <v>0</v>
      </c>
      <c r="G819" s="55">
        <v>0</v>
      </c>
      <c r="H819" s="67">
        <f t="shared" si="45"/>
        <v>0</v>
      </c>
      <c r="I819" s="68"/>
      <c r="J819" s="56"/>
      <c r="K819" s="69"/>
      <c r="L819" s="70">
        <f t="shared" si="46"/>
        <v>0</v>
      </c>
      <c r="M819" s="52"/>
      <c r="N819" s="57">
        <v>0</v>
      </c>
      <c r="O819" s="72"/>
      <c r="P819" s="72"/>
      <c r="Q819" s="72"/>
      <c r="R819" s="72"/>
      <c r="S819" s="72"/>
      <c r="T819" s="72"/>
      <c r="U819" s="72"/>
      <c r="V819" s="72"/>
      <c r="W819" s="72"/>
      <c r="X819" s="72"/>
      <c r="Y819" s="72"/>
      <c r="Z819" s="72"/>
      <c r="AA819" s="58">
        <f t="shared" si="47"/>
        <v>0</v>
      </c>
      <c r="AB819" s="73"/>
      <c r="AC819" s="59">
        <f>IF(ROUND(Comptes!AA819,0)=0,Comptes!AF819,IFERROR(IF(Comptes!H819&lt;&gt;0,IF(Comptes!AA819&lt;&gt;0,SUMPRODUCT(Comptes!O819:Z819,Comptes!$O$5:$Z$5)/Comptes!AA819,IF(Comptes!G819&lt;&gt;0,$AC$3,Comptes!AF819)),""),""))</f>
        <v>0</v>
      </c>
      <c r="AD819" s="60" t="str">
        <f ca="1">+IFERROR(VLOOKUP((($AC$3-AC819))/30.5,$AK$24:$AL$28,2,TRUE),"")</f>
        <v>A plus d’un an</v>
      </c>
      <c r="AE819" s="52"/>
      <c r="AF819" s="61"/>
    </row>
    <row r="820" spans="1:32" s="62" customFormat="1" ht="13.8" x14ac:dyDescent="0.3">
      <c r="A820" s="76"/>
      <c r="B820" s="64" t="s">
        <v>125</v>
      </c>
      <c r="C820" s="65" t="s">
        <v>125</v>
      </c>
      <c r="D820" s="65" t="s">
        <v>125</v>
      </c>
      <c r="E820" s="66" t="s">
        <v>125</v>
      </c>
      <c r="F820" s="54">
        <v>0</v>
      </c>
      <c r="G820" s="55">
        <v>0</v>
      </c>
      <c r="H820" s="67">
        <f t="shared" si="45"/>
        <v>0</v>
      </c>
      <c r="I820" s="68"/>
      <c r="J820" s="56"/>
      <c r="K820" s="69"/>
      <c r="L820" s="70">
        <f t="shared" si="46"/>
        <v>0</v>
      </c>
      <c r="M820" s="52"/>
      <c r="N820" s="57">
        <v>0</v>
      </c>
      <c r="O820" s="72"/>
      <c r="P820" s="72"/>
      <c r="Q820" s="72"/>
      <c r="R820" s="72"/>
      <c r="S820" s="72"/>
      <c r="T820" s="72"/>
      <c r="U820" s="72"/>
      <c r="V820" s="72"/>
      <c r="W820" s="72"/>
      <c r="X820" s="72"/>
      <c r="Y820" s="72"/>
      <c r="Z820" s="72"/>
      <c r="AA820" s="58">
        <f t="shared" si="47"/>
        <v>0</v>
      </c>
      <c r="AB820" s="73"/>
      <c r="AC820" s="59">
        <f>IF(ROUND(Comptes!AA820,0)=0,Comptes!AF820,IFERROR(IF(Comptes!H820&lt;&gt;0,IF(Comptes!AA820&lt;&gt;0,SUMPRODUCT(Comptes!O820:Z820,Comptes!$O$5:$Z$5)/Comptes!AA820,IF(Comptes!G820&lt;&gt;0,$AC$3,Comptes!AF820)),""),""))</f>
        <v>0</v>
      </c>
      <c r="AD820" s="60" t="str">
        <f ca="1">+IFERROR(VLOOKUP((($AC$3-AC820))/30.5,$AK$24:$AL$28,2,TRUE),"")</f>
        <v>A plus d’un an</v>
      </c>
      <c r="AE820" s="52"/>
      <c r="AF820" s="61"/>
    </row>
    <row r="821" spans="1:32" s="62" customFormat="1" ht="13.8" x14ac:dyDescent="0.3">
      <c r="A821" s="76"/>
      <c r="B821" s="64" t="s">
        <v>125</v>
      </c>
      <c r="C821" s="65" t="s">
        <v>125</v>
      </c>
      <c r="D821" s="65" t="s">
        <v>125</v>
      </c>
      <c r="E821" s="66" t="s">
        <v>125</v>
      </c>
      <c r="F821" s="54">
        <v>0</v>
      </c>
      <c r="G821" s="55">
        <v>0</v>
      </c>
      <c r="H821" s="67">
        <f t="shared" ref="H821:H884" si="48">AA821+N821-G821</f>
        <v>0</v>
      </c>
      <c r="I821" s="68"/>
      <c r="J821" s="56"/>
      <c r="K821" s="69"/>
      <c r="L821" s="70">
        <f t="shared" ref="L821:L884" si="49">+F821-N821-K821-AA821</f>
        <v>0</v>
      </c>
      <c r="M821" s="52"/>
      <c r="N821" s="57">
        <v>0</v>
      </c>
      <c r="O821" s="72"/>
      <c r="P821" s="72"/>
      <c r="Q821" s="72"/>
      <c r="R821" s="72"/>
      <c r="S821" s="72"/>
      <c r="T821" s="72"/>
      <c r="U821" s="72"/>
      <c r="V821" s="72"/>
      <c r="W821" s="72"/>
      <c r="X821" s="72"/>
      <c r="Y821" s="72"/>
      <c r="Z821" s="72"/>
      <c r="AA821" s="58">
        <f t="shared" ref="AA821:AA884" si="50">+SUM(O821:Z821)</f>
        <v>0</v>
      </c>
      <c r="AB821" s="73"/>
      <c r="AC821" s="59">
        <f>IF(ROUND(Comptes!AA821,0)=0,Comptes!AF821,IFERROR(IF(Comptes!H821&lt;&gt;0,IF(Comptes!AA821&lt;&gt;0,SUMPRODUCT(Comptes!O821:Z821,Comptes!$O$5:$Z$5)/Comptes!AA821,IF(Comptes!G821&lt;&gt;0,$AC$3,Comptes!AF821)),""),""))</f>
        <v>0</v>
      </c>
      <c r="AD821" s="60" t="str">
        <f ca="1">+IFERROR(VLOOKUP((($AC$3-AC821))/30.5,$AK$24:$AL$28,2,TRUE),"")</f>
        <v>A plus d’un an</v>
      </c>
      <c r="AE821" s="52"/>
      <c r="AF821" s="61"/>
    </row>
    <row r="822" spans="1:32" s="62" customFormat="1" ht="13.8" x14ac:dyDescent="0.3">
      <c r="A822" s="76"/>
      <c r="B822" s="64" t="s">
        <v>125</v>
      </c>
      <c r="C822" s="65" t="s">
        <v>125</v>
      </c>
      <c r="D822" s="65" t="s">
        <v>125</v>
      </c>
      <c r="E822" s="66" t="s">
        <v>125</v>
      </c>
      <c r="F822" s="54">
        <v>0</v>
      </c>
      <c r="G822" s="55">
        <v>0</v>
      </c>
      <c r="H822" s="67">
        <f t="shared" si="48"/>
        <v>0</v>
      </c>
      <c r="I822" s="68"/>
      <c r="J822" s="56"/>
      <c r="K822" s="69"/>
      <c r="L822" s="70">
        <f t="shared" si="49"/>
        <v>0</v>
      </c>
      <c r="M822" s="52"/>
      <c r="N822" s="57">
        <v>0</v>
      </c>
      <c r="O822" s="72"/>
      <c r="P822" s="72"/>
      <c r="Q822" s="72"/>
      <c r="R822" s="72"/>
      <c r="S822" s="72"/>
      <c r="T822" s="72"/>
      <c r="U822" s="72"/>
      <c r="V822" s="72"/>
      <c r="W822" s="72"/>
      <c r="X822" s="72"/>
      <c r="Y822" s="72"/>
      <c r="Z822" s="72"/>
      <c r="AA822" s="58">
        <f t="shared" si="50"/>
        <v>0</v>
      </c>
      <c r="AB822" s="73"/>
      <c r="AC822" s="59">
        <f>IF(ROUND(Comptes!AA822,0)=0,Comptes!AF822,IFERROR(IF(Comptes!H822&lt;&gt;0,IF(Comptes!AA822&lt;&gt;0,SUMPRODUCT(Comptes!O822:Z822,Comptes!$O$5:$Z$5)/Comptes!AA822,IF(Comptes!G822&lt;&gt;0,$AC$3,Comptes!AF822)),""),""))</f>
        <v>0</v>
      </c>
      <c r="AD822" s="60" t="str">
        <f ca="1">+IFERROR(VLOOKUP((($AC$3-AC822))/30.5,$AK$24:$AL$28,2,TRUE),"")</f>
        <v>A plus d’un an</v>
      </c>
      <c r="AE822" s="52"/>
      <c r="AF822" s="61"/>
    </row>
    <row r="823" spans="1:32" s="62" customFormat="1" ht="13.8" x14ac:dyDescent="0.3">
      <c r="A823" s="76"/>
      <c r="B823" s="64" t="s">
        <v>125</v>
      </c>
      <c r="C823" s="65" t="s">
        <v>125</v>
      </c>
      <c r="D823" s="65" t="s">
        <v>125</v>
      </c>
      <c r="E823" s="66" t="s">
        <v>125</v>
      </c>
      <c r="F823" s="54">
        <v>0</v>
      </c>
      <c r="G823" s="55">
        <v>0</v>
      </c>
      <c r="H823" s="67">
        <f t="shared" si="48"/>
        <v>0</v>
      </c>
      <c r="I823" s="68"/>
      <c r="J823" s="56"/>
      <c r="K823" s="69"/>
      <c r="L823" s="70">
        <f t="shared" si="49"/>
        <v>0</v>
      </c>
      <c r="M823" s="52"/>
      <c r="N823" s="57">
        <v>0</v>
      </c>
      <c r="O823" s="72"/>
      <c r="P823" s="72"/>
      <c r="Q823" s="72"/>
      <c r="R823" s="72"/>
      <c r="S823" s="72"/>
      <c r="T823" s="72"/>
      <c r="U823" s="72"/>
      <c r="V823" s="72"/>
      <c r="W823" s="72"/>
      <c r="X823" s="72"/>
      <c r="Y823" s="72"/>
      <c r="Z823" s="72"/>
      <c r="AA823" s="58">
        <f t="shared" si="50"/>
        <v>0</v>
      </c>
      <c r="AB823" s="73"/>
      <c r="AC823" s="59">
        <f>IF(ROUND(Comptes!AA823,0)=0,Comptes!AF823,IFERROR(IF(Comptes!H823&lt;&gt;0,IF(Comptes!AA823&lt;&gt;0,SUMPRODUCT(Comptes!O823:Z823,Comptes!$O$5:$Z$5)/Comptes!AA823,IF(Comptes!G823&lt;&gt;0,$AC$3,Comptes!AF823)),""),""))</f>
        <v>0</v>
      </c>
      <c r="AD823" s="60" t="str">
        <f ca="1">+IFERROR(VLOOKUP((($AC$3-AC823))/30.5,$AK$24:$AL$28,2,TRUE),"")</f>
        <v>A plus d’un an</v>
      </c>
      <c r="AE823" s="52"/>
      <c r="AF823" s="61"/>
    </row>
    <row r="824" spans="1:32" s="62" customFormat="1" ht="13.8" x14ac:dyDescent="0.3">
      <c r="A824" s="76"/>
      <c r="B824" s="64" t="s">
        <v>125</v>
      </c>
      <c r="C824" s="65" t="s">
        <v>125</v>
      </c>
      <c r="D824" s="65" t="s">
        <v>125</v>
      </c>
      <c r="E824" s="66" t="s">
        <v>125</v>
      </c>
      <c r="F824" s="54">
        <v>0</v>
      </c>
      <c r="G824" s="55">
        <v>0</v>
      </c>
      <c r="H824" s="67">
        <f t="shared" si="48"/>
        <v>0</v>
      </c>
      <c r="I824" s="68"/>
      <c r="J824" s="56"/>
      <c r="K824" s="69"/>
      <c r="L824" s="70">
        <f t="shared" si="49"/>
        <v>0</v>
      </c>
      <c r="M824" s="52"/>
      <c r="N824" s="57">
        <v>0</v>
      </c>
      <c r="O824" s="72"/>
      <c r="P824" s="72"/>
      <c r="Q824" s="72"/>
      <c r="R824" s="72"/>
      <c r="S824" s="72"/>
      <c r="T824" s="72"/>
      <c r="U824" s="72"/>
      <c r="V824" s="72"/>
      <c r="W824" s="72"/>
      <c r="X824" s="72"/>
      <c r="Y824" s="72"/>
      <c r="Z824" s="72"/>
      <c r="AA824" s="58">
        <f t="shared" si="50"/>
        <v>0</v>
      </c>
      <c r="AB824" s="73"/>
      <c r="AC824" s="59">
        <f>IF(ROUND(Comptes!AA824,0)=0,Comptes!AF824,IFERROR(IF(Comptes!H824&lt;&gt;0,IF(Comptes!AA824&lt;&gt;0,SUMPRODUCT(Comptes!O824:Z824,Comptes!$O$5:$Z$5)/Comptes!AA824,IF(Comptes!G824&lt;&gt;0,$AC$3,Comptes!AF824)),""),""))</f>
        <v>0</v>
      </c>
      <c r="AD824" s="60" t="str">
        <f ca="1">+IFERROR(VLOOKUP((($AC$3-AC824))/30.5,$AK$24:$AL$28,2,TRUE),"")</f>
        <v>A plus d’un an</v>
      </c>
      <c r="AE824" s="52"/>
      <c r="AF824" s="61"/>
    </row>
    <row r="825" spans="1:32" s="62" customFormat="1" ht="13.8" x14ac:dyDescent="0.3">
      <c r="A825" s="76"/>
      <c r="B825" s="64" t="s">
        <v>125</v>
      </c>
      <c r="C825" s="65" t="s">
        <v>125</v>
      </c>
      <c r="D825" s="65" t="s">
        <v>125</v>
      </c>
      <c r="E825" s="66" t="s">
        <v>125</v>
      </c>
      <c r="F825" s="54">
        <v>0</v>
      </c>
      <c r="G825" s="55">
        <v>0</v>
      </c>
      <c r="H825" s="67">
        <f t="shared" si="48"/>
        <v>0</v>
      </c>
      <c r="I825" s="68"/>
      <c r="J825" s="56"/>
      <c r="K825" s="69"/>
      <c r="L825" s="70">
        <f t="shared" si="49"/>
        <v>0</v>
      </c>
      <c r="M825" s="52"/>
      <c r="N825" s="57">
        <v>0</v>
      </c>
      <c r="O825" s="72"/>
      <c r="P825" s="72"/>
      <c r="Q825" s="72"/>
      <c r="R825" s="72"/>
      <c r="S825" s="72"/>
      <c r="T825" s="72"/>
      <c r="U825" s="72"/>
      <c r="V825" s="72"/>
      <c r="W825" s="72"/>
      <c r="X825" s="72"/>
      <c r="Y825" s="72"/>
      <c r="Z825" s="72"/>
      <c r="AA825" s="58">
        <f t="shared" si="50"/>
        <v>0</v>
      </c>
      <c r="AB825" s="73"/>
      <c r="AC825" s="59">
        <f>IF(ROUND(Comptes!AA825,0)=0,Comptes!AF825,IFERROR(IF(Comptes!H825&lt;&gt;0,IF(Comptes!AA825&lt;&gt;0,SUMPRODUCT(Comptes!O825:Z825,Comptes!$O$5:$Z$5)/Comptes!AA825,IF(Comptes!G825&lt;&gt;0,$AC$3,Comptes!AF825)),""),""))</f>
        <v>0</v>
      </c>
      <c r="AD825" s="60" t="str">
        <f ca="1">+IFERROR(VLOOKUP((($AC$3-AC825))/30.5,$AK$24:$AL$28,2,TRUE),"")</f>
        <v>A plus d’un an</v>
      </c>
      <c r="AE825" s="52"/>
      <c r="AF825" s="61"/>
    </row>
    <row r="826" spans="1:32" s="62" customFormat="1" ht="13.8" x14ac:dyDescent="0.3">
      <c r="A826" s="76"/>
      <c r="B826" s="64" t="s">
        <v>125</v>
      </c>
      <c r="C826" s="65" t="s">
        <v>125</v>
      </c>
      <c r="D826" s="65" t="s">
        <v>125</v>
      </c>
      <c r="E826" s="66" t="s">
        <v>125</v>
      </c>
      <c r="F826" s="54">
        <v>0</v>
      </c>
      <c r="G826" s="55">
        <v>0</v>
      </c>
      <c r="H826" s="67">
        <f t="shared" si="48"/>
        <v>0</v>
      </c>
      <c r="I826" s="68"/>
      <c r="J826" s="56"/>
      <c r="K826" s="69"/>
      <c r="L826" s="70">
        <f t="shared" si="49"/>
        <v>0</v>
      </c>
      <c r="M826" s="52"/>
      <c r="N826" s="57">
        <v>0</v>
      </c>
      <c r="O826" s="72"/>
      <c r="P826" s="72"/>
      <c r="Q826" s="72"/>
      <c r="R826" s="72"/>
      <c r="S826" s="72"/>
      <c r="T826" s="72"/>
      <c r="U826" s="72"/>
      <c r="V826" s="72"/>
      <c r="W826" s="72"/>
      <c r="X826" s="72"/>
      <c r="Y826" s="72"/>
      <c r="Z826" s="72"/>
      <c r="AA826" s="58">
        <f t="shared" si="50"/>
        <v>0</v>
      </c>
      <c r="AB826" s="73"/>
      <c r="AC826" s="59">
        <f>IF(ROUND(Comptes!AA826,0)=0,Comptes!AF826,IFERROR(IF(Comptes!H826&lt;&gt;0,IF(Comptes!AA826&lt;&gt;0,SUMPRODUCT(Comptes!O826:Z826,Comptes!$O$5:$Z$5)/Comptes!AA826,IF(Comptes!G826&lt;&gt;0,$AC$3,Comptes!AF826)),""),""))</f>
        <v>0</v>
      </c>
      <c r="AD826" s="60" t="str">
        <f ca="1">+IFERROR(VLOOKUP((($AC$3-AC826))/30.5,$AK$24:$AL$28,2,TRUE),"")</f>
        <v>A plus d’un an</v>
      </c>
      <c r="AE826" s="52"/>
      <c r="AF826" s="61"/>
    </row>
    <row r="827" spans="1:32" s="62" customFormat="1" ht="13.8" x14ac:dyDescent="0.3">
      <c r="A827" s="76"/>
      <c r="B827" s="64" t="s">
        <v>125</v>
      </c>
      <c r="C827" s="65" t="s">
        <v>125</v>
      </c>
      <c r="D827" s="65" t="s">
        <v>125</v>
      </c>
      <c r="E827" s="66" t="s">
        <v>125</v>
      </c>
      <c r="F827" s="54">
        <v>0</v>
      </c>
      <c r="G827" s="55">
        <v>0</v>
      </c>
      <c r="H827" s="67">
        <f t="shared" si="48"/>
        <v>0</v>
      </c>
      <c r="I827" s="68"/>
      <c r="J827" s="56"/>
      <c r="K827" s="69"/>
      <c r="L827" s="70">
        <f t="shared" si="49"/>
        <v>0</v>
      </c>
      <c r="M827" s="52"/>
      <c r="N827" s="57">
        <v>0</v>
      </c>
      <c r="O827" s="72"/>
      <c r="P827" s="72"/>
      <c r="Q827" s="72"/>
      <c r="R827" s="72"/>
      <c r="S827" s="72"/>
      <c r="T827" s="72"/>
      <c r="U827" s="72"/>
      <c r="V827" s="72"/>
      <c r="W827" s="72"/>
      <c r="X827" s="72"/>
      <c r="Y827" s="72"/>
      <c r="Z827" s="72"/>
      <c r="AA827" s="58">
        <f t="shared" si="50"/>
        <v>0</v>
      </c>
      <c r="AB827" s="73"/>
      <c r="AC827" s="59">
        <f>IF(ROUND(Comptes!AA827,0)=0,Comptes!AF827,IFERROR(IF(Comptes!H827&lt;&gt;0,IF(Comptes!AA827&lt;&gt;0,SUMPRODUCT(Comptes!O827:Z827,Comptes!$O$5:$Z$5)/Comptes!AA827,IF(Comptes!G827&lt;&gt;0,$AC$3,Comptes!AF827)),""),""))</f>
        <v>0</v>
      </c>
      <c r="AD827" s="60" t="str">
        <f ca="1">+IFERROR(VLOOKUP((($AC$3-AC827))/30.5,$AK$24:$AL$28,2,TRUE),"")</f>
        <v>A plus d’un an</v>
      </c>
      <c r="AE827" s="52"/>
      <c r="AF827" s="61"/>
    </row>
    <row r="828" spans="1:32" s="62" customFormat="1" ht="13.8" x14ac:dyDescent="0.3">
      <c r="A828" s="76"/>
      <c r="B828" s="64" t="s">
        <v>125</v>
      </c>
      <c r="C828" s="65" t="s">
        <v>125</v>
      </c>
      <c r="D828" s="65" t="s">
        <v>125</v>
      </c>
      <c r="E828" s="66" t="s">
        <v>125</v>
      </c>
      <c r="F828" s="54">
        <v>0</v>
      </c>
      <c r="G828" s="55">
        <v>0</v>
      </c>
      <c r="H828" s="67">
        <f t="shared" si="48"/>
        <v>0</v>
      </c>
      <c r="I828" s="68"/>
      <c r="J828" s="56"/>
      <c r="K828" s="69"/>
      <c r="L828" s="70">
        <f t="shared" si="49"/>
        <v>0</v>
      </c>
      <c r="M828" s="52"/>
      <c r="N828" s="57">
        <v>0</v>
      </c>
      <c r="O828" s="72"/>
      <c r="P828" s="72"/>
      <c r="Q828" s="72"/>
      <c r="R828" s="72"/>
      <c r="S828" s="72"/>
      <c r="T828" s="72"/>
      <c r="U828" s="72"/>
      <c r="V828" s="72"/>
      <c r="W828" s="72"/>
      <c r="X828" s="72"/>
      <c r="Y828" s="72"/>
      <c r="Z828" s="72"/>
      <c r="AA828" s="58">
        <f t="shared" si="50"/>
        <v>0</v>
      </c>
      <c r="AB828" s="73"/>
      <c r="AC828" s="59">
        <f>IF(ROUND(Comptes!AA828,0)=0,Comptes!AF828,IFERROR(IF(Comptes!H828&lt;&gt;0,IF(Comptes!AA828&lt;&gt;0,SUMPRODUCT(Comptes!O828:Z828,Comptes!$O$5:$Z$5)/Comptes!AA828,IF(Comptes!G828&lt;&gt;0,$AC$3,Comptes!AF828)),""),""))</f>
        <v>0</v>
      </c>
      <c r="AD828" s="60" t="str">
        <f ca="1">+IFERROR(VLOOKUP((($AC$3-AC828))/30.5,$AK$24:$AL$28,2,TRUE),"")</f>
        <v>A plus d’un an</v>
      </c>
      <c r="AE828" s="52"/>
      <c r="AF828" s="61"/>
    </row>
    <row r="829" spans="1:32" s="62" customFormat="1" ht="13.8" x14ac:dyDescent="0.3">
      <c r="A829" s="76"/>
      <c r="B829" s="64" t="s">
        <v>125</v>
      </c>
      <c r="C829" s="65" t="s">
        <v>125</v>
      </c>
      <c r="D829" s="65" t="s">
        <v>125</v>
      </c>
      <c r="E829" s="66" t="s">
        <v>125</v>
      </c>
      <c r="F829" s="54">
        <v>0</v>
      </c>
      <c r="G829" s="55">
        <v>0</v>
      </c>
      <c r="H829" s="67">
        <f t="shared" si="48"/>
        <v>0</v>
      </c>
      <c r="I829" s="68"/>
      <c r="J829" s="56"/>
      <c r="K829" s="69"/>
      <c r="L829" s="70">
        <f t="shared" si="49"/>
        <v>0</v>
      </c>
      <c r="M829" s="52"/>
      <c r="N829" s="57">
        <v>0</v>
      </c>
      <c r="O829" s="72"/>
      <c r="P829" s="72"/>
      <c r="Q829" s="72"/>
      <c r="R829" s="72"/>
      <c r="S829" s="72"/>
      <c r="T829" s="72"/>
      <c r="U829" s="72"/>
      <c r="V829" s="72"/>
      <c r="W829" s="72"/>
      <c r="X829" s="72"/>
      <c r="Y829" s="72"/>
      <c r="Z829" s="72"/>
      <c r="AA829" s="58">
        <f t="shared" si="50"/>
        <v>0</v>
      </c>
      <c r="AB829" s="73"/>
      <c r="AC829" s="59">
        <f>IF(ROUND(Comptes!AA829,0)=0,Comptes!AF829,IFERROR(IF(Comptes!H829&lt;&gt;0,IF(Comptes!AA829&lt;&gt;0,SUMPRODUCT(Comptes!O829:Z829,Comptes!$O$5:$Z$5)/Comptes!AA829,IF(Comptes!G829&lt;&gt;0,$AC$3,Comptes!AF829)),""),""))</f>
        <v>0</v>
      </c>
      <c r="AD829" s="60" t="str">
        <f ca="1">+IFERROR(VLOOKUP((($AC$3-AC829))/30.5,$AK$24:$AL$28,2,TRUE),"")</f>
        <v>A plus d’un an</v>
      </c>
      <c r="AE829" s="52"/>
      <c r="AF829" s="61"/>
    </row>
    <row r="830" spans="1:32" s="62" customFormat="1" ht="13.8" x14ac:dyDescent="0.3">
      <c r="A830" s="76"/>
      <c r="B830" s="64" t="s">
        <v>125</v>
      </c>
      <c r="C830" s="65" t="s">
        <v>125</v>
      </c>
      <c r="D830" s="65" t="s">
        <v>125</v>
      </c>
      <c r="E830" s="66" t="s">
        <v>125</v>
      </c>
      <c r="F830" s="54">
        <v>0</v>
      </c>
      <c r="G830" s="55">
        <v>0</v>
      </c>
      <c r="H830" s="67">
        <f t="shared" si="48"/>
        <v>0</v>
      </c>
      <c r="I830" s="68"/>
      <c r="J830" s="56"/>
      <c r="K830" s="69"/>
      <c r="L830" s="70">
        <f t="shared" si="49"/>
        <v>0</v>
      </c>
      <c r="M830" s="52"/>
      <c r="N830" s="57">
        <v>0</v>
      </c>
      <c r="O830" s="72"/>
      <c r="P830" s="72"/>
      <c r="Q830" s="72"/>
      <c r="R830" s="72"/>
      <c r="S830" s="72"/>
      <c r="T830" s="72"/>
      <c r="U830" s="72"/>
      <c r="V830" s="72"/>
      <c r="W830" s="72"/>
      <c r="X830" s="72"/>
      <c r="Y830" s="72"/>
      <c r="Z830" s="72"/>
      <c r="AA830" s="58">
        <f t="shared" si="50"/>
        <v>0</v>
      </c>
      <c r="AB830" s="73"/>
      <c r="AC830" s="59">
        <f>IF(ROUND(Comptes!AA830,0)=0,Comptes!AF830,IFERROR(IF(Comptes!H830&lt;&gt;0,IF(Comptes!AA830&lt;&gt;0,SUMPRODUCT(Comptes!O830:Z830,Comptes!$O$5:$Z$5)/Comptes!AA830,IF(Comptes!G830&lt;&gt;0,$AC$3,Comptes!AF830)),""),""))</f>
        <v>0</v>
      </c>
      <c r="AD830" s="60" t="str">
        <f ca="1">+IFERROR(VLOOKUP((($AC$3-AC830))/30.5,$AK$24:$AL$28,2,TRUE),"")</f>
        <v>A plus d’un an</v>
      </c>
      <c r="AE830" s="52"/>
      <c r="AF830" s="61"/>
    </row>
    <row r="831" spans="1:32" s="62" customFormat="1" ht="13.8" x14ac:dyDescent="0.3">
      <c r="A831" s="76"/>
      <c r="B831" s="64" t="s">
        <v>125</v>
      </c>
      <c r="C831" s="65" t="s">
        <v>125</v>
      </c>
      <c r="D831" s="65" t="s">
        <v>125</v>
      </c>
      <c r="E831" s="66" t="s">
        <v>125</v>
      </c>
      <c r="F831" s="54">
        <v>0</v>
      </c>
      <c r="G831" s="55">
        <v>0</v>
      </c>
      <c r="H831" s="67">
        <f t="shared" si="48"/>
        <v>0</v>
      </c>
      <c r="I831" s="68"/>
      <c r="J831" s="56"/>
      <c r="K831" s="69"/>
      <c r="L831" s="70">
        <f t="shared" si="49"/>
        <v>0</v>
      </c>
      <c r="M831" s="52"/>
      <c r="N831" s="57">
        <v>0</v>
      </c>
      <c r="O831" s="72"/>
      <c r="P831" s="72"/>
      <c r="Q831" s="72"/>
      <c r="R831" s="72"/>
      <c r="S831" s="72"/>
      <c r="T831" s="72"/>
      <c r="U831" s="72"/>
      <c r="V831" s="72"/>
      <c r="W831" s="72"/>
      <c r="X831" s="72"/>
      <c r="Y831" s="72"/>
      <c r="Z831" s="72"/>
      <c r="AA831" s="58">
        <f t="shared" si="50"/>
        <v>0</v>
      </c>
      <c r="AB831" s="73"/>
      <c r="AC831" s="59">
        <f>IF(ROUND(Comptes!AA831,0)=0,Comptes!AF831,IFERROR(IF(Comptes!H831&lt;&gt;0,IF(Comptes!AA831&lt;&gt;0,SUMPRODUCT(Comptes!O831:Z831,Comptes!$O$5:$Z$5)/Comptes!AA831,IF(Comptes!G831&lt;&gt;0,$AC$3,Comptes!AF831)),""),""))</f>
        <v>0</v>
      </c>
      <c r="AD831" s="60" t="str">
        <f ca="1">+IFERROR(VLOOKUP((($AC$3-AC831))/30.5,$AK$24:$AL$28,2,TRUE),"")</f>
        <v>A plus d’un an</v>
      </c>
      <c r="AE831" s="52"/>
      <c r="AF831" s="61"/>
    </row>
    <row r="832" spans="1:32" s="62" customFormat="1" ht="13.8" x14ac:dyDescent="0.3">
      <c r="A832" s="76"/>
      <c r="B832" s="64" t="s">
        <v>125</v>
      </c>
      <c r="C832" s="65" t="s">
        <v>125</v>
      </c>
      <c r="D832" s="65" t="s">
        <v>125</v>
      </c>
      <c r="E832" s="66" t="s">
        <v>125</v>
      </c>
      <c r="F832" s="54">
        <v>0</v>
      </c>
      <c r="G832" s="55">
        <v>0</v>
      </c>
      <c r="H832" s="67">
        <f t="shared" si="48"/>
        <v>0</v>
      </c>
      <c r="I832" s="68"/>
      <c r="J832" s="56"/>
      <c r="K832" s="69"/>
      <c r="L832" s="70">
        <f t="shared" si="49"/>
        <v>0</v>
      </c>
      <c r="M832" s="52"/>
      <c r="N832" s="57">
        <v>0</v>
      </c>
      <c r="O832" s="72"/>
      <c r="P832" s="72"/>
      <c r="Q832" s="72"/>
      <c r="R832" s="72"/>
      <c r="S832" s="72"/>
      <c r="T832" s="72"/>
      <c r="U832" s="72"/>
      <c r="V832" s="72"/>
      <c r="W832" s="72"/>
      <c r="X832" s="72"/>
      <c r="Y832" s="72"/>
      <c r="Z832" s="72"/>
      <c r="AA832" s="58">
        <f t="shared" si="50"/>
        <v>0</v>
      </c>
      <c r="AB832" s="73"/>
      <c r="AC832" s="59">
        <f>IF(ROUND(Comptes!AA832,0)=0,Comptes!AF832,IFERROR(IF(Comptes!H832&lt;&gt;0,IF(Comptes!AA832&lt;&gt;0,SUMPRODUCT(Comptes!O832:Z832,Comptes!$O$5:$Z$5)/Comptes!AA832,IF(Comptes!G832&lt;&gt;0,$AC$3,Comptes!AF832)),""),""))</f>
        <v>0</v>
      </c>
      <c r="AD832" s="60" t="str">
        <f ca="1">+IFERROR(VLOOKUP((($AC$3-AC832))/30.5,$AK$24:$AL$28,2,TRUE),"")</f>
        <v>A plus d’un an</v>
      </c>
      <c r="AE832" s="52"/>
      <c r="AF832" s="61"/>
    </row>
    <row r="833" spans="1:32" s="62" customFormat="1" ht="13.8" x14ac:dyDescent="0.3">
      <c r="A833" s="76"/>
      <c r="B833" s="64" t="s">
        <v>125</v>
      </c>
      <c r="C833" s="65" t="s">
        <v>125</v>
      </c>
      <c r="D833" s="65" t="s">
        <v>125</v>
      </c>
      <c r="E833" s="66" t="s">
        <v>125</v>
      </c>
      <c r="F833" s="54">
        <v>0</v>
      </c>
      <c r="G833" s="55">
        <v>0</v>
      </c>
      <c r="H833" s="67">
        <f t="shared" si="48"/>
        <v>0</v>
      </c>
      <c r="I833" s="68"/>
      <c r="J833" s="56"/>
      <c r="K833" s="69"/>
      <c r="L833" s="70">
        <f t="shared" si="49"/>
        <v>0</v>
      </c>
      <c r="M833" s="52"/>
      <c r="N833" s="57">
        <v>0</v>
      </c>
      <c r="O833" s="72"/>
      <c r="P833" s="72"/>
      <c r="Q833" s="72"/>
      <c r="R833" s="72"/>
      <c r="S833" s="72"/>
      <c r="T833" s="72"/>
      <c r="U833" s="72"/>
      <c r="V833" s="72"/>
      <c r="W833" s="72"/>
      <c r="X833" s="72"/>
      <c r="Y833" s="72"/>
      <c r="Z833" s="72"/>
      <c r="AA833" s="58">
        <f t="shared" si="50"/>
        <v>0</v>
      </c>
      <c r="AB833" s="73"/>
      <c r="AC833" s="59">
        <f>IF(ROUND(Comptes!AA833,0)=0,Comptes!AF833,IFERROR(IF(Comptes!H833&lt;&gt;0,IF(Comptes!AA833&lt;&gt;0,SUMPRODUCT(Comptes!O833:Z833,Comptes!$O$5:$Z$5)/Comptes!AA833,IF(Comptes!G833&lt;&gt;0,$AC$3,Comptes!AF833)),""),""))</f>
        <v>0</v>
      </c>
      <c r="AD833" s="60" t="str">
        <f ca="1">+IFERROR(VLOOKUP((($AC$3-AC833))/30.5,$AK$24:$AL$28,2,TRUE),"")</f>
        <v>A plus d’un an</v>
      </c>
      <c r="AE833" s="52"/>
      <c r="AF833" s="61"/>
    </row>
    <row r="834" spans="1:32" s="62" customFormat="1" ht="13.8" x14ac:dyDescent="0.3">
      <c r="A834" s="76"/>
      <c r="B834" s="64" t="s">
        <v>125</v>
      </c>
      <c r="C834" s="65" t="s">
        <v>125</v>
      </c>
      <c r="D834" s="65" t="s">
        <v>125</v>
      </c>
      <c r="E834" s="66" t="s">
        <v>125</v>
      </c>
      <c r="F834" s="54">
        <v>0</v>
      </c>
      <c r="G834" s="55">
        <v>0</v>
      </c>
      <c r="H834" s="67">
        <f t="shared" si="48"/>
        <v>0</v>
      </c>
      <c r="I834" s="68"/>
      <c r="J834" s="56"/>
      <c r="K834" s="69"/>
      <c r="L834" s="70">
        <f t="shared" si="49"/>
        <v>0</v>
      </c>
      <c r="M834" s="52"/>
      <c r="N834" s="57">
        <v>0</v>
      </c>
      <c r="O834" s="72"/>
      <c r="P834" s="72"/>
      <c r="Q834" s="72"/>
      <c r="R834" s="72"/>
      <c r="S834" s="72"/>
      <c r="T834" s="72"/>
      <c r="U834" s="72"/>
      <c r="V834" s="72"/>
      <c r="W834" s="72"/>
      <c r="X834" s="72"/>
      <c r="Y834" s="72"/>
      <c r="Z834" s="72"/>
      <c r="AA834" s="58">
        <f t="shared" si="50"/>
        <v>0</v>
      </c>
      <c r="AB834" s="73"/>
      <c r="AC834" s="59">
        <f>IF(ROUND(Comptes!AA834,0)=0,Comptes!AF834,IFERROR(IF(Comptes!H834&lt;&gt;0,IF(Comptes!AA834&lt;&gt;0,SUMPRODUCT(Comptes!O834:Z834,Comptes!$O$5:$Z$5)/Comptes!AA834,IF(Comptes!G834&lt;&gt;0,$AC$3,Comptes!AF834)),""),""))</f>
        <v>0</v>
      </c>
      <c r="AD834" s="60" t="str">
        <f ca="1">+IFERROR(VLOOKUP((($AC$3-AC834))/30.5,$AK$24:$AL$28,2,TRUE),"")</f>
        <v>A plus d’un an</v>
      </c>
      <c r="AE834" s="52"/>
      <c r="AF834" s="61"/>
    </row>
    <row r="835" spans="1:32" s="62" customFormat="1" ht="13.8" x14ac:dyDescent="0.3">
      <c r="A835" s="76"/>
      <c r="B835" s="64" t="s">
        <v>125</v>
      </c>
      <c r="C835" s="65" t="s">
        <v>125</v>
      </c>
      <c r="D835" s="65" t="s">
        <v>125</v>
      </c>
      <c r="E835" s="66" t="s">
        <v>125</v>
      </c>
      <c r="F835" s="54">
        <v>0</v>
      </c>
      <c r="G835" s="55">
        <v>0</v>
      </c>
      <c r="H835" s="67">
        <f t="shared" si="48"/>
        <v>0</v>
      </c>
      <c r="I835" s="68"/>
      <c r="J835" s="56"/>
      <c r="K835" s="69"/>
      <c r="L835" s="70">
        <f t="shared" si="49"/>
        <v>0</v>
      </c>
      <c r="M835" s="52"/>
      <c r="N835" s="57">
        <v>0</v>
      </c>
      <c r="O835" s="72"/>
      <c r="P835" s="72"/>
      <c r="Q835" s="72"/>
      <c r="R835" s="72"/>
      <c r="S835" s="72"/>
      <c r="T835" s="72"/>
      <c r="U835" s="72"/>
      <c r="V835" s="72"/>
      <c r="W835" s="72"/>
      <c r="X835" s="72"/>
      <c r="Y835" s="72"/>
      <c r="Z835" s="72"/>
      <c r="AA835" s="58">
        <f t="shared" si="50"/>
        <v>0</v>
      </c>
      <c r="AB835" s="73"/>
      <c r="AC835" s="59">
        <f>IF(ROUND(Comptes!AA835,0)=0,Comptes!AF835,IFERROR(IF(Comptes!H835&lt;&gt;0,IF(Comptes!AA835&lt;&gt;0,SUMPRODUCT(Comptes!O835:Z835,Comptes!$O$5:$Z$5)/Comptes!AA835,IF(Comptes!G835&lt;&gt;0,$AC$3,Comptes!AF835)),""),""))</f>
        <v>0</v>
      </c>
      <c r="AD835" s="60" t="str">
        <f ca="1">+IFERROR(VLOOKUP((($AC$3-AC835))/30.5,$AK$24:$AL$28,2,TRUE),"")</f>
        <v>A plus d’un an</v>
      </c>
      <c r="AE835" s="52"/>
      <c r="AF835" s="61"/>
    </row>
    <row r="836" spans="1:32" s="62" customFormat="1" ht="13.8" x14ac:dyDescent="0.3">
      <c r="A836" s="76"/>
      <c r="B836" s="64" t="s">
        <v>125</v>
      </c>
      <c r="C836" s="65" t="s">
        <v>125</v>
      </c>
      <c r="D836" s="65" t="s">
        <v>125</v>
      </c>
      <c r="E836" s="66" t="s">
        <v>125</v>
      </c>
      <c r="F836" s="54">
        <v>0</v>
      </c>
      <c r="G836" s="55">
        <v>0</v>
      </c>
      <c r="H836" s="67">
        <f t="shared" si="48"/>
        <v>0</v>
      </c>
      <c r="I836" s="68"/>
      <c r="J836" s="56"/>
      <c r="K836" s="69"/>
      <c r="L836" s="70">
        <f t="shared" si="49"/>
        <v>0</v>
      </c>
      <c r="M836" s="52"/>
      <c r="N836" s="57">
        <v>0</v>
      </c>
      <c r="O836" s="72"/>
      <c r="P836" s="72"/>
      <c r="Q836" s="72"/>
      <c r="R836" s="72"/>
      <c r="S836" s="72"/>
      <c r="T836" s="72"/>
      <c r="U836" s="72"/>
      <c r="V836" s="72"/>
      <c r="W836" s="72"/>
      <c r="X836" s="72"/>
      <c r="Y836" s="72"/>
      <c r="Z836" s="72"/>
      <c r="AA836" s="58">
        <f t="shared" si="50"/>
        <v>0</v>
      </c>
      <c r="AB836" s="73"/>
      <c r="AC836" s="59">
        <f>IF(ROUND(Comptes!AA836,0)=0,Comptes!AF836,IFERROR(IF(Comptes!H836&lt;&gt;0,IF(Comptes!AA836&lt;&gt;0,SUMPRODUCT(Comptes!O836:Z836,Comptes!$O$5:$Z$5)/Comptes!AA836,IF(Comptes!G836&lt;&gt;0,$AC$3,Comptes!AF836)),""),""))</f>
        <v>0</v>
      </c>
      <c r="AD836" s="60" t="str">
        <f ca="1">+IFERROR(VLOOKUP((($AC$3-AC836))/30.5,$AK$24:$AL$28,2,TRUE),"")</f>
        <v>A plus d’un an</v>
      </c>
      <c r="AE836" s="52"/>
      <c r="AF836" s="61"/>
    </row>
    <row r="837" spans="1:32" s="62" customFormat="1" ht="13.8" x14ac:dyDescent="0.3">
      <c r="A837" s="76"/>
      <c r="B837" s="64" t="s">
        <v>125</v>
      </c>
      <c r="C837" s="65" t="s">
        <v>125</v>
      </c>
      <c r="D837" s="65" t="s">
        <v>125</v>
      </c>
      <c r="E837" s="66" t="s">
        <v>125</v>
      </c>
      <c r="F837" s="54">
        <v>0</v>
      </c>
      <c r="G837" s="55">
        <v>0</v>
      </c>
      <c r="H837" s="67">
        <f t="shared" si="48"/>
        <v>0</v>
      </c>
      <c r="I837" s="68"/>
      <c r="J837" s="56"/>
      <c r="K837" s="69"/>
      <c r="L837" s="70">
        <f t="shared" si="49"/>
        <v>0</v>
      </c>
      <c r="M837" s="52"/>
      <c r="N837" s="57">
        <v>0</v>
      </c>
      <c r="O837" s="72"/>
      <c r="P837" s="72"/>
      <c r="Q837" s="72"/>
      <c r="R837" s="72"/>
      <c r="S837" s="72"/>
      <c r="T837" s="72"/>
      <c r="U837" s="72"/>
      <c r="V837" s="72"/>
      <c r="W837" s="72"/>
      <c r="X837" s="72"/>
      <c r="Y837" s="72"/>
      <c r="Z837" s="72"/>
      <c r="AA837" s="58">
        <f t="shared" si="50"/>
        <v>0</v>
      </c>
      <c r="AB837" s="73"/>
      <c r="AC837" s="59">
        <f>IF(ROUND(Comptes!AA837,0)=0,Comptes!AF837,IFERROR(IF(Comptes!H837&lt;&gt;0,IF(Comptes!AA837&lt;&gt;0,SUMPRODUCT(Comptes!O837:Z837,Comptes!$O$5:$Z$5)/Comptes!AA837,IF(Comptes!G837&lt;&gt;0,$AC$3,Comptes!AF837)),""),""))</f>
        <v>0</v>
      </c>
      <c r="AD837" s="60" t="str">
        <f ca="1">+IFERROR(VLOOKUP((($AC$3-AC837))/30.5,$AK$24:$AL$28,2,TRUE),"")</f>
        <v>A plus d’un an</v>
      </c>
      <c r="AE837" s="52"/>
      <c r="AF837" s="61"/>
    </row>
    <row r="838" spans="1:32" s="62" customFormat="1" ht="13.8" x14ac:dyDescent="0.3">
      <c r="A838" s="76"/>
      <c r="B838" s="64" t="s">
        <v>125</v>
      </c>
      <c r="C838" s="65" t="s">
        <v>125</v>
      </c>
      <c r="D838" s="65" t="s">
        <v>125</v>
      </c>
      <c r="E838" s="66" t="s">
        <v>125</v>
      </c>
      <c r="F838" s="54">
        <v>0</v>
      </c>
      <c r="G838" s="55">
        <v>0</v>
      </c>
      <c r="H838" s="67">
        <f t="shared" si="48"/>
        <v>0</v>
      </c>
      <c r="I838" s="68"/>
      <c r="J838" s="56"/>
      <c r="K838" s="69"/>
      <c r="L838" s="70">
        <f t="shared" si="49"/>
        <v>0</v>
      </c>
      <c r="M838" s="52"/>
      <c r="N838" s="57">
        <v>0</v>
      </c>
      <c r="O838" s="72"/>
      <c r="P838" s="72"/>
      <c r="Q838" s="72"/>
      <c r="R838" s="72"/>
      <c r="S838" s="72"/>
      <c r="T838" s="72"/>
      <c r="U838" s="72"/>
      <c r="V838" s="72"/>
      <c r="W838" s="72"/>
      <c r="X838" s="72"/>
      <c r="Y838" s="72"/>
      <c r="Z838" s="72"/>
      <c r="AA838" s="58">
        <f t="shared" si="50"/>
        <v>0</v>
      </c>
      <c r="AB838" s="73"/>
      <c r="AC838" s="59">
        <f>IF(ROUND(Comptes!AA838,0)=0,Comptes!AF838,IFERROR(IF(Comptes!H838&lt;&gt;0,IF(Comptes!AA838&lt;&gt;0,SUMPRODUCT(Comptes!O838:Z838,Comptes!$O$5:$Z$5)/Comptes!AA838,IF(Comptes!G838&lt;&gt;0,$AC$3,Comptes!AF838)),""),""))</f>
        <v>0</v>
      </c>
      <c r="AD838" s="60" t="str">
        <f ca="1">+IFERROR(VLOOKUP((($AC$3-AC838))/30.5,$AK$24:$AL$28,2,TRUE),"")</f>
        <v>A plus d’un an</v>
      </c>
      <c r="AE838" s="52"/>
      <c r="AF838" s="61"/>
    </row>
    <row r="839" spans="1:32" s="62" customFormat="1" ht="13.8" x14ac:dyDescent="0.3">
      <c r="A839" s="76"/>
      <c r="B839" s="64" t="s">
        <v>125</v>
      </c>
      <c r="C839" s="65" t="s">
        <v>125</v>
      </c>
      <c r="D839" s="65" t="s">
        <v>125</v>
      </c>
      <c r="E839" s="66" t="s">
        <v>125</v>
      </c>
      <c r="F839" s="54">
        <v>0</v>
      </c>
      <c r="G839" s="55">
        <v>0</v>
      </c>
      <c r="H839" s="67">
        <f t="shared" si="48"/>
        <v>0</v>
      </c>
      <c r="I839" s="68"/>
      <c r="J839" s="56"/>
      <c r="K839" s="69"/>
      <c r="L839" s="70">
        <f t="shared" si="49"/>
        <v>0</v>
      </c>
      <c r="M839" s="52"/>
      <c r="N839" s="57">
        <v>0</v>
      </c>
      <c r="O839" s="72"/>
      <c r="P839" s="72"/>
      <c r="Q839" s="72"/>
      <c r="R839" s="72"/>
      <c r="S839" s="72"/>
      <c r="T839" s="72"/>
      <c r="U839" s="72"/>
      <c r="V839" s="72"/>
      <c r="W839" s="72"/>
      <c r="X839" s="72"/>
      <c r="Y839" s="72"/>
      <c r="Z839" s="72"/>
      <c r="AA839" s="58">
        <f t="shared" si="50"/>
        <v>0</v>
      </c>
      <c r="AB839" s="73"/>
      <c r="AC839" s="59">
        <f>IF(ROUND(Comptes!AA839,0)=0,Comptes!AF839,IFERROR(IF(Comptes!H839&lt;&gt;0,IF(Comptes!AA839&lt;&gt;0,SUMPRODUCT(Comptes!O839:Z839,Comptes!$O$5:$Z$5)/Comptes!AA839,IF(Comptes!G839&lt;&gt;0,$AC$3,Comptes!AF839)),""),""))</f>
        <v>0</v>
      </c>
      <c r="AD839" s="60" t="str">
        <f ca="1">+IFERROR(VLOOKUP((($AC$3-AC839))/30.5,$AK$24:$AL$28,2,TRUE),"")</f>
        <v>A plus d’un an</v>
      </c>
      <c r="AE839" s="52"/>
      <c r="AF839" s="61"/>
    </row>
    <row r="840" spans="1:32" s="62" customFormat="1" ht="13.8" x14ac:dyDescent="0.3">
      <c r="A840" s="76"/>
      <c r="B840" s="64" t="s">
        <v>125</v>
      </c>
      <c r="C840" s="65" t="s">
        <v>125</v>
      </c>
      <c r="D840" s="65" t="s">
        <v>125</v>
      </c>
      <c r="E840" s="66" t="s">
        <v>125</v>
      </c>
      <c r="F840" s="54">
        <v>0</v>
      </c>
      <c r="G840" s="55">
        <v>0</v>
      </c>
      <c r="H840" s="67">
        <f t="shared" si="48"/>
        <v>0</v>
      </c>
      <c r="I840" s="68"/>
      <c r="J840" s="56"/>
      <c r="K840" s="69"/>
      <c r="L840" s="70">
        <f t="shared" si="49"/>
        <v>0</v>
      </c>
      <c r="M840" s="52"/>
      <c r="N840" s="57">
        <v>0</v>
      </c>
      <c r="O840" s="72"/>
      <c r="P840" s="72"/>
      <c r="Q840" s="72"/>
      <c r="R840" s="72"/>
      <c r="S840" s="72"/>
      <c r="T840" s="72"/>
      <c r="U840" s="72"/>
      <c r="V840" s="72"/>
      <c r="W840" s="72"/>
      <c r="X840" s="72"/>
      <c r="Y840" s="72"/>
      <c r="Z840" s="72"/>
      <c r="AA840" s="58">
        <f t="shared" si="50"/>
        <v>0</v>
      </c>
      <c r="AB840" s="73"/>
      <c r="AC840" s="59">
        <f>IF(ROUND(Comptes!AA840,0)=0,Comptes!AF840,IFERROR(IF(Comptes!H840&lt;&gt;0,IF(Comptes!AA840&lt;&gt;0,SUMPRODUCT(Comptes!O840:Z840,Comptes!$O$5:$Z$5)/Comptes!AA840,IF(Comptes!G840&lt;&gt;0,$AC$3,Comptes!AF840)),""),""))</f>
        <v>0</v>
      </c>
      <c r="AD840" s="60" t="str">
        <f ca="1">+IFERROR(VLOOKUP((($AC$3-AC840))/30.5,$AK$24:$AL$28,2,TRUE),"")</f>
        <v>A plus d’un an</v>
      </c>
      <c r="AE840" s="52"/>
      <c r="AF840" s="61"/>
    </row>
    <row r="841" spans="1:32" s="62" customFormat="1" ht="13.8" x14ac:dyDescent="0.3">
      <c r="A841" s="76"/>
      <c r="B841" s="64" t="s">
        <v>125</v>
      </c>
      <c r="C841" s="65" t="s">
        <v>125</v>
      </c>
      <c r="D841" s="65" t="s">
        <v>125</v>
      </c>
      <c r="E841" s="66" t="s">
        <v>125</v>
      </c>
      <c r="F841" s="54">
        <v>0</v>
      </c>
      <c r="G841" s="55">
        <v>0</v>
      </c>
      <c r="H841" s="67">
        <f t="shared" si="48"/>
        <v>0</v>
      </c>
      <c r="I841" s="68"/>
      <c r="J841" s="56"/>
      <c r="K841" s="69"/>
      <c r="L841" s="70">
        <f t="shared" si="49"/>
        <v>0</v>
      </c>
      <c r="M841" s="52"/>
      <c r="N841" s="57">
        <v>0</v>
      </c>
      <c r="O841" s="72"/>
      <c r="P841" s="72"/>
      <c r="Q841" s="72"/>
      <c r="R841" s="72"/>
      <c r="S841" s="72"/>
      <c r="T841" s="72"/>
      <c r="U841" s="72"/>
      <c r="V841" s="72"/>
      <c r="W841" s="72"/>
      <c r="X841" s="72"/>
      <c r="Y841" s="72"/>
      <c r="Z841" s="72"/>
      <c r="AA841" s="58">
        <f t="shared" si="50"/>
        <v>0</v>
      </c>
      <c r="AB841" s="73"/>
      <c r="AC841" s="59">
        <f>IF(ROUND(Comptes!AA841,0)=0,Comptes!AF841,IFERROR(IF(Comptes!H841&lt;&gt;0,IF(Comptes!AA841&lt;&gt;0,SUMPRODUCT(Comptes!O841:Z841,Comptes!$O$5:$Z$5)/Comptes!AA841,IF(Comptes!G841&lt;&gt;0,$AC$3,Comptes!AF841)),""),""))</f>
        <v>0</v>
      </c>
      <c r="AD841" s="60" t="str">
        <f ca="1">+IFERROR(VLOOKUP((($AC$3-AC841))/30.5,$AK$24:$AL$28,2,TRUE),"")</f>
        <v>A plus d’un an</v>
      </c>
      <c r="AE841" s="52"/>
      <c r="AF841" s="61"/>
    </row>
    <row r="842" spans="1:32" s="62" customFormat="1" ht="13.8" x14ac:dyDescent="0.3">
      <c r="A842" s="76"/>
      <c r="B842" s="64" t="s">
        <v>125</v>
      </c>
      <c r="C842" s="65" t="s">
        <v>125</v>
      </c>
      <c r="D842" s="65" t="s">
        <v>125</v>
      </c>
      <c r="E842" s="66" t="s">
        <v>125</v>
      </c>
      <c r="F842" s="54">
        <v>0</v>
      </c>
      <c r="G842" s="55">
        <v>0</v>
      </c>
      <c r="H842" s="67">
        <f t="shared" si="48"/>
        <v>0</v>
      </c>
      <c r="I842" s="68"/>
      <c r="J842" s="56"/>
      <c r="K842" s="69"/>
      <c r="L842" s="70">
        <f t="shared" si="49"/>
        <v>0</v>
      </c>
      <c r="M842" s="52"/>
      <c r="N842" s="57">
        <v>0</v>
      </c>
      <c r="O842" s="72"/>
      <c r="P842" s="72"/>
      <c r="Q842" s="72"/>
      <c r="R842" s="72"/>
      <c r="S842" s="72"/>
      <c r="T842" s="72"/>
      <c r="U842" s="72"/>
      <c r="V842" s="72"/>
      <c r="W842" s="72"/>
      <c r="X842" s="72"/>
      <c r="Y842" s="72"/>
      <c r="Z842" s="72"/>
      <c r="AA842" s="58">
        <f t="shared" si="50"/>
        <v>0</v>
      </c>
      <c r="AB842" s="73"/>
      <c r="AC842" s="59">
        <f>IF(ROUND(Comptes!AA842,0)=0,Comptes!AF842,IFERROR(IF(Comptes!H842&lt;&gt;0,IF(Comptes!AA842&lt;&gt;0,SUMPRODUCT(Comptes!O842:Z842,Comptes!$O$5:$Z$5)/Comptes!AA842,IF(Comptes!G842&lt;&gt;0,$AC$3,Comptes!AF842)),""),""))</f>
        <v>0</v>
      </c>
      <c r="AD842" s="60" t="str">
        <f ca="1">+IFERROR(VLOOKUP((($AC$3-AC842))/30.5,$AK$24:$AL$28,2,TRUE),"")</f>
        <v>A plus d’un an</v>
      </c>
      <c r="AE842" s="52"/>
      <c r="AF842" s="61"/>
    </row>
    <row r="843" spans="1:32" s="62" customFormat="1" ht="13.8" x14ac:dyDescent="0.3">
      <c r="A843" s="76"/>
      <c r="B843" s="64" t="s">
        <v>125</v>
      </c>
      <c r="C843" s="65" t="s">
        <v>125</v>
      </c>
      <c r="D843" s="65" t="s">
        <v>125</v>
      </c>
      <c r="E843" s="66" t="s">
        <v>125</v>
      </c>
      <c r="F843" s="54">
        <v>0</v>
      </c>
      <c r="G843" s="55">
        <v>0</v>
      </c>
      <c r="H843" s="67">
        <f t="shared" si="48"/>
        <v>0</v>
      </c>
      <c r="I843" s="68"/>
      <c r="J843" s="56"/>
      <c r="K843" s="69"/>
      <c r="L843" s="70">
        <f t="shared" si="49"/>
        <v>0</v>
      </c>
      <c r="M843" s="52"/>
      <c r="N843" s="57">
        <v>0</v>
      </c>
      <c r="O843" s="72"/>
      <c r="P843" s="72"/>
      <c r="Q843" s="72"/>
      <c r="R843" s="72"/>
      <c r="S843" s="72"/>
      <c r="T843" s="72"/>
      <c r="U843" s="72"/>
      <c r="V843" s="72"/>
      <c r="W843" s="72"/>
      <c r="X843" s="72"/>
      <c r="Y843" s="72"/>
      <c r="Z843" s="72"/>
      <c r="AA843" s="58">
        <f t="shared" si="50"/>
        <v>0</v>
      </c>
      <c r="AB843" s="73"/>
      <c r="AC843" s="59">
        <f>IF(ROUND(Comptes!AA843,0)=0,Comptes!AF843,IFERROR(IF(Comptes!H843&lt;&gt;0,IF(Comptes!AA843&lt;&gt;0,SUMPRODUCT(Comptes!O843:Z843,Comptes!$O$5:$Z$5)/Comptes!AA843,IF(Comptes!G843&lt;&gt;0,$AC$3,Comptes!AF843)),""),""))</f>
        <v>0</v>
      </c>
      <c r="AD843" s="60" t="str">
        <f ca="1">+IFERROR(VLOOKUP((($AC$3-AC843))/30.5,$AK$24:$AL$28,2,TRUE),"")</f>
        <v>A plus d’un an</v>
      </c>
      <c r="AE843" s="52"/>
      <c r="AF843" s="61"/>
    </row>
    <row r="844" spans="1:32" s="62" customFormat="1" ht="13.8" x14ac:dyDescent="0.3">
      <c r="A844" s="76"/>
      <c r="B844" s="64" t="s">
        <v>125</v>
      </c>
      <c r="C844" s="65" t="s">
        <v>125</v>
      </c>
      <c r="D844" s="65" t="s">
        <v>125</v>
      </c>
      <c r="E844" s="66" t="s">
        <v>125</v>
      </c>
      <c r="F844" s="54">
        <v>0</v>
      </c>
      <c r="G844" s="55">
        <v>0</v>
      </c>
      <c r="H844" s="67">
        <f t="shared" si="48"/>
        <v>0</v>
      </c>
      <c r="I844" s="68"/>
      <c r="J844" s="56"/>
      <c r="K844" s="69"/>
      <c r="L844" s="70">
        <f t="shared" si="49"/>
        <v>0</v>
      </c>
      <c r="M844" s="52"/>
      <c r="N844" s="57">
        <v>0</v>
      </c>
      <c r="O844" s="72"/>
      <c r="P844" s="72"/>
      <c r="Q844" s="72"/>
      <c r="R844" s="72"/>
      <c r="S844" s="72"/>
      <c r="T844" s="72"/>
      <c r="U844" s="72"/>
      <c r="V844" s="72"/>
      <c r="W844" s="72"/>
      <c r="X844" s="72"/>
      <c r="Y844" s="72"/>
      <c r="Z844" s="72"/>
      <c r="AA844" s="58">
        <f t="shared" si="50"/>
        <v>0</v>
      </c>
      <c r="AB844" s="73"/>
      <c r="AC844" s="59">
        <f>IF(ROUND(Comptes!AA844,0)=0,Comptes!AF844,IFERROR(IF(Comptes!H844&lt;&gt;0,IF(Comptes!AA844&lt;&gt;0,SUMPRODUCT(Comptes!O844:Z844,Comptes!$O$5:$Z$5)/Comptes!AA844,IF(Comptes!G844&lt;&gt;0,$AC$3,Comptes!AF844)),""),""))</f>
        <v>0</v>
      </c>
      <c r="AD844" s="60" t="str">
        <f ca="1">+IFERROR(VLOOKUP((($AC$3-AC844))/30.5,$AK$24:$AL$28,2,TRUE),"")</f>
        <v>A plus d’un an</v>
      </c>
      <c r="AE844" s="52"/>
      <c r="AF844" s="61"/>
    </row>
    <row r="845" spans="1:32" s="62" customFormat="1" ht="13.8" x14ac:dyDescent="0.3">
      <c r="A845" s="76"/>
      <c r="B845" s="64" t="s">
        <v>125</v>
      </c>
      <c r="C845" s="65" t="s">
        <v>125</v>
      </c>
      <c r="D845" s="65" t="s">
        <v>125</v>
      </c>
      <c r="E845" s="66" t="s">
        <v>125</v>
      </c>
      <c r="F845" s="54">
        <v>0</v>
      </c>
      <c r="G845" s="55">
        <v>0</v>
      </c>
      <c r="H845" s="67">
        <f t="shared" si="48"/>
        <v>0</v>
      </c>
      <c r="I845" s="68"/>
      <c r="J845" s="56"/>
      <c r="K845" s="69"/>
      <c r="L845" s="70">
        <f t="shared" si="49"/>
        <v>0</v>
      </c>
      <c r="M845" s="52"/>
      <c r="N845" s="57">
        <v>0</v>
      </c>
      <c r="O845" s="72"/>
      <c r="P845" s="72"/>
      <c r="Q845" s="72"/>
      <c r="R845" s="72"/>
      <c r="S845" s="72"/>
      <c r="T845" s="72"/>
      <c r="U845" s="72"/>
      <c r="V845" s="72"/>
      <c r="W845" s="72"/>
      <c r="X845" s="72"/>
      <c r="Y845" s="72"/>
      <c r="Z845" s="72"/>
      <c r="AA845" s="58">
        <f t="shared" si="50"/>
        <v>0</v>
      </c>
      <c r="AB845" s="73"/>
      <c r="AC845" s="59">
        <f>IF(ROUND(Comptes!AA845,0)=0,Comptes!AF845,IFERROR(IF(Comptes!H845&lt;&gt;0,IF(Comptes!AA845&lt;&gt;0,SUMPRODUCT(Comptes!O845:Z845,Comptes!$O$5:$Z$5)/Comptes!AA845,IF(Comptes!G845&lt;&gt;0,$AC$3,Comptes!AF845)),""),""))</f>
        <v>0</v>
      </c>
      <c r="AD845" s="60" t="str">
        <f ca="1">+IFERROR(VLOOKUP((($AC$3-AC845))/30.5,$AK$24:$AL$28,2,TRUE),"")</f>
        <v>A plus d’un an</v>
      </c>
      <c r="AE845" s="52"/>
      <c r="AF845" s="61"/>
    </row>
    <row r="846" spans="1:32" s="62" customFormat="1" ht="13.8" x14ac:dyDescent="0.3">
      <c r="A846" s="76"/>
      <c r="B846" s="64" t="s">
        <v>125</v>
      </c>
      <c r="C846" s="65" t="s">
        <v>125</v>
      </c>
      <c r="D846" s="65" t="s">
        <v>125</v>
      </c>
      <c r="E846" s="66" t="s">
        <v>125</v>
      </c>
      <c r="F846" s="54">
        <v>0</v>
      </c>
      <c r="G846" s="55">
        <v>0</v>
      </c>
      <c r="H846" s="67">
        <f t="shared" si="48"/>
        <v>0</v>
      </c>
      <c r="I846" s="68"/>
      <c r="J846" s="56"/>
      <c r="K846" s="69"/>
      <c r="L846" s="70">
        <f t="shared" si="49"/>
        <v>0</v>
      </c>
      <c r="M846" s="52"/>
      <c r="N846" s="57">
        <v>0</v>
      </c>
      <c r="O846" s="72"/>
      <c r="P846" s="72"/>
      <c r="Q846" s="72"/>
      <c r="R846" s="72"/>
      <c r="S846" s="72"/>
      <c r="T846" s="72"/>
      <c r="U846" s="72"/>
      <c r="V846" s="72"/>
      <c r="W846" s="72"/>
      <c r="X846" s="72"/>
      <c r="Y846" s="72"/>
      <c r="Z846" s="72"/>
      <c r="AA846" s="58">
        <f t="shared" si="50"/>
        <v>0</v>
      </c>
      <c r="AB846" s="73"/>
      <c r="AC846" s="59">
        <f>IF(ROUND(Comptes!AA846,0)=0,Comptes!AF846,IFERROR(IF(Comptes!H846&lt;&gt;0,IF(Comptes!AA846&lt;&gt;0,SUMPRODUCT(Comptes!O846:Z846,Comptes!$O$5:$Z$5)/Comptes!AA846,IF(Comptes!G846&lt;&gt;0,$AC$3,Comptes!AF846)),""),""))</f>
        <v>0</v>
      </c>
      <c r="AD846" s="60" t="str">
        <f ca="1">+IFERROR(VLOOKUP((($AC$3-AC846))/30.5,$AK$24:$AL$28,2,TRUE),"")</f>
        <v>A plus d’un an</v>
      </c>
      <c r="AE846" s="52"/>
      <c r="AF846" s="61"/>
    </row>
    <row r="847" spans="1:32" s="62" customFormat="1" ht="13.8" x14ac:dyDescent="0.3">
      <c r="A847" s="76"/>
      <c r="B847" s="64" t="s">
        <v>125</v>
      </c>
      <c r="C847" s="65" t="s">
        <v>125</v>
      </c>
      <c r="D847" s="65" t="s">
        <v>125</v>
      </c>
      <c r="E847" s="66" t="s">
        <v>125</v>
      </c>
      <c r="F847" s="54">
        <v>0</v>
      </c>
      <c r="G847" s="55">
        <v>0</v>
      </c>
      <c r="H847" s="67">
        <f t="shared" si="48"/>
        <v>0</v>
      </c>
      <c r="I847" s="68"/>
      <c r="J847" s="56"/>
      <c r="K847" s="69"/>
      <c r="L847" s="70">
        <f t="shared" si="49"/>
        <v>0</v>
      </c>
      <c r="M847" s="52"/>
      <c r="N847" s="57">
        <v>0</v>
      </c>
      <c r="O847" s="72"/>
      <c r="P847" s="72"/>
      <c r="Q847" s="72"/>
      <c r="R847" s="72"/>
      <c r="S847" s="72"/>
      <c r="T847" s="72"/>
      <c r="U847" s="72"/>
      <c r="V847" s="72"/>
      <c r="W847" s="72"/>
      <c r="X847" s="72"/>
      <c r="Y847" s="72"/>
      <c r="Z847" s="72"/>
      <c r="AA847" s="58">
        <f t="shared" si="50"/>
        <v>0</v>
      </c>
      <c r="AB847" s="73"/>
      <c r="AC847" s="59">
        <f>IF(ROUND(Comptes!AA847,0)=0,Comptes!AF847,IFERROR(IF(Comptes!H847&lt;&gt;0,IF(Comptes!AA847&lt;&gt;0,SUMPRODUCT(Comptes!O847:Z847,Comptes!$O$5:$Z$5)/Comptes!AA847,IF(Comptes!G847&lt;&gt;0,$AC$3,Comptes!AF847)),""),""))</f>
        <v>0</v>
      </c>
      <c r="AD847" s="60" t="str">
        <f ca="1">+IFERROR(VLOOKUP((($AC$3-AC847))/30.5,$AK$24:$AL$28,2,TRUE),"")</f>
        <v>A plus d’un an</v>
      </c>
      <c r="AE847" s="52"/>
      <c r="AF847" s="61"/>
    </row>
    <row r="848" spans="1:32" s="62" customFormat="1" ht="13.8" x14ac:dyDescent="0.3">
      <c r="A848" s="76"/>
      <c r="B848" s="64" t="s">
        <v>125</v>
      </c>
      <c r="C848" s="65" t="s">
        <v>125</v>
      </c>
      <c r="D848" s="65" t="s">
        <v>125</v>
      </c>
      <c r="E848" s="66" t="s">
        <v>125</v>
      </c>
      <c r="F848" s="54">
        <v>0</v>
      </c>
      <c r="G848" s="55">
        <v>0</v>
      </c>
      <c r="H848" s="67">
        <f t="shared" si="48"/>
        <v>0</v>
      </c>
      <c r="I848" s="68"/>
      <c r="J848" s="56"/>
      <c r="K848" s="69"/>
      <c r="L848" s="70">
        <f t="shared" si="49"/>
        <v>0</v>
      </c>
      <c r="M848" s="52"/>
      <c r="N848" s="57">
        <v>0</v>
      </c>
      <c r="O848" s="72"/>
      <c r="P848" s="72"/>
      <c r="Q848" s="72"/>
      <c r="R848" s="72"/>
      <c r="S848" s="72"/>
      <c r="T848" s="72"/>
      <c r="U848" s="72"/>
      <c r="V848" s="72"/>
      <c r="W848" s="72"/>
      <c r="X848" s="72"/>
      <c r="Y848" s="72"/>
      <c r="Z848" s="72"/>
      <c r="AA848" s="58">
        <f t="shared" si="50"/>
        <v>0</v>
      </c>
      <c r="AB848" s="73"/>
      <c r="AC848" s="59">
        <f>IF(ROUND(Comptes!AA848,0)=0,Comptes!AF848,IFERROR(IF(Comptes!H848&lt;&gt;0,IF(Comptes!AA848&lt;&gt;0,SUMPRODUCT(Comptes!O848:Z848,Comptes!$O$5:$Z$5)/Comptes!AA848,IF(Comptes!G848&lt;&gt;0,$AC$3,Comptes!AF848)),""),""))</f>
        <v>0</v>
      </c>
      <c r="AD848" s="60" t="str">
        <f ca="1">+IFERROR(VLOOKUP((($AC$3-AC848))/30.5,$AK$24:$AL$28,2,TRUE),"")</f>
        <v>A plus d’un an</v>
      </c>
      <c r="AE848" s="52"/>
      <c r="AF848" s="61"/>
    </row>
    <row r="849" spans="1:32" s="62" customFormat="1" ht="13.8" x14ac:dyDescent="0.3">
      <c r="A849" s="76"/>
      <c r="B849" s="64" t="s">
        <v>125</v>
      </c>
      <c r="C849" s="65" t="s">
        <v>125</v>
      </c>
      <c r="D849" s="65" t="s">
        <v>125</v>
      </c>
      <c r="E849" s="66" t="s">
        <v>125</v>
      </c>
      <c r="F849" s="54">
        <v>0</v>
      </c>
      <c r="G849" s="55">
        <v>0</v>
      </c>
      <c r="H849" s="67">
        <f t="shared" si="48"/>
        <v>0</v>
      </c>
      <c r="I849" s="68"/>
      <c r="J849" s="56"/>
      <c r="K849" s="69"/>
      <c r="L849" s="70">
        <f t="shared" si="49"/>
        <v>0</v>
      </c>
      <c r="M849" s="52"/>
      <c r="N849" s="57">
        <v>0</v>
      </c>
      <c r="O849" s="72"/>
      <c r="P849" s="72"/>
      <c r="Q849" s="72"/>
      <c r="R849" s="72"/>
      <c r="S849" s="72"/>
      <c r="T849" s="72"/>
      <c r="U849" s="72"/>
      <c r="V849" s="72"/>
      <c r="W849" s="72"/>
      <c r="X849" s="72"/>
      <c r="Y849" s="72"/>
      <c r="Z849" s="72"/>
      <c r="AA849" s="58">
        <f t="shared" si="50"/>
        <v>0</v>
      </c>
      <c r="AB849" s="73"/>
      <c r="AC849" s="59">
        <f>IF(ROUND(Comptes!AA849,0)=0,Comptes!AF849,IFERROR(IF(Comptes!H849&lt;&gt;0,IF(Comptes!AA849&lt;&gt;0,SUMPRODUCT(Comptes!O849:Z849,Comptes!$O$5:$Z$5)/Comptes!AA849,IF(Comptes!G849&lt;&gt;0,$AC$3,Comptes!AF849)),""),""))</f>
        <v>0</v>
      </c>
      <c r="AD849" s="60" t="str">
        <f ca="1">+IFERROR(VLOOKUP((($AC$3-AC849))/30.5,$AK$24:$AL$28,2,TRUE),"")</f>
        <v>A plus d’un an</v>
      </c>
      <c r="AE849" s="52"/>
      <c r="AF849" s="61"/>
    </row>
    <row r="850" spans="1:32" s="62" customFormat="1" ht="13.8" x14ac:dyDescent="0.3">
      <c r="A850" s="76"/>
      <c r="B850" s="64" t="s">
        <v>125</v>
      </c>
      <c r="C850" s="65" t="s">
        <v>125</v>
      </c>
      <c r="D850" s="65" t="s">
        <v>125</v>
      </c>
      <c r="E850" s="66" t="s">
        <v>125</v>
      </c>
      <c r="F850" s="54">
        <v>0</v>
      </c>
      <c r="G850" s="55">
        <v>0</v>
      </c>
      <c r="H850" s="67">
        <f t="shared" si="48"/>
        <v>0</v>
      </c>
      <c r="I850" s="68"/>
      <c r="J850" s="56"/>
      <c r="K850" s="69"/>
      <c r="L850" s="70">
        <f t="shared" si="49"/>
        <v>0</v>
      </c>
      <c r="M850" s="52"/>
      <c r="N850" s="57">
        <v>0</v>
      </c>
      <c r="O850" s="72"/>
      <c r="P850" s="72"/>
      <c r="Q850" s="72"/>
      <c r="R850" s="72"/>
      <c r="S850" s="72"/>
      <c r="T850" s="72"/>
      <c r="U850" s="72"/>
      <c r="V850" s="72"/>
      <c r="W850" s="72"/>
      <c r="X850" s="72"/>
      <c r="Y850" s="72"/>
      <c r="Z850" s="72"/>
      <c r="AA850" s="58">
        <f t="shared" si="50"/>
        <v>0</v>
      </c>
      <c r="AB850" s="73"/>
      <c r="AC850" s="59">
        <f>IF(ROUND(Comptes!AA850,0)=0,Comptes!AF850,IFERROR(IF(Comptes!H850&lt;&gt;0,IF(Comptes!AA850&lt;&gt;0,SUMPRODUCT(Comptes!O850:Z850,Comptes!$O$5:$Z$5)/Comptes!AA850,IF(Comptes!G850&lt;&gt;0,$AC$3,Comptes!AF850)),""),""))</f>
        <v>0</v>
      </c>
      <c r="AD850" s="60" t="str">
        <f ca="1">+IFERROR(VLOOKUP((($AC$3-AC850))/30.5,$AK$24:$AL$28,2,TRUE),"")</f>
        <v>A plus d’un an</v>
      </c>
      <c r="AE850" s="52"/>
      <c r="AF850" s="61"/>
    </row>
    <row r="851" spans="1:32" s="62" customFormat="1" ht="13.8" x14ac:dyDescent="0.3">
      <c r="A851" s="76"/>
      <c r="B851" s="64" t="s">
        <v>125</v>
      </c>
      <c r="C851" s="65" t="s">
        <v>125</v>
      </c>
      <c r="D851" s="65" t="s">
        <v>125</v>
      </c>
      <c r="E851" s="66" t="s">
        <v>125</v>
      </c>
      <c r="F851" s="54">
        <v>0</v>
      </c>
      <c r="G851" s="55">
        <v>0</v>
      </c>
      <c r="H851" s="67">
        <f t="shared" si="48"/>
        <v>0</v>
      </c>
      <c r="I851" s="68"/>
      <c r="J851" s="56"/>
      <c r="K851" s="69"/>
      <c r="L851" s="70">
        <f t="shared" si="49"/>
        <v>0</v>
      </c>
      <c r="M851" s="52"/>
      <c r="N851" s="57">
        <v>0</v>
      </c>
      <c r="O851" s="72"/>
      <c r="P851" s="72"/>
      <c r="Q851" s="72"/>
      <c r="R851" s="72"/>
      <c r="S851" s="72"/>
      <c r="T851" s="72"/>
      <c r="U851" s="72"/>
      <c r="V851" s="72"/>
      <c r="W851" s="72"/>
      <c r="X851" s="72"/>
      <c r="Y851" s="72"/>
      <c r="Z851" s="72"/>
      <c r="AA851" s="58">
        <f t="shared" si="50"/>
        <v>0</v>
      </c>
      <c r="AB851" s="73"/>
      <c r="AC851" s="59">
        <f>IF(ROUND(Comptes!AA851,0)=0,Comptes!AF851,IFERROR(IF(Comptes!H851&lt;&gt;0,IF(Comptes!AA851&lt;&gt;0,SUMPRODUCT(Comptes!O851:Z851,Comptes!$O$5:$Z$5)/Comptes!AA851,IF(Comptes!G851&lt;&gt;0,$AC$3,Comptes!AF851)),""),""))</f>
        <v>0</v>
      </c>
      <c r="AD851" s="60" t="str">
        <f ca="1">+IFERROR(VLOOKUP((($AC$3-AC851))/30.5,$AK$24:$AL$28,2,TRUE),"")</f>
        <v>A plus d’un an</v>
      </c>
      <c r="AE851" s="52"/>
      <c r="AF851" s="61"/>
    </row>
    <row r="852" spans="1:32" s="62" customFormat="1" ht="13.8" x14ac:dyDescent="0.3">
      <c r="A852" s="76"/>
      <c r="B852" s="64" t="s">
        <v>125</v>
      </c>
      <c r="C852" s="65" t="s">
        <v>125</v>
      </c>
      <c r="D852" s="65" t="s">
        <v>125</v>
      </c>
      <c r="E852" s="66" t="s">
        <v>125</v>
      </c>
      <c r="F852" s="54">
        <v>0</v>
      </c>
      <c r="G852" s="55">
        <v>0</v>
      </c>
      <c r="H852" s="67">
        <f t="shared" si="48"/>
        <v>0</v>
      </c>
      <c r="I852" s="68"/>
      <c r="J852" s="56"/>
      <c r="K852" s="69"/>
      <c r="L852" s="70">
        <f t="shared" si="49"/>
        <v>0</v>
      </c>
      <c r="M852" s="52"/>
      <c r="N852" s="57">
        <v>0</v>
      </c>
      <c r="O852" s="72"/>
      <c r="P852" s="72"/>
      <c r="Q852" s="72"/>
      <c r="R852" s="72"/>
      <c r="S852" s="72"/>
      <c r="T852" s="72"/>
      <c r="U852" s="72"/>
      <c r="V852" s="72"/>
      <c r="W852" s="72"/>
      <c r="X852" s="72"/>
      <c r="Y852" s="72"/>
      <c r="Z852" s="72"/>
      <c r="AA852" s="58">
        <f t="shared" si="50"/>
        <v>0</v>
      </c>
      <c r="AB852" s="73"/>
      <c r="AC852" s="59">
        <f>IF(ROUND(Comptes!AA852,0)=0,Comptes!AF852,IFERROR(IF(Comptes!H852&lt;&gt;0,IF(Comptes!AA852&lt;&gt;0,SUMPRODUCT(Comptes!O852:Z852,Comptes!$O$5:$Z$5)/Comptes!AA852,IF(Comptes!G852&lt;&gt;0,$AC$3,Comptes!AF852)),""),""))</f>
        <v>0</v>
      </c>
      <c r="AD852" s="60" t="str">
        <f ca="1">+IFERROR(VLOOKUP((($AC$3-AC852))/30.5,$AK$24:$AL$28,2,TRUE),"")</f>
        <v>A plus d’un an</v>
      </c>
      <c r="AE852" s="52"/>
      <c r="AF852" s="61"/>
    </row>
    <row r="853" spans="1:32" s="62" customFormat="1" ht="13.8" x14ac:dyDescent="0.3">
      <c r="A853" s="76"/>
      <c r="B853" s="64" t="s">
        <v>125</v>
      </c>
      <c r="C853" s="65" t="s">
        <v>125</v>
      </c>
      <c r="D853" s="65" t="s">
        <v>125</v>
      </c>
      <c r="E853" s="66" t="s">
        <v>125</v>
      </c>
      <c r="F853" s="54">
        <v>0</v>
      </c>
      <c r="G853" s="55">
        <v>0</v>
      </c>
      <c r="H853" s="67">
        <f t="shared" si="48"/>
        <v>0</v>
      </c>
      <c r="I853" s="68"/>
      <c r="J853" s="56"/>
      <c r="K853" s="69"/>
      <c r="L853" s="70">
        <f t="shared" si="49"/>
        <v>0</v>
      </c>
      <c r="M853" s="52"/>
      <c r="N853" s="57">
        <v>0</v>
      </c>
      <c r="O853" s="72"/>
      <c r="P853" s="72"/>
      <c r="Q853" s="72"/>
      <c r="R853" s="72"/>
      <c r="S853" s="72"/>
      <c r="T853" s="72"/>
      <c r="U853" s="72"/>
      <c r="V853" s="72"/>
      <c r="W853" s="72"/>
      <c r="X853" s="72"/>
      <c r="Y853" s="72"/>
      <c r="Z853" s="72"/>
      <c r="AA853" s="58">
        <f t="shared" si="50"/>
        <v>0</v>
      </c>
      <c r="AB853" s="73"/>
      <c r="AC853" s="59">
        <f>IF(ROUND(Comptes!AA853,0)=0,Comptes!AF853,IFERROR(IF(Comptes!H853&lt;&gt;0,IF(Comptes!AA853&lt;&gt;0,SUMPRODUCT(Comptes!O853:Z853,Comptes!$O$5:$Z$5)/Comptes!AA853,IF(Comptes!G853&lt;&gt;0,$AC$3,Comptes!AF853)),""),""))</f>
        <v>0</v>
      </c>
      <c r="AD853" s="60" t="str">
        <f ca="1">+IFERROR(VLOOKUP((($AC$3-AC853))/30.5,$AK$24:$AL$28,2,TRUE),"")</f>
        <v>A plus d’un an</v>
      </c>
      <c r="AE853" s="52"/>
      <c r="AF853" s="61"/>
    </row>
    <row r="854" spans="1:32" s="62" customFormat="1" ht="13.8" x14ac:dyDescent="0.3">
      <c r="A854" s="76"/>
      <c r="B854" s="64" t="s">
        <v>125</v>
      </c>
      <c r="C854" s="65" t="s">
        <v>125</v>
      </c>
      <c r="D854" s="65" t="s">
        <v>125</v>
      </c>
      <c r="E854" s="66" t="s">
        <v>125</v>
      </c>
      <c r="F854" s="54">
        <v>0</v>
      </c>
      <c r="G854" s="55">
        <v>0</v>
      </c>
      <c r="H854" s="67">
        <f t="shared" si="48"/>
        <v>0</v>
      </c>
      <c r="I854" s="68"/>
      <c r="J854" s="56"/>
      <c r="K854" s="69"/>
      <c r="L854" s="70">
        <f t="shared" si="49"/>
        <v>0</v>
      </c>
      <c r="M854" s="52"/>
      <c r="N854" s="57">
        <v>0</v>
      </c>
      <c r="O854" s="72"/>
      <c r="P854" s="72"/>
      <c r="Q854" s="72"/>
      <c r="R854" s="72"/>
      <c r="S854" s="72"/>
      <c r="T854" s="72"/>
      <c r="U854" s="72"/>
      <c r="V854" s="72"/>
      <c r="W854" s="72"/>
      <c r="X854" s="72"/>
      <c r="Y854" s="72"/>
      <c r="Z854" s="72"/>
      <c r="AA854" s="58">
        <f t="shared" si="50"/>
        <v>0</v>
      </c>
      <c r="AB854" s="73"/>
      <c r="AC854" s="59">
        <f>IF(ROUND(Comptes!AA854,0)=0,Comptes!AF854,IFERROR(IF(Comptes!H854&lt;&gt;0,IF(Comptes!AA854&lt;&gt;0,SUMPRODUCT(Comptes!O854:Z854,Comptes!$O$5:$Z$5)/Comptes!AA854,IF(Comptes!G854&lt;&gt;0,$AC$3,Comptes!AF854)),""),""))</f>
        <v>0</v>
      </c>
      <c r="AD854" s="60" t="str">
        <f ca="1">+IFERROR(VLOOKUP((($AC$3-AC854))/30.5,$AK$24:$AL$28,2,TRUE),"")</f>
        <v>A plus d’un an</v>
      </c>
      <c r="AE854" s="52"/>
      <c r="AF854" s="61"/>
    </row>
    <row r="855" spans="1:32" s="62" customFormat="1" ht="13.8" x14ac:dyDescent="0.3">
      <c r="A855" s="76"/>
      <c r="B855" s="64" t="s">
        <v>125</v>
      </c>
      <c r="C855" s="65" t="s">
        <v>125</v>
      </c>
      <c r="D855" s="65" t="s">
        <v>125</v>
      </c>
      <c r="E855" s="66" t="s">
        <v>125</v>
      </c>
      <c r="F855" s="54">
        <v>0</v>
      </c>
      <c r="G855" s="55">
        <v>0</v>
      </c>
      <c r="H855" s="67">
        <f t="shared" si="48"/>
        <v>0</v>
      </c>
      <c r="I855" s="68"/>
      <c r="J855" s="56"/>
      <c r="K855" s="69"/>
      <c r="L855" s="70">
        <f t="shared" si="49"/>
        <v>0</v>
      </c>
      <c r="M855" s="52"/>
      <c r="N855" s="57">
        <v>0</v>
      </c>
      <c r="O855" s="72"/>
      <c r="P855" s="72"/>
      <c r="Q855" s="72"/>
      <c r="R855" s="72"/>
      <c r="S855" s="72"/>
      <c r="T855" s="72"/>
      <c r="U855" s="72"/>
      <c r="V855" s="72"/>
      <c r="W855" s="72"/>
      <c r="X855" s="72"/>
      <c r="Y855" s="72"/>
      <c r="Z855" s="72"/>
      <c r="AA855" s="58">
        <f t="shared" si="50"/>
        <v>0</v>
      </c>
      <c r="AB855" s="73"/>
      <c r="AC855" s="59">
        <f>IF(ROUND(Comptes!AA855,0)=0,Comptes!AF855,IFERROR(IF(Comptes!H855&lt;&gt;0,IF(Comptes!AA855&lt;&gt;0,SUMPRODUCT(Comptes!O855:Z855,Comptes!$O$5:$Z$5)/Comptes!AA855,IF(Comptes!G855&lt;&gt;0,$AC$3,Comptes!AF855)),""),""))</f>
        <v>0</v>
      </c>
      <c r="AD855" s="60" t="str">
        <f ca="1">+IFERROR(VLOOKUP((($AC$3-AC855))/30.5,$AK$24:$AL$28,2,TRUE),"")</f>
        <v>A plus d’un an</v>
      </c>
      <c r="AE855" s="52"/>
      <c r="AF855" s="61"/>
    </row>
    <row r="856" spans="1:32" s="62" customFormat="1" ht="13.8" x14ac:dyDescent="0.3">
      <c r="A856" s="76"/>
      <c r="B856" s="64" t="s">
        <v>125</v>
      </c>
      <c r="C856" s="65" t="s">
        <v>125</v>
      </c>
      <c r="D856" s="65" t="s">
        <v>125</v>
      </c>
      <c r="E856" s="66" t="s">
        <v>125</v>
      </c>
      <c r="F856" s="54">
        <v>0</v>
      </c>
      <c r="G856" s="55">
        <v>0</v>
      </c>
      <c r="H856" s="67">
        <f t="shared" si="48"/>
        <v>0</v>
      </c>
      <c r="I856" s="68"/>
      <c r="J856" s="56"/>
      <c r="K856" s="69"/>
      <c r="L856" s="70">
        <f t="shared" si="49"/>
        <v>0</v>
      </c>
      <c r="M856" s="52"/>
      <c r="N856" s="57">
        <v>0</v>
      </c>
      <c r="O856" s="72"/>
      <c r="P856" s="72"/>
      <c r="Q856" s="72"/>
      <c r="R856" s="72"/>
      <c r="S856" s="72"/>
      <c r="T856" s="72"/>
      <c r="U856" s="72"/>
      <c r="V856" s="72"/>
      <c r="W856" s="72"/>
      <c r="X856" s="72"/>
      <c r="Y856" s="72"/>
      <c r="Z856" s="72"/>
      <c r="AA856" s="58">
        <f t="shared" si="50"/>
        <v>0</v>
      </c>
      <c r="AB856" s="73"/>
      <c r="AC856" s="59">
        <f>IF(ROUND(Comptes!AA856,0)=0,Comptes!AF856,IFERROR(IF(Comptes!H856&lt;&gt;0,IF(Comptes!AA856&lt;&gt;0,SUMPRODUCT(Comptes!O856:Z856,Comptes!$O$5:$Z$5)/Comptes!AA856,IF(Comptes!G856&lt;&gt;0,$AC$3,Comptes!AF856)),""),""))</f>
        <v>0</v>
      </c>
      <c r="AD856" s="60" t="str">
        <f ca="1">+IFERROR(VLOOKUP((($AC$3-AC856))/30.5,$AK$24:$AL$28,2,TRUE),"")</f>
        <v>A plus d’un an</v>
      </c>
      <c r="AE856" s="52"/>
      <c r="AF856" s="61"/>
    </row>
    <row r="857" spans="1:32" s="62" customFormat="1" ht="13.8" x14ac:dyDescent="0.3">
      <c r="A857" s="76"/>
      <c r="B857" s="64" t="s">
        <v>125</v>
      </c>
      <c r="C857" s="65" t="s">
        <v>125</v>
      </c>
      <c r="D857" s="65" t="s">
        <v>125</v>
      </c>
      <c r="E857" s="66" t="s">
        <v>125</v>
      </c>
      <c r="F857" s="54">
        <v>0</v>
      </c>
      <c r="G857" s="55">
        <v>0</v>
      </c>
      <c r="H857" s="67">
        <f t="shared" si="48"/>
        <v>0</v>
      </c>
      <c r="I857" s="68"/>
      <c r="J857" s="56"/>
      <c r="K857" s="69"/>
      <c r="L857" s="70">
        <f t="shared" si="49"/>
        <v>0</v>
      </c>
      <c r="M857" s="52"/>
      <c r="N857" s="57">
        <v>0</v>
      </c>
      <c r="O857" s="72"/>
      <c r="P857" s="72"/>
      <c r="Q857" s="72"/>
      <c r="R857" s="72"/>
      <c r="S857" s="72"/>
      <c r="T857" s="72"/>
      <c r="U857" s="72"/>
      <c r="V857" s="72"/>
      <c r="W857" s="72"/>
      <c r="X857" s="72"/>
      <c r="Y857" s="72"/>
      <c r="Z857" s="72"/>
      <c r="AA857" s="58">
        <f t="shared" si="50"/>
        <v>0</v>
      </c>
      <c r="AB857" s="73"/>
      <c r="AC857" s="59">
        <f>IF(ROUND(Comptes!AA857,0)=0,Comptes!AF857,IFERROR(IF(Comptes!H857&lt;&gt;0,IF(Comptes!AA857&lt;&gt;0,SUMPRODUCT(Comptes!O857:Z857,Comptes!$O$5:$Z$5)/Comptes!AA857,IF(Comptes!G857&lt;&gt;0,$AC$3,Comptes!AF857)),""),""))</f>
        <v>0</v>
      </c>
      <c r="AD857" s="60" t="str">
        <f ca="1">+IFERROR(VLOOKUP((($AC$3-AC857))/30.5,$AK$24:$AL$28,2,TRUE),"")</f>
        <v>A plus d’un an</v>
      </c>
      <c r="AE857" s="52"/>
      <c r="AF857" s="61"/>
    </row>
    <row r="858" spans="1:32" s="62" customFormat="1" ht="13.8" x14ac:dyDescent="0.3">
      <c r="A858" s="76"/>
      <c r="B858" s="64" t="s">
        <v>125</v>
      </c>
      <c r="C858" s="65" t="s">
        <v>125</v>
      </c>
      <c r="D858" s="65" t="s">
        <v>125</v>
      </c>
      <c r="E858" s="66" t="s">
        <v>125</v>
      </c>
      <c r="F858" s="54">
        <v>0</v>
      </c>
      <c r="G858" s="55">
        <v>0</v>
      </c>
      <c r="H858" s="67">
        <f t="shared" si="48"/>
        <v>0</v>
      </c>
      <c r="I858" s="68"/>
      <c r="J858" s="56"/>
      <c r="K858" s="69"/>
      <c r="L858" s="70">
        <f t="shared" si="49"/>
        <v>0</v>
      </c>
      <c r="M858" s="52"/>
      <c r="N858" s="57">
        <v>0</v>
      </c>
      <c r="O858" s="72"/>
      <c r="P858" s="72"/>
      <c r="Q858" s="72"/>
      <c r="R858" s="72"/>
      <c r="S858" s="72"/>
      <c r="T858" s="72"/>
      <c r="U858" s="72"/>
      <c r="V858" s="72"/>
      <c r="W858" s="72"/>
      <c r="X858" s="72"/>
      <c r="Y858" s="72"/>
      <c r="Z858" s="72"/>
      <c r="AA858" s="58">
        <f t="shared" si="50"/>
        <v>0</v>
      </c>
      <c r="AB858" s="73"/>
      <c r="AC858" s="59">
        <f>IF(ROUND(Comptes!AA858,0)=0,Comptes!AF858,IFERROR(IF(Comptes!H858&lt;&gt;0,IF(Comptes!AA858&lt;&gt;0,SUMPRODUCT(Comptes!O858:Z858,Comptes!$O$5:$Z$5)/Comptes!AA858,IF(Comptes!G858&lt;&gt;0,$AC$3,Comptes!AF858)),""),""))</f>
        <v>0</v>
      </c>
      <c r="AD858" s="60" t="str">
        <f ca="1">+IFERROR(VLOOKUP((($AC$3-AC858))/30.5,$AK$24:$AL$28,2,TRUE),"")</f>
        <v>A plus d’un an</v>
      </c>
      <c r="AE858" s="52"/>
      <c r="AF858" s="61"/>
    </row>
    <row r="859" spans="1:32" s="62" customFormat="1" ht="13.8" x14ac:dyDescent="0.3">
      <c r="A859" s="76"/>
      <c r="B859" s="64" t="s">
        <v>125</v>
      </c>
      <c r="C859" s="65" t="s">
        <v>125</v>
      </c>
      <c r="D859" s="65" t="s">
        <v>125</v>
      </c>
      <c r="E859" s="66" t="s">
        <v>125</v>
      </c>
      <c r="F859" s="54">
        <v>0</v>
      </c>
      <c r="G859" s="55">
        <v>0</v>
      </c>
      <c r="H859" s="67">
        <f t="shared" si="48"/>
        <v>0</v>
      </c>
      <c r="I859" s="68"/>
      <c r="J859" s="56"/>
      <c r="K859" s="69"/>
      <c r="L859" s="70">
        <f t="shared" si="49"/>
        <v>0</v>
      </c>
      <c r="M859" s="52"/>
      <c r="N859" s="57">
        <v>0</v>
      </c>
      <c r="O859" s="72"/>
      <c r="P859" s="72"/>
      <c r="Q859" s="72"/>
      <c r="R859" s="72"/>
      <c r="S859" s="72"/>
      <c r="T859" s="72"/>
      <c r="U859" s="72"/>
      <c r="V859" s="72"/>
      <c r="W859" s="72"/>
      <c r="X859" s="72"/>
      <c r="Y859" s="72"/>
      <c r="Z859" s="72"/>
      <c r="AA859" s="58">
        <f t="shared" si="50"/>
        <v>0</v>
      </c>
      <c r="AB859" s="73"/>
      <c r="AC859" s="59">
        <f>IF(ROUND(Comptes!AA859,0)=0,Comptes!AF859,IFERROR(IF(Comptes!H859&lt;&gt;0,IF(Comptes!AA859&lt;&gt;0,SUMPRODUCT(Comptes!O859:Z859,Comptes!$O$5:$Z$5)/Comptes!AA859,IF(Comptes!G859&lt;&gt;0,$AC$3,Comptes!AF859)),""),""))</f>
        <v>0</v>
      </c>
      <c r="AD859" s="60" t="str">
        <f ca="1">+IFERROR(VLOOKUP((($AC$3-AC859))/30.5,$AK$24:$AL$28,2,TRUE),"")</f>
        <v>A plus d’un an</v>
      </c>
      <c r="AE859" s="52"/>
      <c r="AF859" s="61"/>
    </row>
    <row r="860" spans="1:32" s="62" customFormat="1" ht="13.8" x14ac:dyDescent="0.3">
      <c r="A860" s="76"/>
      <c r="B860" s="64" t="s">
        <v>125</v>
      </c>
      <c r="C860" s="65" t="s">
        <v>125</v>
      </c>
      <c r="D860" s="65" t="s">
        <v>125</v>
      </c>
      <c r="E860" s="66" t="s">
        <v>125</v>
      </c>
      <c r="F860" s="54">
        <v>0</v>
      </c>
      <c r="G860" s="55">
        <v>0</v>
      </c>
      <c r="H860" s="67">
        <f t="shared" si="48"/>
        <v>0</v>
      </c>
      <c r="I860" s="68"/>
      <c r="J860" s="56"/>
      <c r="K860" s="69"/>
      <c r="L860" s="70">
        <f t="shared" si="49"/>
        <v>0</v>
      </c>
      <c r="M860" s="52"/>
      <c r="N860" s="57">
        <v>0</v>
      </c>
      <c r="O860" s="72"/>
      <c r="P860" s="72"/>
      <c r="Q860" s="72"/>
      <c r="R860" s="72"/>
      <c r="S860" s="72"/>
      <c r="T860" s="72"/>
      <c r="U860" s="72"/>
      <c r="V860" s="72"/>
      <c r="W860" s="72"/>
      <c r="X860" s="72"/>
      <c r="Y860" s="72"/>
      <c r="Z860" s="72"/>
      <c r="AA860" s="58">
        <f t="shared" si="50"/>
        <v>0</v>
      </c>
      <c r="AB860" s="73"/>
      <c r="AC860" s="59">
        <f>IF(ROUND(Comptes!AA860,0)=0,Comptes!AF860,IFERROR(IF(Comptes!H860&lt;&gt;0,IF(Comptes!AA860&lt;&gt;0,SUMPRODUCT(Comptes!O860:Z860,Comptes!$O$5:$Z$5)/Comptes!AA860,IF(Comptes!G860&lt;&gt;0,$AC$3,Comptes!AF860)),""),""))</f>
        <v>0</v>
      </c>
      <c r="AD860" s="60" t="str">
        <f ca="1">+IFERROR(VLOOKUP((($AC$3-AC860))/30.5,$AK$24:$AL$28,2,TRUE),"")</f>
        <v>A plus d’un an</v>
      </c>
      <c r="AE860" s="52"/>
      <c r="AF860" s="61"/>
    </row>
    <row r="861" spans="1:32" s="62" customFormat="1" ht="13.8" x14ac:dyDescent="0.3">
      <c r="A861" s="76"/>
      <c r="B861" s="64" t="s">
        <v>125</v>
      </c>
      <c r="C861" s="65" t="s">
        <v>125</v>
      </c>
      <c r="D861" s="65" t="s">
        <v>125</v>
      </c>
      <c r="E861" s="66" t="s">
        <v>125</v>
      </c>
      <c r="F861" s="54">
        <v>0</v>
      </c>
      <c r="G861" s="55">
        <v>0</v>
      </c>
      <c r="H861" s="67">
        <f t="shared" si="48"/>
        <v>0</v>
      </c>
      <c r="I861" s="68"/>
      <c r="J861" s="56"/>
      <c r="K861" s="69"/>
      <c r="L861" s="70">
        <f t="shared" si="49"/>
        <v>0</v>
      </c>
      <c r="M861" s="52"/>
      <c r="N861" s="57">
        <v>0</v>
      </c>
      <c r="O861" s="72"/>
      <c r="P861" s="72"/>
      <c r="Q861" s="72"/>
      <c r="R861" s="72"/>
      <c r="S861" s="72"/>
      <c r="T861" s="72"/>
      <c r="U861" s="72"/>
      <c r="V861" s="72"/>
      <c r="W861" s="72"/>
      <c r="X861" s="72"/>
      <c r="Y861" s="72"/>
      <c r="Z861" s="72"/>
      <c r="AA861" s="58">
        <f t="shared" si="50"/>
        <v>0</v>
      </c>
      <c r="AB861" s="73"/>
      <c r="AC861" s="59">
        <f>IF(ROUND(Comptes!AA861,0)=0,Comptes!AF861,IFERROR(IF(Comptes!H861&lt;&gt;0,IF(Comptes!AA861&lt;&gt;0,SUMPRODUCT(Comptes!O861:Z861,Comptes!$O$5:$Z$5)/Comptes!AA861,IF(Comptes!G861&lt;&gt;0,$AC$3,Comptes!AF861)),""),""))</f>
        <v>0</v>
      </c>
      <c r="AD861" s="60" t="str">
        <f ca="1">+IFERROR(VLOOKUP((($AC$3-AC861))/30.5,$AK$24:$AL$28,2,TRUE),"")</f>
        <v>A plus d’un an</v>
      </c>
      <c r="AE861" s="52"/>
      <c r="AF861" s="61"/>
    </row>
    <row r="862" spans="1:32" s="62" customFormat="1" ht="13.8" x14ac:dyDescent="0.3">
      <c r="A862" s="76"/>
      <c r="B862" s="64" t="s">
        <v>125</v>
      </c>
      <c r="C862" s="65" t="s">
        <v>125</v>
      </c>
      <c r="D862" s="65" t="s">
        <v>125</v>
      </c>
      <c r="E862" s="66" t="s">
        <v>125</v>
      </c>
      <c r="F862" s="54">
        <v>0</v>
      </c>
      <c r="G862" s="55">
        <v>0</v>
      </c>
      <c r="H862" s="67">
        <f t="shared" si="48"/>
        <v>0</v>
      </c>
      <c r="I862" s="68"/>
      <c r="J862" s="56"/>
      <c r="K862" s="69"/>
      <c r="L862" s="70">
        <f t="shared" si="49"/>
        <v>0</v>
      </c>
      <c r="M862" s="52"/>
      <c r="N862" s="57">
        <v>0</v>
      </c>
      <c r="O862" s="72"/>
      <c r="P862" s="72"/>
      <c r="Q862" s="72"/>
      <c r="R862" s="72"/>
      <c r="S862" s="72"/>
      <c r="T862" s="72"/>
      <c r="U862" s="72"/>
      <c r="V862" s="72"/>
      <c r="W862" s="72"/>
      <c r="X862" s="72"/>
      <c r="Y862" s="72"/>
      <c r="Z862" s="72"/>
      <c r="AA862" s="58">
        <f t="shared" si="50"/>
        <v>0</v>
      </c>
      <c r="AB862" s="73"/>
      <c r="AC862" s="59">
        <f>IF(ROUND(Comptes!AA862,0)=0,Comptes!AF862,IFERROR(IF(Comptes!H862&lt;&gt;0,IF(Comptes!AA862&lt;&gt;0,SUMPRODUCT(Comptes!O862:Z862,Comptes!$O$5:$Z$5)/Comptes!AA862,IF(Comptes!G862&lt;&gt;0,$AC$3,Comptes!AF862)),""),""))</f>
        <v>0</v>
      </c>
      <c r="AD862" s="60" t="str">
        <f ca="1">+IFERROR(VLOOKUP((($AC$3-AC862))/30.5,$AK$24:$AL$28,2,TRUE),"")</f>
        <v>A plus d’un an</v>
      </c>
      <c r="AE862" s="52"/>
      <c r="AF862" s="61"/>
    </row>
    <row r="863" spans="1:32" s="62" customFormat="1" ht="13.8" x14ac:dyDescent="0.3">
      <c r="A863" s="76"/>
      <c r="B863" s="64" t="s">
        <v>125</v>
      </c>
      <c r="C863" s="65" t="s">
        <v>125</v>
      </c>
      <c r="D863" s="65" t="s">
        <v>125</v>
      </c>
      <c r="E863" s="66" t="s">
        <v>125</v>
      </c>
      <c r="F863" s="54">
        <v>0</v>
      </c>
      <c r="G863" s="55">
        <v>0</v>
      </c>
      <c r="H863" s="67">
        <f t="shared" si="48"/>
        <v>0</v>
      </c>
      <c r="I863" s="68"/>
      <c r="J863" s="56"/>
      <c r="K863" s="69"/>
      <c r="L863" s="70">
        <f t="shared" si="49"/>
        <v>0</v>
      </c>
      <c r="M863" s="52"/>
      <c r="N863" s="57">
        <v>0</v>
      </c>
      <c r="O863" s="72"/>
      <c r="P863" s="72"/>
      <c r="Q863" s="72"/>
      <c r="R863" s="72"/>
      <c r="S863" s="72"/>
      <c r="T863" s="72"/>
      <c r="U863" s="72"/>
      <c r="V863" s="72"/>
      <c r="W863" s="72"/>
      <c r="X863" s="72"/>
      <c r="Y863" s="72"/>
      <c r="Z863" s="72"/>
      <c r="AA863" s="58">
        <f t="shared" si="50"/>
        <v>0</v>
      </c>
      <c r="AB863" s="73"/>
      <c r="AC863" s="59">
        <f>IF(ROUND(Comptes!AA863,0)=0,Comptes!AF863,IFERROR(IF(Comptes!H863&lt;&gt;0,IF(Comptes!AA863&lt;&gt;0,SUMPRODUCT(Comptes!O863:Z863,Comptes!$O$5:$Z$5)/Comptes!AA863,IF(Comptes!G863&lt;&gt;0,$AC$3,Comptes!AF863)),""),""))</f>
        <v>0</v>
      </c>
      <c r="AD863" s="60" t="str">
        <f ca="1">+IFERROR(VLOOKUP((($AC$3-AC863))/30.5,$AK$24:$AL$28,2,TRUE),"")</f>
        <v>A plus d’un an</v>
      </c>
      <c r="AE863" s="52"/>
      <c r="AF863" s="61"/>
    </row>
    <row r="864" spans="1:32" s="62" customFormat="1" ht="13.8" x14ac:dyDescent="0.3">
      <c r="A864" s="76"/>
      <c r="B864" s="64" t="s">
        <v>125</v>
      </c>
      <c r="C864" s="65" t="s">
        <v>125</v>
      </c>
      <c r="D864" s="65" t="s">
        <v>125</v>
      </c>
      <c r="E864" s="66" t="s">
        <v>125</v>
      </c>
      <c r="F864" s="54">
        <v>0</v>
      </c>
      <c r="G864" s="55">
        <v>0</v>
      </c>
      <c r="H864" s="67">
        <f t="shared" si="48"/>
        <v>0</v>
      </c>
      <c r="I864" s="68"/>
      <c r="J864" s="56"/>
      <c r="K864" s="69"/>
      <c r="L864" s="70">
        <f t="shared" si="49"/>
        <v>0</v>
      </c>
      <c r="M864" s="52"/>
      <c r="N864" s="57">
        <v>0</v>
      </c>
      <c r="O864" s="72"/>
      <c r="P864" s="72"/>
      <c r="Q864" s="72"/>
      <c r="R864" s="72"/>
      <c r="S864" s="72"/>
      <c r="T864" s="72"/>
      <c r="U864" s="72"/>
      <c r="V864" s="72"/>
      <c r="W864" s="72"/>
      <c r="X864" s="72"/>
      <c r="Y864" s="72"/>
      <c r="Z864" s="72"/>
      <c r="AA864" s="58">
        <f t="shared" si="50"/>
        <v>0</v>
      </c>
      <c r="AB864" s="73"/>
      <c r="AC864" s="59">
        <f>IF(ROUND(Comptes!AA864,0)=0,Comptes!AF864,IFERROR(IF(Comptes!H864&lt;&gt;0,IF(Comptes!AA864&lt;&gt;0,SUMPRODUCT(Comptes!O864:Z864,Comptes!$O$5:$Z$5)/Comptes!AA864,IF(Comptes!G864&lt;&gt;0,$AC$3,Comptes!AF864)),""),""))</f>
        <v>0</v>
      </c>
      <c r="AD864" s="60" t="str">
        <f ca="1">+IFERROR(VLOOKUP((($AC$3-AC864))/30.5,$AK$24:$AL$28,2,TRUE),"")</f>
        <v>A plus d’un an</v>
      </c>
      <c r="AE864" s="52"/>
      <c r="AF864" s="61"/>
    </row>
    <row r="865" spans="1:32" s="62" customFormat="1" ht="13.8" x14ac:dyDescent="0.3">
      <c r="A865" s="76"/>
      <c r="B865" s="64" t="s">
        <v>125</v>
      </c>
      <c r="C865" s="65" t="s">
        <v>125</v>
      </c>
      <c r="D865" s="65" t="s">
        <v>125</v>
      </c>
      <c r="E865" s="66" t="s">
        <v>125</v>
      </c>
      <c r="F865" s="54">
        <v>0</v>
      </c>
      <c r="G865" s="55">
        <v>0</v>
      </c>
      <c r="H865" s="67">
        <f t="shared" si="48"/>
        <v>0</v>
      </c>
      <c r="I865" s="68"/>
      <c r="J865" s="56"/>
      <c r="K865" s="69"/>
      <c r="L865" s="70">
        <f t="shared" si="49"/>
        <v>0</v>
      </c>
      <c r="M865" s="52"/>
      <c r="N865" s="57">
        <v>0</v>
      </c>
      <c r="O865" s="72"/>
      <c r="P865" s="72"/>
      <c r="Q865" s="72"/>
      <c r="R865" s="72"/>
      <c r="S865" s="72"/>
      <c r="T865" s="72"/>
      <c r="U865" s="72"/>
      <c r="V865" s="72"/>
      <c r="W865" s="72"/>
      <c r="X865" s="72"/>
      <c r="Y865" s="72"/>
      <c r="Z865" s="72"/>
      <c r="AA865" s="58">
        <f t="shared" si="50"/>
        <v>0</v>
      </c>
      <c r="AB865" s="73"/>
      <c r="AC865" s="59">
        <f>IF(ROUND(Comptes!AA865,0)=0,Comptes!AF865,IFERROR(IF(Comptes!H865&lt;&gt;0,IF(Comptes!AA865&lt;&gt;0,SUMPRODUCT(Comptes!O865:Z865,Comptes!$O$5:$Z$5)/Comptes!AA865,IF(Comptes!G865&lt;&gt;0,$AC$3,Comptes!AF865)),""),""))</f>
        <v>0</v>
      </c>
      <c r="AD865" s="60" t="str">
        <f ca="1">+IFERROR(VLOOKUP((($AC$3-AC865))/30.5,$AK$24:$AL$28,2,TRUE),"")</f>
        <v>A plus d’un an</v>
      </c>
      <c r="AE865" s="52"/>
      <c r="AF865" s="61"/>
    </row>
    <row r="866" spans="1:32" s="62" customFormat="1" ht="13.8" x14ac:dyDescent="0.3">
      <c r="A866" s="76"/>
      <c r="B866" s="64" t="s">
        <v>125</v>
      </c>
      <c r="C866" s="65" t="s">
        <v>125</v>
      </c>
      <c r="D866" s="65" t="s">
        <v>125</v>
      </c>
      <c r="E866" s="66" t="s">
        <v>125</v>
      </c>
      <c r="F866" s="54">
        <v>0</v>
      </c>
      <c r="G866" s="55">
        <v>0</v>
      </c>
      <c r="H866" s="67">
        <f t="shared" si="48"/>
        <v>0</v>
      </c>
      <c r="I866" s="68"/>
      <c r="J866" s="56"/>
      <c r="K866" s="69"/>
      <c r="L866" s="70">
        <f t="shared" si="49"/>
        <v>0</v>
      </c>
      <c r="M866" s="52"/>
      <c r="N866" s="57">
        <v>0</v>
      </c>
      <c r="O866" s="72"/>
      <c r="P866" s="72"/>
      <c r="Q866" s="72"/>
      <c r="R866" s="72"/>
      <c r="S866" s="72"/>
      <c r="T866" s="72"/>
      <c r="U866" s="72"/>
      <c r="V866" s="72"/>
      <c r="W866" s="72"/>
      <c r="X866" s="72"/>
      <c r="Y866" s="72"/>
      <c r="Z866" s="72"/>
      <c r="AA866" s="58">
        <f t="shared" si="50"/>
        <v>0</v>
      </c>
      <c r="AB866" s="73"/>
      <c r="AC866" s="59">
        <f>IF(ROUND(Comptes!AA866,0)=0,Comptes!AF866,IFERROR(IF(Comptes!H866&lt;&gt;0,IF(Comptes!AA866&lt;&gt;0,SUMPRODUCT(Comptes!O866:Z866,Comptes!$O$5:$Z$5)/Comptes!AA866,IF(Comptes!G866&lt;&gt;0,$AC$3,Comptes!AF866)),""),""))</f>
        <v>0</v>
      </c>
      <c r="AD866" s="60" t="str">
        <f ca="1">+IFERROR(VLOOKUP((($AC$3-AC866))/30.5,$AK$24:$AL$28,2,TRUE),"")</f>
        <v>A plus d’un an</v>
      </c>
      <c r="AE866" s="52"/>
      <c r="AF866" s="61"/>
    </row>
    <row r="867" spans="1:32" s="62" customFormat="1" ht="13.8" x14ac:dyDescent="0.3">
      <c r="A867" s="76"/>
      <c r="B867" s="64" t="s">
        <v>125</v>
      </c>
      <c r="C867" s="65" t="s">
        <v>125</v>
      </c>
      <c r="D867" s="65" t="s">
        <v>125</v>
      </c>
      <c r="E867" s="66" t="s">
        <v>125</v>
      </c>
      <c r="F867" s="54">
        <v>0</v>
      </c>
      <c r="G867" s="55">
        <v>0</v>
      </c>
      <c r="H867" s="67">
        <f t="shared" si="48"/>
        <v>0</v>
      </c>
      <c r="I867" s="68"/>
      <c r="J867" s="56"/>
      <c r="K867" s="69"/>
      <c r="L867" s="70">
        <f t="shared" si="49"/>
        <v>0</v>
      </c>
      <c r="M867" s="52"/>
      <c r="N867" s="57">
        <v>0</v>
      </c>
      <c r="O867" s="72"/>
      <c r="P867" s="72"/>
      <c r="Q867" s="72"/>
      <c r="R867" s="72"/>
      <c r="S867" s="72"/>
      <c r="T867" s="72"/>
      <c r="U867" s="72"/>
      <c r="V867" s="72"/>
      <c r="W867" s="72"/>
      <c r="X867" s="72"/>
      <c r="Y867" s="72"/>
      <c r="Z867" s="72"/>
      <c r="AA867" s="58">
        <f t="shared" si="50"/>
        <v>0</v>
      </c>
      <c r="AB867" s="73"/>
      <c r="AC867" s="59">
        <f>IF(ROUND(Comptes!AA867,0)=0,Comptes!AF867,IFERROR(IF(Comptes!H867&lt;&gt;0,IF(Comptes!AA867&lt;&gt;0,SUMPRODUCT(Comptes!O867:Z867,Comptes!$O$5:$Z$5)/Comptes!AA867,IF(Comptes!G867&lt;&gt;0,$AC$3,Comptes!AF867)),""),""))</f>
        <v>0</v>
      </c>
      <c r="AD867" s="60" t="str">
        <f ca="1">+IFERROR(VLOOKUP((($AC$3-AC867))/30.5,$AK$24:$AL$28,2,TRUE),"")</f>
        <v>A plus d’un an</v>
      </c>
      <c r="AE867" s="52"/>
      <c r="AF867" s="61"/>
    </row>
    <row r="868" spans="1:32" s="62" customFormat="1" ht="13.8" x14ac:dyDescent="0.3">
      <c r="A868" s="76"/>
      <c r="B868" s="64" t="s">
        <v>125</v>
      </c>
      <c r="C868" s="65" t="s">
        <v>125</v>
      </c>
      <c r="D868" s="65" t="s">
        <v>125</v>
      </c>
      <c r="E868" s="66" t="s">
        <v>125</v>
      </c>
      <c r="F868" s="54">
        <v>0</v>
      </c>
      <c r="G868" s="55">
        <v>0</v>
      </c>
      <c r="H868" s="67">
        <f t="shared" si="48"/>
        <v>0</v>
      </c>
      <c r="I868" s="68"/>
      <c r="J868" s="56"/>
      <c r="K868" s="69"/>
      <c r="L868" s="70">
        <f t="shared" si="49"/>
        <v>0</v>
      </c>
      <c r="M868" s="52"/>
      <c r="N868" s="57">
        <v>0</v>
      </c>
      <c r="O868" s="72"/>
      <c r="P868" s="72"/>
      <c r="Q868" s="72"/>
      <c r="R868" s="72"/>
      <c r="S868" s="72"/>
      <c r="T868" s="72"/>
      <c r="U868" s="72"/>
      <c r="V868" s="72"/>
      <c r="W868" s="72"/>
      <c r="X868" s="72"/>
      <c r="Y868" s="72"/>
      <c r="Z868" s="72"/>
      <c r="AA868" s="58">
        <f t="shared" si="50"/>
        <v>0</v>
      </c>
      <c r="AB868" s="73"/>
      <c r="AC868" s="59">
        <f>IF(ROUND(Comptes!AA868,0)=0,Comptes!AF868,IFERROR(IF(Comptes!H868&lt;&gt;0,IF(Comptes!AA868&lt;&gt;0,SUMPRODUCT(Comptes!O868:Z868,Comptes!$O$5:$Z$5)/Comptes!AA868,IF(Comptes!G868&lt;&gt;0,$AC$3,Comptes!AF868)),""),""))</f>
        <v>0</v>
      </c>
      <c r="AD868" s="60" t="str">
        <f ca="1">+IFERROR(VLOOKUP((($AC$3-AC868))/30.5,$AK$24:$AL$28,2,TRUE),"")</f>
        <v>A plus d’un an</v>
      </c>
      <c r="AE868" s="52"/>
      <c r="AF868" s="61"/>
    </row>
    <row r="869" spans="1:32" s="62" customFormat="1" ht="13.8" x14ac:dyDescent="0.3">
      <c r="A869" s="76"/>
      <c r="B869" s="64" t="s">
        <v>125</v>
      </c>
      <c r="C869" s="65" t="s">
        <v>125</v>
      </c>
      <c r="D869" s="65" t="s">
        <v>125</v>
      </c>
      <c r="E869" s="66" t="s">
        <v>125</v>
      </c>
      <c r="F869" s="54">
        <v>0</v>
      </c>
      <c r="G869" s="55">
        <v>0</v>
      </c>
      <c r="H869" s="67">
        <f t="shared" si="48"/>
        <v>0</v>
      </c>
      <c r="I869" s="68"/>
      <c r="J869" s="56"/>
      <c r="K869" s="69"/>
      <c r="L869" s="70">
        <f t="shared" si="49"/>
        <v>0</v>
      </c>
      <c r="M869" s="52"/>
      <c r="N869" s="57">
        <v>0</v>
      </c>
      <c r="O869" s="72"/>
      <c r="P869" s="72"/>
      <c r="Q869" s="72"/>
      <c r="R869" s="72"/>
      <c r="S869" s="72"/>
      <c r="T869" s="72"/>
      <c r="U869" s="72"/>
      <c r="V869" s="72"/>
      <c r="W869" s="72"/>
      <c r="X869" s="72"/>
      <c r="Y869" s="72"/>
      <c r="Z869" s="72"/>
      <c r="AA869" s="58">
        <f t="shared" si="50"/>
        <v>0</v>
      </c>
      <c r="AB869" s="73"/>
      <c r="AC869" s="59">
        <f>IF(ROUND(Comptes!AA869,0)=0,Comptes!AF869,IFERROR(IF(Comptes!H869&lt;&gt;0,IF(Comptes!AA869&lt;&gt;0,SUMPRODUCT(Comptes!O869:Z869,Comptes!$O$5:$Z$5)/Comptes!AA869,IF(Comptes!G869&lt;&gt;0,$AC$3,Comptes!AF869)),""),""))</f>
        <v>0</v>
      </c>
      <c r="AD869" s="60" t="str">
        <f ca="1">+IFERROR(VLOOKUP((($AC$3-AC869))/30.5,$AK$24:$AL$28,2,TRUE),"")</f>
        <v>A plus d’un an</v>
      </c>
      <c r="AE869" s="52"/>
      <c r="AF869" s="61"/>
    </row>
    <row r="870" spans="1:32" s="62" customFormat="1" ht="13.8" x14ac:dyDescent="0.3">
      <c r="A870" s="76"/>
      <c r="B870" s="64" t="s">
        <v>125</v>
      </c>
      <c r="C870" s="65" t="s">
        <v>125</v>
      </c>
      <c r="D870" s="65" t="s">
        <v>125</v>
      </c>
      <c r="E870" s="66" t="s">
        <v>125</v>
      </c>
      <c r="F870" s="54">
        <v>0</v>
      </c>
      <c r="G870" s="55">
        <v>0</v>
      </c>
      <c r="H870" s="67">
        <f t="shared" si="48"/>
        <v>0</v>
      </c>
      <c r="I870" s="68"/>
      <c r="J870" s="56"/>
      <c r="K870" s="69"/>
      <c r="L870" s="70">
        <f t="shared" si="49"/>
        <v>0</v>
      </c>
      <c r="M870" s="52"/>
      <c r="N870" s="57">
        <v>0</v>
      </c>
      <c r="O870" s="72"/>
      <c r="P870" s="72"/>
      <c r="Q870" s="72"/>
      <c r="R870" s="72"/>
      <c r="S870" s="72"/>
      <c r="T870" s="72"/>
      <c r="U870" s="72"/>
      <c r="V870" s="72"/>
      <c r="W870" s="72"/>
      <c r="X870" s="72"/>
      <c r="Y870" s="72"/>
      <c r="Z870" s="72"/>
      <c r="AA870" s="58">
        <f t="shared" si="50"/>
        <v>0</v>
      </c>
      <c r="AB870" s="73"/>
      <c r="AC870" s="59">
        <f>IF(ROUND(Comptes!AA870,0)=0,Comptes!AF870,IFERROR(IF(Comptes!H870&lt;&gt;0,IF(Comptes!AA870&lt;&gt;0,SUMPRODUCT(Comptes!O870:Z870,Comptes!$O$5:$Z$5)/Comptes!AA870,IF(Comptes!G870&lt;&gt;0,$AC$3,Comptes!AF870)),""),""))</f>
        <v>0</v>
      </c>
      <c r="AD870" s="60" t="str">
        <f ca="1">+IFERROR(VLOOKUP((($AC$3-AC870))/30.5,$AK$24:$AL$28,2,TRUE),"")</f>
        <v>A plus d’un an</v>
      </c>
      <c r="AE870" s="52"/>
      <c r="AF870" s="61"/>
    </row>
    <row r="871" spans="1:32" s="62" customFormat="1" ht="13.8" x14ac:dyDescent="0.3">
      <c r="A871" s="76"/>
      <c r="B871" s="64" t="s">
        <v>125</v>
      </c>
      <c r="C871" s="65" t="s">
        <v>125</v>
      </c>
      <c r="D871" s="65" t="s">
        <v>125</v>
      </c>
      <c r="E871" s="66" t="s">
        <v>125</v>
      </c>
      <c r="F871" s="54">
        <v>0</v>
      </c>
      <c r="G871" s="55">
        <v>0</v>
      </c>
      <c r="H871" s="67">
        <f t="shared" si="48"/>
        <v>0</v>
      </c>
      <c r="I871" s="68"/>
      <c r="J871" s="56"/>
      <c r="K871" s="69"/>
      <c r="L871" s="70">
        <f t="shared" si="49"/>
        <v>0</v>
      </c>
      <c r="M871" s="52"/>
      <c r="N871" s="57">
        <v>0</v>
      </c>
      <c r="O871" s="72"/>
      <c r="P871" s="72"/>
      <c r="Q871" s="72"/>
      <c r="R871" s="72"/>
      <c r="S871" s="72"/>
      <c r="T871" s="72"/>
      <c r="U871" s="72"/>
      <c r="V871" s="72"/>
      <c r="W871" s="72"/>
      <c r="X871" s="72"/>
      <c r="Y871" s="72"/>
      <c r="Z871" s="72"/>
      <c r="AA871" s="58">
        <f t="shared" si="50"/>
        <v>0</v>
      </c>
      <c r="AB871" s="73"/>
      <c r="AC871" s="59">
        <f>IF(ROUND(Comptes!AA871,0)=0,Comptes!AF871,IFERROR(IF(Comptes!H871&lt;&gt;0,IF(Comptes!AA871&lt;&gt;0,SUMPRODUCT(Comptes!O871:Z871,Comptes!$O$5:$Z$5)/Comptes!AA871,IF(Comptes!G871&lt;&gt;0,$AC$3,Comptes!AF871)),""),""))</f>
        <v>0</v>
      </c>
      <c r="AD871" s="60" t="str">
        <f ca="1">+IFERROR(VLOOKUP((($AC$3-AC871))/30.5,$AK$24:$AL$28,2,TRUE),"")</f>
        <v>A plus d’un an</v>
      </c>
      <c r="AE871" s="52"/>
      <c r="AF871" s="61"/>
    </row>
    <row r="872" spans="1:32" s="62" customFormat="1" ht="13.8" x14ac:dyDescent="0.3">
      <c r="A872" s="76"/>
      <c r="B872" s="64" t="s">
        <v>125</v>
      </c>
      <c r="C872" s="65" t="s">
        <v>125</v>
      </c>
      <c r="D872" s="65" t="s">
        <v>125</v>
      </c>
      <c r="E872" s="66" t="s">
        <v>125</v>
      </c>
      <c r="F872" s="54">
        <v>0</v>
      </c>
      <c r="G872" s="55">
        <v>0</v>
      </c>
      <c r="H872" s="67">
        <f t="shared" si="48"/>
        <v>0</v>
      </c>
      <c r="I872" s="68"/>
      <c r="J872" s="56"/>
      <c r="K872" s="69"/>
      <c r="L872" s="70">
        <f t="shared" si="49"/>
        <v>0</v>
      </c>
      <c r="M872" s="52"/>
      <c r="N872" s="57">
        <v>0</v>
      </c>
      <c r="O872" s="72"/>
      <c r="P872" s="72"/>
      <c r="Q872" s="72"/>
      <c r="R872" s="72"/>
      <c r="S872" s="72"/>
      <c r="T872" s="72"/>
      <c r="U872" s="72"/>
      <c r="V872" s="72"/>
      <c r="W872" s="72"/>
      <c r="X872" s="72"/>
      <c r="Y872" s="72"/>
      <c r="Z872" s="72"/>
      <c r="AA872" s="58">
        <f t="shared" si="50"/>
        <v>0</v>
      </c>
      <c r="AB872" s="73"/>
      <c r="AC872" s="59">
        <f>IF(ROUND(Comptes!AA872,0)=0,Comptes!AF872,IFERROR(IF(Comptes!H872&lt;&gt;0,IF(Comptes!AA872&lt;&gt;0,SUMPRODUCT(Comptes!O872:Z872,Comptes!$O$5:$Z$5)/Comptes!AA872,IF(Comptes!G872&lt;&gt;0,$AC$3,Comptes!AF872)),""),""))</f>
        <v>0</v>
      </c>
      <c r="AD872" s="60" t="str">
        <f ca="1">+IFERROR(VLOOKUP((($AC$3-AC872))/30.5,$AK$24:$AL$28,2,TRUE),"")</f>
        <v>A plus d’un an</v>
      </c>
      <c r="AE872" s="52"/>
      <c r="AF872" s="61"/>
    </row>
    <row r="873" spans="1:32" s="62" customFormat="1" ht="13.8" x14ac:dyDescent="0.3">
      <c r="A873" s="76"/>
      <c r="B873" s="64" t="s">
        <v>125</v>
      </c>
      <c r="C873" s="65" t="s">
        <v>125</v>
      </c>
      <c r="D873" s="65" t="s">
        <v>125</v>
      </c>
      <c r="E873" s="66" t="s">
        <v>125</v>
      </c>
      <c r="F873" s="54">
        <v>0</v>
      </c>
      <c r="G873" s="55">
        <v>0</v>
      </c>
      <c r="H873" s="67">
        <f t="shared" si="48"/>
        <v>0</v>
      </c>
      <c r="I873" s="68"/>
      <c r="J873" s="56"/>
      <c r="K873" s="69"/>
      <c r="L873" s="70">
        <f t="shared" si="49"/>
        <v>0</v>
      </c>
      <c r="M873" s="52"/>
      <c r="N873" s="57">
        <v>0</v>
      </c>
      <c r="O873" s="72"/>
      <c r="P873" s="72"/>
      <c r="Q873" s="72"/>
      <c r="R873" s="72"/>
      <c r="S873" s="72"/>
      <c r="T873" s="72"/>
      <c r="U873" s="72"/>
      <c r="V873" s="72"/>
      <c r="W873" s="72"/>
      <c r="X873" s="72"/>
      <c r="Y873" s="72"/>
      <c r="Z873" s="72"/>
      <c r="AA873" s="58">
        <f t="shared" si="50"/>
        <v>0</v>
      </c>
      <c r="AB873" s="73"/>
      <c r="AC873" s="59">
        <f>IF(ROUND(Comptes!AA873,0)=0,Comptes!AF873,IFERROR(IF(Comptes!H873&lt;&gt;0,IF(Comptes!AA873&lt;&gt;0,SUMPRODUCT(Comptes!O873:Z873,Comptes!$O$5:$Z$5)/Comptes!AA873,IF(Comptes!G873&lt;&gt;0,$AC$3,Comptes!AF873)),""),""))</f>
        <v>0</v>
      </c>
      <c r="AD873" s="60" t="str">
        <f ca="1">+IFERROR(VLOOKUP((($AC$3-AC873))/30.5,$AK$24:$AL$28,2,TRUE),"")</f>
        <v>A plus d’un an</v>
      </c>
      <c r="AE873" s="52"/>
      <c r="AF873" s="61"/>
    </row>
    <row r="874" spans="1:32" s="62" customFormat="1" ht="13.8" x14ac:dyDescent="0.3">
      <c r="A874" s="76"/>
      <c r="B874" s="64" t="s">
        <v>125</v>
      </c>
      <c r="C874" s="65" t="s">
        <v>125</v>
      </c>
      <c r="D874" s="65" t="s">
        <v>125</v>
      </c>
      <c r="E874" s="66" t="s">
        <v>125</v>
      </c>
      <c r="F874" s="54">
        <v>0</v>
      </c>
      <c r="G874" s="55">
        <v>0</v>
      </c>
      <c r="H874" s="67">
        <f t="shared" si="48"/>
        <v>0</v>
      </c>
      <c r="I874" s="68"/>
      <c r="J874" s="56"/>
      <c r="K874" s="69"/>
      <c r="L874" s="70">
        <f t="shared" si="49"/>
        <v>0</v>
      </c>
      <c r="M874" s="52"/>
      <c r="N874" s="57">
        <v>0</v>
      </c>
      <c r="O874" s="72"/>
      <c r="P874" s="72"/>
      <c r="Q874" s="72"/>
      <c r="R874" s="72"/>
      <c r="S874" s="72"/>
      <c r="T874" s="72"/>
      <c r="U874" s="72"/>
      <c r="V874" s="72"/>
      <c r="W874" s="72"/>
      <c r="X874" s="72"/>
      <c r="Y874" s="72"/>
      <c r="Z874" s="72"/>
      <c r="AA874" s="58">
        <f t="shared" si="50"/>
        <v>0</v>
      </c>
      <c r="AB874" s="73"/>
      <c r="AC874" s="59">
        <f>IF(ROUND(Comptes!AA874,0)=0,Comptes!AF874,IFERROR(IF(Comptes!H874&lt;&gt;0,IF(Comptes!AA874&lt;&gt;0,SUMPRODUCT(Comptes!O874:Z874,Comptes!$O$5:$Z$5)/Comptes!AA874,IF(Comptes!G874&lt;&gt;0,$AC$3,Comptes!AF874)),""),""))</f>
        <v>0</v>
      </c>
      <c r="AD874" s="60" t="str">
        <f ca="1">+IFERROR(VLOOKUP((($AC$3-AC874))/30.5,$AK$24:$AL$28,2,TRUE),"")</f>
        <v>A plus d’un an</v>
      </c>
      <c r="AE874" s="52"/>
      <c r="AF874" s="61"/>
    </row>
    <row r="875" spans="1:32" s="62" customFormat="1" ht="13.8" x14ac:dyDescent="0.3">
      <c r="A875" s="76"/>
      <c r="B875" s="64" t="s">
        <v>125</v>
      </c>
      <c r="C875" s="65" t="s">
        <v>125</v>
      </c>
      <c r="D875" s="65" t="s">
        <v>125</v>
      </c>
      <c r="E875" s="66" t="s">
        <v>125</v>
      </c>
      <c r="F875" s="54">
        <v>0</v>
      </c>
      <c r="G875" s="55">
        <v>0</v>
      </c>
      <c r="H875" s="67">
        <f t="shared" si="48"/>
        <v>0</v>
      </c>
      <c r="I875" s="68"/>
      <c r="J875" s="56"/>
      <c r="K875" s="69"/>
      <c r="L875" s="70">
        <f t="shared" si="49"/>
        <v>0</v>
      </c>
      <c r="M875" s="52"/>
      <c r="N875" s="57">
        <v>0</v>
      </c>
      <c r="O875" s="72"/>
      <c r="P875" s="72"/>
      <c r="Q875" s="72"/>
      <c r="R875" s="72"/>
      <c r="S875" s="72"/>
      <c r="T875" s="72"/>
      <c r="U875" s="72"/>
      <c r="V875" s="72"/>
      <c r="W875" s="72"/>
      <c r="X875" s="72"/>
      <c r="Y875" s="72"/>
      <c r="Z875" s="72"/>
      <c r="AA875" s="58">
        <f t="shared" si="50"/>
        <v>0</v>
      </c>
      <c r="AB875" s="73"/>
      <c r="AC875" s="59">
        <f>IF(ROUND(Comptes!AA875,0)=0,Comptes!AF875,IFERROR(IF(Comptes!H875&lt;&gt;0,IF(Comptes!AA875&lt;&gt;0,SUMPRODUCT(Comptes!O875:Z875,Comptes!$O$5:$Z$5)/Comptes!AA875,IF(Comptes!G875&lt;&gt;0,$AC$3,Comptes!AF875)),""),""))</f>
        <v>0</v>
      </c>
      <c r="AD875" s="60" t="str">
        <f ca="1">+IFERROR(VLOOKUP((($AC$3-AC875))/30.5,$AK$24:$AL$28,2,TRUE),"")</f>
        <v>A plus d’un an</v>
      </c>
      <c r="AE875" s="52"/>
      <c r="AF875" s="61"/>
    </row>
    <row r="876" spans="1:32" s="62" customFormat="1" ht="13.8" x14ac:dyDescent="0.3">
      <c r="A876" s="76"/>
      <c r="B876" s="64" t="s">
        <v>125</v>
      </c>
      <c r="C876" s="65" t="s">
        <v>125</v>
      </c>
      <c r="D876" s="65" t="s">
        <v>125</v>
      </c>
      <c r="E876" s="66" t="s">
        <v>125</v>
      </c>
      <c r="F876" s="54">
        <v>0</v>
      </c>
      <c r="G876" s="55">
        <v>0</v>
      </c>
      <c r="H876" s="67">
        <f t="shared" si="48"/>
        <v>0</v>
      </c>
      <c r="I876" s="68"/>
      <c r="J876" s="56"/>
      <c r="K876" s="69"/>
      <c r="L876" s="70">
        <f t="shared" si="49"/>
        <v>0</v>
      </c>
      <c r="M876" s="52"/>
      <c r="N876" s="57">
        <v>0</v>
      </c>
      <c r="O876" s="72"/>
      <c r="P876" s="72"/>
      <c r="Q876" s="72"/>
      <c r="R876" s="72"/>
      <c r="S876" s="72"/>
      <c r="T876" s="72"/>
      <c r="U876" s="72"/>
      <c r="V876" s="72"/>
      <c r="W876" s="72"/>
      <c r="X876" s="72"/>
      <c r="Y876" s="72"/>
      <c r="Z876" s="72"/>
      <c r="AA876" s="58">
        <f t="shared" si="50"/>
        <v>0</v>
      </c>
      <c r="AB876" s="73"/>
      <c r="AC876" s="59">
        <f>IF(ROUND(Comptes!AA876,0)=0,Comptes!AF876,IFERROR(IF(Comptes!H876&lt;&gt;0,IF(Comptes!AA876&lt;&gt;0,SUMPRODUCT(Comptes!O876:Z876,Comptes!$O$5:$Z$5)/Comptes!AA876,IF(Comptes!G876&lt;&gt;0,$AC$3,Comptes!AF876)),""),""))</f>
        <v>0</v>
      </c>
      <c r="AD876" s="60" t="str">
        <f ca="1">+IFERROR(VLOOKUP((($AC$3-AC876))/30.5,$AK$24:$AL$28,2,TRUE),"")</f>
        <v>A plus d’un an</v>
      </c>
      <c r="AE876" s="52"/>
      <c r="AF876" s="61"/>
    </row>
    <row r="877" spans="1:32" s="62" customFormat="1" ht="13.8" x14ac:dyDescent="0.3">
      <c r="A877" s="76"/>
      <c r="B877" s="64" t="s">
        <v>125</v>
      </c>
      <c r="C877" s="65" t="s">
        <v>125</v>
      </c>
      <c r="D877" s="65" t="s">
        <v>125</v>
      </c>
      <c r="E877" s="66" t="s">
        <v>125</v>
      </c>
      <c r="F877" s="54">
        <v>0</v>
      </c>
      <c r="G877" s="55">
        <v>0</v>
      </c>
      <c r="H877" s="67">
        <f t="shared" si="48"/>
        <v>0</v>
      </c>
      <c r="I877" s="68"/>
      <c r="J877" s="56"/>
      <c r="K877" s="69"/>
      <c r="L877" s="70">
        <f t="shared" si="49"/>
        <v>0</v>
      </c>
      <c r="M877" s="52"/>
      <c r="N877" s="57">
        <v>0</v>
      </c>
      <c r="O877" s="72"/>
      <c r="P877" s="72"/>
      <c r="Q877" s="72"/>
      <c r="R877" s="72"/>
      <c r="S877" s="72"/>
      <c r="T877" s="72"/>
      <c r="U877" s="72"/>
      <c r="V877" s="72"/>
      <c r="W877" s="72"/>
      <c r="X877" s="72"/>
      <c r="Y877" s="72"/>
      <c r="Z877" s="72"/>
      <c r="AA877" s="58">
        <f t="shared" si="50"/>
        <v>0</v>
      </c>
      <c r="AB877" s="73"/>
      <c r="AC877" s="59">
        <f>IF(ROUND(Comptes!AA877,0)=0,Comptes!AF877,IFERROR(IF(Comptes!H877&lt;&gt;0,IF(Comptes!AA877&lt;&gt;0,SUMPRODUCT(Comptes!O877:Z877,Comptes!$O$5:$Z$5)/Comptes!AA877,IF(Comptes!G877&lt;&gt;0,$AC$3,Comptes!AF877)),""),""))</f>
        <v>0</v>
      </c>
      <c r="AD877" s="60" t="str">
        <f ca="1">+IFERROR(VLOOKUP((($AC$3-AC877))/30.5,$AK$24:$AL$28,2,TRUE),"")</f>
        <v>A plus d’un an</v>
      </c>
      <c r="AE877" s="52"/>
      <c r="AF877" s="61"/>
    </row>
    <row r="878" spans="1:32" s="62" customFormat="1" ht="13.8" x14ac:dyDescent="0.3">
      <c r="A878" s="76"/>
      <c r="B878" s="64" t="s">
        <v>125</v>
      </c>
      <c r="C878" s="65" t="s">
        <v>125</v>
      </c>
      <c r="D878" s="65" t="s">
        <v>125</v>
      </c>
      <c r="E878" s="66" t="s">
        <v>125</v>
      </c>
      <c r="F878" s="54">
        <v>0</v>
      </c>
      <c r="G878" s="55">
        <v>0</v>
      </c>
      <c r="H878" s="67">
        <f t="shared" si="48"/>
        <v>0</v>
      </c>
      <c r="I878" s="68"/>
      <c r="J878" s="56"/>
      <c r="K878" s="69"/>
      <c r="L878" s="70">
        <f t="shared" si="49"/>
        <v>0</v>
      </c>
      <c r="M878" s="52"/>
      <c r="N878" s="57">
        <v>0</v>
      </c>
      <c r="O878" s="72"/>
      <c r="P878" s="72"/>
      <c r="Q878" s="72"/>
      <c r="R878" s="72"/>
      <c r="S878" s="72"/>
      <c r="T878" s="72"/>
      <c r="U878" s="72"/>
      <c r="V878" s="72"/>
      <c r="W878" s="72"/>
      <c r="X878" s="72"/>
      <c r="Y878" s="72"/>
      <c r="Z878" s="72"/>
      <c r="AA878" s="58">
        <f t="shared" si="50"/>
        <v>0</v>
      </c>
      <c r="AB878" s="73"/>
      <c r="AC878" s="59">
        <f>IF(ROUND(Comptes!AA878,0)=0,Comptes!AF878,IFERROR(IF(Comptes!H878&lt;&gt;0,IF(Comptes!AA878&lt;&gt;0,SUMPRODUCT(Comptes!O878:Z878,Comptes!$O$5:$Z$5)/Comptes!AA878,IF(Comptes!G878&lt;&gt;0,$AC$3,Comptes!AF878)),""),""))</f>
        <v>0</v>
      </c>
      <c r="AD878" s="60" t="str">
        <f ca="1">+IFERROR(VLOOKUP((($AC$3-AC878))/30.5,$AK$24:$AL$28,2,TRUE),"")</f>
        <v>A plus d’un an</v>
      </c>
      <c r="AE878" s="52"/>
      <c r="AF878" s="61"/>
    </row>
    <row r="879" spans="1:32" s="62" customFormat="1" ht="13.8" x14ac:dyDescent="0.3">
      <c r="A879" s="76"/>
      <c r="B879" s="64" t="s">
        <v>125</v>
      </c>
      <c r="C879" s="65" t="s">
        <v>125</v>
      </c>
      <c r="D879" s="65" t="s">
        <v>125</v>
      </c>
      <c r="E879" s="66" t="s">
        <v>125</v>
      </c>
      <c r="F879" s="54">
        <v>0</v>
      </c>
      <c r="G879" s="55">
        <v>0</v>
      </c>
      <c r="H879" s="67">
        <f t="shared" si="48"/>
        <v>0</v>
      </c>
      <c r="I879" s="68"/>
      <c r="J879" s="56"/>
      <c r="K879" s="69"/>
      <c r="L879" s="70">
        <f t="shared" si="49"/>
        <v>0</v>
      </c>
      <c r="M879" s="52"/>
      <c r="N879" s="57">
        <v>0</v>
      </c>
      <c r="O879" s="72"/>
      <c r="P879" s="72"/>
      <c r="Q879" s="72"/>
      <c r="R879" s="72"/>
      <c r="S879" s="72"/>
      <c r="T879" s="72"/>
      <c r="U879" s="72"/>
      <c r="V879" s="72"/>
      <c r="W879" s="72"/>
      <c r="X879" s="72"/>
      <c r="Y879" s="72"/>
      <c r="Z879" s="72"/>
      <c r="AA879" s="58">
        <f t="shared" si="50"/>
        <v>0</v>
      </c>
      <c r="AB879" s="73"/>
      <c r="AC879" s="59">
        <f>IF(ROUND(Comptes!AA879,0)=0,Comptes!AF879,IFERROR(IF(Comptes!H879&lt;&gt;0,IF(Comptes!AA879&lt;&gt;0,SUMPRODUCT(Comptes!O879:Z879,Comptes!$O$5:$Z$5)/Comptes!AA879,IF(Comptes!G879&lt;&gt;0,$AC$3,Comptes!AF879)),""),""))</f>
        <v>0</v>
      </c>
      <c r="AD879" s="60" t="str">
        <f ca="1">+IFERROR(VLOOKUP((($AC$3-AC879))/30.5,$AK$24:$AL$28,2,TRUE),"")</f>
        <v>A plus d’un an</v>
      </c>
      <c r="AE879" s="52"/>
      <c r="AF879" s="61"/>
    </row>
    <row r="880" spans="1:32" s="62" customFormat="1" ht="13.8" x14ac:dyDescent="0.3">
      <c r="A880" s="76"/>
      <c r="B880" s="64" t="s">
        <v>125</v>
      </c>
      <c r="C880" s="65" t="s">
        <v>125</v>
      </c>
      <c r="D880" s="65" t="s">
        <v>125</v>
      </c>
      <c r="E880" s="66" t="s">
        <v>125</v>
      </c>
      <c r="F880" s="54">
        <v>0</v>
      </c>
      <c r="G880" s="55">
        <v>0</v>
      </c>
      <c r="H880" s="67">
        <f t="shared" si="48"/>
        <v>0</v>
      </c>
      <c r="I880" s="68"/>
      <c r="J880" s="56"/>
      <c r="K880" s="69"/>
      <c r="L880" s="70">
        <f t="shared" si="49"/>
        <v>0</v>
      </c>
      <c r="M880" s="52"/>
      <c r="N880" s="57">
        <v>0</v>
      </c>
      <c r="O880" s="72"/>
      <c r="P880" s="72"/>
      <c r="Q880" s="72"/>
      <c r="R880" s="72"/>
      <c r="S880" s="72"/>
      <c r="T880" s="72"/>
      <c r="U880" s="72"/>
      <c r="V880" s="72"/>
      <c r="W880" s="72"/>
      <c r="X880" s="72"/>
      <c r="Y880" s="72"/>
      <c r="Z880" s="72"/>
      <c r="AA880" s="58">
        <f t="shared" si="50"/>
        <v>0</v>
      </c>
      <c r="AB880" s="73"/>
      <c r="AC880" s="59">
        <f>IF(ROUND(Comptes!AA880,0)=0,Comptes!AF880,IFERROR(IF(Comptes!H880&lt;&gt;0,IF(Comptes!AA880&lt;&gt;0,SUMPRODUCT(Comptes!O880:Z880,Comptes!$O$5:$Z$5)/Comptes!AA880,IF(Comptes!G880&lt;&gt;0,$AC$3,Comptes!AF880)),""),""))</f>
        <v>0</v>
      </c>
      <c r="AD880" s="60" t="str">
        <f ca="1">+IFERROR(VLOOKUP((($AC$3-AC880))/30.5,$AK$24:$AL$28,2,TRUE),"")</f>
        <v>A plus d’un an</v>
      </c>
      <c r="AE880" s="52"/>
      <c r="AF880" s="61"/>
    </row>
    <row r="881" spans="1:32" s="62" customFormat="1" ht="13.8" x14ac:dyDescent="0.3">
      <c r="A881" s="76"/>
      <c r="B881" s="64" t="s">
        <v>125</v>
      </c>
      <c r="C881" s="65" t="s">
        <v>125</v>
      </c>
      <c r="D881" s="65" t="s">
        <v>125</v>
      </c>
      <c r="E881" s="66" t="s">
        <v>125</v>
      </c>
      <c r="F881" s="54">
        <v>0</v>
      </c>
      <c r="G881" s="55">
        <v>0</v>
      </c>
      <c r="H881" s="67">
        <f t="shared" si="48"/>
        <v>0</v>
      </c>
      <c r="I881" s="68"/>
      <c r="J881" s="56"/>
      <c r="K881" s="69"/>
      <c r="L881" s="70">
        <f t="shared" si="49"/>
        <v>0</v>
      </c>
      <c r="M881" s="52"/>
      <c r="N881" s="57">
        <v>0</v>
      </c>
      <c r="O881" s="72"/>
      <c r="P881" s="72"/>
      <c r="Q881" s="72"/>
      <c r="R881" s="72"/>
      <c r="S881" s="72"/>
      <c r="T881" s="72"/>
      <c r="U881" s="72"/>
      <c r="V881" s="72"/>
      <c r="W881" s="72"/>
      <c r="X881" s="72"/>
      <c r="Y881" s="72"/>
      <c r="Z881" s="72"/>
      <c r="AA881" s="58">
        <f t="shared" si="50"/>
        <v>0</v>
      </c>
      <c r="AB881" s="73"/>
      <c r="AC881" s="59">
        <f>IF(ROUND(Comptes!AA881,0)=0,Comptes!AF881,IFERROR(IF(Comptes!H881&lt;&gt;0,IF(Comptes!AA881&lt;&gt;0,SUMPRODUCT(Comptes!O881:Z881,Comptes!$O$5:$Z$5)/Comptes!AA881,IF(Comptes!G881&lt;&gt;0,$AC$3,Comptes!AF881)),""),""))</f>
        <v>0</v>
      </c>
      <c r="AD881" s="60" t="str">
        <f ca="1">+IFERROR(VLOOKUP((($AC$3-AC881))/30.5,$AK$24:$AL$28,2,TRUE),"")</f>
        <v>A plus d’un an</v>
      </c>
      <c r="AE881" s="52"/>
      <c r="AF881" s="61"/>
    </row>
    <row r="882" spans="1:32" s="62" customFormat="1" ht="13.8" x14ac:dyDescent="0.3">
      <c r="A882" s="76"/>
      <c r="B882" s="64" t="s">
        <v>125</v>
      </c>
      <c r="C882" s="65" t="s">
        <v>125</v>
      </c>
      <c r="D882" s="65" t="s">
        <v>125</v>
      </c>
      <c r="E882" s="66" t="s">
        <v>125</v>
      </c>
      <c r="F882" s="54">
        <v>0</v>
      </c>
      <c r="G882" s="55">
        <v>0</v>
      </c>
      <c r="H882" s="67">
        <f t="shared" si="48"/>
        <v>0</v>
      </c>
      <c r="I882" s="68"/>
      <c r="J882" s="56"/>
      <c r="K882" s="69"/>
      <c r="L882" s="70">
        <f t="shared" si="49"/>
        <v>0</v>
      </c>
      <c r="M882" s="52"/>
      <c r="N882" s="57">
        <v>0</v>
      </c>
      <c r="O882" s="72"/>
      <c r="P882" s="72"/>
      <c r="Q882" s="72"/>
      <c r="R882" s="72"/>
      <c r="S882" s="72"/>
      <c r="T882" s="72"/>
      <c r="U882" s="72"/>
      <c r="V882" s="72"/>
      <c r="W882" s="72"/>
      <c r="X882" s="72"/>
      <c r="Y882" s="72"/>
      <c r="Z882" s="72"/>
      <c r="AA882" s="58">
        <f t="shared" si="50"/>
        <v>0</v>
      </c>
      <c r="AB882" s="73"/>
      <c r="AC882" s="59">
        <f>IF(ROUND(Comptes!AA882,0)=0,Comptes!AF882,IFERROR(IF(Comptes!H882&lt;&gt;0,IF(Comptes!AA882&lt;&gt;0,SUMPRODUCT(Comptes!O882:Z882,Comptes!$O$5:$Z$5)/Comptes!AA882,IF(Comptes!G882&lt;&gt;0,$AC$3,Comptes!AF882)),""),""))</f>
        <v>0</v>
      </c>
      <c r="AD882" s="60" t="str">
        <f ca="1">+IFERROR(VLOOKUP((($AC$3-AC882))/30.5,$AK$24:$AL$28,2,TRUE),"")</f>
        <v>A plus d’un an</v>
      </c>
      <c r="AE882" s="52"/>
      <c r="AF882" s="61"/>
    </row>
    <row r="883" spans="1:32" s="62" customFormat="1" ht="13.8" x14ac:dyDescent="0.3">
      <c r="A883" s="76"/>
      <c r="B883" s="64" t="s">
        <v>125</v>
      </c>
      <c r="C883" s="65" t="s">
        <v>125</v>
      </c>
      <c r="D883" s="65" t="s">
        <v>125</v>
      </c>
      <c r="E883" s="66" t="s">
        <v>125</v>
      </c>
      <c r="F883" s="54">
        <v>0</v>
      </c>
      <c r="G883" s="55">
        <v>0</v>
      </c>
      <c r="H883" s="67">
        <f t="shared" si="48"/>
        <v>0</v>
      </c>
      <c r="I883" s="68"/>
      <c r="J883" s="56"/>
      <c r="K883" s="69"/>
      <c r="L883" s="70">
        <f t="shared" si="49"/>
        <v>0</v>
      </c>
      <c r="M883" s="52"/>
      <c r="N883" s="57">
        <v>0</v>
      </c>
      <c r="O883" s="72"/>
      <c r="P883" s="72"/>
      <c r="Q883" s="72"/>
      <c r="R883" s="72"/>
      <c r="S883" s="72"/>
      <c r="T883" s="72"/>
      <c r="U883" s="72"/>
      <c r="V883" s="72"/>
      <c r="W883" s="72"/>
      <c r="X883" s="72"/>
      <c r="Y883" s="72"/>
      <c r="Z883" s="72"/>
      <c r="AA883" s="58">
        <f t="shared" si="50"/>
        <v>0</v>
      </c>
      <c r="AB883" s="73"/>
      <c r="AC883" s="59">
        <f>IF(ROUND(Comptes!AA883,0)=0,Comptes!AF883,IFERROR(IF(Comptes!H883&lt;&gt;0,IF(Comptes!AA883&lt;&gt;0,SUMPRODUCT(Comptes!O883:Z883,Comptes!$O$5:$Z$5)/Comptes!AA883,IF(Comptes!G883&lt;&gt;0,$AC$3,Comptes!AF883)),""),""))</f>
        <v>0</v>
      </c>
      <c r="AD883" s="60" t="str">
        <f ca="1">+IFERROR(VLOOKUP((($AC$3-AC883))/30.5,$AK$24:$AL$28,2,TRUE),"")</f>
        <v>A plus d’un an</v>
      </c>
      <c r="AE883" s="52"/>
      <c r="AF883" s="61"/>
    </row>
    <row r="884" spans="1:32" s="62" customFormat="1" ht="13.8" x14ac:dyDescent="0.3">
      <c r="A884" s="76"/>
      <c r="B884" s="64" t="s">
        <v>125</v>
      </c>
      <c r="C884" s="65" t="s">
        <v>125</v>
      </c>
      <c r="D884" s="65" t="s">
        <v>125</v>
      </c>
      <c r="E884" s="66" t="s">
        <v>125</v>
      </c>
      <c r="F884" s="54">
        <v>0</v>
      </c>
      <c r="G884" s="55">
        <v>0</v>
      </c>
      <c r="H884" s="67">
        <f t="shared" si="48"/>
        <v>0</v>
      </c>
      <c r="I884" s="68"/>
      <c r="J884" s="56"/>
      <c r="K884" s="69"/>
      <c r="L884" s="70">
        <f t="shared" si="49"/>
        <v>0</v>
      </c>
      <c r="M884" s="52"/>
      <c r="N884" s="57">
        <v>0</v>
      </c>
      <c r="O884" s="72"/>
      <c r="P884" s="72"/>
      <c r="Q884" s="72"/>
      <c r="R884" s="72"/>
      <c r="S884" s="72"/>
      <c r="T884" s="72"/>
      <c r="U884" s="72"/>
      <c r="V884" s="72"/>
      <c r="W884" s="72"/>
      <c r="X884" s="72"/>
      <c r="Y884" s="72"/>
      <c r="Z884" s="72"/>
      <c r="AA884" s="58">
        <f t="shared" si="50"/>
        <v>0</v>
      </c>
      <c r="AB884" s="73"/>
      <c r="AC884" s="59">
        <f>IF(ROUND(Comptes!AA884,0)=0,Comptes!AF884,IFERROR(IF(Comptes!H884&lt;&gt;0,IF(Comptes!AA884&lt;&gt;0,SUMPRODUCT(Comptes!O884:Z884,Comptes!$O$5:$Z$5)/Comptes!AA884,IF(Comptes!G884&lt;&gt;0,$AC$3,Comptes!AF884)),""),""))</f>
        <v>0</v>
      </c>
      <c r="AD884" s="60" t="str">
        <f ca="1">+IFERROR(VLOOKUP((($AC$3-AC884))/30.5,$AK$24:$AL$28,2,TRUE),"")</f>
        <v>A plus d’un an</v>
      </c>
      <c r="AE884" s="52"/>
      <c r="AF884" s="61"/>
    </row>
    <row r="885" spans="1:32" s="62" customFormat="1" ht="13.8" x14ac:dyDescent="0.3">
      <c r="A885" s="76"/>
      <c r="B885" s="64" t="s">
        <v>125</v>
      </c>
      <c r="C885" s="65" t="s">
        <v>125</v>
      </c>
      <c r="D885" s="65" t="s">
        <v>125</v>
      </c>
      <c r="E885" s="66" t="s">
        <v>125</v>
      </c>
      <c r="F885" s="54">
        <v>0</v>
      </c>
      <c r="G885" s="55">
        <v>0</v>
      </c>
      <c r="H885" s="67">
        <f t="shared" ref="H885:H948" si="51">AA885+N885-G885</f>
        <v>0</v>
      </c>
      <c r="I885" s="68"/>
      <c r="J885" s="56"/>
      <c r="K885" s="69"/>
      <c r="L885" s="70">
        <f t="shared" ref="L885:L948" si="52">+F885-N885-K885-AA885</f>
        <v>0</v>
      </c>
      <c r="M885" s="52"/>
      <c r="N885" s="57">
        <v>0</v>
      </c>
      <c r="O885" s="72"/>
      <c r="P885" s="72"/>
      <c r="Q885" s="72"/>
      <c r="R885" s="72"/>
      <c r="S885" s="72"/>
      <c r="T885" s="72"/>
      <c r="U885" s="72"/>
      <c r="V885" s="72"/>
      <c r="W885" s="72"/>
      <c r="X885" s="72"/>
      <c r="Y885" s="72"/>
      <c r="Z885" s="72"/>
      <c r="AA885" s="58">
        <f t="shared" ref="AA885:AA948" si="53">+SUM(O885:Z885)</f>
        <v>0</v>
      </c>
      <c r="AB885" s="73"/>
      <c r="AC885" s="59">
        <f>IF(ROUND(Comptes!AA885,0)=0,Comptes!AF885,IFERROR(IF(Comptes!H885&lt;&gt;0,IF(Comptes!AA885&lt;&gt;0,SUMPRODUCT(Comptes!O885:Z885,Comptes!$O$5:$Z$5)/Comptes!AA885,IF(Comptes!G885&lt;&gt;0,$AC$3,Comptes!AF885)),""),""))</f>
        <v>0</v>
      </c>
      <c r="AD885" s="60" t="str">
        <f ca="1">+IFERROR(VLOOKUP((($AC$3-AC885))/30.5,$AK$24:$AL$28,2,TRUE),"")</f>
        <v>A plus d’un an</v>
      </c>
      <c r="AE885" s="52"/>
      <c r="AF885" s="61"/>
    </row>
    <row r="886" spans="1:32" s="62" customFormat="1" ht="13.8" x14ac:dyDescent="0.3">
      <c r="A886" s="76"/>
      <c r="B886" s="64" t="s">
        <v>125</v>
      </c>
      <c r="C886" s="65" t="s">
        <v>125</v>
      </c>
      <c r="D886" s="65" t="s">
        <v>125</v>
      </c>
      <c r="E886" s="66" t="s">
        <v>125</v>
      </c>
      <c r="F886" s="54">
        <v>0</v>
      </c>
      <c r="G886" s="55">
        <v>0</v>
      </c>
      <c r="H886" s="67">
        <f t="shared" si="51"/>
        <v>0</v>
      </c>
      <c r="I886" s="68"/>
      <c r="J886" s="56"/>
      <c r="K886" s="69"/>
      <c r="L886" s="70">
        <f t="shared" si="52"/>
        <v>0</v>
      </c>
      <c r="M886" s="52"/>
      <c r="N886" s="57">
        <v>0</v>
      </c>
      <c r="O886" s="72"/>
      <c r="P886" s="72"/>
      <c r="Q886" s="72"/>
      <c r="R886" s="72"/>
      <c r="S886" s="72"/>
      <c r="T886" s="72"/>
      <c r="U886" s="72"/>
      <c r="V886" s="72"/>
      <c r="W886" s="72"/>
      <c r="X886" s="72"/>
      <c r="Y886" s="72"/>
      <c r="Z886" s="72"/>
      <c r="AA886" s="58">
        <f t="shared" si="53"/>
        <v>0</v>
      </c>
      <c r="AB886" s="73"/>
      <c r="AC886" s="59">
        <f>IF(ROUND(Comptes!AA886,0)=0,Comptes!AF886,IFERROR(IF(Comptes!H886&lt;&gt;0,IF(Comptes!AA886&lt;&gt;0,SUMPRODUCT(Comptes!O886:Z886,Comptes!$O$5:$Z$5)/Comptes!AA886,IF(Comptes!G886&lt;&gt;0,$AC$3,Comptes!AF886)),""),""))</f>
        <v>0</v>
      </c>
      <c r="AD886" s="60" t="str">
        <f ca="1">+IFERROR(VLOOKUP((($AC$3-AC886))/30.5,$AK$24:$AL$28,2,TRUE),"")</f>
        <v>A plus d’un an</v>
      </c>
      <c r="AE886" s="52"/>
      <c r="AF886" s="61"/>
    </row>
    <row r="887" spans="1:32" s="62" customFormat="1" ht="13.8" x14ac:dyDescent="0.3">
      <c r="A887" s="76"/>
      <c r="B887" s="64" t="s">
        <v>125</v>
      </c>
      <c r="C887" s="65" t="s">
        <v>125</v>
      </c>
      <c r="D887" s="65" t="s">
        <v>125</v>
      </c>
      <c r="E887" s="66" t="s">
        <v>125</v>
      </c>
      <c r="F887" s="54">
        <v>0</v>
      </c>
      <c r="G887" s="55">
        <v>0</v>
      </c>
      <c r="H887" s="67">
        <f t="shared" si="51"/>
        <v>0</v>
      </c>
      <c r="I887" s="68"/>
      <c r="J887" s="56"/>
      <c r="K887" s="69"/>
      <c r="L887" s="70">
        <f t="shared" si="52"/>
        <v>0</v>
      </c>
      <c r="M887" s="52"/>
      <c r="N887" s="57">
        <v>0</v>
      </c>
      <c r="O887" s="72"/>
      <c r="P887" s="72"/>
      <c r="Q887" s="72"/>
      <c r="R887" s="72"/>
      <c r="S887" s="72"/>
      <c r="T887" s="72"/>
      <c r="U887" s="72"/>
      <c r="V887" s="72"/>
      <c r="W887" s="72"/>
      <c r="X887" s="72"/>
      <c r="Y887" s="72"/>
      <c r="Z887" s="72"/>
      <c r="AA887" s="58">
        <f t="shared" si="53"/>
        <v>0</v>
      </c>
      <c r="AB887" s="73"/>
      <c r="AC887" s="59">
        <f>IF(ROUND(Comptes!AA887,0)=0,Comptes!AF887,IFERROR(IF(Comptes!H887&lt;&gt;0,IF(Comptes!AA887&lt;&gt;0,SUMPRODUCT(Comptes!O887:Z887,Comptes!$O$5:$Z$5)/Comptes!AA887,IF(Comptes!G887&lt;&gt;0,$AC$3,Comptes!AF887)),""),""))</f>
        <v>0</v>
      </c>
      <c r="AD887" s="60" t="str">
        <f ca="1">+IFERROR(VLOOKUP((($AC$3-AC887))/30.5,$AK$24:$AL$28,2,TRUE),"")</f>
        <v>A plus d’un an</v>
      </c>
      <c r="AE887" s="52"/>
      <c r="AF887" s="61"/>
    </row>
    <row r="888" spans="1:32" s="62" customFormat="1" ht="13.8" x14ac:dyDescent="0.3">
      <c r="A888" s="76"/>
      <c r="B888" s="64" t="s">
        <v>125</v>
      </c>
      <c r="C888" s="65" t="s">
        <v>125</v>
      </c>
      <c r="D888" s="65" t="s">
        <v>125</v>
      </c>
      <c r="E888" s="66" t="s">
        <v>125</v>
      </c>
      <c r="F888" s="54">
        <v>0</v>
      </c>
      <c r="G888" s="55">
        <v>0</v>
      </c>
      <c r="H888" s="67">
        <f t="shared" si="51"/>
        <v>0</v>
      </c>
      <c r="I888" s="68"/>
      <c r="J888" s="56"/>
      <c r="K888" s="69"/>
      <c r="L888" s="70">
        <f t="shared" si="52"/>
        <v>0</v>
      </c>
      <c r="M888" s="52"/>
      <c r="N888" s="57">
        <v>0</v>
      </c>
      <c r="O888" s="72"/>
      <c r="P888" s="72"/>
      <c r="Q888" s="72"/>
      <c r="R888" s="72"/>
      <c r="S888" s="72"/>
      <c r="T888" s="72"/>
      <c r="U888" s="72"/>
      <c r="V888" s="72"/>
      <c r="W888" s="72"/>
      <c r="X888" s="72"/>
      <c r="Y888" s="72"/>
      <c r="Z888" s="72"/>
      <c r="AA888" s="58">
        <f t="shared" si="53"/>
        <v>0</v>
      </c>
      <c r="AB888" s="73"/>
      <c r="AC888" s="59">
        <f>IF(ROUND(Comptes!AA888,0)=0,Comptes!AF888,IFERROR(IF(Comptes!H888&lt;&gt;0,IF(Comptes!AA888&lt;&gt;0,SUMPRODUCT(Comptes!O888:Z888,Comptes!$O$5:$Z$5)/Comptes!AA888,IF(Comptes!G888&lt;&gt;0,$AC$3,Comptes!AF888)),""),""))</f>
        <v>0</v>
      </c>
      <c r="AD888" s="60" t="str">
        <f ca="1">+IFERROR(VLOOKUP((($AC$3-AC888))/30.5,$AK$24:$AL$28,2,TRUE),"")</f>
        <v>A plus d’un an</v>
      </c>
      <c r="AE888" s="52"/>
      <c r="AF888" s="61"/>
    </row>
    <row r="889" spans="1:32" s="62" customFormat="1" ht="13.8" x14ac:dyDescent="0.3">
      <c r="A889" s="76"/>
      <c r="B889" s="64" t="s">
        <v>125</v>
      </c>
      <c r="C889" s="65" t="s">
        <v>125</v>
      </c>
      <c r="D889" s="65" t="s">
        <v>125</v>
      </c>
      <c r="E889" s="66" t="s">
        <v>125</v>
      </c>
      <c r="F889" s="54">
        <v>0</v>
      </c>
      <c r="G889" s="55">
        <v>0</v>
      </c>
      <c r="H889" s="67">
        <f t="shared" si="51"/>
        <v>0</v>
      </c>
      <c r="I889" s="68"/>
      <c r="J889" s="56"/>
      <c r="K889" s="69"/>
      <c r="L889" s="70">
        <f t="shared" si="52"/>
        <v>0</v>
      </c>
      <c r="M889" s="52"/>
      <c r="N889" s="57">
        <v>0</v>
      </c>
      <c r="O889" s="72"/>
      <c r="P889" s="72"/>
      <c r="Q889" s="72"/>
      <c r="R889" s="72"/>
      <c r="S889" s="72"/>
      <c r="T889" s="72"/>
      <c r="U889" s="72"/>
      <c r="V889" s="72"/>
      <c r="W889" s="72"/>
      <c r="X889" s="72"/>
      <c r="Y889" s="72"/>
      <c r="Z889" s="72"/>
      <c r="AA889" s="58">
        <f t="shared" si="53"/>
        <v>0</v>
      </c>
      <c r="AB889" s="73"/>
      <c r="AC889" s="59">
        <f>IF(ROUND(Comptes!AA889,0)=0,Comptes!AF889,IFERROR(IF(Comptes!H889&lt;&gt;0,IF(Comptes!AA889&lt;&gt;0,SUMPRODUCT(Comptes!O889:Z889,Comptes!$O$5:$Z$5)/Comptes!AA889,IF(Comptes!G889&lt;&gt;0,$AC$3,Comptes!AF889)),""),""))</f>
        <v>0</v>
      </c>
      <c r="AD889" s="60" t="str">
        <f ca="1">+IFERROR(VLOOKUP((($AC$3-AC889))/30.5,$AK$24:$AL$28,2,TRUE),"")</f>
        <v>A plus d’un an</v>
      </c>
      <c r="AE889" s="52"/>
      <c r="AF889" s="61"/>
    </row>
    <row r="890" spans="1:32" s="62" customFormat="1" ht="13.8" x14ac:dyDescent="0.3">
      <c r="A890" s="76"/>
      <c r="B890" s="64" t="s">
        <v>125</v>
      </c>
      <c r="C890" s="65" t="s">
        <v>125</v>
      </c>
      <c r="D890" s="65" t="s">
        <v>125</v>
      </c>
      <c r="E890" s="66" t="s">
        <v>125</v>
      </c>
      <c r="F890" s="54">
        <v>0</v>
      </c>
      <c r="G890" s="55">
        <v>0</v>
      </c>
      <c r="H890" s="67">
        <f t="shared" si="51"/>
        <v>0</v>
      </c>
      <c r="I890" s="68"/>
      <c r="J890" s="56"/>
      <c r="K890" s="69"/>
      <c r="L890" s="70">
        <f t="shared" si="52"/>
        <v>0</v>
      </c>
      <c r="M890" s="52"/>
      <c r="N890" s="57">
        <v>0</v>
      </c>
      <c r="O890" s="72"/>
      <c r="P890" s="72"/>
      <c r="Q890" s="72"/>
      <c r="R890" s="72"/>
      <c r="S890" s="72"/>
      <c r="T890" s="72"/>
      <c r="U890" s="72"/>
      <c r="V890" s="72"/>
      <c r="W890" s="72"/>
      <c r="X890" s="72"/>
      <c r="Y890" s="72"/>
      <c r="Z890" s="72"/>
      <c r="AA890" s="58">
        <f t="shared" si="53"/>
        <v>0</v>
      </c>
      <c r="AB890" s="73"/>
      <c r="AC890" s="59">
        <f>IF(ROUND(Comptes!AA890,0)=0,Comptes!AF890,IFERROR(IF(Comptes!H890&lt;&gt;0,IF(Comptes!AA890&lt;&gt;0,SUMPRODUCT(Comptes!O890:Z890,Comptes!$O$5:$Z$5)/Comptes!AA890,IF(Comptes!G890&lt;&gt;0,$AC$3,Comptes!AF890)),""),""))</f>
        <v>0</v>
      </c>
      <c r="AD890" s="60" t="str">
        <f ca="1">+IFERROR(VLOOKUP((($AC$3-AC890))/30.5,$AK$24:$AL$28,2,TRUE),"")</f>
        <v>A plus d’un an</v>
      </c>
      <c r="AE890" s="52"/>
      <c r="AF890" s="61"/>
    </row>
    <row r="891" spans="1:32" s="62" customFormat="1" ht="13.8" x14ac:dyDescent="0.3">
      <c r="A891" s="76"/>
      <c r="B891" s="64" t="s">
        <v>125</v>
      </c>
      <c r="C891" s="65" t="s">
        <v>125</v>
      </c>
      <c r="D891" s="65" t="s">
        <v>125</v>
      </c>
      <c r="E891" s="66" t="s">
        <v>125</v>
      </c>
      <c r="F891" s="54">
        <v>0</v>
      </c>
      <c r="G891" s="55">
        <v>0</v>
      </c>
      <c r="H891" s="67">
        <f t="shared" si="51"/>
        <v>0</v>
      </c>
      <c r="I891" s="68"/>
      <c r="J891" s="56"/>
      <c r="K891" s="69"/>
      <c r="L891" s="70">
        <f t="shared" si="52"/>
        <v>0</v>
      </c>
      <c r="M891" s="52"/>
      <c r="N891" s="57">
        <v>0</v>
      </c>
      <c r="O891" s="72"/>
      <c r="P891" s="72"/>
      <c r="Q891" s="72"/>
      <c r="R891" s="72"/>
      <c r="S891" s="72"/>
      <c r="T891" s="72"/>
      <c r="U891" s="72"/>
      <c r="V891" s="72"/>
      <c r="W891" s="72"/>
      <c r="X891" s="72"/>
      <c r="Y891" s="72"/>
      <c r="Z891" s="72"/>
      <c r="AA891" s="58">
        <f t="shared" si="53"/>
        <v>0</v>
      </c>
      <c r="AB891" s="73"/>
      <c r="AC891" s="59">
        <f>IF(ROUND(Comptes!AA891,0)=0,Comptes!AF891,IFERROR(IF(Comptes!H891&lt;&gt;0,IF(Comptes!AA891&lt;&gt;0,SUMPRODUCT(Comptes!O891:Z891,Comptes!$O$5:$Z$5)/Comptes!AA891,IF(Comptes!G891&lt;&gt;0,$AC$3,Comptes!AF891)),""),""))</f>
        <v>0</v>
      </c>
      <c r="AD891" s="60" t="str">
        <f ca="1">+IFERROR(VLOOKUP((($AC$3-AC891))/30.5,$AK$24:$AL$28,2,TRUE),"")</f>
        <v>A plus d’un an</v>
      </c>
      <c r="AE891" s="52"/>
      <c r="AF891" s="61"/>
    </row>
    <row r="892" spans="1:32" s="62" customFormat="1" ht="13.8" x14ac:dyDescent="0.3">
      <c r="A892" s="76"/>
      <c r="B892" s="64" t="s">
        <v>125</v>
      </c>
      <c r="C892" s="65" t="s">
        <v>125</v>
      </c>
      <c r="D892" s="65" t="s">
        <v>125</v>
      </c>
      <c r="E892" s="66" t="s">
        <v>125</v>
      </c>
      <c r="F892" s="54">
        <v>0</v>
      </c>
      <c r="G892" s="55">
        <v>0</v>
      </c>
      <c r="H892" s="67">
        <f t="shared" si="51"/>
        <v>0</v>
      </c>
      <c r="I892" s="68"/>
      <c r="J892" s="56"/>
      <c r="K892" s="69"/>
      <c r="L892" s="70">
        <f t="shared" si="52"/>
        <v>0</v>
      </c>
      <c r="M892" s="52"/>
      <c r="N892" s="57">
        <v>0</v>
      </c>
      <c r="O892" s="72"/>
      <c r="P892" s="72"/>
      <c r="Q892" s="72"/>
      <c r="R892" s="72"/>
      <c r="S892" s="72"/>
      <c r="T892" s="72"/>
      <c r="U892" s="72"/>
      <c r="V892" s="72"/>
      <c r="W892" s="72"/>
      <c r="X892" s="72"/>
      <c r="Y892" s="72"/>
      <c r="Z892" s="72"/>
      <c r="AA892" s="58">
        <f t="shared" si="53"/>
        <v>0</v>
      </c>
      <c r="AB892" s="73"/>
      <c r="AC892" s="59">
        <f>IF(ROUND(Comptes!AA892,0)=0,Comptes!AF892,IFERROR(IF(Comptes!H892&lt;&gt;0,IF(Comptes!AA892&lt;&gt;0,SUMPRODUCT(Comptes!O892:Z892,Comptes!$O$5:$Z$5)/Comptes!AA892,IF(Comptes!G892&lt;&gt;0,$AC$3,Comptes!AF892)),""),""))</f>
        <v>0</v>
      </c>
      <c r="AD892" s="60" t="str">
        <f ca="1">+IFERROR(VLOOKUP((($AC$3-AC892))/30.5,$AK$24:$AL$28,2,TRUE),"")</f>
        <v>A plus d’un an</v>
      </c>
      <c r="AE892" s="52"/>
      <c r="AF892" s="61"/>
    </row>
    <row r="893" spans="1:32" s="62" customFormat="1" ht="13.8" x14ac:dyDescent="0.3">
      <c r="A893" s="76"/>
      <c r="B893" s="64" t="s">
        <v>125</v>
      </c>
      <c r="C893" s="65" t="s">
        <v>125</v>
      </c>
      <c r="D893" s="65" t="s">
        <v>125</v>
      </c>
      <c r="E893" s="66" t="s">
        <v>125</v>
      </c>
      <c r="F893" s="54">
        <v>0</v>
      </c>
      <c r="G893" s="55">
        <v>0</v>
      </c>
      <c r="H893" s="67">
        <f t="shared" si="51"/>
        <v>0</v>
      </c>
      <c r="I893" s="68"/>
      <c r="J893" s="56"/>
      <c r="K893" s="69"/>
      <c r="L893" s="70">
        <f t="shared" si="52"/>
        <v>0</v>
      </c>
      <c r="M893" s="52"/>
      <c r="N893" s="57">
        <v>0</v>
      </c>
      <c r="O893" s="72"/>
      <c r="P893" s="72"/>
      <c r="Q893" s="72"/>
      <c r="R893" s="72"/>
      <c r="S893" s="72"/>
      <c r="T893" s="72"/>
      <c r="U893" s="72"/>
      <c r="V893" s="72"/>
      <c r="W893" s="72"/>
      <c r="X893" s="72"/>
      <c r="Y893" s="72"/>
      <c r="Z893" s="72"/>
      <c r="AA893" s="58">
        <f t="shared" si="53"/>
        <v>0</v>
      </c>
      <c r="AB893" s="73"/>
      <c r="AC893" s="59">
        <f>IF(ROUND(Comptes!AA893,0)=0,Comptes!AF893,IFERROR(IF(Comptes!H893&lt;&gt;0,IF(Comptes!AA893&lt;&gt;0,SUMPRODUCT(Comptes!O893:Z893,Comptes!$O$5:$Z$5)/Comptes!AA893,IF(Comptes!G893&lt;&gt;0,$AC$3,Comptes!AF893)),""),""))</f>
        <v>0</v>
      </c>
      <c r="AD893" s="60" t="str">
        <f ca="1">+IFERROR(VLOOKUP((($AC$3-AC893))/30.5,$AK$24:$AL$28,2,TRUE),"")</f>
        <v>A plus d’un an</v>
      </c>
      <c r="AE893" s="52"/>
      <c r="AF893" s="61"/>
    </row>
    <row r="894" spans="1:32" s="62" customFormat="1" ht="13.8" x14ac:dyDescent="0.3">
      <c r="A894" s="76"/>
      <c r="B894" s="64" t="s">
        <v>125</v>
      </c>
      <c r="C894" s="65" t="s">
        <v>125</v>
      </c>
      <c r="D894" s="65" t="s">
        <v>125</v>
      </c>
      <c r="E894" s="66" t="s">
        <v>125</v>
      </c>
      <c r="F894" s="54">
        <v>0</v>
      </c>
      <c r="G894" s="55">
        <v>0</v>
      </c>
      <c r="H894" s="67">
        <f t="shared" si="51"/>
        <v>0</v>
      </c>
      <c r="I894" s="68"/>
      <c r="J894" s="56"/>
      <c r="K894" s="69"/>
      <c r="L894" s="70">
        <f t="shared" si="52"/>
        <v>0</v>
      </c>
      <c r="M894" s="52"/>
      <c r="N894" s="57">
        <v>0</v>
      </c>
      <c r="O894" s="72"/>
      <c r="P894" s="72"/>
      <c r="Q894" s="72"/>
      <c r="R894" s="72"/>
      <c r="S894" s="72"/>
      <c r="T894" s="72"/>
      <c r="U894" s="72"/>
      <c r="V894" s="72"/>
      <c r="W894" s="72"/>
      <c r="X894" s="72"/>
      <c r="Y894" s="72"/>
      <c r="Z894" s="72"/>
      <c r="AA894" s="58">
        <f t="shared" si="53"/>
        <v>0</v>
      </c>
      <c r="AB894" s="73"/>
      <c r="AC894" s="59">
        <f>IF(ROUND(Comptes!AA894,0)=0,Comptes!AF894,IFERROR(IF(Comptes!H894&lt;&gt;0,IF(Comptes!AA894&lt;&gt;0,SUMPRODUCT(Comptes!O894:Z894,Comptes!$O$5:$Z$5)/Comptes!AA894,IF(Comptes!G894&lt;&gt;0,$AC$3,Comptes!AF894)),""),""))</f>
        <v>0</v>
      </c>
      <c r="AD894" s="60" t="str">
        <f ca="1">+IFERROR(VLOOKUP((($AC$3-AC894))/30.5,$AK$24:$AL$28,2,TRUE),"")</f>
        <v>A plus d’un an</v>
      </c>
      <c r="AE894" s="52"/>
      <c r="AF894" s="61"/>
    </row>
    <row r="895" spans="1:32" s="62" customFormat="1" ht="13.8" x14ac:dyDescent="0.3">
      <c r="A895" s="76"/>
      <c r="B895" s="64" t="s">
        <v>125</v>
      </c>
      <c r="C895" s="65" t="s">
        <v>125</v>
      </c>
      <c r="D895" s="65" t="s">
        <v>125</v>
      </c>
      <c r="E895" s="66" t="s">
        <v>125</v>
      </c>
      <c r="F895" s="54">
        <v>0</v>
      </c>
      <c r="G895" s="55">
        <v>0</v>
      </c>
      <c r="H895" s="67">
        <f t="shared" si="51"/>
        <v>0</v>
      </c>
      <c r="I895" s="68"/>
      <c r="J895" s="56"/>
      <c r="K895" s="69"/>
      <c r="L895" s="70">
        <f t="shared" si="52"/>
        <v>0</v>
      </c>
      <c r="M895" s="52"/>
      <c r="N895" s="57">
        <v>0</v>
      </c>
      <c r="O895" s="72"/>
      <c r="P895" s="72"/>
      <c r="Q895" s="72"/>
      <c r="R895" s="72"/>
      <c r="S895" s="72"/>
      <c r="T895" s="72"/>
      <c r="U895" s="72"/>
      <c r="V895" s="72"/>
      <c r="W895" s="72"/>
      <c r="X895" s="72"/>
      <c r="Y895" s="72"/>
      <c r="Z895" s="72"/>
      <c r="AA895" s="58">
        <f t="shared" si="53"/>
        <v>0</v>
      </c>
      <c r="AB895" s="73"/>
      <c r="AC895" s="59">
        <f>IF(ROUND(Comptes!AA895,0)=0,Comptes!AF895,IFERROR(IF(Comptes!H895&lt;&gt;0,IF(Comptes!AA895&lt;&gt;0,SUMPRODUCT(Comptes!O895:Z895,Comptes!$O$5:$Z$5)/Comptes!AA895,IF(Comptes!G895&lt;&gt;0,$AC$3,Comptes!AF895)),""),""))</f>
        <v>0</v>
      </c>
      <c r="AD895" s="60" t="str">
        <f ca="1">+IFERROR(VLOOKUP((($AC$3-AC895))/30.5,$AK$24:$AL$28,2,TRUE),"")</f>
        <v>A plus d’un an</v>
      </c>
      <c r="AE895" s="52"/>
      <c r="AF895" s="61"/>
    </row>
    <row r="896" spans="1:32" s="62" customFormat="1" ht="13.8" x14ac:dyDescent="0.3">
      <c r="A896" s="76"/>
      <c r="B896" s="64" t="s">
        <v>125</v>
      </c>
      <c r="C896" s="65" t="s">
        <v>125</v>
      </c>
      <c r="D896" s="65" t="s">
        <v>125</v>
      </c>
      <c r="E896" s="66" t="s">
        <v>125</v>
      </c>
      <c r="F896" s="54">
        <v>0</v>
      </c>
      <c r="G896" s="55">
        <v>0</v>
      </c>
      <c r="H896" s="67">
        <f t="shared" si="51"/>
        <v>0</v>
      </c>
      <c r="I896" s="68"/>
      <c r="J896" s="56"/>
      <c r="K896" s="69"/>
      <c r="L896" s="70">
        <f t="shared" si="52"/>
        <v>0</v>
      </c>
      <c r="M896" s="52"/>
      <c r="N896" s="57">
        <v>0</v>
      </c>
      <c r="O896" s="72"/>
      <c r="P896" s="72"/>
      <c r="Q896" s="72"/>
      <c r="R896" s="72"/>
      <c r="S896" s="72"/>
      <c r="T896" s="72"/>
      <c r="U896" s="72"/>
      <c r="V896" s="72"/>
      <c r="W896" s="72"/>
      <c r="X896" s="72"/>
      <c r="Y896" s="72"/>
      <c r="Z896" s="72"/>
      <c r="AA896" s="58">
        <f t="shared" si="53"/>
        <v>0</v>
      </c>
      <c r="AB896" s="73"/>
      <c r="AC896" s="59">
        <f>IF(ROUND(Comptes!AA896,0)=0,Comptes!AF896,IFERROR(IF(Comptes!H896&lt;&gt;0,IF(Comptes!AA896&lt;&gt;0,SUMPRODUCT(Comptes!O896:Z896,Comptes!$O$5:$Z$5)/Comptes!AA896,IF(Comptes!G896&lt;&gt;0,$AC$3,Comptes!AF896)),""),""))</f>
        <v>0</v>
      </c>
      <c r="AD896" s="60" t="str">
        <f ca="1">+IFERROR(VLOOKUP((($AC$3-AC896))/30.5,$AK$24:$AL$28,2,TRUE),"")</f>
        <v>A plus d’un an</v>
      </c>
      <c r="AE896" s="52"/>
      <c r="AF896" s="61"/>
    </row>
    <row r="897" spans="1:32" s="62" customFormat="1" ht="13.8" x14ac:dyDescent="0.3">
      <c r="A897" s="76"/>
      <c r="B897" s="64" t="s">
        <v>125</v>
      </c>
      <c r="C897" s="65" t="s">
        <v>125</v>
      </c>
      <c r="D897" s="65" t="s">
        <v>125</v>
      </c>
      <c r="E897" s="66" t="s">
        <v>125</v>
      </c>
      <c r="F897" s="54">
        <v>0</v>
      </c>
      <c r="G897" s="55">
        <v>0</v>
      </c>
      <c r="H897" s="67">
        <f t="shared" si="51"/>
        <v>0</v>
      </c>
      <c r="I897" s="68"/>
      <c r="J897" s="56"/>
      <c r="K897" s="69"/>
      <c r="L897" s="70">
        <f t="shared" si="52"/>
        <v>0</v>
      </c>
      <c r="M897" s="52"/>
      <c r="N897" s="57">
        <v>0</v>
      </c>
      <c r="O897" s="72"/>
      <c r="P897" s="72"/>
      <c r="Q897" s="72"/>
      <c r="R897" s="72"/>
      <c r="S897" s="72"/>
      <c r="T897" s="72"/>
      <c r="U897" s="72"/>
      <c r="V897" s="72"/>
      <c r="W897" s="72"/>
      <c r="X897" s="72"/>
      <c r="Y897" s="72"/>
      <c r="Z897" s="72"/>
      <c r="AA897" s="58">
        <f t="shared" si="53"/>
        <v>0</v>
      </c>
      <c r="AB897" s="73"/>
      <c r="AC897" s="59">
        <f>IF(ROUND(Comptes!AA897,0)=0,Comptes!AF897,IFERROR(IF(Comptes!H897&lt;&gt;0,IF(Comptes!AA897&lt;&gt;0,SUMPRODUCT(Comptes!O897:Z897,Comptes!$O$5:$Z$5)/Comptes!AA897,IF(Comptes!G897&lt;&gt;0,$AC$3,Comptes!AF897)),""),""))</f>
        <v>0</v>
      </c>
      <c r="AD897" s="60" t="str">
        <f ca="1">+IFERROR(VLOOKUP((($AC$3-AC897))/30.5,$AK$24:$AL$28,2,TRUE),"")</f>
        <v>A plus d’un an</v>
      </c>
      <c r="AE897" s="52"/>
      <c r="AF897" s="61"/>
    </row>
    <row r="898" spans="1:32" s="62" customFormat="1" ht="13.8" x14ac:dyDescent="0.3">
      <c r="A898" s="76"/>
      <c r="B898" s="64" t="s">
        <v>125</v>
      </c>
      <c r="C898" s="65" t="s">
        <v>125</v>
      </c>
      <c r="D898" s="65" t="s">
        <v>125</v>
      </c>
      <c r="E898" s="66" t="s">
        <v>125</v>
      </c>
      <c r="F898" s="54">
        <v>0</v>
      </c>
      <c r="G898" s="55">
        <v>0</v>
      </c>
      <c r="H898" s="67">
        <f t="shared" si="51"/>
        <v>0</v>
      </c>
      <c r="I898" s="68"/>
      <c r="J898" s="56"/>
      <c r="K898" s="69"/>
      <c r="L898" s="70">
        <f t="shared" si="52"/>
        <v>0</v>
      </c>
      <c r="M898" s="52"/>
      <c r="N898" s="57">
        <v>0</v>
      </c>
      <c r="O898" s="72"/>
      <c r="P898" s="72"/>
      <c r="Q898" s="72"/>
      <c r="R898" s="72"/>
      <c r="S898" s="72"/>
      <c r="T898" s="72"/>
      <c r="U898" s="72"/>
      <c r="V898" s="72"/>
      <c r="W898" s="72"/>
      <c r="X898" s="72"/>
      <c r="Y898" s="72"/>
      <c r="Z898" s="72"/>
      <c r="AA898" s="58">
        <f t="shared" si="53"/>
        <v>0</v>
      </c>
      <c r="AB898" s="73"/>
      <c r="AC898" s="59">
        <f>IF(ROUND(Comptes!AA898,0)=0,Comptes!AF898,IFERROR(IF(Comptes!H898&lt;&gt;0,IF(Comptes!AA898&lt;&gt;0,SUMPRODUCT(Comptes!O898:Z898,Comptes!$O$5:$Z$5)/Comptes!AA898,IF(Comptes!G898&lt;&gt;0,$AC$3,Comptes!AF898)),""),""))</f>
        <v>0</v>
      </c>
      <c r="AD898" s="60" t="str">
        <f ca="1">+IFERROR(VLOOKUP((($AC$3-AC898))/30.5,$AK$24:$AL$28,2,TRUE),"")</f>
        <v>A plus d’un an</v>
      </c>
      <c r="AE898" s="52"/>
      <c r="AF898" s="61"/>
    </row>
    <row r="899" spans="1:32" s="62" customFormat="1" ht="13.8" x14ac:dyDescent="0.3">
      <c r="A899" s="76"/>
      <c r="B899" s="64" t="s">
        <v>125</v>
      </c>
      <c r="C899" s="65" t="s">
        <v>125</v>
      </c>
      <c r="D899" s="65" t="s">
        <v>125</v>
      </c>
      <c r="E899" s="66" t="s">
        <v>125</v>
      </c>
      <c r="F899" s="54">
        <v>0</v>
      </c>
      <c r="G899" s="55">
        <v>0</v>
      </c>
      <c r="H899" s="67">
        <f t="shared" si="51"/>
        <v>0</v>
      </c>
      <c r="I899" s="68"/>
      <c r="J899" s="56"/>
      <c r="K899" s="69"/>
      <c r="L899" s="70">
        <f t="shared" si="52"/>
        <v>0</v>
      </c>
      <c r="M899" s="52"/>
      <c r="N899" s="57">
        <v>0</v>
      </c>
      <c r="O899" s="72"/>
      <c r="P899" s="72"/>
      <c r="Q899" s="72"/>
      <c r="R899" s="72"/>
      <c r="S899" s="72"/>
      <c r="T899" s="72"/>
      <c r="U899" s="72"/>
      <c r="V899" s="72"/>
      <c r="W899" s="72"/>
      <c r="X899" s="72"/>
      <c r="Y899" s="72"/>
      <c r="Z899" s="72"/>
      <c r="AA899" s="58">
        <f t="shared" si="53"/>
        <v>0</v>
      </c>
      <c r="AB899" s="73"/>
      <c r="AC899" s="59">
        <f>IF(ROUND(Comptes!AA899,0)=0,Comptes!AF899,IFERROR(IF(Comptes!H899&lt;&gt;0,IF(Comptes!AA899&lt;&gt;0,SUMPRODUCT(Comptes!O899:Z899,Comptes!$O$5:$Z$5)/Comptes!AA899,IF(Comptes!G899&lt;&gt;0,$AC$3,Comptes!AF899)),""),""))</f>
        <v>0</v>
      </c>
      <c r="AD899" s="60" t="str">
        <f ca="1">+IFERROR(VLOOKUP((($AC$3-AC899))/30.5,$AK$24:$AL$28,2,TRUE),"")</f>
        <v>A plus d’un an</v>
      </c>
      <c r="AE899" s="52"/>
      <c r="AF899" s="61"/>
    </row>
    <row r="900" spans="1:32" s="62" customFormat="1" ht="13.8" x14ac:dyDescent="0.3">
      <c r="A900" s="76"/>
      <c r="B900" s="64" t="s">
        <v>125</v>
      </c>
      <c r="C900" s="65" t="s">
        <v>125</v>
      </c>
      <c r="D900" s="65" t="s">
        <v>125</v>
      </c>
      <c r="E900" s="66" t="s">
        <v>125</v>
      </c>
      <c r="F900" s="54">
        <v>0</v>
      </c>
      <c r="G900" s="55">
        <v>0</v>
      </c>
      <c r="H900" s="67">
        <f t="shared" si="51"/>
        <v>0</v>
      </c>
      <c r="I900" s="68"/>
      <c r="J900" s="56"/>
      <c r="K900" s="69"/>
      <c r="L900" s="70">
        <f t="shared" si="52"/>
        <v>0</v>
      </c>
      <c r="M900" s="52"/>
      <c r="N900" s="57">
        <v>0</v>
      </c>
      <c r="O900" s="72"/>
      <c r="P900" s="72"/>
      <c r="Q900" s="72"/>
      <c r="R900" s="72"/>
      <c r="S900" s="72"/>
      <c r="T900" s="72"/>
      <c r="U900" s="72"/>
      <c r="V900" s="72"/>
      <c r="W900" s="72"/>
      <c r="X900" s="72"/>
      <c r="Y900" s="72"/>
      <c r="Z900" s="72"/>
      <c r="AA900" s="58">
        <f t="shared" si="53"/>
        <v>0</v>
      </c>
      <c r="AB900" s="73"/>
      <c r="AC900" s="59">
        <f>IF(ROUND(Comptes!AA900,0)=0,Comptes!AF900,IFERROR(IF(Comptes!H900&lt;&gt;0,IF(Comptes!AA900&lt;&gt;0,SUMPRODUCT(Comptes!O900:Z900,Comptes!$O$5:$Z$5)/Comptes!AA900,IF(Comptes!G900&lt;&gt;0,$AC$3,Comptes!AF900)),""),""))</f>
        <v>0</v>
      </c>
      <c r="AD900" s="60" t="str">
        <f ca="1">+IFERROR(VLOOKUP((($AC$3-AC900))/30.5,$AK$24:$AL$28,2,TRUE),"")</f>
        <v>A plus d’un an</v>
      </c>
      <c r="AE900" s="52"/>
      <c r="AF900" s="61"/>
    </row>
    <row r="901" spans="1:32" s="62" customFormat="1" ht="13.8" x14ac:dyDescent="0.3">
      <c r="A901" s="76"/>
      <c r="B901" s="64" t="s">
        <v>125</v>
      </c>
      <c r="C901" s="65" t="s">
        <v>125</v>
      </c>
      <c r="D901" s="65" t="s">
        <v>125</v>
      </c>
      <c r="E901" s="66" t="s">
        <v>125</v>
      </c>
      <c r="F901" s="54">
        <v>0</v>
      </c>
      <c r="G901" s="55">
        <v>0</v>
      </c>
      <c r="H901" s="67">
        <f t="shared" si="51"/>
        <v>0</v>
      </c>
      <c r="I901" s="68"/>
      <c r="J901" s="56"/>
      <c r="K901" s="69"/>
      <c r="L901" s="70">
        <f t="shared" si="52"/>
        <v>0</v>
      </c>
      <c r="M901" s="52"/>
      <c r="N901" s="57">
        <v>0</v>
      </c>
      <c r="O901" s="72"/>
      <c r="P901" s="72"/>
      <c r="Q901" s="72"/>
      <c r="R901" s="72"/>
      <c r="S901" s="72"/>
      <c r="T901" s="72"/>
      <c r="U901" s="72"/>
      <c r="V901" s="72"/>
      <c r="W901" s="72"/>
      <c r="X901" s="72"/>
      <c r="Y901" s="72"/>
      <c r="Z901" s="72"/>
      <c r="AA901" s="58">
        <f t="shared" si="53"/>
        <v>0</v>
      </c>
      <c r="AB901" s="73"/>
      <c r="AC901" s="59">
        <f>IF(ROUND(Comptes!AA901,0)=0,Comptes!AF901,IFERROR(IF(Comptes!H901&lt;&gt;0,IF(Comptes!AA901&lt;&gt;0,SUMPRODUCT(Comptes!O901:Z901,Comptes!$O$5:$Z$5)/Comptes!AA901,IF(Comptes!G901&lt;&gt;0,$AC$3,Comptes!AF901)),""),""))</f>
        <v>0</v>
      </c>
      <c r="AD901" s="60" t="str">
        <f ca="1">+IFERROR(VLOOKUP((($AC$3-AC901))/30.5,$AK$24:$AL$28,2,TRUE),"")</f>
        <v>A plus d’un an</v>
      </c>
      <c r="AE901" s="52"/>
      <c r="AF901" s="61"/>
    </row>
    <row r="902" spans="1:32" s="62" customFormat="1" ht="13.8" x14ac:dyDescent="0.3">
      <c r="A902" s="76"/>
      <c r="B902" s="64" t="s">
        <v>125</v>
      </c>
      <c r="C902" s="65" t="s">
        <v>125</v>
      </c>
      <c r="D902" s="65" t="s">
        <v>125</v>
      </c>
      <c r="E902" s="66" t="s">
        <v>125</v>
      </c>
      <c r="F902" s="54">
        <v>0</v>
      </c>
      <c r="G902" s="55">
        <v>0</v>
      </c>
      <c r="H902" s="67">
        <f t="shared" si="51"/>
        <v>0</v>
      </c>
      <c r="I902" s="68"/>
      <c r="J902" s="56"/>
      <c r="K902" s="69"/>
      <c r="L902" s="70">
        <f t="shared" si="52"/>
        <v>0</v>
      </c>
      <c r="M902" s="52"/>
      <c r="N902" s="57">
        <v>0</v>
      </c>
      <c r="O902" s="72"/>
      <c r="P902" s="72"/>
      <c r="Q902" s="72"/>
      <c r="R902" s="72"/>
      <c r="S902" s="72"/>
      <c r="T902" s="72"/>
      <c r="U902" s="72"/>
      <c r="V902" s="72"/>
      <c r="W902" s="72"/>
      <c r="X902" s="72"/>
      <c r="Y902" s="72"/>
      <c r="Z902" s="72"/>
      <c r="AA902" s="58">
        <f t="shared" si="53"/>
        <v>0</v>
      </c>
      <c r="AB902" s="73"/>
      <c r="AC902" s="59">
        <f>IF(ROUND(Comptes!AA902,0)=0,Comptes!AF902,IFERROR(IF(Comptes!H902&lt;&gt;0,IF(Comptes!AA902&lt;&gt;0,SUMPRODUCT(Comptes!O902:Z902,Comptes!$O$5:$Z$5)/Comptes!AA902,IF(Comptes!G902&lt;&gt;0,$AC$3,Comptes!AF902)),""),""))</f>
        <v>0</v>
      </c>
      <c r="AD902" s="60" t="str">
        <f ca="1">+IFERROR(VLOOKUP((($AC$3-AC902))/30.5,$AK$24:$AL$28,2,TRUE),"")</f>
        <v>A plus d’un an</v>
      </c>
      <c r="AE902" s="52"/>
      <c r="AF902" s="61"/>
    </row>
    <row r="903" spans="1:32" s="62" customFormat="1" ht="13.8" x14ac:dyDescent="0.3">
      <c r="A903" s="76"/>
      <c r="B903" s="64" t="s">
        <v>125</v>
      </c>
      <c r="C903" s="65" t="s">
        <v>125</v>
      </c>
      <c r="D903" s="65" t="s">
        <v>125</v>
      </c>
      <c r="E903" s="66" t="s">
        <v>125</v>
      </c>
      <c r="F903" s="54">
        <v>0</v>
      </c>
      <c r="G903" s="55">
        <v>0</v>
      </c>
      <c r="H903" s="67">
        <f t="shared" si="51"/>
        <v>0</v>
      </c>
      <c r="I903" s="68"/>
      <c r="J903" s="56"/>
      <c r="K903" s="69"/>
      <c r="L903" s="70">
        <f t="shared" si="52"/>
        <v>0</v>
      </c>
      <c r="M903" s="52"/>
      <c r="N903" s="57">
        <v>0</v>
      </c>
      <c r="O903" s="72"/>
      <c r="P903" s="72"/>
      <c r="Q903" s="72"/>
      <c r="R903" s="72"/>
      <c r="S903" s="72"/>
      <c r="T903" s="72"/>
      <c r="U903" s="72"/>
      <c r="V903" s="72"/>
      <c r="W903" s="72"/>
      <c r="X903" s="72"/>
      <c r="Y903" s="72"/>
      <c r="Z903" s="72"/>
      <c r="AA903" s="58">
        <f t="shared" si="53"/>
        <v>0</v>
      </c>
      <c r="AB903" s="73"/>
      <c r="AC903" s="59">
        <f>IF(ROUND(Comptes!AA903,0)=0,Comptes!AF903,IFERROR(IF(Comptes!H903&lt;&gt;0,IF(Comptes!AA903&lt;&gt;0,SUMPRODUCT(Comptes!O903:Z903,Comptes!$O$5:$Z$5)/Comptes!AA903,IF(Comptes!G903&lt;&gt;0,$AC$3,Comptes!AF903)),""),""))</f>
        <v>0</v>
      </c>
      <c r="AD903" s="60" t="str">
        <f ca="1">+IFERROR(VLOOKUP((($AC$3-AC903))/30.5,$AK$24:$AL$28,2,TRUE),"")</f>
        <v>A plus d’un an</v>
      </c>
      <c r="AE903" s="52"/>
      <c r="AF903" s="61"/>
    </row>
    <row r="904" spans="1:32" s="62" customFormat="1" ht="13.8" x14ac:dyDescent="0.3">
      <c r="A904" s="76"/>
      <c r="B904" s="64" t="s">
        <v>125</v>
      </c>
      <c r="C904" s="65" t="s">
        <v>125</v>
      </c>
      <c r="D904" s="65" t="s">
        <v>125</v>
      </c>
      <c r="E904" s="66" t="s">
        <v>125</v>
      </c>
      <c r="F904" s="54">
        <v>0</v>
      </c>
      <c r="G904" s="55">
        <v>0</v>
      </c>
      <c r="H904" s="67">
        <f t="shared" si="51"/>
        <v>0</v>
      </c>
      <c r="I904" s="68"/>
      <c r="J904" s="56"/>
      <c r="K904" s="69"/>
      <c r="L904" s="70">
        <f t="shared" si="52"/>
        <v>0</v>
      </c>
      <c r="M904" s="52"/>
      <c r="N904" s="57">
        <v>0</v>
      </c>
      <c r="O904" s="72"/>
      <c r="P904" s="72"/>
      <c r="Q904" s="72"/>
      <c r="R904" s="72"/>
      <c r="S904" s="72"/>
      <c r="T904" s="72"/>
      <c r="U904" s="72"/>
      <c r="V904" s="72"/>
      <c r="W904" s="72"/>
      <c r="X904" s="72"/>
      <c r="Y904" s="72"/>
      <c r="Z904" s="72"/>
      <c r="AA904" s="58">
        <f t="shared" si="53"/>
        <v>0</v>
      </c>
      <c r="AB904" s="73"/>
      <c r="AC904" s="59">
        <f>IF(ROUND(Comptes!AA904,0)=0,Comptes!AF904,IFERROR(IF(Comptes!H904&lt;&gt;0,IF(Comptes!AA904&lt;&gt;0,SUMPRODUCT(Comptes!O904:Z904,Comptes!$O$5:$Z$5)/Comptes!AA904,IF(Comptes!G904&lt;&gt;0,$AC$3,Comptes!AF904)),""),""))</f>
        <v>0</v>
      </c>
      <c r="AD904" s="60" t="str">
        <f ca="1">+IFERROR(VLOOKUP((($AC$3-AC904))/30.5,$AK$24:$AL$28,2,TRUE),"")</f>
        <v>A plus d’un an</v>
      </c>
      <c r="AE904" s="52"/>
      <c r="AF904" s="61"/>
    </row>
    <row r="905" spans="1:32" s="62" customFormat="1" ht="13.8" x14ac:dyDescent="0.3">
      <c r="A905" s="76"/>
      <c r="B905" s="64" t="s">
        <v>125</v>
      </c>
      <c r="C905" s="65" t="s">
        <v>125</v>
      </c>
      <c r="D905" s="65" t="s">
        <v>125</v>
      </c>
      <c r="E905" s="66" t="s">
        <v>125</v>
      </c>
      <c r="F905" s="54">
        <v>0</v>
      </c>
      <c r="G905" s="55">
        <v>0</v>
      </c>
      <c r="H905" s="67">
        <f t="shared" si="51"/>
        <v>0</v>
      </c>
      <c r="I905" s="68"/>
      <c r="J905" s="56"/>
      <c r="K905" s="69"/>
      <c r="L905" s="70">
        <f t="shared" si="52"/>
        <v>0</v>
      </c>
      <c r="M905" s="52"/>
      <c r="N905" s="57">
        <v>0</v>
      </c>
      <c r="O905" s="72"/>
      <c r="P905" s="72"/>
      <c r="Q905" s="72"/>
      <c r="R905" s="72"/>
      <c r="S905" s="72"/>
      <c r="T905" s="72"/>
      <c r="U905" s="72"/>
      <c r="V905" s="72"/>
      <c r="W905" s="72"/>
      <c r="X905" s="72"/>
      <c r="Y905" s="72"/>
      <c r="Z905" s="72"/>
      <c r="AA905" s="58">
        <f t="shared" si="53"/>
        <v>0</v>
      </c>
      <c r="AB905" s="73"/>
      <c r="AC905" s="59">
        <f>IF(ROUND(Comptes!AA905,0)=0,Comptes!AF905,IFERROR(IF(Comptes!H905&lt;&gt;0,IF(Comptes!AA905&lt;&gt;0,SUMPRODUCT(Comptes!O905:Z905,Comptes!$O$5:$Z$5)/Comptes!AA905,IF(Comptes!G905&lt;&gt;0,$AC$3,Comptes!AF905)),""),""))</f>
        <v>0</v>
      </c>
      <c r="AD905" s="60" t="str">
        <f ca="1">+IFERROR(VLOOKUP((($AC$3-AC905))/30.5,$AK$24:$AL$28,2,TRUE),"")</f>
        <v>A plus d’un an</v>
      </c>
      <c r="AE905" s="52"/>
      <c r="AF905" s="61"/>
    </row>
    <row r="906" spans="1:32" s="62" customFormat="1" ht="13.8" x14ac:dyDescent="0.3">
      <c r="A906" s="76"/>
      <c r="B906" s="64" t="s">
        <v>125</v>
      </c>
      <c r="C906" s="65" t="s">
        <v>125</v>
      </c>
      <c r="D906" s="65" t="s">
        <v>125</v>
      </c>
      <c r="E906" s="66" t="s">
        <v>125</v>
      </c>
      <c r="F906" s="54">
        <v>0</v>
      </c>
      <c r="G906" s="55">
        <v>0</v>
      </c>
      <c r="H906" s="67">
        <f t="shared" si="51"/>
        <v>0</v>
      </c>
      <c r="I906" s="68"/>
      <c r="J906" s="56"/>
      <c r="K906" s="69"/>
      <c r="L906" s="70">
        <f t="shared" si="52"/>
        <v>0</v>
      </c>
      <c r="M906" s="52"/>
      <c r="N906" s="57">
        <v>0</v>
      </c>
      <c r="O906" s="72"/>
      <c r="P906" s="72"/>
      <c r="Q906" s="72"/>
      <c r="R906" s="72"/>
      <c r="S906" s="72"/>
      <c r="T906" s="72"/>
      <c r="U906" s="72"/>
      <c r="V906" s="72"/>
      <c r="W906" s="72"/>
      <c r="X906" s="72"/>
      <c r="Y906" s="72"/>
      <c r="Z906" s="72"/>
      <c r="AA906" s="58">
        <f t="shared" si="53"/>
        <v>0</v>
      </c>
      <c r="AB906" s="73"/>
      <c r="AC906" s="59">
        <f>IF(ROUND(Comptes!AA906,0)=0,Comptes!AF906,IFERROR(IF(Comptes!H906&lt;&gt;0,IF(Comptes!AA906&lt;&gt;0,SUMPRODUCT(Comptes!O906:Z906,Comptes!$O$5:$Z$5)/Comptes!AA906,IF(Comptes!G906&lt;&gt;0,$AC$3,Comptes!AF906)),""),""))</f>
        <v>0</v>
      </c>
      <c r="AD906" s="60" t="str">
        <f ca="1">+IFERROR(VLOOKUP((($AC$3-AC906))/30.5,$AK$24:$AL$28,2,TRUE),"")</f>
        <v>A plus d’un an</v>
      </c>
      <c r="AE906" s="52"/>
      <c r="AF906" s="61"/>
    </row>
    <row r="907" spans="1:32" s="62" customFormat="1" ht="13.8" x14ac:dyDescent="0.3">
      <c r="A907" s="76"/>
      <c r="B907" s="64" t="s">
        <v>125</v>
      </c>
      <c r="C907" s="65" t="s">
        <v>125</v>
      </c>
      <c r="D907" s="65" t="s">
        <v>125</v>
      </c>
      <c r="E907" s="66" t="s">
        <v>125</v>
      </c>
      <c r="F907" s="54">
        <v>0</v>
      </c>
      <c r="G907" s="55">
        <v>0</v>
      </c>
      <c r="H907" s="67">
        <f t="shared" si="51"/>
        <v>0</v>
      </c>
      <c r="I907" s="68"/>
      <c r="J907" s="56"/>
      <c r="K907" s="69"/>
      <c r="L907" s="70">
        <f t="shared" si="52"/>
        <v>0</v>
      </c>
      <c r="M907" s="52"/>
      <c r="N907" s="57">
        <v>0</v>
      </c>
      <c r="O907" s="72"/>
      <c r="P907" s="72"/>
      <c r="Q907" s="72"/>
      <c r="R907" s="72"/>
      <c r="S907" s="72"/>
      <c r="T907" s="72"/>
      <c r="U907" s="72"/>
      <c r="V907" s="72"/>
      <c r="W907" s="72"/>
      <c r="X907" s="72"/>
      <c r="Y907" s="72"/>
      <c r="Z907" s="72"/>
      <c r="AA907" s="58">
        <f t="shared" si="53"/>
        <v>0</v>
      </c>
      <c r="AB907" s="73"/>
      <c r="AC907" s="59">
        <f>IF(ROUND(Comptes!AA907,0)=0,Comptes!AF907,IFERROR(IF(Comptes!H907&lt;&gt;0,IF(Comptes!AA907&lt;&gt;0,SUMPRODUCT(Comptes!O907:Z907,Comptes!$O$5:$Z$5)/Comptes!AA907,IF(Comptes!G907&lt;&gt;0,$AC$3,Comptes!AF907)),""),""))</f>
        <v>0</v>
      </c>
      <c r="AD907" s="60" t="str">
        <f ca="1">+IFERROR(VLOOKUP((($AC$3-AC907))/30.5,$AK$24:$AL$28,2,TRUE),"")</f>
        <v>A plus d’un an</v>
      </c>
      <c r="AE907" s="52"/>
      <c r="AF907" s="61"/>
    </row>
    <row r="908" spans="1:32" s="62" customFormat="1" ht="13.8" x14ac:dyDescent="0.3">
      <c r="A908" s="76"/>
      <c r="B908" s="64" t="s">
        <v>125</v>
      </c>
      <c r="C908" s="65" t="s">
        <v>125</v>
      </c>
      <c r="D908" s="65" t="s">
        <v>125</v>
      </c>
      <c r="E908" s="66" t="s">
        <v>125</v>
      </c>
      <c r="F908" s="54">
        <v>0</v>
      </c>
      <c r="G908" s="55">
        <v>0</v>
      </c>
      <c r="H908" s="67">
        <f t="shared" si="51"/>
        <v>0</v>
      </c>
      <c r="I908" s="68"/>
      <c r="J908" s="56"/>
      <c r="K908" s="69"/>
      <c r="L908" s="70">
        <f t="shared" si="52"/>
        <v>0</v>
      </c>
      <c r="M908" s="52"/>
      <c r="N908" s="57">
        <v>0</v>
      </c>
      <c r="O908" s="72"/>
      <c r="P908" s="72"/>
      <c r="Q908" s="72"/>
      <c r="R908" s="72"/>
      <c r="S908" s="72"/>
      <c r="T908" s="72"/>
      <c r="U908" s="72"/>
      <c r="V908" s="72"/>
      <c r="W908" s="72"/>
      <c r="X908" s="72"/>
      <c r="Y908" s="72"/>
      <c r="Z908" s="72"/>
      <c r="AA908" s="58">
        <f t="shared" si="53"/>
        <v>0</v>
      </c>
      <c r="AB908" s="73"/>
      <c r="AC908" s="59">
        <f>IF(ROUND(Comptes!AA908,0)=0,Comptes!AF908,IFERROR(IF(Comptes!H908&lt;&gt;0,IF(Comptes!AA908&lt;&gt;0,SUMPRODUCT(Comptes!O908:Z908,Comptes!$O$5:$Z$5)/Comptes!AA908,IF(Comptes!G908&lt;&gt;0,$AC$3,Comptes!AF908)),""),""))</f>
        <v>0</v>
      </c>
      <c r="AD908" s="60" t="str">
        <f ca="1">+IFERROR(VLOOKUP((($AC$3-AC908))/30.5,$AK$24:$AL$28,2,TRUE),"")</f>
        <v>A plus d’un an</v>
      </c>
      <c r="AE908" s="52"/>
      <c r="AF908" s="61"/>
    </row>
    <row r="909" spans="1:32" s="62" customFormat="1" ht="13.8" x14ac:dyDescent="0.3">
      <c r="A909" s="76"/>
      <c r="B909" s="64" t="s">
        <v>125</v>
      </c>
      <c r="C909" s="65" t="s">
        <v>125</v>
      </c>
      <c r="D909" s="65" t="s">
        <v>125</v>
      </c>
      <c r="E909" s="66" t="s">
        <v>125</v>
      </c>
      <c r="F909" s="54">
        <v>0</v>
      </c>
      <c r="G909" s="55">
        <v>0</v>
      </c>
      <c r="H909" s="67">
        <f t="shared" si="51"/>
        <v>0</v>
      </c>
      <c r="I909" s="68"/>
      <c r="J909" s="56"/>
      <c r="K909" s="69"/>
      <c r="L909" s="70">
        <f t="shared" si="52"/>
        <v>0</v>
      </c>
      <c r="M909" s="52"/>
      <c r="N909" s="57">
        <v>0</v>
      </c>
      <c r="O909" s="72"/>
      <c r="P909" s="72"/>
      <c r="Q909" s="72"/>
      <c r="R909" s="72"/>
      <c r="S909" s="72"/>
      <c r="T909" s="72"/>
      <c r="U909" s="72"/>
      <c r="V909" s="72"/>
      <c r="W909" s="72"/>
      <c r="X909" s="72"/>
      <c r="Y909" s="72"/>
      <c r="Z909" s="72"/>
      <c r="AA909" s="58">
        <f t="shared" si="53"/>
        <v>0</v>
      </c>
      <c r="AB909" s="73"/>
      <c r="AC909" s="59">
        <f>IF(ROUND(Comptes!AA909,0)=0,Comptes!AF909,IFERROR(IF(Comptes!H909&lt;&gt;0,IF(Comptes!AA909&lt;&gt;0,SUMPRODUCT(Comptes!O909:Z909,Comptes!$O$5:$Z$5)/Comptes!AA909,IF(Comptes!G909&lt;&gt;0,$AC$3,Comptes!AF909)),""),""))</f>
        <v>0</v>
      </c>
      <c r="AD909" s="60" t="str">
        <f ca="1">+IFERROR(VLOOKUP((($AC$3-AC909))/30.5,$AK$24:$AL$28,2,TRUE),"")</f>
        <v>A plus d’un an</v>
      </c>
      <c r="AE909" s="52"/>
      <c r="AF909" s="61"/>
    </row>
    <row r="910" spans="1:32" s="62" customFormat="1" ht="13.8" x14ac:dyDescent="0.3">
      <c r="A910" s="76"/>
      <c r="B910" s="64" t="s">
        <v>125</v>
      </c>
      <c r="C910" s="65" t="s">
        <v>125</v>
      </c>
      <c r="D910" s="65" t="s">
        <v>125</v>
      </c>
      <c r="E910" s="66" t="s">
        <v>125</v>
      </c>
      <c r="F910" s="54">
        <v>0</v>
      </c>
      <c r="G910" s="55">
        <v>0</v>
      </c>
      <c r="H910" s="67">
        <f t="shared" si="51"/>
        <v>0</v>
      </c>
      <c r="I910" s="68"/>
      <c r="J910" s="56"/>
      <c r="K910" s="69"/>
      <c r="L910" s="70">
        <f t="shared" si="52"/>
        <v>0</v>
      </c>
      <c r="M910" s="52"/>
      <c r="N910" s="57">
        <v>0</v>
      </c>
      <c r="O910" s="72"/>
      <c r="P910" s="72"/>
      <c r="Q910" s="72"/>
      <c r="R910" s="72"/>
      <c r="S910" s="72"/>
      <c r="T910" s="72"/>
      <c r="U910" s="72"/>
      <c r="V910" s="72"/>
      <c r="W910" s="72"/>
      <c r="X910" s="72"/>
      <c r="Y910" s="72"/>
      <c r="Z910" s="72"/>
      <c r="AA910" s="58">
        <f t="shared" si="53"/>
        <v>0</v>
      </c>
      <c r="AB910" s="73"/>
      <c r="AC910" s="59">
        <f>IF(ROUND(Comptes!AA910,0)=0,Comptes!AF910,IFERROR(IF(Comptes!H910&lt;&gt;0,IF(Comptes!AA910&lt;&gt;0,SUMPRODUCT(Comptes!O910:Z910,Comptes!$O$5:$Z$5)/Comptes!AA910,IF(Comptes!G910&lt;&gt;0,$AC$3,Comptes!AF910)),""),""))</f>
        <v>0</v>
      </c>
      <c r="AD910" s="60" t="str">
        <f ca="1">+IFERROR(VLOOKUP((($AC$3-AC910))/30.5,$AK$24:$AL$28,2,TRUE),"")</f>
        <v>A plus d’un an</v>
      </c>
      <c r="AE910" s="52"/>
      <c r="AF910" s="61"/>
    </row>
    <row r="911" spans="1:32" s="62" customFormat="1" ht="13.8" x14ac:dyDescent="0.3">
      <c r="A911" s="76"/>
      <c r="B911" s="64" t="s">
        <v>125</v>
      </c>
      <c r="C911" s="65" t="s">
        <v>125</v>
      </c>
      <c r="D911" s="65" t="s">
        <v>125</v>
      </c>
      <c r="E911" s="66" t="s">
        <v>125</v>
      </c>
      <c r="F911" s="54">
        <v>0</v>
      </c>
      <c r="G911" s="55">
        <v>0</v>
      </c>
      <c r="H911" s="67">
        <f t="shared" si="51"/>
        <v>0</v>
      </c>
      <c r="I911" s="68"/>
      <c r="J911" s="56"/>
      <c r="K911" s="69"/>
      <c r="L911" s="70">
        <f t="shared" si="52"/>
        <v>0</v>
      </c>
      <c r="M911" s="52"/>
      <c r="N911" s="57">
        <v>0</v>
      </c>
      <c r="O911" s="72"/>
      <c r="P911" s="72"/>
      <c r="Q911" s="72"/>
      <c r="R911" s="72"/>
      <c r="S911" s="72"/>
      <c r="T911" s="72"/>
      <c r="U911" s="72"/>
      <c r="V911" s="72"/>
      <c r="W911" s="72"/>
      <c r="X911" s="72"/>
      <c r="Y911" s="72"/>
      <c r="Z911" s="72"/>
      <c r="AA911" s="58">
        <f t="shared" si="53"/>
        <v>0</v>
      </c>
      <c r="AB911" s="73"/>
      <c r="AC911" s="59">
        <f>IF(ROUND(Comptes!AA911,0)=0,Comptes!AF911,IFERROR(IF(Comptes!H911&lt;&gt;0,IF(Comptes!AA911&lt;&gt;0,SUMPRODUCT(Comptes!O911:Z911,Comptes!$O$5:$Z$5)/Comptes!AA911,IF(Comptes!G911&lt;&gt;0,$AC$3,Comptes!AF911)),""),""))</f>
        <v>0</v>
      </c>
      <c r="AD911" s="60" t="str">
        <f ca="1">+IFERROR(VLOOKUP((($AC$3-AC911))/30.5,$AK$24:$AL$28,2,TRUE),"")</f>
        <v>A plus d’un an</v>
      </c>
      <c r="AE911" s="52"/>
      <c r="AF911" s="61"/>
    </row>
    <row r="912" spans="1:32" s="62" customFormat="1" ht="13.8" x14ac:dyDescent="0.3">
      <c r="A912" s="76"/>
      <c r="B912" s="64" t="s">
        <v>125</v>
      </c>
      <c r="C912" s="65" t="s">
        <v>125</v>
      </c>
      <c r="D912" s="65" t="s">
        <v>125</v>
      </c>
      <c r="E912" s="66" t="s">
        <v>125</v>
      </c>
      <c r="F912" s="54">
        <v>0</v>
      </c>
      <c r="G912" s="55">
        <v>0</v>
      </c>
      <c r="H912" s="67">
        <f t="shared" si="51"/>
        <v>0</v>
      </c>
      <c r="I912" s="68"/>
      <c r="J912" s="56"/>
      <c r="K912" s="69"/>
      <c r="L912" s="70">
        <f t="shared" si="52"/>
        <v>0</v>
      </c>
      <c r="M912" s="52"/>
      <c r="N912" s="57">
        <v>0</v>
      </c>
      <c r="O912" s="72"/>
      <c r="P912" s="72"/>
      <c r="Q912" s="72"/>
      <c r="R912" s="72"/>
      <c r="S912" s="72"/>
      <c r="T912" s="72"/>
      <c r="U912" s="72"/>
      <c r="V912" s="72"/>
      <c r="W912" s="72"/>
      <c r="X912" s="72"/>
      <c r="Y912" s="72"/>
      <c r="Z912" s="72"/>
      <c r="AA912" s="58">
        <f t="shared" si="53"/>
        <v>0</v>
      </c>
      <c r="AB912" s="73"/>
      <c r="AC912" s="59">
        <f>IF(ROUND(Comptes!AA912,0)=0,Comptes!AF912,IFERROR(IF(Comptes!H912&lt;&gt;0,IF(Comptes!AA912&lt;&gt;0,SUMPRODUCT(Comptes!O912:Z912,Comptes!$O$5:$Z$5)/Comptes!AA912,IF(Comptes!G912&lt;&gt;0,$AC$3,Comptes!AF912)),""),""))</f>
        <v>0</v>
      </c>
      <c r="AD912" s="60" t="str">
        <f ca="1">+IFERROR(VLOOKUP((($AC$3-AC912))/30.5,$AK$24:$AL$28,2,TRUE),"")</f>
        <v>A plus d’un an</v>
      </c>
      <c r="AE912" s="52"/>
      <c r="AF912" s="61"/>
    </row>
    <row r="913" spans="1:32" s="62" customFormat="1" ht="13.8" x14ac:dyDescent="0.3">
      <c r="A913" s="76"/>
      <c r="B913" s="64" t="s">
        <v>125</v>
      </c>
      <c r="C913" s="65" t="s">
        <v>125</v>
      </c>
      <c r="D913" s="65" t="s">
        <v>125</v>
      </c>
      <c r="E913" s="66" t="s">
        <v>125</v>
      </c>
      <c r="F913" s="54">
        <v>0</v>
      </c>
      <c r="G913" s="55">
        <v>0</v>
      </c>
      <c r="H913" s="67">
        <f t="shared" si="51"/>
        <v>0</v>
      </c>
      <c r="I913" s="68"/>
      <c r="J913" s="56"/>
      <c r="K913" s="69"/>
      <c r="L913" s="70">
        <f t="shared" si="52"/>
        <v>0</v>
      </c>
      <c r="M913" s="52"/>
      <c r="N913" s="57">
        <v>0</v>
      </c>
      <c r="O913" s="72"/>
      <c r="P913" s="72"/>
      <c r="Q913" s="72"/>
      <c r="R913" s="72"/>
      <c r="S913" s="72"/>
      <c r="T913" s="72"/>
      <c r="U913" s="72"/>
      <c r="V913" s="72"/>
      <c r="W913" s="72"/>
      <c r="X913" s="72"/>
      <c r="Y913" s="72"/>
      <c r="Z913" s="72"/>
      <c r="AA913" s="58">
        <f t="shared" si="53"/>
        <v>0</v>
      </c>
      <c r="AB913" s="73"/>
      <c r="AC913" s="59">
        <f>IF(ROUND(Comptes!AA913,0)=0,Comptes!AF913,IFERROR(IF(Comptes!H913&lt;&gt;0,IF(Comptes!AA913&lt;&gt;0,SUMPRODUCT(Comptes!O913:Z913,Comptes!$O$5:$Z$5)/Comptes!AA913,IF(Comptes!G913&lt;&gt;0,$AC$3,Comptes!AF913)),""),""))</f>
        <v>0</v>
      </c>
      <c r="AD913" s="60" t="str">
        <f ca="1">+IFERROR(VLOOKUP((($AC$3-AC913))/30.5,$AK$24:$AL$28,2,TRUE),"")</f>
        <v>A plus d’un an</v>
      </c>
      <c r="AE913" s="52"/>
      <c r="AF913" s="61"/>
    </row>
    <row r="914" spans="1:32" s="62" customFormat="1" ht="13.8" x14ac:dyDescent="0.3">
      <c r="A914" s="76"/>
      <c r="B914" s="64" t="s">
        <v>125</v>
      </c>
      <c r="C914" s="65" t="s">
        <v>125</v>
      </c>
      <c r="D914" s="65" t="s">
        <v>125</v>
      </c>
      <c r="E914" s="66" t="s">
        <v>125</v>
      </c>
      <c r="F914" s="54">
        <v>0</v>
      </c>
      <c r="G914" s="55">
        <v>0</v>
      </c>
      <c r="H914" s="67">
        <f t="shared" si="51"/>
        <v>0</v>
      </c>
      <c r="I914" s="68"/>
      <c r="J914" s="56"/>
      <c r="K914" s="69"/>
      <c r="L914" s="70">
        <f t="shared" si="52"/>
        <v>0</v>
      </c>
      <c r="M914" s="52"/>
      <c r="N914" s="57">
        <v>0</v>
      </c>
      <c r="O914" s="72"/>
      <c r="P914" s="72"/>
      <c r="Q914" s="72"/>
      <c r="R914" s="72"/>
      <c r="S914" s="72"/>
      <c r="T914" s="72"/>
      <c r="U914" s="72"/>
      <c r="V914" s="72"/>
      <c r="W914" s="72"/>
      <c r="X914" s="72"/>
      <c r="Y914" s="72"/>
      <c r="Z914" s="72"/>
      <c r="AA914" s="58">
        <f t="shared" si="53"/>
        <v>0</v>
      </c>
      <c r="AB914" s="73"/>
      <c r="AC914" s="59">
        <f>IF(ROUND(Comptes!AA914,0)=0,Comptes!AF914,IFERROR(IF(Comptes!H914&lt;&gt;0,IF(Comptes!AA914&lt;&gt;0,SUMPRODUCT(Comptes!O914:Z914,Comptes!$O$5:$Z$5)/Comptes!AA914,IF(Comptes!G914&lt;&gt;0,$AC$3,Comptes!AF914)),""),""))</f>
        <v>0</v>
      </c>
      <c r="AD914" s="60" t="str">
        <f ca="1">+IFERROR(VLOOKUP((($AC$3-AC914))/30.5,$AK$24:$AL$28,2,TRUE),"")</f>
        <v>A plus d’un an</v>
      </c>
      <c r="AE914" s="52"/>
      <c r="AF914" s="61"/>
    </row>
    <row r="915" spans="1:32" s="62" customFormat="1" ht="13.8" x14ac:dyDescent="0.3">
      <c r="A915" s="76"/>
      <c r="B915" s="64" t="s">
        <v>125</v>
      </c>
      <c r="C915" s="65" t="s">
        <v>125</v>
      </c>
      <c r="D915" s="65" t="s">
        <v>125</v>
      </c>
      <c r="E915" s="66" t="s">
        <v>125</v>
      </c>
      <c r="F915" s="54">
        <v>0</v>
      </c>
      <c r="G915" s="55">
        <v>0</v>
      </c>
      <c r="H915" s="67">
        <f t="shared" si="51"/>
        <v>0</v>
      </c>
      <c r="I915" s="68"/>
      <c r="J915" s="56"/>
      <c r="K915" s="69"/>
      <c r="L915" s="70">
        <f t="shared" si="52"/>
        <v>0</v>
      </c>
      <c r="M915" s="52"/>
      <c r="N915" s="57">
        <v>0</v>
      </c>
      <c r="O915" s="72"/>
      <c r="P915" s="72"/>
      <c r="Q915" s="72"/>
      <c r="R915" s="72"/>
      <c r="S915" s="72"/>
      <c r="T915" s="72"/>
      <c r="U915" s="72"/>
      <c r="V915" s="72"/>
      <c r="W915" s="72"/>
      <c r="X915" s="72"/>
      <c r="Y915" s="72"/>
      <c r="Z915" s="72"/>
      <c r="AA915" s="58">
        <f t="shared" si="53"/>
        <v>0</v>
      </c>
      <c r="AB915" s="73"/>
      <c r="AC915" s="59">
        <f>IF(ROUND(Comptes!AA915,0)=0,Comptes!AF915,IFERROR(IF(Comptes!H915&lt;&gt;0,IF(Comptes!AA915&lt;&gt;0,SUMPRODUCT(Comptes!O915:Z915,Comptes!$O$5:$Z$5)/Comptes!AA915,IF(Comptes!G915&lt;&gt;0,$AC$3,Comptes!AF915)),""),""))</f>
        <v>0</v>
      </c>
      <c r="AD915" s="60" t="str">
        <f ca="1">+IFERROR(VLOOKUP((($AC$3-AC915))/30.5,$AK$24:$AL$28,2,TRUE),"")</f>
        <v>A plus d’un an</v>
      </c>
      <c r="AE915" s="52"/>
      <c r="AF915" s="61"/>
    </row>
    <row r="916" spans="1:32" s="62" customFormat="1" ht="13.8" x14ac:dyDescent="0.3">
      <c r="A916" s="76"/>
      <c r="B916" s="64" t="s">
        <v>125</v>
      </c>
      <c r="C916" s="65" t="s">
        <v>125</v>
      </c>
      <c r="D916" s="65" t="s">
        <v>125</v>
      </c>
      <c r="E916" s="66" t="s">
        <v>125</v>
      </c>
      <c r="F916" s="54">
        <v>0</v>
      </c>
      <c r="G916" s="55">
        <v>0</v>
      </c>
      <c r="H916" s="67">
        <f t="shared" si="51"/>
        <v>0</v>
      </c>
      <c r="I916" s="68"/>
      <c r="J916" s="56"/>
      <c r="K916" s="69"/>
      <c r="L916" s="70">
        <f t="shared" si="52"/>
        <v>0</v>
      </c>
      <c r="M916" s="52"/>
      <c r="N916" s="57">
        <v>0</v>
      </c>
      <c r="O916" s="72"/>
      <c r="P916" s="72"/>
      <c r="Q916" s="72"/>
      <c r="R916" s="72"/>
      <c r="S916" s="72"/>
      <c r="T916" s="72"/>
      <c r="U916" s="72"/>
      <c r="V916" s="72"/>
      <c r="W916" s="72"/>
      <c r="X916" s="72"/>
      <c r="Y916" s="72"/>
      <c r="Z916" s="72"/>
      <c r="AA916" s="58">
        <f t="shared" si="53"/>
        <v>0</v>
      </c>
      <c r="AB916" s="73"/>
      <c r="AC916" s="59">
        <f>IF(ROUND(Comptes!AA916,0)=0,Comptes!AF916,IFERROR(IF(Comptes!H916&lt;&gt;0,IF(Comptes!AA916&lt;&gt;0,SUMPRODUCT(Comptes!O916:Z916,Comptes!$O$5:$Z$5)/Comptes!AA916,IF(Comptes!G916&lt;&gt;0,$AC$3,Comptes!AF916)),""),""))</f>
        <v>0</v>
      </c>
      <c r="AD916" s="60" t="str">
        <f ca="1">+IFERROR(VLOOKUP((($AC$3-AC916))/30.5,$AK$24:$AL$28,2,TRUE),"")</f>
        <v>A plus d’un an</v>
      </c>
      <c r="AE916" s="52"/>
      <c r="AF916" s="61"/>
    </row>
    <row r="917" spans="1:32" s="62" customFormat="1" ht="13.8" x14ac:dyDescent="0.3">
      <c r="A917" s="76"/>
      <c r="B917" s="64" t="s">
        <v>125</v>
      </c>
      <c r="C917" s="65" t="s">
        <v>125</v>
      </c>
      <c r="D917" s="65" t="s">
        <v>125</v>
      </c>
      <c r="E917" s="66" t="s">
        <v>125</v>
      </c>
      <c r="F917" s="54">
        <v>0</v>
      </c>
      <c r="G917" s="55">
        <v>0</v>
      </c>
      <c r="H917" s="67">
        <f t="shared" si="51"/>
        <v>0</v>
      </c>
      <c r="I917" s="68"/>
      <c r="J917" s="56"/>
      <c r="K917" s="69"/>
      <c r="L917" s="70">
        <f t="shared" si="52"/>
        <v>0</v>
      </c>
      <c r="M917" s="52"/>
      <c r="N917" s="57">
        <v>0</v>
      </c>
      <c r="O917" s="72"/>
      <c r="P917" s="72"/>
      <c r="Q917" s="72"/>
      <c r="R917" s="72"/>
      <c r="S917" s="72"/>
      <c r="T917" s="72"/>
      <c r="U917" s="72"/>
      <c r="V917" s="72"/>
      <c r="W917" s="72"/>
      <c r="X917" s="72"/>
      <c r="Y917" s="72"/>
      <c r="Z917" s="72"/>
      <c r="AA917" s="58">
        <f t="shared" si="53"/>
        <v>0</v>
      </c>
      <c r="AB917" s="73"/>
      <c r="AC917" s="59">
        <f>IF(ROUND(Comptes!AA917,0)=0,Comptes!AF917,IFERROR(IF(Comptes!H917&lt;&gt;0,IF(Comptes!AA917&lt;&gt;0,SUMPRODUCT(Comptes!O917:Z917,Comptes!$O$5:$Z$5)/Comptes!AA917,IF(Comptes!G917&lt;&gt;0,$AC$3,Comptes!AF917)),""),""))</f>
        <v>0</v>
      </c>
      <c r="AD917" s="60" t="str">
        <f ca="1">+IFERROR(VLOOKUP((($AC$3-AC917))/30.5,$AK$24:$AL$28,2,TRUE),"")</f>
        <v>A plus d’un an</v>
      </c>
      <c r="AE917" s="52"/>
      <c r="AF917" s="61"/>
    </row>
    <row r="918" spans="1:32" s="62" customFormat="1" ht="13.8" x14ac:dyDescent="0.3">
      <c r="A918" s="76"/>
      <c r="B918" s="64" t="s">
        <v>125</v>
      </c>
      <c r="C918" s="65" t="s">
        <v>125</v>
      </c>
      <c r="D918" s="65" t="s">
        <v>125</v>
      </c>
      <c r="E918" s="66" t="s">
        <v>125</v>
      </c>
      <c r="F918" s="54">
        <v>0</v>
      </c>
      <c r="G918" s="55">
        <v>0</v>
      </c>
      <c r="H918" s="67">
        <f t="shared" si="51"/>
        <v>0</v>
      </c>
      <c r="I918" s="68"/>
      <c r="J918" s="56"/>
      <c r="K918" s="69"/>
      <c r="L918" s="70">
        <f t="shared" si="52"/>
        <v>0</v>
      </c>
      <c r="M918" s="52"/>
      <c r="N918" s="57">
        <v>0</v>
      </c>
      <c r="O918" s="72"/>
      <c r="P918" s="72"/>
      <c r="Q918" s="72"/>
      <c r="R918" s="72"/>
      <c r="S918" s="72"/>
      <c r="T918" s="72"/>
      <c r="U918" s="72"/>
      <c r="V918" s="72"/>
      <c r="W918" s="72"/>
      <c r="X918" s="72"/>
      <c r="Y918" s="72"/>
      <c r="Z918" s="72"/>
      <c r="AA918" s="58">
        <f t="shared" si="53"/>
        <v>0</v>
      </c>
      <c r="AB918" s="73"/>
      <c r="AC918" s="59">
        <f>IF(ROUND(Comptes!AA918,0)=0,Comptes!AF918,IFERROR(IF(Comptes!H918&lt;&gt;0,IF(Comptes!AA918&lt;&gt;0,SUMPRODUCT(Comptes!O918:Z918,Comptes!$O$5:$Z$5)/Comptes!AA918,IF(Comptes!G918&lt;&gt;0,$AC$3,Comptes!AF918)),""),""))</f>
        <v>0</v>
      </c>
      <c r="AD918" s="60" t="str">
        <f ca="1">+IFERROR(VLOOKUP((($AC$3-AC918))/30.5,$AK$24:$AL$28,2,TRUE),"")</f>
        <v>A plus d’un an</v>
      </c>
      <c r="AE918" s="52"/>
      <c r="AF918" s="61"/>
    </row>
    <row r="919" spans="1:32" s="62" customFormat="1" ht="13.8" x14ac:dyDescent="0.3">
      <c r="A919" s="76"/>
      <c r="B919" s="64" t="s">
        <v>125</v>
      </c>
      <c r="C919" s="65" t="s">
        <v>125</v>
      </c>
      <c r="D919" s="65" t="s">
        <v>125</v>
      </c>
      <c r="E919" s="66" t="s">
        <v>125</v>
      </c>
      <c r="F919" s="54">
        <v>0</v>
      </c>
      <c r="G919" s="55">
        <v>0</v>
      </c>
      <c r="H919" s="67">
        <f t="shared" si="51"/>
        <v>0</v>
      </c>
      <c r="I919" s="68"/>
      <c r="J919" s="56"/>
      <c r="K919" s="69"/>
      <c r="L919" s="70">
        <f t="shared" si="52"/>
        <v>0</v>
      </c>
      <c r="M919" s="52"/>
      <c r="N919" s="57">
        <v>0</v>
      </c>
      <c r="O919" s="72"/>
      <c r="P919" s="72"/>
      <c r="Q919" s="72"/>
      <c r="R919" s="72"/>
      <c r="S919" s="72"/>
      <c r="T919" s="72"/>
      <c r="U919" s="72"/>
      <c r="V919" s="72"/>
      <c r="W919" s="72"/>
      <c r="X919" s="72"/>
      <c r="Y919" s="72"/>
      <c r="Z919" s="72"/>
      <c r="AA919" s="58">
        <f t="shared" si="53"/>
        <v>0</v>
      </c>
      <c r="AB919" s="73"/>
      <c r="AC919" s="59">
        <f>IF(ROUND(Comptes!AA919,0)=0,Comptes!AF919,IFERROR(IF(Comptes!H919&lt;&gt;0,IF(Comptes!AA919&lt;&gt;0,SUMPRODUCT(Comptes!O919:Z919,Comptes!$O$5:$Z$5)/Comptes!AA919,IF(Comptes!G919&lt;&gt;0,$AC$3,Comptes!AF919)),""),""))</f>
        <v>0</v>
      </c>
      <c r="AD919" s="60" t="str">
        <f ca="1">+IFERROR(VLOOKUP((($AC$3-AC919))/30.5,$AK$24:$AL$28,2,TRUE),"")</f>
        <v>A plus d’un an</v>
      </c>
      <c r="AE919" s="52"/>
      <c r="AF919" s="61"/>
    </row>
    <row r="920" spans="1:32" s="62" customFormat="1" ht="13.8" x14ac:dyDescent="0.3">
      <c r="A920" s="76"/>
      <c r="B920" s="64" t="s">
        <v>125</v>
      </c>
      <c r="C920" s="65" t="s">
        <v>125</v>
      </c>
      <c r="D920" s="65" t="s">
        <v>125</v>
      </c>
      <c r="E920" s="66" t="s">
        <v>125</v>
      </c>
      <c r="F920" s="54">
        <v>0</v>
      </c>
      <c r="G920" s="55">
        <v>0</v>
      </c>
      <c r="H920" s="67">
        <f t="shared" si="51"/>
        <v>0</v>
      </c>
      <c r="I920" s="68"/>
      <c r="J920" s="56"/>
      <c r="K920" s="69"/>
      <c r="L920" s="70">
        <f t="shared" si="52"/>
        <v>0</v>
      </c>
      <c r="M920" s="52"/>
      <c r="N920" s="57">
        <v>0</v>
      </c>
      <c r="O920" s="72"/>
      <c r="P920" s="72"/>
      <c r="Q920" s="72"/>
      <c r="R920" s="72"/>
      <c r="S920" s="72"/>
      <c r="T920" s="72"/>
      <c r="U920" s="72"/>
      <c r="V920" s="72"/>
      <c r="W920" s="72"/>
      <c r="X920" s="72"/>
      <c r="Y920" s="72"/>
      <c r="Z920" s="72"/>
      <c r="AA920" s="58">
        <f t="shared" si="53"/>
        <v>0</v>
      </c>
      <c r="AB920" s="73"/>
      <c r="AC920" s="59">
        <f>IF(ROUND(Comptes!AA920,0)=0,Comptes!AF920,IFERROR(IF(Comptes!H920&lt;&gt;0,IF(Comptes!AA920&lt;&gt;0,SUMPRODUCT(Comptes!O920:Z920,Comptes!$O$5:$Z$5)/Comptes!AA920,IF(Comptes!G920&lt;&gt;0,$AC$3,Comptes!AF920)),""),""))</f>
        <v>0</v>
      </c>
      <c r="AD920" s="60" t="str">
        <f ca="1">+IFERROR(VLOOKUP((($AC$3-AC920))/30.5,$AK$24:$AL$28,2,TRUE),"")</f>
        <v>A plus d’un an</v>
      </c>
      <c r="AE920" s="52"/>
      <c r="AF920" s="61"/>
    </row>
    <row r="921" spans="1:32" s="62" customFormat="1" ht="13.8" x14ac:dyDescent="0.3">
      <c r="A921" s="76"/>
      <c r="B921" s="64" t="s">
        <v>125</v>
      </c>
      <c r="C921" s="65" t="s">
        <v>125</v>
      </c>
      <c r="D921" s="65" t="s">
        <v>125</v>
      </c>
      <c r="E921" s="66" t="s">
        <v>125</v>
      </c>
      <c r="F921" s="54">
        <v>0</v>
      </c>
      <c r="G921" s="55">
        <v>0</v>
      </c>
      <c r="H921" s="67">
        <f t="shared" si="51"/>
        <v>0</v>
      </c>
      <c r="I921" s="68"/>
      <c r="J921" s="56"/>
      <c r="K921" s="69"/>
      <c r="L921" s="70">
        <f t="shared" si="52"/>
        <v>0</v>
      </c>
      <c r="M921" s="52"/>
      <c r="N921" s="57">
        <v>0</v>
      </c>
      <c r="O921" s="72"/>
      <c r="P921" s="72"/>
      <c r="Q921" s="72"/>
      <c r="R921" s="72"/>
      <c r="S921" s="72"/>
      <c r="T921" s="72"/>
      <c r="U921" s="72"/>
      <c r="V921" s="72"/>
      <c r="W921" s="72"/>
      <c r="X921" s="72"/>
      <c r="Y921" s="72"/>
      <c r="Z921" s="72"/>
      <c r="AA921" s="58">
        <f t="shared" si="53"/>
        <v>0</v>
      </c>
      <c r="AB921" s="73"/>
      <c r="AC921" s="59">
        <f>IF(ROUND(Comptes!AA921,0)=0,Comptes!AF921,IFERROR(IF(Comptes!H921&lt;&gt;0,IF(Comptes!AA921&lt;&gt;0,SUMPRODUCT(Comptes!O921:Z921,Comptes!$O$5:$Z$5)/Comptes!AA921,IF(Comptes!G921&lt;&gt;0,$AC$3,Comptes!AF921)),""),""))</f>
        <v>0</v>
      </c>
      <c r="AD921" s="60" t="str">
        <f ca="1">+IFERROR(VLOOKUP((($AC$3-AC921))/30.5,$AK$24:$AL$28,2,TRUE),"")</f>
        <v>A plus d’un an</v>
      </c>
      <c r="AE921" s="52"/>
      <c r="AF921" s="61"/>
    </row>
    <row r="922" spans="1:32" s="62" customFormat="1" ht="13.8" x14ac:dyDescent="0.3">
      <c r="A922" s="76"/>
      <c r="B922" s="64" t="s">
        <v>125</v>
      </c>
      <c r="C922" s="65" t="s">
        <v>125</v>
      </c>
      <c r="D922" s="65" t="s">
        <v>125</v>
      </c>
      <c r="E922" s="66" t="s">
        <v>125</v>
      </c>
      <c r="F922" s="54">
        <v>0</v>
      </c>
      <c r="G922" s="55">
        <v>0</v>
      </c>
      <c r="H922" s="67">
        <f t="shared" si="51"/>
        <v>0</v>
      </c>
      <c r="I922" s="68"/>
      <c r="J922" s="56"/>
      <c r="K922" s="69"/>
      <c r="L922" s="70">
        <f t="shared" si="52"/>
        <v>0</v>
      </c>
      <c r="M922" s="52"/>
      <c r="N922" s="57">
        <v>0</v>
      </c>
      <c r="O922" s="72"/>
      <c r="P922" s="72"/>
      <c r="Q922" s="72"/>
      <c r="R922" s="72"/>
      <c r="S922" s="72"/>
      <c r="T922" s="72"/>
      <c r="U922" s="72"/>
      <c r="V922" s="72"/>
      <c r="W922" s="72"/>
      <c r="X922" s="72"/>
      <c r="Y922" s="72"/>
      <c r="Z922" s="72"/>
      <c r="AA922" s="58">
        <f t="shared" si="53"/>
        <v>0</v>
      </c>
      <c r="AB922" s="73"/>
      <c r="AC922" s="59">
        <f>IF(ROUND(Comptes!AA922,0)=0,Comptes!AF922,IFERROR(IF(Comptes!H922&lt;&gt;0,IF(Comptes!AA922&lt;&gt;0,SUMPRODUCT(Comptes!O922:Z922,Comptes!$O$5:$Z$5)/Comptes!AA922,IF(Comptes!G922&lt;&gt;0,$AC$3,Comptes!AF922)),""),""))</f>
        <v>0</v>
      </c>
      <c r="AD922" s="60" t="str">
        <f ca="1">+IFERROR(VLOOKUP((($AC$3-AC922))/30.5,$AK$24:$AL$28,2,TRUE),"")</f>
        <v>A plus d’un an</v>
      </c>
      <c r="AE922" s="52"/>
      <c r="AF922" s="61"/>
    </row>
    <row r="923" spans="1:32" s="62" customFormat="1" ht="13.8" x14ac:dyDescent="0.3">
      <c r="A923" s="76"/>
      <c r="B923" s="64" t="s">
        <v>125</v>
      </c>
      <c r="C923" s="65" t="s">
        <v>125</v>
      </c>
      <c r="D923" s="65" t="s">
        <v>125</v>
      </c>
      <c r="E923" s="66" t="s">
        <v>125</v>
      </c>
      <c r="F923" s="54">
        <v>0</v>
      </c>
      <c r="G923" s="55">
        <v>0</v>
      </c>
      <c r="H923" s="67">
        <f t="shared" si="51"/>
        <v>0</v>
      </c>
      <c r="I923" s="68"/>
      <c r="J923" s="56"/>
      <c r="K923" s="69"/>
      <c r="L923" s="70">
        <f t="shared" si="52"/>
        <v>0</v>
      </c>
      <c r="M923" s="52"/>
      <c r="N923" s="57">
        <v>0</v>
      </c>
      <c r="O923" s="72"/>
      <c r="P923" s="72"/>
      <c r="Q923" s="72"/>
      <c r="R923" s="72"/>
      <c r="S923" s="72"/>
      <c r="T923" s="72"/>
      <c r="U923" s="72"/>
      <c r="V923" s="72"/>
      <c r="W923" s="72"/>
      <c r="X923" s="72"/>
      <c r="Y923" s="72"/>
      <c r="Z923" s="72"/>
      <c r="AA923" s="58">
        <f t="shared" si="53"/>
        <v>0</v>
      </c>
      <c r="AB923" s="73"/>
      <c r="AC923" s="59">
        <f>IF(ROUND(Comptes!AA923,0)=0,Comptes!AF923,IFERROR(IF(Comptes!H923&lt;&gt;0,IF(Comptes!AA923&lt;&gt;0,SUMPRODUCT(Comptes!O923:Z923,Comptes!$O$5:$Z$5)/Comptes!AA923,IF(Comptes!G923&lt;&gt;0,$AC$3,Comptes!AF923)),""),""))</f>
        <v>0</v>
      </c>
      <c r="AD923" s="60" t="str">
        <f ca="1">+IFERROR(VLOOKUP((($AC$3-AC923))/30.5,$AK$24:$AL$28,2,TRUE),"")</f>
        <v>A plus d’un an</v>
      </c>
      <c r="AE923" s="52"/>
      <c r="AF923" s="61"/>
    </row>
    <row r="924" spans="1:32" s="62" customFormat="1" ht="13.8" x14ac:dyDescent="0.3">
      <c r="A924" s="76"/>
      <c r="B924" s="64" t="s">
        <v>125</v>
      </c>
      <c r="C924" s="65" t="s">
        <v>125</v>
      </c>
      <c r="D924" s="65" t="s">
        <v>125</v>
      </c>
      <c r="E924" s="66" t="s">
        <v>125</v>
      </c>
      <c r="F924" s="54">
        <v>0</v>
      </c>
      <c r="G924" s="55">
        <v>0</v>
      </c>
      <c r="H924" s="67">
        <f t="shared" si="51"/>
        <v>0</v>
      </c>
      <c r="I924" s="68"/>
      <c r="J924" s="56"/>
      <c r="K924" s="69"/>
      <c r="L924" s="70">
        <f t="shared" si="52"/>
        <v>0</v>
      </c>
      <c r="M924" s="52"/>
      <c r="N924" s="57">
        <v>0</v>
      </c>
      <c r="O924" s="72"/>
      <c r="P924" s="72"/>
      <c r="Q924" s="72"/>
      <c r="R924" s="72"/>
      <c r="S924" s="72"/>
      <c r="T924" s="72"/>
      <c r="U924" s="72"/>
      <c r="V924" s="72"/>
      <c r="W924" s="72"/>
      <c r="X924" s="72"/>
      <c r="Y924" s="72"/>
      <c r="Z924" s="72"/>
      <c r="AA924" s="58">
        <f t="shared" si="53"/>
        <v>0</v>
      </c>
      <c r="AB924" s="73"/>
      <c r="AC924" s="59">
        <f>IF(ROUND(Comptes!AA924,0)=0,Comptes!AF924,IFERROR(IF(Comptes!H924&lt;&gt;0,IF(Comptes!AA924&lt;&gt;0,SUMPRODUCT(Comptes!O924:Z924,Comptes!$O$5:$Z$5)/Comptes!AA924,IF(Comptes!G924&lt;&gt;0,$AC$3,Comptes!AF924)),""),""))</f>
        <v>0</v>
      </c>
      <c r="AD924" s="60" t="str">
        <f ca="1">+IFERROR(VLOOKUP((($AC$3-AC924))/30.5,$AK$24:$AL$28,2,TRUE),"")</f>
        <v>A plus d’un an</v>
      </c>
      <c r="AE924" s="52"/>
      <c r="AF924" s="61"/>
    </row>
    <row r="925" spans="1:32" s="62" customFormat="1" ht="13.8" x14ac:dyDescent="0.3">
      <c r="A925" s="76"/>
      <c r="B925" s="64" t="s">
        <v>125</v>
      </c>
      <c r="C925" s="65" t="s">
        <v>125</v>
      </c>
      <c r="D925" s="65" t="s">
        <v>125</v>
      </c>
      <c r="E925" s="66" t="s">
        <v>125</v>
      </c>
      <c r="F925" s="54">
        <v>0</v>
      </c>
      <c r="G925" s="55">
        <v>0</v>
      </c>
      <c r="H925" s="67">
        <f t="shared" si="51"/>
        <v>0</v>
      </c>
      <c r="I925" s="68"/>
      <c r="J925" s="56"/>
      <c r="K925" s="69"/>
      <c r="L925" s="70">
        <f t="shared" si="52"/>
        <v>0</v>
      </c>
      <c r="M925" s="52"/>
      <c r="N925" s="57">
        <v>0</v>
      </c>
      <c r="O925" s="72"/>
      <c r="P925" s="72"/>
      <c r="Q925" s="72"/>
      <c r="R925" s="72"/>
      <c r="S925" s="72"/>
      <c r="T925" s="72"/>
      <c r="U925" s="72"/>
      <c r="V925" s="72"/>
      <c r="W925" s="72"/>
      <c r="X925" s="72"/>
      <c r="Y925" s="72"/>
      <c r="Z925" s="72"/>
      <c r="AA925" s="58">
        <f t="shared" si="53"/>
        <v>0</v>
      </c>
      <c r="AB925" s="73"/>
      <c r="AC925" s="59">
        <f>IF(ROUND(Comptes!AA925,0)=0,Comptes!AF925,IFERROR(IF(Comptes!H925&lt;&gt;0,IF(Comptes!AA925&lt;&gt;0,SUMPRODUCT(Comptes!O925:Z925,Comptes!$O$5:$Z$5)/Comptes!AA925,IF(Comptes!G925&lt;&gt;0,$AC$3,Comptes!AF925)),""),""))</f>
        <v>0</v>
      </c>
      <c r="AD925" s="60" t="str">
        <f ca="1">+IFERROR(VLOOKUP((($AC$3-AC925))/30.5,$AK$24:$AL$28,2,TRUE),"")</f>
        <v>A plus d’un an</v>
      </c>
      <c r="AE925" s="52"/>
      <c r="AF925" s="61"/>
    </row>
    <row r="926" spans="1:32" s="62" customFormat="1" ht="13.8" x14ac:dyDescent="0.3">
      <c r="A926" s="76"/>
      <c r="B926" s="64" t="s">
        <v>125</v>
      </c>
      <c r="C926" s="65" t="s">
        <v>125</v>
      </c>
      <c r="D926" s="65" t="s">
        <v>125</v>
      </c>
      <c r="E926" s="66" t="s">
        <v>125</v>
      </c>
      <c r="F926" s="54">
        <v>0</v>
      </c>
      <c r="G926" s="55">
        <v>0</v>
      </c>
      <c r="H926" s="67">
        <f t="shared" si="51"/>
        <v>0</v>
      </c>
      <c r="I926" s="68"/>
      <c r="J926" s="56"/>
      <c r="K926" s="69"/>
      <c r="L926" s="70">
        <f t="shared" si="52"/>
        <v>0</v>
      </c>
      <c r="M926" s="52"/>
      <c r="N926" s="57">
        <v>0</v>
      </c>
      <c r="O926" s="72"/>
      <c r="P926" s="72"/>
      <c r="Q926" s="72"/>
      <c r="R926" s="72"/>
      <c r="S926" s="72"/>
      <c r="T926" s="72"/>
      <c r="U926" s="72"/>
      <c r="V926" s="72"/>
      <c r="W926" s="72"/>
      <c r="X926" s="72"/>
      <c r="Y926" s="72"/>
      <c r="Z926" s="72"/>
      <c r="AA926" s="58">
        <f t="shared" si="53"/>
        <v>0</v>
      </c>
      <c r="AB926" s="73"/>
      <c r="AC926" s="59">
        <f>IF(ROUND(Comptes!AA926,0)=0,Comptes!AF926,IFERROR(IF(Comptes!H926&lt;&gt;0,IF(Comptes!AA926&lt;&gt;0,SUMPRODUCT(Comptes!O926:Z926,Comptes!$O$5:$Z$5)/Comptes!AA926,IF(Comptes!G926&lt;&gt;0,$AC$3,Comptes!AF926)),""),""))</f>
        <v>0</v>
      </c>
      <c r="AD926" s="60" t="str">
        <f ca="1">+IFERROR(VLOOKUP((($AC$3-AC926))/30.5,$AK$24:$AL$28,2,TRUE),"")</f>
        <v>A plus d’un an</v>
      </c>
      <c r="AE926" s="52"/>
      <c r="AF926" s="61"/>
    </row>
    <row r="927" spans="1:32" s="62" customFormat="1" ht="13.8" x14ac:dyDescent="0.3">
      <c r="A927" s="76"/>
      <c r="B927" s="64" t="s">
        <v>125</v>
      </c>
      <c r="C927" s="65" t="s">
        <v>125</v>
      </c>
      <c r="D927" s="65" t="s">
        <v>125</v>
      </c>
      <c r="E927" s="66" t="s">
        <v>125</v>
      </c>
      <c r="F927" s="54">
        <v>0</v>
      </c>
      <c r="G927" s="55">
        <v>0</v>
      </c>
      <c r="H927" s="67">
        <f t="shared" si="51"/>
        <v>0</v>
      </c>
      <c r="I927" s="68"/>
      <c r="J927" s="56"/>
      <c r="K927" s="69"/>
      <c r="L927" s="70">
        <f t="shared" si="52"/>
        <v>0</v>
      </c>
      <c r="M927" s="52"/>
      <c r="N927" s="57">
        <v>0</v>
      </c>
      <c r="O927" s="72"/>
      <c r="P927" s="72"/>
      <c r="Q927" s="72"/>
      <c r="R927" s="72"/>
      <c r="S927" s="72"/>
      <c r="T927" s="72"/>
      <c r="U927" s="72"/>
      <c r="V927" s="72"/>
      <c r="W927" s="72"/>
      <c r="X927" s="72"/>
      <c r="Y927" s="72"/>
      <c r="Z927" s="72"/>
      <c r="AA927" s="58">
        <f t="shared" si="53"/>
        <v>0</v>
      </c>
      <c r="AB927" s="73"/>
      <c r="AC927" s="59">
        <f>IF(ROUND(Comptes!AA927,0)=0,Comptes!AF927,IFERROR(IF(Comptes!H927&lt;&gt;0,IF(Comptes!AA927&lt;&gt;0,SUMPRODUCT(Comptes!O927:Z927,Comptes!$O$5:$Z$5)/Comptes!AA927,IF(Comptes!G927&lt;&gt;0,$AC$3,Comptes!AF927)),""),""))</f>
        <v>0</v>
      </c>
      <c r="AD927" s="60" t="str">
        <f ca="1">+IFERROR(VLOOKUP((($AC$3-AC927))/30.5,$AK$24:$AL$28,2,TRUE),"")</f>
        <v>A plus d’un an</v>
      </c>
      <c r="AE927" s="52"/>
      <c r="AF927" s="61"/>
    </row>
    <row r="928" spans="1:32" s="62" customFormat="1" ht="13.8" x14ac:dyDescent="0.3">
      <c r="A928" s="76"/>
      <c r="B928" s="64" t="s">
        <v>125</v>
      </c>
      <c r="C928" s="65" t="s">
        <v>125</v>
      </c>
      <c r="D928" s="65" t="s">
        <v>125</v>
      </c>
      <c r="E928" s="66" t="s">
        <v>125</v>
      </c>
      <c r="F928" s="54">
        <v>0</v>
      </c>
      <c r="G928" s="55">
        <v>0</v>
      </c>
      <c r="H928" s="67">
        <f t="shared" si="51"/>
        <v>0</v>
      </c>
      <c r="I928" s="68"/>
      <c r="J928" s="56"/>
      <c r="K928" s="69"/>
      <c r="L928" s="70">
        <f t="shared" si="52"/>
        <v>0</v>
      </c>
      <c r="M928" s="52"/>
      <c r="N928" s="57">
        <v>0</v>
      </c>
      <c r="O928" s="72"/>
      <c r="P928" s="72"/>
      <c r="Q928" s="72"/>
      <c r="R928" s="72"/>
      <c r="S928" s="72"/>
      <c r="T928" s="72"/>
      <c r="U928" s="72"/>
      <c r="V928" s="72"/>
      <c r="W928" s="72"/>
      <c r="X928" s="72"/>
      <c r="Y928" s="72"/>
      <c r="Z928" s="72"/>
      <c r="AA928" s="58">
        <f t="shared" si="53"/>
        <v>0</v>
      </c>
      <c r="AB928" s="73"/>
      <c r="AC928" s="59">
        <f>IF(ROUND(Comptes!AA928,0)=0,Comptes!AF928,IFERROR(IF(Comptes!H928&lt;&gt;0,IF(Comptes!AA928&lt;&gt;0,SUMPRODUCT(Comptes!O928:Z928,Comptes!$O$5:$Z$5)/Comptes!AA928,IF(Comptes!G928&lt;&gt;0,$AC$3,Comptes!AF928)),""),""))</f>
        <v>0</v>
      </c>
      <c r="AD928" s="60" t="str">
        <f ca="1">+IFERROR(VLOOKUP((($AC$3-AC928))/30.5,$AK$24:$AL$28,2,TRUE),"")</f>
        <v>A plus d’un an</v>
      </c>
      <c r="AE928" s="52"/>
      <c r="AF928" s="61"/>
    </row>
    <row r="929" spans="1:32" s="62" customFormat="1" ht="13.8" x14ac:dyDescent="0.3">
      <c r="A929" s="76"/>
      <c r="B929" s="64" t="s">
        <v>125</v>
      </c>
      <c r="C929" s="65" t="s">
        <v>125</v>
      </c>
      <c r="D929" s="65" t="s">
        <v>125</v>
      </c>
      <c r="E929" s="66" t="s">
        <v>125</v>
      </c>
      <c r="F929" s="54">
        <v>0</v>
      </c>
      <c r="G929" s="55">
        <v>0</v>
      </c>
      <c r="H929" s="67">
        <f t="shared" si="51"/>
        <v>0</v>
      </c>
      <c r="I929" s="68"/>
      <c r="J929" s="56"/>
      <c r="K929" s="69"/>
      <c r="L929" s="70">
        <f t="shared" si="52"/>
        <v>0</v>
      </c>
      <c r="M929" s="52"/>
      <c r="N929" s="57">
        <v>0</v>
      </c>
      <c r="O929" s="72"/>
      <c r="P929" s="72"/>
      <c r="Q929" s="72"/>
      <c r="R929" s="72"/>
      <c r="S929" s="72"/>
      <c r="T929" s="72"/>
      <c r="U929" s="72"/>
      <c r="V929" s="72"/>
      <c r="W929" s="72"/>
      <c r="X929" s="72"/>
      <c r="Y929" s="72"/>
      <c r="Z929" s="72"/>
      <c r="AA929" s="58">
        <f t="shared" si="53"/>
        <v>0</v>
      </c>
      <c r="AB929" s="73"/>
      <c r="AC929" s="59">
        <f>IF(ROUND(Comptes!AA929,0)=0,Comptes!AF929,IFERROR(IF(Comptes!H929&lt;&gt;0,IF(Comptes!AA929&lt;&gt;0,SUMPRODUCT(Comptes!O929:Z929,Comptes!$O$5:$Z$5)/Comptes!AA929,IF(Comptes!G929&lt;&gt;0,$AC$3,Comptes!AF929)),""),""))</f>
        <v>0</v>
      </c>
      <c r="AD929" s="60" t="str">
        <f ca="1">+IFERROR(VLOOKUP((($AC$3-AC929))/30.5,$AK$24:$AL$28,2,TRUE),"")</f>
        <v>A plus d’un an</v>
      </c>
      <c r="AE929" s="52"/>
      <c r="AF929" s="61"/>
    </row>
    <row r="930" spans="1:32" s="62" customFormat="1" ht="13.8" x14ac:dyDescent="0.3">
      <c r="A930" s="76"/>
      <c r="B930" s="64" t="s">
        <v>125</v>
      </c>
      <c r="C930" s="65" t="s">
        <v>125</v>
      </c>
      <c r="D930" s="65" t="s">
        <v>125</v>
      </c>
      <c r="E930" s="66" t="s">
        <v>125</v>
      </c>
      <c r="F930" s="54">
        <v>0</v>
      </c>
      <c r="G930" s="55">
        <v>0</v>
      </c>
      <c r="H930" s="67">
        <f t="shared" si="51"/>
        <v>0</v>
      </c>
      <c r="I930" s="68"/>
      <c r="J930" s="56"/>
      <c r="K930" s="69"/>
      <c r="L930" s="70">
        <f t="shared" si="52"/>
        <v>0</v>
      </c>
      <c r="M930" s="52"/>
      <c r="N930" s="57">
        <v>0</v>
      </c>
      <c r="O930" s="72"/>
      <c r="P930" s="72"/>
      <c r="Q930" s="72"/>
      <c r="R930" s="72"/>
      <c r="S930" s="72"/>
      <c r="T930" s="72"/>
      <c r="U930" s="72"/>
      <c r="V930" s="72"/>
      <c r="W930" s="72"/>
      <c r="X930" s="72"/>
      <c r="Y930" s="72"/>
      <c r="Z930" s="72"/>
      <c r="AA930" s="58">
        <f t="shared" si="53"/>
        <v>0</v>
      </c>
      <c r="AB930" s="73"/>
      <c r="AC930" s="59">
        <f>IF(ROUND(Comptes!AA930,0)=0,Comptes!AF930,IFERROR(IF(Comptes!H930&lt;&gt;0,IF(Comptes!AA930&lt;&gt;0,SUMPRODUCT(Comptes!O930:Z930,Comptes!$O$5:$Z$5)/Comptes!AA930,IF(Comptes!G930&lt;&gt;0,$AC$3,Comptes!AF930)),""),""))</f>
        <v>0</v>
      </c>
      <c r="AD930" s="60" t="str">
        <f ca="1">+IFERROR(VLOOKUP((($AC$3-AC930))/30.5,$AK$24:$AL$28,2,TRUE),"")</f>
        <v>A plus d’un an</v>
      </c>
      <c r="AE930" s="52"/>
      <c r="AF930" s="61"/>
    </row>
    <row r="931" spans="1:32" s="62" customFormat="1" ht="13.8" x14ac:dyDescent="0.3">
      <c r="A931" s="76"/>
      <c r="B931" s="64" t="s">
        <v>125</v>
      </c>
      <c r="C931" s="65" t="s">
        <v>125</v>
      </c>
      <c r="D931" s="65" t="s">
        <v>125</v>
      </c>
      <c r="E931" s="66" t="s">
        <v>125</v>
      </c>
      <c r="F931" s="54">
        <v>0</v>
      </c>
      <c r="G931" s="55">
        <v>0</v>
      </c>
      <c r="H931" s="67">
        <f t="shared" si="51"/>
        <v>0</v>
      </c>
      <c r="I931" s="68"/>
      <c r="J931" s="56"/>
      <c r="K931" s="69"/>
      <c r="L931" s="70">
        <f t="shared" si="52"/>
        <v>0</v>
      </c>
      <c r="M931" s="52"/>
      <c r="N931" s="57">
        <v>0</v>
      </c>
      <c r="O931" s="72"/>
      <c r="P931" s="72"/>
      <c r="Q931" s="72"/>
      <c r="R931" s="72"/>
      <c r="S931" s="72"/>
      <c r="T931" s="72"/>
      <c r="U931" s="72"/>
      <c r="V931" s="72"/>
      <c r="W931" s="72"/>
      <c r="X931" s="72"/>
      <c r="Y931" s="72"/>
      <c r="Z931" s="72"/>
      <c r="AA931" s="58">
        <f t="shared" si="53"/>
        <v>0</v>
      </c>
      <c r="AB931" s="73"/>
      <c r="AC931" s="59">
        <f>IF(ROUND(Comptes!AA931,0)=0,Comptes!AF931,IFERROR(IF(Comptes!H931&lt;&gt;0,IF(Comptes!AA931&lt;&gt;0,SUMPRODUCT(Comptes!O931:Z931,Comptes!$O$5:$Z$5)/Comptes!AA931,IF(Comptes!G931&lt;&gt;0,$AC$3,Comptes!AF931)),""),""))</f>
        <v>0</v>
      </c>
      <c r="AD931" s="60" t="str">
        <f ca="1">+IFERROR(VLOOKUP((($AC$3-AC931))/30.5,$AK$24:$AL$28,2,TRUE),"")</f>
        <v>A plus d’un an</v>
      </c>
      <c r="AE931" s="52"/>
      <c r="AF931" s="61"/>
    </row>
    <row r="932" spans="1:32" s="62" customFormat="1" ht="13.8" x14ac:dyDescent="0.3">
      <c r="A932" s="76"/>
      <c r="B932" s="64" t="s">
        <v>125</v>
      </c>
      <c r="C932" s="65" t="s">
        <v>125</v>
      </c>
      <c r="D932" s="65" t="s">
        <v>125</v>
      </c>
      <c r="E932" s="66" t="s">
        <v>125</v>
      </c>
      <c r="F932" s="54">
        <v>0</v>
      </c>
      <c r="G932" s="55">
        <v>0</v>
      </c>
      <c r="H932" s="67">
        <f t="shared" si="51"/>
        <v>0</v>
      </c>
      <c r="I932" s="68"/>
      <c r="J932" s="56"/>
      <c r="K932" s="69"/>
      <c r="L932" s="70">
        <f t="shared" si="52"/>
        <v>0</v>
      </c>
      <c r="M932" s="52"/>
      <c r="N932" s="57">
        <v>0</v>
      </c>
      <c r="O932" s="72"/>
      <c r="P932" s="72"/>
      <c r="Q932" s="72"/>
      <c r="R932" s="72"/>
      <c r="S932" s="72"/>
      <c r="T932" s="72"/>
      <c r="U932" s="72"/>
      <c r="V932" s="72"/>
      <c r="W932" s="72"/>
      <c r="X932" s="72"/>
      <c r="Y932" s="72"/>
      <c r="Z932" s="72"/>
      <c r="AA932" s="58">
        <f t="shared" si="53"/>
        <v>0</v>
      </c>
      <c r="AB932" s="73"/>
      <c r="AC932" s="59">
        <f>IF(ROUND(Comptes!AA932,0)=0,Comptes!AF932,IFERROR(IF(Comptes!H932&lt;&gt;0,IF(Comptes!AA932&lt;&gt;0,SUMPRODUCT(Comptes!O932:Z932,Comptes!$O$5:$Z$5)/Comptes!AA932,IF(Comptes!G932&lt;&gt;0,$AC$3,Comptes!AF932)),""),""))</f>
        <v>0</v>
      </c>
      <c r="AD932" s="60" t="str">
        <f ca="1">+IFERROR(VLOOKUP((($AC$3-AC932))/30.5,$AK$24:$AL$28,2,TRUE),"")</f>
        <v>A plus d’un an</v>
      </c>
      <c r="AE932" s="52"/>
      <c r="AF932" s="61"/>
    </row>
    <row r="933" spans="1:32" s="62" customFormat="1" ht="13.8" x14ac:dyDescent="0.3">
      <c r="A933" s="76"/>
      <c r="B933" s="64" t="s">
        <v>125</v>
      </c>
      <c r="C933" s="65" t="s">
        <v>125</v>
      </c>
      <c r="D933" s="65" t="s">
        <v>125</v>
      </c>
      <c r="E933" s="66" t="s">
        <v>125</v>
      </c>
      <c r="F933" s="54">
        <v>0</v>
      </c>
      <c r="G933" s="55">
        <v>0</v>
      </c>
      <c r="H933" s="67">
        <f t="shared" si="51"/>
        <v>0</v>
      </c>
      <c r="I933" s="68"/>
      <c r="J933" s="56"/>
      <c r="K933" s="69"/>
      <c r="L933" s="70">
        <f t="shared" si="52"/>
        <v>0</v>
      </c>
      <c r="M933" s="52"/>
      <c r="N933" s="57">
        <v>0</v>
      </c>
      <c r="O933" s="72"/>
      <c r="P933" s="72"/>
      <c r="Q933" s="72"/>
      <c r="R933" s="72"/>
      <c r="S933" s="72"/>
      <c r="T933" s="72"/>
      <c r="U933" s="72"/>
      <c r="V933" s="72"/>
      <c r="W933" s="72"/>
      <c r="X933" s="72"/>
      <c r="Y933" s="72"/>
      <c r="Z933" s="72"/>
      <c r="AA933" s="58">
        <f t="shared" si="53"/>
        <v>0</v>
      </c>
      <c r="AB933" s="73"/>
      <c r="AC933" s="59">
        <f>IF(ROUND(Comptes!AA933,0)=0,Comptes!AF933,IFERROR(IF(Comptes!H933&lt;&gt;0,IF(Comptes!AA933&lt;&gt;0,SUMPRODUCT(Comptes!O933:Z933,Comptes!$O$5:$Z$5)/Comptes!AA933,IF(Comptes!G933&lt;&gt;0,$AC$3,Comptes!AF933)),""),""))</f>
        <v>0</v>
      </c>
      <c r="AD933" s="60" t="str">
        <f ca="1">+IFERROR(VLOOKUP((($AC$3-AC933))/30.5,$AK$24:$AL$28,2,TRUE),"")</f>
        <v>A plus d’un an</v>
      </c>
      <c r="AE933" s="52"/>
      <c r="AF933" s="61"/>
    </row>
    <row r="934" spans="1:32" s="62" customFormat="1" ht="13.8" x14ac:dyDescent="0.3">
      <c r="A934" s="76"/>
      <c r="B934" s="64" t="s">
        <v>125</v>
      </c>
      <c r="C934" s="65" t="s">
        <v>125</v>
      </c>
      <c r="D934" s="65" t="s">
        <v>125</v>
      </c>
      <c r="E934" s="66" t="s">
        <v>125</v>
      </c>
      <c r="F934" s="54">
        <v>0</v>
      </c>
      <c r="G934" s="55">
        <v>0</v>
      </c>
      <c r="H934" s="67">
        <f t="shared" si="51"/>
        <v>0</v>
      </c>
      <c r="I934" s="68"/>
      <c r="J934" s="56"/>
      <c r="K934" s="69"/>
      <c r="L934" s="70">
        <f t="shared" si="52"/>
        <v>0</v>
      </c>
      <c r="M934" s="52"/>
      <c r="N934" s="57">
        <v>0</v>
      </c>
      <c r="O934" s="72"/>
      <c r="P934" s="72"/>
      <c r="Q934" s="72"/>
      <c r="R934" s="72"/>
      <c r="S934" s="72"/>
      <c r="T934" s="72"/>
      <c r="U934" s="72"/>
      <c r="V934" s="72"/>
      <c r="W934" s="72"/>
      <c r="X934" s="72"/>
      <c r="Y934" s="72"/>
      <c r="Z934" s="72"/>
      <c r="AA934" s="58">
        <f t="shared" si="53"/>
        <v>0</v>
      </c>
      <c r="AB934" s="73"/>
      <c r="AC934" s="59">
        <f>IF(ROUND(Comptes!AA934,0)=0,Comptes!AF934,IFERROR(IF(Comptes!H934&lt;&gt;0,IF(Comptes!AA934&lt;&gt;0,SUMPRODUCT(Comptes!O934:Z934,Comptes!$O$5:$Z$5)/Comptes!AA934,IF(Comptes!G934&lt;&gt;0,$AC$3,Comptes!AF934)),""),""))</f>
        <v>0</v>
      </c>
      <c r="AD934" s="60" t="str">
        <f ca="1">+IFERROR(VLOOKUP((($AC$3-AC934))/30.5,$AK$24:$AL$28,2,TRUE),"")</f>
        <v>A plus d’un an</v>
      </c>
      <c r="AE934" s="52"/>
      <c r="AF934" s="61"/>
    </row>
    <row r="935" spans="1:32" s="62" customFormat="1" ht="13.8" x14ac:dyDescent="0.3">
      <c r="A935" s="76"/>
      <c r="B935" s="64" t="s">
        <v>125</v>
      </c>
      <c r="C935" s="65" t="s">
        <v>125</v>
      </c>
      <c r="D935" s="65" t="s">
        <v>125</v>
      </c>
      <c r="E935" s="66" t="s">
        <v>125</v>
      </c>
      <c r="F935" s="54">
        <v>0</v>
      </c>
      <c r="G935" s="55">
        <v>0</v>
      </c>
      <c r="H935" s="67">
        <f t="shared" si="51"/>
        <v>0</v>
      </c>
      <c r="I935" s="68"/>
      <c r="J935" s="56"/>
      <c r="K935" s="69"/>
      <c r="L935" s="70">
        <f t="shared" si="52"/>
        <v>0</v>
      </c>
      <c r="M935" s="52"/>
      <c r="N935" s="57">
        <v>0</v>
      </c>
      <c r="O935" s="72"/>
      <c r="P935" s="72"/>
      <c r="Q935" s="72"/>
      <c r="R935" s="72"/>
      <c r="S935" s="72"/>
      <c r="T935" s="72"/>
      <c r="U935" s="72"/>
      <c r="V935" s="72"/>
      <c r="W935" s="72"/>
      <c r="X935" s="72"/>
      <c r="Y935" s="72"/>
      <c r="Z935" s="72"/>
      <c r="AA935" s="58">
        <f t="shared" si="53"/>
        <v>0</v>
      </c>
      <c r="AB935" s="73"/>
      <c r="AC935" s="59">
        <f>IF(ROUND(Comptes!AA935,0)=0,Comptes!AF935,IFERROR(IF(Comptes!H935&lt;&gt;0,IF(Comptes!AA935&lt;&gt;0,SUMPRODUCT(Comptes!O935:Z935,Comptes!$O$5:$Z$5)/Comptes!AA935,IF(Comptes!G935&lt;&gt;0,$AC$3,Comptes!AF935)),""),""))</f>
        <v>0</v>
      </c>
      <c r="AD935" s="60" t="str">
        <f ca="1">+IFERROR(VLOOKUP((($AC$3-AC935))/30.5,$AK$24:$AL$28,2,TRUE),"")</f>
        <v>A plus d’un an</v>
      </c>
      <c r="AE935" s="52"/>
      <c r="AF935" s="61"/>
    </row>
    <row r="936" spans="1:32" s="62" customFormat="1" ht="13.8" x14ac:dyDescent="0.3">
      <c r="A936" s="76"/>
      <c r="B936" s="64" t="s">
        <v>125</v>
      </c>
      <c r="C936" s="65" t="s">
        <v>125</v>
      </c>
      <c r="D936" s="65" t="s">
        <v>125</v>
      </c>
      <c r="E936" s="66" t="s">
        <v>125</v>
      </c>
      <c r="F936" s="54">
        <v>0</v>
      </c>
      <c r="G936" s="55">
        <v>0</v>
      </c>
      <c r="H936" s="67">
        <f t="shared" si="51"/>
        <v>0</v>
      </c>
      <c r="I936" s="68"/>
      <c r="J936" s="56"/>
      <c r="K936" s="69"/>
      <c r="L936" s="70">
        <f t="shared" si="52"/>
        <v>0</v>
      </c>
      <c r="M936" s="52"/>
      <c r="N936" s="57">
        <v>0</v>
      </c>
      <c r="O936" s="72"/>
      <c r="P936" s="72"/>
      <c r="Q936" s="72"/>
      <c r="R936" s="72"/>
      <c r="S936" s="72"/>
      <c r="T936" s="72"/>
      <c r="U936" s="72"/>
      <c r="V936" s="72"/>
      <c r="W936" s="72"/>
      <c r="X936" s="72"/>
      <c r="Y936" s="72"/>
      <c r="Z936" s="72"/>
      <c r="AA936" s="58">
        <f t="shared" si="53"/>
        <v>0</v>
      </c>
      <c r="AB936" s="73"/>
      <c r="AC936" s="59">
        <f>IF(ROUND(Comptes!AA936,0)=0,Comptes!AF936,IFERROR(IF(Comptes!H936&lt;&gt;0,IF(Comptes!AA936&lt;&gt;0,SUMPRODUCT(Comptes!O936:Z936,Comptes!$O$5:$Z$5)/Comptes!AA936,IF(Comptes!G936&lt;&gt;0,$AC$3,Comptes!AF936)),""),""))</f>
        <v>0</v>
      </c>
      <c r="AD936" s="60" t="str">
        <f ca="1">+IFERROR(VLOOKUP((($AC$3-AC936))/30.5,$AK$24:$AL$28,2,TRUE),"")</f>
        <v>A plus d’un an</v>
      </c>
      <c r="AE936" s="52"/>
      <c r="AF936" s="61"/>
    </row>
    <row r="937" spans="1:32" s="62" customFormat="1" ht="13.8" x14ac:dyDescent="0.3">
      <c r="A937" s="76"/>
      <c r="B937" s="64" t="s">
        <v>125</v>
      </c>
      <c r="C937" s="65" t="s">
        <v>125</v>
      </c>
      <c r="D937" s="65" t="s">
        <v>125</v>
      </c>
      <c r="E937" s="66" t="s">
        <v>125</v>
      </c>
      <c r="F937" s="54">
        <v>0</v>
      </c>
      <c r="G937" s="55">
        <v>0</v>
      </c>
      <c r="H937" s="67">
        <f t="shared" si="51"/>
        <v>0</v>
      </c>
      <c r="I937" s="68"/>
      <c r="J937" s="56"/>
      <c r="K937" s="69"/>
      <c r="L937" s="70">
        <f t="shared" si="52"/>
        <v>0</v>
      </c>
      <c r="M937" s="52"/>
      <c r="N937" s="57">
        <v>0</v>
      </c>
      <c r="O937" s="72"/>
      <c r="P937" s="72"/>
      <c r="Q937" s="72"/>
      <c r="R937" s="72"/>
      <c r="S937" s="72"/>
      <c r="T937" s="72"/>
      <c r="U937" s="72"/>
      <c r="V937" s="72"/>
      <c r="W937" s="72"/>
      <c r="X937" s="72"/>
      <c r="Y937" s="72"/>
      <c r="Z937" s="72"/>
      <c r="AA937" s="58">
        <f t="shared" si="53"/>
        <v>0</v>
      </c>
      <c r="AB937" s="73"/>
      <c r="AC937" s="59">
        <f>IF(ROUND(Comptes!AA937,0)=0,Comptes!AF937,IFERROR(IF(Comptes!H937&lt;&gt;0,IF(Comptes!AA937&lt;&gt;0,SUMPRODUCT(Comptes!O937:Z937,Comptes!$O$5:$Z$5)/Comptes!AA937,IF(Comptes!G937&lt;&gt;0,$AC$3,Comptes!AF937)),""),""))</f>
        <v>0</v>
      </c>
      <c r="AD937" s="60" t="str">
        <f ca="1">+IFERROR(VLOOKUP((($AC$3-AC937))/30.5,$AK$24:$AL$28,2,TRUE),"")</f>
        <v>A plus d’un an</v>
      </c>
      <c r="AE937" s="52"/>
      <c r="AF937" s="61"/>
    </row>
    <row r="938" spans="1:32" s="62" customFormat="1" ht="13.8" x14ac:dyDescent="0.3">
      <c r="A938" s="76"/>
      <c r="B938" s="64" t="s">
        <v>125</v>
      </c>
      <c r="C938" s="65" t="s">
        <v>125</v>
      </c>
      <c r="D938" s="65" t="s">
        <v>125</v>
      </c>
      <c r="E938" s="66" t="s">
        <v>125</v>
      </c>
      <c r="F938" s="54">
        <v>0</v>
      </c>
      <c r="G938" s="55">
        <v>0</v>
      </c>
      <c r="H938" s="67">
        <f t="shared" si="51"/>
        <v>0</v>
      </c>
      <c r="I938" s="68"/>
      <c r="J938" s="56"/>
      <c r="K938" s="69"/>
      <c r="L938" s="70">
        <f t="shared" si="52"/>
        <v>0</v>
      </c>
      <c r="M938" s="52"/>
      <c r="N938" s="57">
        <v>0</v>
      </c>
      <c r="O938" s="72"/>
      <c r="P938" s="72"/>
      <c r="Q938" s="72"/>
      <c r="R938" s="72"/>
      <c r="S938" s="72"/>
      <c r="T938" s="72"/>
      <c r="U938" s="72"/>
      <c r="V938" s="72"/>
      <c r="W938" s="72"/>
      <c r="X938" s="72"/>
      <c r="Y938" s="72"/>
      <c r="Z938" s="72"/>
      <c r="AA938" s="58">
        <f t="shared" si="53"/>
        <v>0</v>
      </c>
      <c r="AB938" s="73"/>
      <c r="AC938" s="59">
        <f>IF(ROUND(Comptes!AA938,0)=0,Comptes!AF938,IFERROR(IF(Comptes!H938&lt;&gt;0,IF(Comptes!AA938&lt;&gt;0,SUMPRODUCT(Comptes!O938:Z938,Comptes!$O$5:$Z$5)/Comptes!AA938,IF(Comptes!G938&lt;&gt;0,$AC$3,Comptes!AF938)),""),""))</f>
        <v>0</v>
      </c>
      <c r="AD938" s="60" t="str">
        <f ca="1">+IFERROR(VLOOKUP((($AC$3-AC938))/30.5,$AK$24:$AL$28,2,TRUE),"")</f>
        <v>A plus d’un an</v>
      </c>
      <c r="AE938" s="52"/>
      <c r="AF938" s="61"/>
    </row>
    <row r="939" spans="1:32" s="62" customFormat="1" ht="13.8" x14ac:dyDescent="0.3">
      <c r="A939" s="76"/>
      <c r="B939" s="64" t="s">
        <v>125</v>
      </c>
      <c r="C939" s="65" t="s">
        <v>125</v>
      </c>
      <c r="D939" s="65" t="s">
        <v>125</v>
      </c>
      <c r="E939" s="66" t="s">
        <v>125</v>
      </c>
      <c r="F939" s="54">
        <v>0</v>
      </c>
      <c r="G939" s="55">
        <v>0</v>
      </c>
      <c r="H939" s="67">
        <f t="shared" si="51"/>
        <v>0</v>
      </c>
      <c r="I939" s="68"/>
      <c r="J939" s="56"/>
      <c r="K939" s="69"/>
      <c r="L939" s="70">
        <f t="shared" si="52"/>
        <v>0</v>
      </c>
      <c r="M939" s="52"/>
      <c r="N939" s="57">
        <v>0</v>
      </c>
      <c r="O939" s="72"/>
      <c r="P939" s="72"/>
      <c r="Q939" s="72"/>
      <c r="R939" s="72"/>
      <c r="S939" s="72"/>
      <c r="T939" s="72"/>
      <c r="U939" s="72"/>
      <c r="V939" s="72"/>
      <c r="W939" s="72"/>
      <c r="X939" s="72"/>
      <c r="Y939" s="72"/>
      <c r="Z939" s="72"/>
      <c r="AA939" s="58">
        <f t="shared" si="53"/>
        <v>0</v>
      </c>
      <c r="AB939" s="73"/>
      <c r="AC939" s="59">
        <f>IF(ROUND(Comptes!AA939,0)=0,Comptes!AF939,IFERROR(IF(Comptes!H939&lt;&gt;0,IF(Comptes!AA939&lt;&gt;0,SUMPRODUCT(Comptes!O939:Z939,Comptes!$O$5:$Z$5)/Comptes!AA939,IF(Comptes!G939&lt;&gt;0,$AC$3,Comptes!AF939)),""),""))</f>
        <v>0</v>
      </c>
      <c r="AD939" s="60" t="str">
        <f ca="1">+IFERROR(VLOOKUP((($AC$3-AC939))/30.5,$AK$24:$AL$28,2,TRUE),"")</f>
        <v>A plus d’un an</v>
      </c>
      <c r="AE939" s="52"/>
      <c r="AF939" s="61"/>
    </row>
    <row r="940" spans="1:32" s="62" customFormat="1" ht="13.8" x14ac:dyDescent="0.3">
      <c r="A940" s="76"/>
      <c r="B940" s="64" t="s">
        <v>125</v>
      </c>
      <c r="C940" s="65" t="s">
        <v>125</v>
      </c>
      <c r="D940" s="65" t="s">
        <v>125</v>
      </c>
      <c r="E940" s="66" t="s">
        <v>125</v>
      </c>
      <c r="F940" s="54">
        <v>0</v>
      </c>
      <c r="G940" s="55">
        <v>0</v>
      </c>
      <c r="H940" s="67">
        <f t="shared" si="51"/>
        <v>0</v>
      </c>
      <c r="I940" s="68"/>
      <c r="J940" s="56"/>
      <c r="K940" s="69"/>
      <c r="L940" s="70">
        <f t="shared" si="52"/>
        <v>0</v>
      </c>
      <c r="M940" s="52"/>
      <c r="N940" s="57">
        <v>0</v>
      </c>
      <c r="O940" s="72"/>
      <c r="P940" s="72"/>
      <c r="Q940" s="72"/>
      <c r="R940" s="72"/>
      <c r="S940" s="72"/>
      <c r="T940" s="72"/>
      <c r="U940" s="72"/>
      <c r="V940" s="72"/>
      <c r="W940" s="72"/>
      <c r="X940" s="72"/>
      <c r="Y940" s="72"/>
      <c r="Z940" s="72"/>
      <c r="AA940" s="58">
        <f t="shared" si="53"/>
        <v>0</v>
      </c>
      <c r="AB940" s="73"/>
      <c r="AC940" s="59">
        <f>IF(ROUND(Comptes!AA940,0)=0,Comptes!AF940,IFERROR(IF(Comptes!H940&lt;&gt;0,IF(Comptes!AA940&lt;&gt;0,SUMPRODUCT(Comptes!O940:Z940,Comptes!$O$5:$Z$5)/Comptes!AA940,IF(Comptes!G940&lt;&gt;0,$AC$3,Comptes!AF940)),""),""))</f>
        <v>0</v>
      </c>
      <c r="AD940" s="60" t="str">
        <f ca="1">+IFERROR(VLOOKUP((($AC$3-AC940))/30.5,$AK$24:$AL$28,2,TRUE),"")</f>
        <v>A plus d’un an</v>
      </c>
      <c r="AE940" s="52"/>
      <c r="AF940" s="61"/>
    </row>
    <row r="941" spans="1:32" s="62" customFormat="1" ht="13.8" x14ac:dyDescent="0.3">
      <c r="A941" s="76"/>
      <c r="B941" s="64" t="s">
        <v>125</v>
      </c>
      <c r="C941" s="65" t="s">
        <v>125</v>
      </c>
      <c r="D941" s="65" t="s">
        <v>125</v>
      </c>
      <c r="E941" s="66" t="s">
        <v>125</v>
      </c>
      <c r="F941" s="54">
        <v>0</v>
      </c>
      <c r="G941" s="55">
        <v>0</v>
      </c>
      <c r="H941" s="67">
        <f t="shared" si="51"/>
        <v>0</v>
      </c>
      <c r="I941" s="68"/>
      <c r="J941" s="56"/>
      <c r="K941" s="69"/>
      <c r="L941" s="70">
        <f t="shared" si="52"/>
        <v>0</v>
      </c>
      <c r="M941" s="52"/>
      <c r="N941" s="57">
        <v>0</v>
      </c>
      <c r="O941" s="72"/>
      <c r="P941" s="72"/>
      <c r="Q941" s="72"/>
      <c r="R941" s="72"/>
      <c r="S941" s="72"/>
      <c r="T941" s="72"/>
      <c r="U941" s="72"/>
      <c r="V941" s="72"/>
      <c r="W941" s="72"/>
      <c r="X941" s="72"/>
      <c r="Y941" s="72"/>
      <c r="Z941" s="72"/>
      <c r="AA941" s="58">
        <f t="shared" si="53"/>
        <v>0</v>
      </c>
      <c r="AB941" s="73"/>
      <c r="AC941" s="59">
        <f>IF(ROUND(Comptes!AA941,0)=0,Comptes!AF941,IFERROR(IF(Comptes!H941&lt;&gt;0,IF(Comptes!AA941&lt;&gt;0,SUMPRODUCT(Comptes!O941:Z941,Comptes!$O$5:$Z$5)/Comptes!AA941,IF(Comptes!G941&lt;&gt;0,$AC$3,Comptes!AF941)),""),""))</f>
        <v>0</v>
      </c>
      <c r="AD941" s="60" t="str">
        <f ca="1">+IFERROR(VLOOKUP((($AC$3-AC941))/30.5,$AK$24:$AL$28,2,TRUE),"")</f>
        <v>A plus d’un an</v>
      </c>
      <c r="AE941" s="52"/>
      <c r="AF941" s="61"/>
    </row>
    <row r="942" spans="1:32" s="62" customFormat="1" ht="13.8" x14ac:dyDescent="0.3">
      <c r="A942" s="76"/>
      <c r="B942" s="64" t="s">
        <v>125</v>
      </c>
      <c r="C942" s="65" t="s">
        <v>125</v>
      </c>
      <c r="D942" s="65" t="s">
        <v>125</v>
      </c>
      <c r="E942" s="66" t="s">
        <v>125</v>
      </c>
      <c r="F942" s="54">
        <v>0</v>
      </c>
      <c r="G942" s="55">
        <v>0</v>
      </c>
      <c r="H942" s="67">
        <f t="shared" si="51"/>
        <v>0</v>
      </c>
      <c r="I942" s="68"/>
      <c r="J942" s="56"/>
      <c r="K942" s="69"/>
      <c r="L942" s="70">
        <f t="shared" si="52"/>
        <v>0</v>
      </c>
      <c r="M942" s="52"/>
      <c r="N942" s="57">
        <v>0</v>
      </c>
      <c r="O942" s="72"/>
      <c r="P942" s="72"/>
      <c r="Q942" s="72"/>
      <c r="R942" s="72"/>
      <c r="S942" s="72"/>
      <c r="T942" s="72"/>
      <c r="U942" s="72"/>
      <c r="V942" s="72"/>
      <c r="W942" s="72"/>
      <c r="X942" s="72"/>
      <c r="Y942" s="72"/>
      <c r="Z942" s="72"/>
      <c r="AA942" s="58">
        <f t="shared" si="53"/>
        <v>0</v>
      </c>
      <c r="AB942" s="73"/>
      <c r="AC942" s="59">
        <f>IF(ROUND(Comptes!AA942,0)=0,Comptes!AF942,IFERROR(IF(Comptes!H942&lt;&gt;0,IF(Comptes!AA942&lt;&gt;0,SUMPRODUCT(Comptes!O942:Z942,Comptes!$O$5:$Z$5)/Comptes!AA942,IF(Comptes!G942&lt;&gt;0,$AC$3,Comptes!AF942)),""),""))</f>
        <v>0</v>
      </c>
      <c r="AD942" s="60" t="str">
        <f ca="1">+IFERROR(VLOOKUP((($AC$3-AC942))/30.5,$AK$24:$AL$28,2,TRUE),"")</f>
        <v>A plus d’un an</v>
      </c>
      <c r="AE942" s="52"/>
      <c r="AF942" s="61"/>
    </row>
    <row r="943" spans="1:32" s="62" customFormat="1" ht="13.8" x14ac:dyDescent="0.3">
      <c r="A943" s="76"/>
      <c r="B943" s="64" t="s">
        <v>125</v>
      </c>
      <c r="C943" s="65" t="s">
        <v>125</v>
      </c>
      <c r="D943" s="65" t="s">
        <v>125</v>
      </c>
      <c r="E943" s="66" t="s">
        <v>125</v>
      </c>
      <c r="F943" s="54">
        <v>0</v>
      </c>
      <c r="G943" s="55">
        <v>0</v>
      </c>
      <c r="H943" s="67">
        <f t="shared" si="51"/>
        <v>0</v>
      </c>
      <c r="I943" s="68"/>
      <c r="J943" s="56"/>
      <c r="K943" s="69"/>
      <c r="L943" s="70">
        <f t="shared" si="52"/>
        <v>0</v>
      </c>
      <c r="M943" s="52"/>
      <c r="N943" s="57">
        <v>0</v>
      </c>
      <c r="O943" s="72"/>
      <c r="P943" s="72"/>
      <c r="Q943" s="72"/>
      <c r="R943" s="72"/>
      <c r="S943" s="72"/>
      <c r="T943" s="72"/>
      <c r="U943" s="72"/>
      <c r="V943" s="72"/>
      <c r="W943" s="72"/>
      <c r="X943" s="72"/>
      <c r="Y943" s="72"/>
      <c r="Z943" s="72"/>
      <c r="AA943" s="58">
        <f t="shared" si="53"/>
        <v>0</v>
      </c>
      <c r="AB943" s="73"/>
      <c r="AC943" s="59">
        <f>IF(ROUND(Comptes!AA943,0)=0,Comptes!AF943,IFERROR(IF(Comptes!H943&lt;&gt;0,IF(Comptes!AA943&lt;&gt;0,SUMPRODUCT(Comptes!O943:Z943,Comptes!$O$5:$Z$5)/Comptes!AA943,IF(Comptes!G943&lt;&gt;0,$AC$3,Comptes!AF943)),""),""))</f>
        <v>0</v>
      </c>
      <c r="AD943" s="60" t="str">
        <f ca="1">+IFERROR(VLOOKUP((($AC$3-AC943))/30.5,$AK$24:$AL$28,2,TRUE),"")</f>
        <v>A plus d’un an</v>
      </c>
      <c r="AE943" s="52"/>
      <c r="AF943" s="61"/>
    </row>
    <row r="944" spans="1:32" s="62" customFormat="1" ht="13.8" x14ac:dyDescent="0.3">
      <c r="A944" s="76"/>
      <c r="B944" s="64" t="s">
        <v>125</v>
      </c>
      <c r="C944" s="65" t="s">
        <v>125</v>
      </c>
      <c r="D944" s="65" t="s">
        <v>125</v>
      </c>
      <c r="E944" s="66" t="s">
        <v>125</v>
      </c>
      <c r="F944" s="54">
        <v>0</v>
      </c>
      <c r="G944" s="55">
        <v>0</v>
      </c>
      <c r="H944" s="67">
        <f t="shared" si="51"/>
        <v>0</v>
      </c>
      <c r="I944" s="68"/>
      <c r="J944" s="56"/>
      <c r="K944" s="69"/>
      <c r="L944" s="70">
        <f t="shared" si="52"/>
        <v>0</v>
      </c>
      <c r="M944" s="52"/>
      <c r="N944" s="57">
        <v>0</v>
      </c>
      <c r="O944" s="72"/>
      <c r="P944" s="72"/>
      <c r="Q944" s="72"/>
      <c r="R944" s="72"/>
      <c r="S944" s="72"/>
      <c r="T944" s="72"/>
      <c r="U944" s="72"/>
      <c r="V944" s="72"/>
      <c r="W944" s="72"/>
      <c r="X944" s="72"/>
      <c r="Y944" s="72"/>
      <c r="Z944" s="72"/>
      <c r="AA944" s="58">
        <f t="shared" si="53"/>
        <v>0</v>
      </c>
      <c r="AB944" s="73"/>
      <c r="AC944" s="59">
        <f>IF(ROUND(Comptes!AA944,0)=0,Comptes!AF944,IFERROR(IF(Comptes!H944&lt;&gt;0,IF(Comptes!AA944&lt;&gt;0,SUMPRODUCT(Comptes!O944:Z944,Comptes!$O$5:$Z$5)/Comptes!AA944,IF(Comptes!G944&lt;&gt;0,$AC$3,Comptes!AF944)),""),""))</f>
        <v>0</v>
      </c>
      <c r="AD944" s="60" t="str">
        <f ca="1">+IFERROR(VLOOKUP((($AC$3-AC944))/30.5,$AK$24:$AL$28,2,TRUE),"")</f>
        <v>A plus d’un an</v>
      </c>
      <c r="AE944" s="52"/>
      <c r="AF944" s="61"/>
    </row>
    <row r="945" spans="1:32" s="62" customFormat="1" ht="13.8" x14ac:dyDescent="0.3">
      <c r="A945" s="76"/>
      <c r="B945" s="64" t="s">
        <v>125</v>
      </c>
      <c r="C945" s="65" t="s">
        <v>125</v>
      </c>
      <c r="D945" s="65" t="s">
        <v>125</v>
      </c>
      <c r="E945" s="66" t="s">
        <v>125</v>
      </c>
      <c r="F945" s="54">
        <v>0</v>
      </c>
      <c r="G945" s="55">
        <v>0</v>
      </c>
      <c r="H945" s="67">
        <f t="shared" si="51"/>
        <v>0</v>
      </c>
      <c r="I945" s="68"/>
      <c r="J945" s="56"/>
      <c r="K945" s="69"/>
      <c r="L945" s="70">
        <f t="shared" si="52"/>
        <v>0</v>
      </c>
      <c r="M945" s="52"/>
      <c r="N945" s="57">
        <v>0</v>
      </c>
      <c r="O945" s="72"/>
      <c r="P945" s="72"/>
      <c r="Q945" s="72"/>
      <c r="R945" s="72"/>
      <c r="S945" s="72"/>
      <c r="T945" s="72"/>
      <c r="U945" s="72"/>
      <c r="V945" s="72"/>
      <c r="W945" s="72"/>
      <c r="X945" s="72"/>
      <c r="Y945" s="72"/>
      <c r="Z945" s="72"/>
      <c r="AA945" s="58">
        <f t="shared" si="53"/>
        <v>0</v>
      </c>
      <c r="AB945" s="73"/>
      <c r="AC945" s="59">
        <f>IF(ROUND(Comptes!AA945,0)=0,Comptes!AF945,IFERROR(IF(Comptes!H945&lt;&gt;0,IF(Comptes!AA945&lt;&gt;0,SUMPRODUCT(Comptes!O945:Z945,Comptes!$O$5:$Z$5)/Comptes!AA945,IF(Comptes!G945&lt;&gt;0,$AC$3,Comptes!AF945)),""),""))</f>
        <v>0</v>
      </c>
      <c r="AD945" s="60" t="str">
        <f ca="1">+IFERROR(VLOOKUP((($AC$3-AC945))/30.5,$AK$24:$AL$28,2,TRUE),"")</f>
        <v>A plus d’un an</v>
      </c>
      <c r="AE945" s="52"/>
      <c r="AF945" s="61"/>
    </row>
    <row r="946" spans="1:32" s="62" customFormat="1" ht="13.8" x14ac:dyDescent="0.3">
      <c r="A946" s="76"/>
      <c r="B946" s="64" t="s">
        <v>125</v>
      </c>
      <c r="C946" s="65" t="s">
        <v>125</v>
      </c>
      <c r="D946" s="65" t="s">
        <v>125</v>
      </c>
      <c r="E946" s="66" t="s">
        <v>125</v>
      </c>
      <c r="F946" s="54">
        <v>0</v>
      </c>
      <c r="G946" s="55">
        <v>0</v>
      </c>
      <c r="H946" s="67">
        <f t="shared" si="51"/>
        <v>0</v>
      </c>
      <c r="I946" s="68"/>
      <c r="J946" s="56"/>
      <c r="K946" s="69"/>
      <c r="L946" s="70">
        <f t="shared" si="52"/>
        <v>0</v>
      </c>
      <c r="M946" s="52"/>
      <c r="N946" s="57">
        <v>0</v>
      </c>
      <c r="O946" s="72"/>
      <c r="P946" s="72"/>
      <c r="Q946" s="72"/>
      <c r="R946" s="72"/>
      <c r="S946" s="72"/>
      <c r="T946" s="72"/>
      <c r="U946" s="72"/>
      <c r="V946" s="72"/>
      <c r="W946" s="72"/>
      <c r="X946" s="72"/>
      <c r="Y946" s="72"/>
      <c r="Z946" s="72"/>
      <c r="AA946" s="58">
        <f t="shared" si="53"/>
        <v>0</v>
      </c>
      <c r="AB946" s="73"/>
      <c r="AC946" s="59">
        <f>IF(ROUND(Comptes!AA946,0)=0,Comptes!AF946,IFERROR(IF(Comptes!H946&lt;&gt;0,IF(Comptes!AA946&lt;&gt;0,SUMPRODUCT(Comptes!O946:Z946,Comptes!$O$5:$Z$5)/Comptes!AA946,IF(Comptes!G946&lt;&gt;0,$AC$3,Comptes!AF946)),""),""))</f>
        <v>0</v>
      </c>
      <c r="AD946" s="60" t="str">
        <f ca="1">+IFERROR(VLOOKUP((($AC$3-AC946))/30.5,$AK$24:$AL$28,2,TRUE),"")</f>
        <v>A plus d’un an</v>
      </c>
      <c r="AE946" s="52"/>
      <c r="AF946" s="61"/>
    </row>
    <row r="947" spans="1:32" s="62" customFormat="1" ht="13.8" x14ac:dyDescent="0.3">
      <c r="A947" s="76"/>
      <c r="B947" s="64" t="s">
        <v>125</v>
      </c>
      <c r="C947" s="65" t="s">
        <v>125</v>
      </c>
      <c r="D947" s="65" t="s">
        <v>125</v>
      </c>
      <c r="E947" s="66" t="s">
        <v>125</v>
      </c>
      <c r="F947" s="54">
        <v>0</v>
      </c>
      <c r="G947" s="55">
        <v>0</v>
      </c>
      <c r="H947" s="67">
        <f t="shared" si="51"/>
        <v>0</v>
      </c>
      <c r="I947" s="68"/>
      <c r="J947" s="56"/>
      <c r="K947" s="69"/>
      <c r="L947" s="70">
        <f t="shared" si="52"/>
        <v>0</v>
      </c>
      <c r="M947" s="52"/>
      <c r="N947" s="57">
        <v>0</v>
      </c>
      <c r="O947" s="72"/>
      <c r="P947" s="72"/>
      <c r="Q947" s="72"/>
      <c r="R947" s="72"/>
      <c r="S947" s="72"/>
      <c r="T947" s="72"/>
      <c r="U947" s="72"/>
      <c r="V947" s="72"/>
      <c r="W947" s="72"/>
      <c r="X947" s="72"/>
      <c r="Y947" s="72"/>
      <c r="Z947" s="72"/>
      <c r="AA947" s="58">
        <f t="shared" si="53"/>
        <v>0</v>
      </c>
      <c r="AB947" s="73"/>
      <c r="AC947" s="59">
        <f>IF(ROUND(Comptes!AA947,0)=0,Comptes!AF947,IFERROR(IF(Comptes!H947&lt;&gt;0,IF(Comptes!AA947&lt;&gt;0,SUMPRODUCT(Comptes!O947:Z947,Comptes!$O$5:$Z$5)/Comptes!AA947,IF(Comptes!G947&lt;&gt;0,$AC$3,Comptes!AF947)),""),""))</f>
        <v>0</v>
      </c>
      <c r="AD947" s="60" t="str">
        <f ca="1">+IFERROR(VLOOKUP((($AC$3-AC947))/30.5,$AK$24:$AL$28,2,TRUE),"")</f>
        <v>A plus d’un an</v>
      </c>
      <c r="AE947" s="52"/>
      <c r="AF947" s="61"/>
    </row>
    <row r="948" spans="1:32" s="62" customFormat="1" ht="13.8" x14ac:dyDescent="0.3">
      <c r="A948" s="76"/>
      <c r="B948" s="64" t="s">
        <v>125</v>
      </c>
      <c r="C948" s="65" t="s">
        <v>125</v>
      </c>
      <c r="D948" s="65" t="s">
        <v>125</v>
      </c>
      <c r="E948" s="66" t="s">
        <v>125</v>
      </c>
      <c r="F948" s="54">
        <v>0</v>
      </c>
      <c r="G948" s="55">
        <v>0</v>
      </c>
      <c r="H948" s="67">
        <f t="shared" si="51"/>
        <v>0</v>
      </c>
      <c r="I948" s="68"/>
      <c r="J948" s="56"/>
      <c r="K948" s="69"/>
      <c r="L948" s="70">
        <f t="shared" si="52"/>
        <v>0</v>
      </c>
      <c r="M948" s="52"/>
      <c r="N948" s="57">
        <v>0</v>
      </c>
      <c r="O948" s="72"/>
      <c r="P948" s="72"/>
      <c r="Q948" s="72"/>
      <c r="R948" s="72"/>
      <c r="S948" s="72"/>
      <c r="T948" s="72"/>
      <c r="U948" s="72"/>
      <c r="V948" s="72"/>
      <c r="W948" s="72"/>
      <c r="X948" s="72"/>
      <c r="Y948" s="72"/>
      <c r="Z948" s="72"/>
      <c r="AA948" s="58">
        <f t="shared" si="53"/>
        <v>0</v>
      </c>
      <c r="AB948" s="73"/>
      <c r="AC948" s="59">
        <f>IF(ROUND(Comptes!AA948,0)=0,Comptes!AF948,IFERROR(IF(Comptes!H948&lt;&gt;0,IF(Comptes!AA948&lt;&gt;0,SUMPRODUCT(Comptes!O948:Z948,Comptes!$O$5:$Z$5)/Comptes!AA948,IF(Comptes!G948&lt;&gt;0,$AC$3,Comptes!AF948)),""),""))</f>
        <v>0</v>
      </c>
      <c r="AD948" s="60" t="str">
        <f ca="1">+IFERROR(VLOOKUP((($AC$3-AC948))/30.5,$AK$24:$AL$28,2,TRUE),"")</f>
        <v>A plus d’un an</v>
      </c>
      <c r="AE948" s="52"/>
      <c r="AF948" s="61"/>
    </row>
    <row r="949" spans="1:32" s="62" customFormat="1" ht="13.8" x14ac:dyDescent="0.3">
      <c r="A949" s="76"/>
      <c r="B949" s="64" t="s">
        <v>125</v>
      </c>
      <c r="C949" s="65" t="s">
        <v>125</v>
      </c>
      <c r="D949" s="65" t="s">
        <v>125</v>
      </c>
      <c r="E949" s="66" t="s">
        <v>125</v>
      </c>
      <c r="F949" s="54">
        <v>0</v>
      </c>
      <c r="G949" s="55">
        <v>0</v>
      </c>
      <c r="H949" s="67">
        <f t="shared" ref="H949:H1012" si="54">AA949+N949-G949</f>
        <v>0</v>
      </c>
      <c r="I949" s="68"/>
      <c r="J949" s="56"/>
      <c r="K949" s="69"/>
      <c r="L949" s="70">
        <f t="shared" ref="L949:L1012" si="55">+F949-N949-K949-AA949</f>
        <v>0</v>
      </c>
      <c r="M949" s="52"/>
      <c r="N949" s="57">
        <v>0</v>
      </c>
      <c r="O949" s="72"/>
      <c r="P949" s="72"/>
      <c r="Q949" s="72"/>
      <c r="R949" s="72"/>
      <c r="S949" s="72"/>
      <c r="T949" s="72"/>
      <c r="U949" s="72"/>
      <c r="V949" s="72"/>
      <c r="W949" s="72"/>
      <c r="X949" s="72"/>
      <c r="Y949" s="72"/>
      <c r="Z949" s="72"/>
      <c r="AA949" s="58">
        <f t="shared" ref="AA949:AA1012" si="56">+SUM(O949:Z949)</f>
        <v>0</v>
      </c>
      <c r="AB949" s="73"/>
      <c r="AC949" s="59">
        <f>IF(ROUND(Comptes!AA949,0)=0,Comptes!AF949,IFERROR(IF(Comptes!H949&lt;&gt;0,IF(Comptes!AA949&lt;&gt;0,SUMPRODUCT(Comptes!O949:Z949,Comptes!$O$5:$Z$5)/Comptes!AA949,IF(Comptes!G949&lt;&gt;0,$AC$3,Comptes!AF949)),""),""))</f>
        <v>0</v>
      </c>
      <c r="AD949" s="60" t="str">
        <f ca="1">+IFERROR(VLOOKUP((($AC$3-AC949))/30.5,$AK$24:$AL$28,2,TRUE),"")</f>
        <v>A plus d’un an</v>
      </c>
      <c r="AE949" s="52"/>
      <c r="AF949" s="61"/>
    </row>
    <row r="950" spans="1:32" s="62" customFormat="1" ht="13.8" x14ac:dyDescent="0.3">
      <c r="A950" s="76"/>
      <c r="B950" s="64" t="s">
        <v>125</v>
      </c>
      <c r="C950" s="65" t="s">
        <v>125</v>
      </c>
      <c r="D950" s="65" t="s">
        <v>125</v>
      </c>
      <c r="E950" s="66" t="s">
        <v>125</v>
      </c>
      <c r="F950" s="54">
        <v>0</v>
      </c>
      <c r="G950" s="55">
        <v>0</v>
      </c>
      <c r="H950" s="67">
        <f t="shared" si="54"/>
        <v>0</v>
      </c>
      <c r="I950" s="68"/>
      <c r="J950" s="56"/>
      <c r="K950" s="69"/>
      <c r="L950" s="70">
        <f t="shared" si="55"/>
        <v>0</v>
      </c>
      <c r="M950" s="52"/>
      <c r="N950" s="57">
        <v>0</v>
      </c>
      <c r="O950" s="72"/>
      <c r="P950" s="72"/>
      <c r="Q950" s="72"/>
      <c r="R950" s="72"/>
      <c r="S950" s="72"/>
      <c r="T950" s="72"/>
      <c r="U950" s="72"/>
      <c r="V950" s="72"/>
      <c r="W950" s="72"/>
      <c r="X950" s="72"/>
      <c r="Y950" s="72"/>
      <c r="Z950" s="72"/>
      <c r="AA950" s="58">
        <f t="shared" si="56"/>
        <v>0</v>
      </c>
      <c r="AB950" s="73"/>
      <c r="AC950" s="59">
        <f>IF(ROUND(Comptes!AA950,0)=0,Comptes!AF950,IFERROR(IF(Comptes!H950&lt;&gt;0,IF(Comptes!AA950&lt;&gt;0,SUMPRODUCT(Comptes!O950:Z950,Comptes!$O$5:$Z$5)/Comptes!AA950,IF(Comptes!G950&lt;&gt;0,$AC$3,Comptes!AF950)),""),""))</f>
        <v>0</v>
      </c>
      <c r="AD950" s="60" t="str">
        <f ca="1">+IFERROR(VLOOKUP((($AC$3-AC950))/30.5,$AK$24:$AL$28,2,TRUE),"")</f>
        <v>A plus d’un an</v>
      </c>
      <c r="AE950" s="52"/>
      <c r="AF950" s="61"/>
    </row>
    <row r="951" spans="1:32" s="62" customFormat="1" ht="13.8" x14ac:dyDescent="0.3">
      <c r="A951" s="76"/>
      <c r="B951" s="64" t="s">
        <v>125</v>
      </c>
      <c r="C951" s="65" t="s">
        <v>125</v>
      </c>
      <c r="D951" s="65" t="s">
        <v>125</v>
      </c>
      <c r="E951" s="66" t="s">
        <v>125</v>
      </c>
      <c r="F951" s="54">
        <v>0</v>
      </c>
      <c r="G951" s="55">
        <v>0</v>
      </c>
      <c r="H951" s="67">
        <f t="shared" si="54"/>
        <v>0</v>
      </c>
      <c r="I951" s="68"/>
      <c r="J951" s="56"/>
      <c r="K951" s="69"/>
      <c r="L951" s="70">
        <f t="shared" si="55"/>
        <v>0</v>
      </c>
      <c r="M951" s="52"/>
      <c r="N951" s="57">
        <v>0</v>
      </c>
      <c r="O951" s="72"/>
      <c r="P951" s="72"/>
      <c r="Q951" s="72"/>
      <c r="R951" s="72"/>
      <c r="S951" s="72"/>
      <c r="T951" s="72"/>
      <c r="U951" s="72"/>
      <c r="V951" s="72"/>
      <c r="W951" s="72"/>
      <c r="X951" s="72"/>
      <c r="Y951" s="72"/>
      <c r="Z951" s="72"/>
      <c r="AA951" s="58">
        <f t="shared" si="56"/>
        <v>0</v>
      </c>
      <c r="AB951" s="73"/>
      <c r="AC951" s="59">
        <f>IF(ROUND(Comptes!AA951,0)=0,Comptes!AF951,IFERROR(IF(Comptes!H951&lt;&gt;0,IF(Comptes!AA951&lt;&gt;0,SUMPRODUCT(Comptes!O951:Z951,Comptes!$O$5:$Z$5)/Comptes!AA951,IF(Comptes!G951&lt;&gt;0,$AC$3,Comptes!AF951)),""),""))</f>
        <v>0</v>
      </c>
      <c r="AD951" s="60" t="str">
        <f ca="1">+IFERROR(VLOOKUP((($AC$3-AC951))/30.5,$AK$24:$AL$28,2,TRUE),"")</f>
        <v>A plus d’un an</v>
      </c>
      <c r="AE951" s="52"/>
      <c r="AF951" s="61"/>
    </row>
    <row r="952" spans="1:32" s="62" customFormat="1" ht="13.8" x14ac:dyDescent="0.3">
      <c r="A952" s="76"/>
      <c r="B952" s="64" t="s">
        <v>125</v>
      </c>
      <c r="C952" s="65" t="s">
        <v>125</v>
      </c>
      <c r="D952" s="65" t="s">
        <v>125</v>
      </c>
      <c r="E952" s="66" t="s">
        <v>125</v>
      </c>
      <c r="F952" s="54">
        <v>0</v>
      </c>
      <c r="G952" s="55">
        <v>0</v>
      </c>
      <c r="H952" s="67">
        <f t="shared" si="54"/>
        <v>0</v>
      </c>
      <c r="I952" s="68"/>
      <c r="J952" s="56"/>
      <c r="K952" s="69"/>
      <c r="L952" s="70">
        <f t="shared" si="55"/>
        <v>0</v>
      </c>
      <c r="M952" s="52"/>
      <c r="N952" s="57">
        <v>0</v>
      </c>
      <c r="O952" s="72"/>
      <c r="P952" s="72"/>
      <c r="Q952" s="72"/>
      <c r="R952" s="72"/>
      <c r="S952" s="72"/>
      <c r="T952" s="72"/>
      <c r="U952" s="72"/>
      <c r="V952" s="72"/>
      <c r="W952" s="72"/>
      <c r="X952" s="72"/>
      <c r="Y952" s="72"/>
      <c r="Z952" s="72"/>
      <c r="AA952" s="58">
        <f t="shared" si="56"/>
        <v>0</v>
      </c>
      <c r="AB952" s="73"/>
      <c r="AC952" s="59">
        <f>IF(ROUND(Comptes!AA952,0)=0,Comptes!AF952,IFERROR(IF(Comptes!H952&lt;&gt;0,IF(Comptes!AA952&lt;&gt;0,SUMPRODUCT(Comptes!O952:Z952,Comptes!$O$5:$Z$5)/Comptes!AA952,IF(Comptes!G952&lt;&gt;0,$AC$3,Comptes!AF952)),""),""))</f>
        <v>0</v>
      </c>
      <c r="AD952" s="60" t="str">
        <f ca="1">+IFERROR(VLOOKUP((($AC$3-AC952))/30.5,$AK$24:$AL$28,2,TRUE),"")</f>
        <v>A plus d’un an</v>
      </c>
      <c r="AE952" s="52"/>
      <c r="AF952" s="61"/>
    </row>
    <row r="953" spans="1:32" s="62" customFormat="1" ht="13.8" x14ac:dyDescent="0.3">
      <c r="A953" s="76"/>
      <c r="B953" s="64" t="s">
        <v>125</v>
      </c>
      <c r="C953" s="65" t="s">
        <v>125</v>
      </c>
      <c r="D953" s="65" t="s">
        <v>125</v>
      </c>
      <c r="E953" s="66" t="s">
        <v>125</v>
      </c>
      <c r="F953" s="54">
        <v>0</v>
      </c>
      <c r="G953" s="55">
        <v>0</v>
      </c>
      <c r="H953" s="67">
        <f t="shared" si="54"/>
        <v>0</v>
      </c>
      <c r="I953" s="68"/>
      <c r="J953" s="56"/>
      <c r="K953" s="69"/>
      <c r="L953" s="70">
        <f t="shared" si="55"/>
        <v>0</v>
      </c>
      <c r="M953" s="52"/>
      <c r="N953" s="57">
        <v>0</v>
      </c>
      <c r="O953" s="72"/>
      <c r="P953" s="72"/>
      <c r="Q953" s="72"/>
      <c r="R953" s="72"/>
      <c r="S953" s="72"/>
      <c r="T953" s="72"/>
      <c r="U953" s="72"/>
      <c r="V953" s="72"/>
      <c r="W953" s="72"/>
      <c r="X953" s="72"/>
      <c r="Y953" s="72"/>
      <c r="Z953" s="72"/>
      <c r="AA953" s="58">
        <f t="shared" si="56"/>
        <v>0</v>
      </c>
      <c r="AB953" s="73"/>
      <c r="AC953" s="59">
        <f>IF(ROUND(Comptes!AA953,0)=0,Comptes!AF953,IFERROR(IF(Comptes!H953&lt;&gt;0,IF(Comptes!AA953&lt;&gt;0,SUMPRODUCT(Comptes!O953:Z953,Comptes!$O$5:$Z$5)/Comptes!AA953,IF(Comptes!G953&lt;&gt;0,$AC$3,Comptes!AF953)),""),""))</f>
        <v>0</v>
      </c>
      <c r="AD953" s="60" t="str">
        <f ca="1">+IFERROR(VLOOKUP((($AC$3-AC953))/30.5,$AK$24:$AL$28,2,TRUE),"")</f>
        <v>A plus d’un an</v>
      </c>
      <c r="AE953" s="52"/>
      <c r="AF953" s="61"/>
    </row>
    <row r="954" spans="1:32" s="62" customFormat="1" ht="13.8" x14ac:dyDescent="0.3">
      <c r="A954" s="76"/>
      <c r="B954" s="64" t="s">
        <v>125</v>
      </c>
      <c r="C954" s="65" t="s">
        <v>125</v>
      </c>
      <c r="D954" s="65" t="s">
        <v>125</v>
      </c>
      <c r="E954" s="66" t="s">
        <v>125</v>
      </c>
      <c r="F954" s="54">
        <v>0</v>
      </c>
      <c r="G954" s="55">
        <v>0</v>
      </c>
      <c r="H954" s="67">
        <f t="shared" si="54"/>
        <v>0</v>
      </c>
      <c r="I954" s="68"/>
      <c r="J954" s="56"/>
      <c r="K954" s="69"/>
      <c r="L954" s="70">
        <f t="shared" si="55"/>
        <v>0</v>
      </c>
      <c r="M954" s="52"/>
      <c r="N954" s="57">
        <v>0</v>
      </c>
      <c r="O954" s="72"/>
      <c r="P954" s="72"/>
      <c r="Q954" s="72"/>
      <c r="R954" s="72"/>
      <c r="S954" s="72"/>
      <c r="T954" s="72"/>
      <c r="U954" s="72"/>
      <c r="V954" s="72"/>
      <c r="W954" s="72"/>
      <c r="X954" s="72"/>
      <c r="Y954" s="72"/>
      <c r="Z954" s="72"/>
      <c r="AA954" s="58">
        <f t="shared" si="56"/>
        <v>0</v>
      </c>
      <c r="AB954" s="73"/>
      <c r="AC954" s="59">
        <f>IF(ROUND(Comptes!AA954,0)=0,Comptes!AF954,IFERROR(IF(Comptes!H954&lt;&gt;0,IF(Comptes!AA954&lt;&gt;0,SUMPRODUCT(Comptes!O954:Z954,Comptes!$O$5:$Z$5)/Comptes!AA954,IF(Comptes!G954&lt;&gt;0,$AC$3,Comptes!AF954)),""),""))</f>
        <v>0</v>
      </c>
      <c r="AD954" s="60" t="str">
        <f ca="1">+IFERROR(VLOOKUP((($AC$3-AC954))/30.5,$AK$24:$AL$28,2,TRUE),"")</f>
        <v>A plus d’un an</v>
      </c>
      <c r="AE954" s="52"/>
      <c r="AF954" s="61"/>
    </row>
    <row r="955" spans="1:32" s="62" customFormat="1" ht="13.8" x14ac:dyDescent="0.3">
      <c r="A955" s="76"/>
      <c r="B955" s="64" t="s">
        <v>125</v>
      </c>
      <c r="C955" s="65" t="s">
        <v>125</v>
      </c>
      <c r="D955" s="65" t="s">
        <v>125</v>
      </c>
      <c r="E955" s="66" t="s">
        <v>125</v>
      </c>
      <c r="F955" s="54">
        <v>0</v>
      </c>
      <c r="G955" s="55">
        <v>0</v>
      </c>
      <c r="H955" s="67">
        <f t="shared" si="54"/>
        <v>0</v>
      </c>
      <c r="I955" s="68"/>
      <c r="J955" s="56"/>
      <c r="K955" s="69"/>
      <c r="L955" s="70">
        <f t="shared" si="55"/>
        <v>0</v>
      </c>
      <c r="M955" s="52"/>
      <c r="N955" s="57">
        <v>0</v>
      </c>
      <c r="O955" s="72"/>
      <c r="P955" s="72"/>
      <c r="Q955" s="72"/>
      <c r="R955" s="72"/>
      <c r="S955" s="72"/>
      <c r="T955" s="72"/>
      <c r="U955" s="72"/>
      <c r="V955" s="72"/>
      <c r="W955" s="72"/>
      <c r="X955" s="72"/>
      <c r="Y955" s="72"/>
      <c r="Z955" s="72"/>
      <c r="AA955" s="58">
        <f t="shared" si="56"/>
        <v>0</v>
      </c>
      <c r="AB955" s="73"/>
      <c r="AC955" s="59">
        <f>IF(ROUND(Comptes!AA955,0)=0,Comptes!AF955,IFERROR(IF(Comptes!H955&lt;&gt;0,IF(Comptes!AA955&lt;&gt;0,SUMPRODUCT(Comptes!O955:Z955,Comptes!$O$5:$Z$5)/Comptes!AA955,IF(Comptes!G955&lt;&gt;0,$AC$3,Comptes!AF955)),""),""))</f>
        <v>0</v>
      </c>
      <c r="AD955" s="60" t="str">
        <f ca="1">+IFERROR(VLOOKUP((($AC$3-AC955))/30.5,$AK$24:$AL$28,2,TRUE),"")</f>
        <v>A plus d’un an</v>
      </c>
      <c r="AE955" s="52"/>
      <c r="AF955" s="61"/>
    </row>
    <row r="956" spans="1:32" s="62" customFormat="1" ht="13.8" x14ac:dyDescent="0.3">
      <c r="A956" s="76"/>
      <c r="B956" s="64" t="s">
        <v>125</v>
      </c>
      <c r="C956" s="65" t="s">
        <v>125</v>
      </c>
      <c r="D956" s="65" t="s">
        <v>125</v>
      </c>
      <c r="E956" s="66" t="s">
        <v>125</v>
      </c>
      <c r="F956" s="54">
        <v>0</v>
      </c>
      <c r="G956" s="55">
        <v>0</v>
      </c>
      <c r="H956" s="67">
        <f t="shared" si="54"/>
        <v>0</v>
      </c>
      <c r="I956" s="68"/>
      <c r="J956" s="56"/>
      <c r="K956" s="69"/>
      <c r="L956" s="70">
        <f t="shared" si="55"/>
        <v>0</v>
      </c>
      <c r="M956" s="52"/>
      <c r="N956" s="57">
        <v>0</v>
      </c>
      <c r="O956" s="72"/>
      <c r="P956" s="72"/>
      <c r="Q956" s="72"/>
      <c r="R956" s="72"/>
      <c r="S956" s="72"/>
      <c r="T956" s="72"/>
      <c r="U956" s="72"/>
      <c r="V956" s="72"/>
      <c r="W956" s="72"/>
      <c r="X956" s="72"/>
      <c r="Y956" s="72"/>
      <c r="Z956" s="72"/>
      <c r="AA956" s="58">
        <f t="shared" si="56"/>
        <v>0</v>
      </c>
      <c r="AB956" s="73"/>
      <c r="AC956" s="59">
        <f>IF(ROUND(Comptes!AA956,0)=0,Comptes!AF956,IFERROR(IF(Comptes!H956&lt;&gt;0,IF(Comptes!AA956&lt;&gt;0,SUMPRODUCT(Comptes!O956:Z956,Comptes!$O$5:$Z$5)/Comptes!AA956,IF(Comptes!G956&lt;&gt;0,$AC$3,Comptes!AF956)),""),""))</f>
        <v>0</v>
      </c>
      <c r="AD956" s="60" t="str">
        <f ca="1">+IFERROR(VLOOKUP((($AC$3-AC956))/30.5,$AK$24:$AL$28,2,TRUE),"")</f>
        <v>A plus d’un an</v>
      </c>
      <c r="AE956" s="52"/>
      <c r="AF956" s="61"/>
    </row>
    <row r="957" spans="1:32" s="62" customFormat="1" ht="13.8" x14ac:dyDescent="0.3">
      <c r="A957" s="76"/>
      <c r="B957" s="64" t="s">
        <v>125</v>
      </c>
      <c r="C957" s="65" t="s">
        <v>125</v>
      </c>
      <c r="D957" s="65" t="s">
        <v>125</v>
      </c>
      <c r="E957" s="66" t="s">
        <v>125</v>
      </c>
      <c r="F957" s="54">
        <v>0</v>
      </c>
      <c r="G957" s="55">
        <v>0</v>
      </c>
      <c r="H957" s="67">
        <f t="shared" si="54"/>
        <v>0</v>
      </c>
      <c r="I957" s="68"/>
      <c r="J957" s="56"/>
      <c r="K957" s="69"/>
      <c r="L957" s="70">
        <f t="shared" si="55"/>
        <v>0</v>
      </c>
      <c r="M957" s="52"/>
      <c r="N957" s="57">
        <v>0</v>
      </c>
      <c r="O957" s="72"/>
      <c r="P957" s="72"/>
      <c r="Q957" s="72"/>
      <c r="R957" s="72"/>
      <c r="S957" s="72"/>
      <c r="T957" s="72"/>
      <c r="U957" s="72"/>
      <c r="V957" s="72"/>
      <c r="W957" s="72"/>
      <c r="X957" s="72"/>
      <c r="Y957" s="72"/>
      <c r="Z957" s="72"/>
      <c r="AA957" s="58">
        <f t="shared" si="56"/>
        <v>0</v>
      </c>
      <c r="AB957" s="73"/>
      <c r="AC957" s="59">
        <f>IF(ROUND(Comptes!AA957,0)=0,Comptes!AF957,IFERROR(IF(Comptes!H957&lt;&gt;0,IF(Comptes!AA957&lt;&gt;0,SUMPRODUCT(Comptes!O957:Z957,Comptes!$O$5:$Z$5)/Comptes!AA957,IF(Comptes!G957&lt;&gt;0,$AC$3,Comptes!AF957)),""),""))</f>
        <v>0</v>
      </c>
      <c r="AD957" s="60" t="str">
        <f ca="1">+IFERROR(VLOOKUP((($AC$3-AC957))/30.5,$AK$24:$AL$28,2,TRUE),"")</f>
        <v>A plus d’un an</v>
      </c>
      <c r="AE957" s="52"/>
      <c r="AF957" s="61"/>
    </row>
    <row r="958" spans="1:32" s="62" customFormat="1" ht="13.8" x14ac:dyDescent="0.3">
      <c r="A958" s="76"/>
      <c r="B958" s="64" t="s">
        <v>125</v>
      </c>
      <c r="C958" s="65" t="s">
        <v>125</v>
      </c>
      <c r="D958" s="65" t="s">
        <v>125</v>
      </c>
      <c r="E958" s="66" t="s">
        <v>125</v>
      </c>
      <c r="F958" s="54">
        <v>0</v>
      </c>
      <c r="G958" s="55">
        <v>0</v>
      </c>
      <c r="H958" s="67">
        <f t="shared" si="54"/>
        <v>0</v>
      </c>
      <c r="I958" s="68"/>
      <c r="J958" s="56"/>
      <c r="K958" s="69"/>
      <c r="L958" s="70">
        <f t="shared" si="55"/>
        <v>0</v>
      </c>
      <c r="M958" s="52"/>
      <c r="N958" s="57">
        <v>0</v>
      </c>
      <c r="O958" s="72"/>
      <c r="P958" s="72"/>
      <c r="Q958" s="72"/>
      <c r="R958" s="72"/>
      <c r="S958" s="72"/>
      <c r="T958" s="72"/>
      <c r="U958" s="72"/>
      <c r="V958" s="72"/>
      <c r="W958" s="72"/>
      <c r="X958" s="72"/>
      <c r="Y958" s="72"/>
      <c r="Z958" s="72"/>
      <c r="AA958" s="58">
        <f t="shared" si="56"/>
        <v>0</v>
      </c>
      <c r="AB958" s="73"/>
      <c r="AC958" s="59">
        <f>IF(ROUND(Comptes!AA958,0)=0,Comptes!AF958,IFERROR(IF(Comptes!H958&lt;&gt;0,IF(Comptes!AA958&lt;&gt;0,SUMPRODUCT(Comptes!O958:Z958,Comptes!$O$5:$Z$5)/Comptes!AA958,IF(Comptes!G958&lt;&gt;0,$AC$3,Comptes!AF958)),""),""))</f>
        <v>0</v>
      </c>
      <c r="AD958" s="60" t="str">
        <f ca="1">+IFERROR(VLOOKUP((($AC$3-AC958))/30.5,$AK$24:$AL$28,2,TRUE),"")</f>
        <v>A plus d’un an</v>
      </c>
      <c r="AE958" s="52"/>
      <c r="AF958" s="61"/>
    </row>
    <row r="959" spans="1:32" s="62" customFormat="1" ht="13.8" x14ac:dyDescent="0.3">
      <c r="A959" s="76"/>
      <c r="B959" s="64" t="s">
        <v>125</v>
      </c>
      <c r="C959" s="65" t="s">
        <v>125</v>
      </c>
      <c r="D959" s="65" t="s">
        <v>125</v>
      </c>
      <c r="E959" s="66" t="s">
        <v>125</v>
      </c>
      <c r="F959" s="54">
        <v>0</v>
      </c>
      <c r="G959" s="55">
        <v>0</v>
      </c>
      <c r="H959" s="67">
        <f t="shared" si="54"/>
        <v>0</v>
      </c>
      <c r="I959" s="68"/>
      <c r="J959" s="56"/>
      <c r="K959" s="69"/>
      <c r="L959" s="70">
        <f t="shared" si="55"/>
        <v>0</v>
      </c>
      <c r="M959" s="52"/>
      <c r="N959" s="57">
        <v>0</v>
      </c>
      <c r="O959" s="72"/>
      <c r="P959" s="72"/>
      <c r="Q959" s="72"/>
      <c r="R959" s="72"/>
      <c r="S959" s="72"/>
      <c r="T959" s="72"/>
      <c r="U959" s="72"/>
      <c r="V959" s="72"/>
      <c r="W959" s="72"/>
      <c r="X959" s="72"/>
      <c r="Y959" s="72"/>
      <c r="Z959" s="72"/>
      <c r="AA959" s="58">
        <f t="shared" si="56"/>
        <v>0</v>
      </c>
      <c r="AB959" s="73"/>
      <c r="AC959" s="59">
        <f>IF(ROUND(Comptes!AA959,0)=0,Comptes!AF959,IFERROR(IF(Comptes!H959&lt;&gt;0,IF(Comptes!AA959&lt;&gt;0,SUMPRODUCT(Comptes!O959:Z959,Comptes!$O$5:$Z$5)/Comptes!AA959,IF(Comptes!G959&lt;&gt;0,$AC$3,Comptes!AF959)),""),""))</f>
        <v>0</v>
      </c>
      <c r="AD959" s="60" t="str">
        <f ca="1">+IFERROR(VLOOKUP((($AC$3-AC959))/30.5,$AK$24:$AL$28,2,TRUE),"")</f>
        <v>A plus d’un an</v>
      </c>
      <c r="AE959" s="52"/>
      <c r="AF959" s="61"/>
    </row>
    <row r="960" spans="1:32" s="62" customFormat="1" ht="13.8" x14ac:dyDescent="0.3">
      <c r="A960" s="76"/>
      <c r="B960" s="64" t="s">
        <v>125</v>
      </c>
      <c r="C960" s="65" t="s">
        <v>125</v>
      </c>
      <c r="D960" s="65" t="s">
        <v>125</v>
      </c>
      <c r="E960" s="66" t="s">
        <v>125</v>
      </c>
      <c r="F960" s="54">
        <v>0</v>
      </c>
      <c r="G960" s="55">
        <v>0</v>
      </c>
      <c r="H960" s="67">
        <f t="shared" si="54"/>
        <v>0</v>
      </c>
      <c r="I960" s="68"/>
      <c r="J960" s="56"/>
      <c r="K960" s="69"/>
      <c r="L960" s="70">
        <f t="shared" si="55"/>
        <v>0</v>
      </c>
      <c r="M960" s="52"/>
      <c r="N960" s="57">
        <v>0</v>
      </c>
      <c r="O960" s="72"/>
      <c r="P960" s="72"/>
      <c r="Q960" s="72"/>
      <c r="R960" s="72"/>
      <c r="S960" s="72"/>
      <c r="T960" s="72"/>
      <c r="U960" s="72"/>
      <c r="V960" s="72"/>
      <c r="W960" s="72"/>
      <c r="X960" s="72"/>
      <c r="Y960" s="72"/>
      <c r="Z960" s="72"/>
      <c r="AA960" s="58">
        <f t="shared" si="56"/>
        <v>0</v>
      </c>
      <c r="AB960" s="73"/>
      <c r="AC960" s="59">
        <f>IF(ROUND(Comptes!AA960,0)=0,Comptes!AF960,IFERROR(IF(Comptes!H960&lt;&gt;0,IF(Comptes!AA960&lt;&gt;0,SUMPRODUCT(Comptes!O960:Z960,Comptes!$O$5:$Z$5)/Comptes!AA960,IF(Comptes!G960&lt;&gt;0,$AC$3,Comptes!AF960)),""),""))</f>
        <v>0</v>
      </c>
      <c r="AD960" s="60" t="str">
        <f ca="1">+IFERROR(VLOOKUP((($AC$3-AC960))/30.5,$AK$24:$AL$28,2,TRUE),"")</f>
        <v>A plus d’un an</v>
      </c>
      <c r="AE960" s="52"/>
      <c r="AF960" s="61"/>
    </row>
    <row r="961" spans="1:32" s="62" customFormat="1" ht="13.8" x14ac:dyDescent="0.3">
      <c r="A961" s="76"/>
      <c r="B961" s="64" t="s">
        <v>125</v>
      </c>
      <c r="C961" s="65" t="s">
        <v>125</v>
      </c>
      <c r="D961" s="65" t="s">
        <v>125</v>
      </c>
      <c r="E961" s="66" t="s">
        <v>125</v>
      </c>
      <c r="F961" s="54">
        <v>0</v>
      </c>
      <c r="G961" s="55">
        <v>0</v>
      </c>
      <c r="H961" s="67">
        <f t="shared" si="54"/>
        <v>0</v>
      </c>
      <c r="I961" s="68"/>
      <c r="J961" s="56"/>
      <c r="K961" s="69"/>
      <c r="L961" s="70">
        <f t="shared" si="55"/>
        <v>0</v>
      </c>
      <c r="M961" s="52"/>
      <c r="N961" s="57">
        <v>0</v>
      </c>
      <c r="O961" s="72"/>
      <c r="P961" s="72"/>
      <c r="Q961" s="72"/>
      <c r="R961" s="72"/>
      <c r="S961" s="72"/>
      <c r="T961" s="72"/>
      <c r="U961" s="72"/>
      <c r="V961" s="72"/>
      <c r="W961" s="72"/>
      <c r="X961" s="72"/>
      <c r="Y961" s="72"/>
      <c r="Z961" s="72"/>
      <c r="AA961" s="58">
        <f t="shared" si="56"/>
        <v>0</v>
      </c>
      <c r="AB961" s="73"/>
      <c r="AC961" s="59">
        <f>IF(ROUND(Comptes!AA961,0)=0,Comptes!AF961,IFERROR(IF(Comptes!H961&lt;&gt;0,IF(Comptes!AA961&lt;&gt;0,SUMPRODUCT(Comptes!O961:Z961,Comptes!$O$5:$Z$5)/Comptes!AA961,IF(Comptes!G961&lt;&gt;0,$AC$3,Comptes!AF961)),""),""))</f>
        <v>0</v>
      </c>
      <c r="AD961" s="60" t="str">
        <f ca="1">+IFERROR(VLOOKUP((($AC$3-AC961))/30.5,$AK$24:$AL$28,2,TRUE),"")</f>
        <v>A plus d’un an</v>
      </c>
      <c r="AE961" s="52"/>
      <c r="AF961" s="61"/>
    </row>
    <row r="962" spans="1:32" s="62" customFormat="1" ht="13.8" x14ac:dyDescent="0.3">
      <c r="A962" s="76"/>
      <c r="B962" s="64" t="s">
        <v>125</v>
      </c>
      <c r="C962" s="65" t="s">
        <v>125</v>
      </c>
      <c r="D962" s="65" t="s">
        <v>125</v>
      </c>
      <c r="E962" s="66" t="s">
        <v>125</v>
      </c>
      <c r="F962" s="54">
        <v>0</v>
      </c>
      <c r="G962" s="55">
        <v>0</v>
      </c>
      <c r="H962" s="67">
        <f t="shared" si="54"/>
        <v>0</v>
      </c>
      <c r="I962" s="68"/>
      <c r="J962" s="56"/>
      <c r="K962" s="69"/>
      <c r="L962" s="70">
        <f t="shared" si="55"/>
        <v>0</v>
      </c>
      <c r="M962" s="52"/>
      <c r="N962" s="57">
        <v>0</v>
      </c>
      <c r="O962" s="72"/>
      <c r="P962" s="72"/>
      <c r="Q962" s="72"/>
      <c r="R962" s="72"/>
      <c r="S962" s="72"/>
      <c r="T962" s="72"/>
      <c r="U962" s="72"/>
      <c r="V962" s="72"/>
      <c r="W962" s="72"/>
      <c r="X962" s="72"/>
      <c r="Y962" s="72"/>
      <c r="Z962" s="72"/>
      <c r="AA962" s="58">
        <f t="shared" si="56"/>
        <v>0</v>
      </c>
      <c r="AB962" s="73"/>
      <c r="AC962" s="59">
        <f>IF(ROUND(Comptes!AA962,0)=0,Comptes!AF962,IFERROR(IF(Comptes!H962&lt;&gt;0,IF(Comptes!AA962&lt;&gt;0,SUMPRODUCT(Comptes!O962:Z962,Comptes!$O$5:$Z$5)/Comptes!AA962,IF(Comptes!G962&lt;&gt;0,$AC$3,Comptes!AF962)),""),""))</f>
        <v>0</v>
      </c>
      <c r="AD962" s="60" t="str">
        <f ca="1">+IFERROR(VLOOKUP((($AC$3-AC962))/30.5,$AK$24:$AL$28,2,TRUE),"")</f>
        <v>A plus d’un an</v>
      </c>
      <c r="AE962" s="52"/>
      <c r="AF962" s="61"/>
    </row>
    <row r="963" spans="1:32" s="62" customFormat="1" ht="13.8" x14ac:dyDescent="0.3">
      <c r="A963" s="76"/>
      <c r="B963" s="64" t="s">
        <v>125</v>
      </c>
      <c r="C963" s="65" t="s">
        <v>125</v>
      </c>
      <c r="D963" s="65" t="s">
        <v>125</v>
      </c>
      <c r="E963" s="66" t="s">
        <v>125</v>
      </c>
      <c r="F963" s="54">
        <v>0</v>
      </c>
      <c r="G963" s="55">
        <v>0</v>
      </c>
      <c r="H963" s="67">
        <f t="shared" si="54"/>
        <v>0</v>
      </c>
      <c r="I963" s="68"/>
      <c r="J963" s="56"/>
      <c r="K963" s="69"/>
      <c r="L963" s="70">
        <f t="shared" si="55"/>
        <v>0</v>
      </c>
      <c r="M963" s="52"/>
      <c r="N963" s="57">
        <v>0</v>
      </c>
      <c r="O963" s="72"/>
      <c r="P963" s="72"/>
      <c r="Q963" s="72"/>
      <c r="R963" s="72"/>
      <c r="S963" s="72"/>
      <c r="T963" s="72"/>
      <c r="U963" s="72"/>
      <c r="V963" s="72"/>
      <c r="W963" s="72"/>
      <c r="X963" s="72"/>
      <c r="Y963" s="72"/>
      <c r="Z963" s="72"/>
      <c r="AA963" s="58">
        <f t="shared" si="56"/>
        <v>0</v>
      </c>
      <c r="AB963" s="73"/>
      <c r="AC963" s="59">
        <f>IF(ROUND(Comptes!AA963,0)=0,Comptes!AF963,IFERROR(IF(Comptes!H963&lt;&gt;0,IF(Comptes!AA963&lt;&gt;0,SUMPRODUCT(Comptes!O963:Z963,Comptes!$O$5:$Z$5)/Comptes!AA963,IF(Comptes!G963&lt;&gt;0,$AC$3,Comptes!AF963)),""),""))</f>
        <v>0</v>
      </c>
      <c r="AD963" s="60" t="str">
        <f ca="1">+IFERROR(VLOOKUP((($AC$3-AC963))/30.5,$AK$24:$AL$28,2,TRUE),"")</f>
        <v>A plus d’un an</v>
      </c>
      <c r="AE963" s="52"/>
      <c r="AF963" s="61"/>
    </row>
    <row r="964" spans="1:32" s="62" customFormat="1" ht="13.8" x14ac:dyDescent="0.3">
      <c r="A964" s="76"/>
      <c r="B964" s="64" t="s">
        <v>125</v>
      </c>
      <c r="C964" s="65" t="s">
        <v>125</v>
      </c>
      <c r="D964" s="65" t="s">
        <v>125</v>
      </c>
      <c r="E964" s="66" t="s">
        <v>125</v>
      </c>
      <c r="F964" s="54">
        <v>0</v>
      </c>
      <c r="G964" s="55">
        <v>0</v>
      </c>
      <c r="H964" s="67">
        <f t="shared" si="54"/>
        <v>0</v>
      </c>
      <c r="I964" s="68"/>
      <c r="J964" s="56"/>
      <c r="K964" s="69"/>
      <c r="L964" s="70">
        <f t="shared" si="55"/>
        <v>0</v>
      </c>
      <c r="M964" s="52"/>
      <c r="N964" s="57">
        <v>0</v>
      </c>
      <c r="O964" s="72"/>
      <c r="P964" s="72"/>
      <c r="Q964" s="72"/>
      <c r="R964" s="72"/>
      <c r="S964" s="72"/>
      <c r="T964" s="72"/>
      <c r="U964" s="72"/>
      <c r="V964" s="72"/>
      <c r="W964" s="72"/>
      <c r="X964" s="72"/>
      <c r="Y964" s="72"/>
      <c r="Z964" s="72"/>
      <c r="AA964" s="58">
        <f t="shared" si="56"/>
        <v>0</v>
      </c>
      <c r="AB964" s="73"/>
      <c r="AC964" s="59">
        <f>IF(ROUND(Comptes!AA964,0)=0,Comptes!AF964,IFERROR(IF(Comptes!H964&lt;&gt;0,IF(Comptes!AA964&lt;&gt;0,SUMPRODUCT(Comptes!O964:Z964,Comptes!$O$5:$Z$5)/Comptes!AA964,IF(Comptes!G964&lt;&gt;0,$AC$3,Comptes!AF964)),""),""))</f>
        <v>0</v>
      </c>
      <c r="AD964" s="60" t="str">
        <f ca="1">+IFERROR(VLOOKUP((($AC$3-AC964))/30.5,$AK$24:$AL$28,2,TRUE),"")</f>
        <v>A plus d’un an</v>
      </c>
      <c r="AE964" s="52"/>
      <c r="AF964" s="61"/>
    </row>
    <row r="965" spans="1:32" s="62" customFormat="1" ht="13.8" x14ac:dyDescent="0.3">
      <c r="A965" s="76"/>
      <c r="B965" s="64" t="s">
        <v>125</v>
      </c>
      <c r="C965" s="65" t="s">
        <v>125</v>
      </c>
      <c r="D965" s="65" t="s">
        <v>125</v>
      </c>
      <c r="E965" s="66" t="s">
        <v>125</v>
      </c>
      <c r="F965" s="54">
        <v>0</v>
      </c>
      <c r="G965" s="55">
        <v>0</v>
      </c>
      <c r="H965" s="67">
        <f t="shared" si="54"/>
        <v>0</v>
      </c>
      <c r="I965" s="68"/>
      <c r="J965" s="56"/>
      <c r="K965" s="69"/>
      <c r="L965" s="70">
        <f t="shared" si="55"/>
        <v>0</v>
      </c>
      <c r="M965" s="52"/>
      <c r="N965" s="57">
        <v>0</v>
      </c>
      <c r="O965" s="72"/>
      <c r="P965" s="72"/>
      <c r="Q965" s="72"/>
      <c r="R965" s="72"/>
      <c r="S965" s="72"/>
      <c r="T965" s="72"/>
      <c r="U965" s="72"/>
      <c r="V965" s="72"/>
      <c r="W965" s="72"/>
      <c r="X965" s="72"/>
      <c r="Y965" s="72"/>
      <c r="Z965" s="72"/>
      <c r="AA965" s="58">
        <f t="shared" si="56"/>
        <v>0</v>
      </c>
      <c r="AB965" s="73"/>
      <c r="AC965" s="59">
        <f>IF(ROUND(Comptes!AA965,0)=0,Comptes!AF965,IFERROR(IF(Comptes!H965&lt;&gt;0,IF(Comptes!AA965&lt;&gt;0,SUMPRODUCT(Comptes!O965:Z965,Comptes!$O$5:$Z$5)/Comptes!AA965,IF(Comptes!G965&lt;&gt;0,$AC$3,Comptes!AF965)),""),""))</f>
        <v>0</v>
      </c>
      <c r="AD965" s="60" t="str">
        <f ca="1">+IFERROR(VLOOKUP((($AC$3-AC965))/30.5,$AK$24:$AL$28,2,TRUE),"")</f>
        <v>A plus d’un an</v>
      </c>
      <c r="AE965" s="52"/>
      <c r="AF965" s="61"/>
    </row>
    <row r="966" spans="1:32" s="62" customFormat="1" ht="13.8" x14ac:dyDescent="0.3">
      <c r="A966" s="76"/>
      <c r="B966" s="64" t="s">
        <v>125</v>
      </c>
      <c r="C966" s="65" t="s">
        <v>125</v>
      </c>
      <c r="D966" s="65" t="s">
        <v>125</v>
      </c>
      <c r="E966" s="66" t="s">
        <v>125</v>
      </c>
      <c r="F966" s="54">
        <v>0</v>
      </c>
      <c r="G966" s="55">
        <v>0</v>
      </c>
      <c r="H966" s="67">
        <f t="shared" si="54"/>
        <v>0</v>
      </c>
      <c r="I966" s="68"/>
      <c r="J966" s="56"/>
      <c r="K966" s="69"/>
      <c r="L966" s="70">
        <f t="shared" si="55"/>
        <v>0</v>
      </c>
      <c r="M966" s="52"/>
      <c r="N966" s="57">
        <v>0</v>
      </c>
      <c r="O966" s="72"/>
      <c r="P966" s="72"/>
      <c r="Q966" s="72"/>
      <c r="R966" s="72"/>
      <c r="S966" s="72"/>
      <c r="T966" s="72"/>
      <c r="U966" s="72"/>
      <c r="V966" s="72"/>
      <c r="W966" s="72"/>
      <c r="X966" s="72"/>
      <c r="Y966" s="72"/>
      <c r="Z966" s="72"/>
      <c r="AA966" s="58">
        <f t="shared" si="56"/>
        <v>0</v>
      </c>
      <c r="AB966" s="73"/>
      <c r="AC966" s="59">
        <f>IF(ROUND(Comptes!AA966,0)=0,Comptes!AF966,IFERROR(IF(Comptes!H966&lt;&gt;0,IF(Comptes!AA966&lt;&gt;0,SUMPRODUCT(Comptes!O966:Z966,Comptes!$O$5:$Z$5)/Comptes!AA966,IF(Comptes!G966&lt;&gt;0,$AC$3,Comptes!AF966)),""),""))</f>
        <v>0</v>
      </c>
      <c r="AD966" s="60" t="str">
        <f ca="1">+IFERROR(VLOOKUP((($AC$3-AC966))/30.5,$AK$24:$AL$28,2,TRUE),"")</f>
        <v>A plus d’un an</v>
      </c>
      <c r="AE966" s="52"/>
      <c r="AF966" s="61"/>
    </row>
    <row r="967" spans="1:32" s="62" customFormat="1" ht="13.8" x14ac:dyDescent="0.3">
      <c r="A967" s="76"/>
      <c r="B967" s="64" t="s">
        <v>125</v>
      </c>
      <c r="C967" s="65" t="s">
        <v>125</v>
      </c>
      <c r="D967" s="65" t="s">
        <v>125</v>
      </c>
      <c r="E967" s="66" t="s">
        <v>125</v>
      </c>
      <c r="F967" s="54">
        <v>0</v>
      </c>
      <c r="G967" s="55">
        <v>0</v>
      </c>
      <c r="H967" s="67">
        <f t="shared" si="54"/>
        <v>0</v>
      </c>
      <c r="I967" s="68"/>
      <c r="J967" s="56"/>
      <c r="K967" s="69"/>
      <c r="L967" s="70">
        <f t="shared" si="55"/>
        <v>0</v>
      </c>
      <c r="M967" s="52"/>
      <c r="N967" s="57">
        <v>0</v>
      </c>
      <c r="O967" s="72"/>
      <c r="P967" s="72"/>
      <c r="Q967" s="72"/>
      <c r="R967" s="72"/>
      <c r="S967" s="72"/>
      <c r="T967" s="72"/>
      <c r="U967" s="72"/>
      <c r="V967" s="72"/>
      <c r="W967" s="72"/>
      <c r="X967" s="72"/>
      <c r="Y967" s="72"/>
      <c r="Z967" s="72"/>
      <c r="AA967" s="58">
        <f t="shared" si="56"/>
        <v>0</v>
      </c>
      <c r="AB967" s="73"/>
      <c r="AC967" s="59">
        <f>IF(ROUND(Comptes!AA967,0)=0,Comptes!AF967,IFERROR(IF(Comptes!H967&lt;&gt;0,IF(Comptes!AA967&lt;&gt;0,SUMPRODUCT(Comptes!O967:Z967,Comptes!$O$5:$Z$5)/Comptes!AA967,IF(Comptes!G967&lt;&gt;0,$AC$3,Comptes!AF967)),""),""))</f>
        <v>0</v>
      </c>
      <c r="AD967" s="60" t="str">
        <f ca="1">+IFERROR(VLOOKUP((($AC$3-AC967))/30.5,$AK$24:$AL$28,2,TRUE),"")</f>
        <v>A plus d’un an</v>
      </c>
      <c r="AE967" s="52"/>
      <c r="AF967" s="61"/>
    </row>
    <row r="968" spans="1:32" s="62" customFormat="1" ht="13.8" x14ac:dyDescent="0.3">
      <c r="A968" s="76"/>
      <c r="B968" s="64" t="s">
        <v>125</v>
      </c>
      <c r="C968" s="65" t="s">
        <v>125</v>
      </c>
      <c r="D968" s="65" t="s">
        <v>125</v>
      </c>
      <c r="E968" s="66" t="s">
        <v>125</v>
      </c>
      <c r="F968" s="54">
        <v>0</v>
      </c>
      <c r="G968" s="55">
        <v>0</v>
      </c>
      <c r="H968" s="67">
        <f t="shared" si="54"/>
        <v>0</v>
      </c>
      <c r="I968" s="68"/>
      <c r="J968" s="56"/>
      <c r="K968" s="69"/>
      <c r="L968" s="70">
        <f t="shared" si="55"/>
        <v>0</v>
      </c>
      <c r="M968" s="52"/>
      <c r="N968" s="57">
        <v>0</v>
      </c>
      <c r="O968" s="72"/>
      <c r="P968" s="72"/>
      <c r="Q968" s="72"/>
      <c r="R968" s="72"/>
      <c r="S968" s="72"/>
      <c r="T968" s="72"/>
      <c r="U968" s="72"/>
      <c r="V968" s="72"/>
      <c r="W968" s="72"/>
      <c r="X968" s="72"/>
      <c r="Y968" s="72"/>
      <c r="Z968" s="72"/>
      <c r="AA968" s="58">
        <f t="shared" si="56"/>
        <v>0</v>
      </c>
      <c r="AB968" s="73"/>
      <c r="AC968" s="59">
        <f>IF(ROUND(Comptes!AA968,0)=0,Comptes!AF968,IFERROR(IF(Comptes!H968&lt;&gt;0,IF(Comptes!AA968&lt;&gt;0,SUMPRODUCT(Comptes!O968:Z968,Comptes!$O$5:$Z$5)/Comptes!AA968,IF(Comptes!G968&lt;&gt;0,$AC$3,Comptes!AF968)),""),""))</f>
        <v>0</v>
      </c>
      <c r="AD968" s="60" t="str">
        <f ca="1">+IFERROR(VLOOKUP((($AC$3-AC968))/30.5,$AK$24:$AL$28,2,TRUE),"")</f>
        <v>A plus d’un an</v>
      </c>
      <c r="AE968" s="52"/>
      <c r="AF968" s="61"/>
    </row>
    <row r="969" spans="1:32" s="62" customFormat="1" ht="13.8" x14ac:dyDescent="0.3">
      <c r="A969" s="76"/>
      <c r="B969" s="64" t="s">
        <v>125</v>
      </c>
      <c r="C969" s="65" t="s">
        <v>125</v>
      </c>
      <c r="D969" s="65" t="s">
        <v>125</v>
      </c>
      <c r="E969" s="66" t="s">
        <v>125</v>
      </c>
      <c r="F969" s="54">
        <v>0</v>
      </c>
      <c r="G969" s="55">
        <v>0</v>
      </c>
      <c r="H969" s="67">
        <f t="shared" si="54"/>
        <v>0</v>
      </c>
      <c r="I969" s="68"/>
      <c r="J969" s="56"/>
      <c r="K969" s="69"/>
      <c r="L969" s="70">
        <f t="shared" si="55"/>
        <v>0</v>
      </c>
      <c r="M969" s="52"/>
      <c r="N969" s="57">
        <v>0</v>
      </c>
      <c r="O969" s="72"/>
      <c r="P969" s="72"/>
      <c r="Q969" s="72"/>
      <c r="R969" s="72"/>
      <c r="S969" s="72"/>
      <c r="T969" s="72"/>
      <c r="U969" s="72"/>
      <c r="V969" s="72"/>
      <c r="W969" s="72"/>
      <c r="X969" s="72"/>
      <c r="Y969" s="72"/>
      <c r="Z969" s="72"/>
      <c r="AA969" s="58">
        <f t="shared" si="56"/>
        <v>0</v>
      </c>
      <c r="AB969" s="73"/>
      <c r="AC969" s="59">
        <f>IF(ROUND(Comptes!AA969,0)=0,Comptes!AF969,IFERROR(IF(Comptes!H969&lt;&gt;0,IF(Comptes!AA969&lt;&gt;0,SUMPRODUCT(Comptes!O969:Z969,Comptes!$O$5:$Z$5)/Comptes!AA969,IF(Comptes!G969&lt;&gt;0,$AC$3,Comptes!AF969)),""),""))</f>
        <v>0</v>
      </c>
      <c r="AD969" s="60" t="str">
        <f ca="1">+IFERROR(VLOOKUP((($AC$3-AC969))/30.5,$AK$24:$AL$28,2,TRUE),"")</f>
        <v>A plus d’un an</v>
      </c>
      <c r="AE969" s="52"/>
      <c r="AF969" s="61"/>
    </row>
    <row r="970" spans="1:32" s="62" customFormat="1" ht="13.8" x14ac:dyDescent="0.3">
      <c r="A970" s="76"/>
      <c r="B970" s="64" t="s">
        <v>125</v>
      </c>
      <c r="C970" s="65" t="s">
        <v>125</v>
      </c>
      <c r="D970" s="65" t="s">
        <v>125</v>
      </c>
      <c r="E970" s="66" t="s">
        <v>125</v>
      </c>
      <c r="F970" s="54">
        <v>0</v>
      </c>
      <c r="G970" s="55">
        <v>0</v>
      </c>
      <c r="H970" s="67">
        <f t="shared" si="54"/>
        <v>0</v>
      </c>
      <c r="I970" s="68"/>
      <c r="J970" s="56"/>
      <c r="K970" s="69"/>
      <c r="L970" s="70">
        <f t="shared" si="55"/>
        <v>0</v>
      </c>
      <c r="M970" s="52"/>
      <c r="N970" s="57">
        <v>0</v>
      </c>
      <c r="O970" s="72"/>
      <c r="P970" s="72"/>
      <c r="Q970" s="72"/>
      <c r="R970" s="72"/>
      <c r="S970" s="72"/>
      <c r="T970" s="72"/>
      <c r="U970" s="72"/>
      <c r="V970" s="72"/>
      <c r="W970" s="72"/>
      <c r="X970" s="72"/>
      <c r="Y970" s="72"/>
      <c r="Z970" s="72"/>
      <c r="AA970" s="58">
        <f t="shared" si="56"/>
        <v>0</v>
      </c>
      <c r="AB970" s="73"/>
      <c r="AC970" s="59">
        <f>IF(ROUND(Comptes!AA970,0)=0,Comptes!AF970,IFERROR(IF(Comptes!H970&lt;&gt;0,IF(Comptes!AA970&lt;&gt;0,SUMPRODUCT(Comptes!O970:Z970,Comptes!$O$5:$Z$5)/Comptes!AA970,IF(Comptes!G970&lt;&gt;0,$AC$3,Comptes!AF970)),""),""))</f>
        <v>0</v>
      </c>
      <c r="AD970" s="60" t="str">
        <f ca="1">+IFERROR(VLOOKUP((($AC$3-AC970))/30.5,$AK$24:$AL$28,2,TRUE),"")</f>
        <v>A plus d’un an</v>
      </c>
      <c r="AE970" s="52"/>
      <c r="AF970" s="61"/>
    </row>
    <row r="971" spans="1:32" s="62" customFormat="1" ht="13.8" x14ac:dyDescent="0.3">
      <c r="A971" s="76"/>
      <c r="B971" s="64" t="s">
        <v>125</v>
      </c>
      <c r="C971" s="65" t="s">
        <v>125</v>
      </c>
      <c r="D971" s="65" t="s">
        <v>125</v>
      </c>
      <c r="E971" s="66" t="s">
        <v>125</v>
      </c>
      <c r="F971" s="54">
        <v>0</v>
      </c>
      <c r="G971" s="55">
        <v>0</v>
      </c>
      <c r="H971" s="67">
        <f t="shared" si="54"/>
        <v>0</v>
      </c>
      <c r="I971" s="68"/>
      <c r="J971" s="56"/>
      <c r="K971" s="69"/>
      <c r="L971" s="70">
        <f t="shared" si="55"/>
        <v>0</v>
      </c>
      <c r="M971" s="52"/>
      <c r="N971" s="57">
        <v>0</v>
      </c>
      <c r="O971" s="72"/>
      <c r="P971" s="72"/>
      <c r="Q971" s="72"/>
      <c r="R971" s="72"/>
      <c r="S971" s="72"/>
      <c r="T971" s="72"/>
      <c r="U971" s="72"/>
      <c r="V971" s="72"/>
      <c r="W971" s="72"/>
      <c r="X971" s="72"/>
      <c r="Y971" s="72"/>
      <c r="Z971" s="72"/>
      <c r="AA971" s="58">
        <f t="shared" si="56"/>
        <v>0</v>
      </c>
      <c r="AB971" s="73"/>
      <c r="AC971" s="59">
        <f>IF(ROUND(Comptes!AA971,0)=0,Comptes!AF971,IFERROR(IF(Comptes!H971&lt;&gt;0,IF(Comptes!AA971&lt;&gt;0,SUMPRODUCT(Comptes!O971:Z971,Comptes!$O$5:$Z$5)/Comptes!AA971,IF(Comptes!G971&lt;&gt;0,$AC$3,Comptes!AF971)),""),""))</f>
        <v>0</v>
      </c>
      <c r="AD971" s="60" t="str">
        <f ca="1">+IFERROR(VLOOKUP((($AC$3-AC971))/30.5,$AK$24:$AL$28,2,TRUE),"")</f>
        <v>A plus d’un an</v>
      </c>
      <c r="AE971" s="52"/>
      <c r="AF971" s="61"/>
    </row>
    <row r="972" spans="1:32" s="62" customFormat="1" ht="13.8" x14ac:dyDescent="0.3">
      <c r="A972" s="76"/>
      <c r="B972" s="64" t="s">
        <v>125</v>
      </c>
      <c r="C972" s="65" t="s">
        <v>125</v>
      </c>
      <c r="D972" s="65" t="s">
        <v>125</v>
      </c>
      <c r="E972" s="66" t="s">
        <v>125</v>
      </c>
      <c r="F972" s="54">
        <v>0</v>
      </c>
      <c r="G972" s="55">
        <v>0</v>
      </c>
      <c r="H972" s="67">
        <f t="shared" si="54"/>
        <v>0</v>
      </c>
      <c r="I972" s="68"/>
      <c r="J972" s="56"/>
      <c r="K972" s="69"/>
      <c r="L972" s="70">
        <f t="shared" si="55"/>
        <v>0</v>
      </c>
      <c r="M972" s="52"/>
      <c r="N972" s="57">
        <v>0</v>
      </c>
      <c r="O972" s="72"/>
      <c r="P972" s="72"/>
      <c r="Q972" s="72"/>
      <c r="R972" s="72"/>
      <c r="S972" s="72"/>
      <c r="T972" s="72"/>
      <c r="U972" s="72"/>
      <c r="V972" s="72"/>
      <c r="W972" s="72"/>
      <c r="X972" s="72"/>
      <c r="Y972" s="72"/>
      <c r="Z972" s="72"/>
      <c r="AA972" s="58">
        <f t="shared" si="56"/>
        <v>0</v>
      </c>
      <c r="AB972" s="73"/>
      <c r="AC972" s="59">
        <f>IF(ROUND(Comptes!AA972,0)=0,Comptes!AF972,IFERROR(IF(Comptes!H972&lt;&gt;0,IF(Comptes!AA972&lt;&gt;0,SUMPRODUCT(Comptes!O972:Z972,Comptes!$O$5:$Z$5)/Comptes!AA972,IF(Comptes!G972&lt;&gt;0,$AC$3,Comptes!AF972)),""),""))</f>
        <v>0</v>
      </c>
      <c r="AD972" s="60" t="str">
        <f ca="1">+IFERROR(VLOOKUP((($AC$3-AC972))/30.5,$AK$24:$AL$28,2,TRUE),"")</f>
        <v>A plus d’un an</v>
      </c>
      <c r="AE972" s="52"/>
      <c r="AF972" s="61"/>
    </row>
    <row r="973" spans="1:32" s="62" customFormat="1" ht="13.8" x14ac:dyDescent="0.3">
      <c r="A973" s="76"/>
      <c r="B973" s="64" t="s">
        <v>125</v>
      </c>
      <c r="C973" s="65" t="s">
        <v>125</v>
      </c>
      <c r="D973" s="65" t="s">
        <v>125</v>
      </c>
      <c r="E973" s="66" t="s">
        <v>125</v>
      </c>
      <c r="F973" s="54">
        <v>0</v>
      </c>
      <c r="G973" s="55">
        <v>0</v>
      </c>
      <c r="H973" s="67">
        <f t="shared" si="54"/>
        <v>0</v>
      </c>
      <c r="I973" s="68"/>
      <c r="J973" s="56"/>
      <c r="K973" s="69"/>
      <c r="L973" s="70">
        <f t="shared" si="55"/>
        <v>0</v>
      </c>
      <c r="M973" s="52"/>
      <c r="N973" s="57">
        <v>0</v>
      </c>
      <c r="O973" s="72"/>
      <c r="P973" s="72"/>
      <c r="Q973" s="72"/>
      <c r="R973" s="72"/>
      <c r="S973" s="72"/>
      <c r="T973" s="72"/>
      <c r="U973" s="72"/>
      <c r="V973" s="72"/>
      <c r="W973" s="72"/>
      <c r="X973" s="72"/>
      <c r="Y973" s="72"/>
      <c r="Z973" s="72"/>
      <c r="AA973" s="58">
        <f t="shared" si="56"/>
        <v>0</v>
      </c>
      <c r="AB973" s="73"/>
      <c r="AC973" s="59">
        <f>IF(ROUND(Comptes!AA973,0)=0,Comptes!AF973,IFERROR(IF(Comptes!H973&lt;&gt;0,IF(Comptes!AA973&lt;&gt;0,SUMPRODUCT(Comptes!O973:Z973,Comptes!$O$5:$Z$5)/Comptes!AA973,IF(Comptes!G973&lt;&gt;0,$AC$3,Comptes!AF973)),""),""))</f>
        <v>0</v>
      </c>
      <c r="AD973" s="60" t="str">
        <f ca="1">+IFERROR(VLOOKUP((($AC$3-AC973))/30.5,$AK$24:$AL$28,2,TRUE),"")</f>
        <v>A plus d’un an</v>
      </c>
      <c r="AE973" s="52"/>
      <c r="AF973" s="61"/>
    </row>
    <row r="974" spans="1:32" s="62" customFormat="1" ht="13.8" x14ac:dyDescent="0.3">
      <c r="A974" s="76"/>
      <c r="B974" s="64" t="s">
        <v>125</v>
      </c>
      <c r="C974" s="65" t="s">
        <v>125</v>
      </c>
      <c r="D974" s="65" t="s">
        <v>125</v>
      </c>
      <c r="E974" s="66" t="s">
        <v>125</v>
      </c>
      <c r="F974" s="54">
        <v>0</v>
      </c>
      <c r="G974" s="55">
        <v>0</v>
      </c>
      <c r="H974" s="67">
        <f t="shared" si="54"/>
        <v>0</v>
      </c>
      <c r="I974" s="68"/>
      <c r="J974" s="56"/>
      <c r="K974" s="69"/>
      <c r="L974" s="70">
        <f t="shared" si="55"/>
        <v>0</v>
      </c>
      <c r="M974" s="52"/>
      <c r="N974" s="57">
        <v>0</v>
      </c>
      <c r="O974" s="72"/>
      <c r="P974" s="72"/>
      <c r="Q974" s="72"/>
      <c r="R974" s="72"/>
      <c r="S974" s="72"/>
      <c r="T974" s="72"/>
      <c r="U974" s="72"/>
      <c r="V974" s="72"/>
      <c r="W974" s="72"/>
      <c r="X974" s="72"/>
      <c r="Y974" s="72"/>
      <c r="Z974" s="72"/>
      <c r="AA974" s="58">
        <f t="shared" si="56"/>
        <v>0</v>
      </c>
      <c r="AB974" s="73"/>
      <c r="AC974" s="59">
        <f>IF(ROUND(Comptes!AA974,0)=0,Comptes!AF974,IFERROR(IF(Comptes!H974&lt;&gt;0,IF(Comptes!AA974&lt;&gt;0,SUMPRODUCT(Comptes!O974:Z974,Comptes!$O$5:$Z$5)/Comptes!AA974,IF(Comptes!G974&lt;&gt;0,$AC$3,Comptes!AF974)),""),""))</f>
        <v>0</v>
      </c>
      <c r="AD974" s="60" t="str">
        <f ca="1">+IFERROR(VLOOKUP((($AC$3-AC974))/30.5,$AK$24:$AL$28,2,TRUE),"")</f>
        <v>A plus d’un an</v>
      </c>
      <c r="AE974" s="52"/>
      <c r="AF974" s="61"/>
    </row>
    <row r="975" spans="1:32" s="62" customFormat="1" ht="13.8" x14ac:dyDescent="0.3">
      <c r="A975" s="76"/>
      <c r="B975" s="64" t="s">
        <v>125</v>
      </c>
      <c r="C975" s="65" t="s">
        <v>125</v>
      </c>
      <c r="D975" s="65" t="s">
        <v>125</v>
      </c>
      <c r="E975" s="66" t="s">
        <v>125</v>
      </c>
      <c r="F975" s="54">
        <v>0</v>
      </c>
      <c r="G975" s="55">
        <v>0</v>
      </c>
      <c r="H975" s="67">
        <f t="shared" si="54"/>
        <v>0</v>
      </c>
      <c r="I975" s="68"/>
      <c r="J975" s="56"/>
      <c r="K975" s="69"/>
      <c r="L975" s="70">
        <f t="shared" si="55"/>
        <v>0</v>
      </c>
      <c r="M975" s="52"/>
      <c r="N975" s="57">
        <v>0</v>
      </c>
      <c r="O975" s="72"/>
      <c r="P975" s="72"/>
      <c r="Q975" s="72"/>
      <c r="R975" s="72"/>
      <c r="S975" s="72"/>
      <c r="T975" s="72"/>
      <c r="U975" s="72"/>
      <c r="V975" s="72"/>
      <c r="W975" s="72"/>
      <c r="X975" s="72"/>
      <c r="Y975" s="72"/>
      <c r="Z975" s="72"/>
      <c r="AA975" s="58">
        <f t="shared" si="56"/>
        <v>0</v>
      </c>
      <c r="AB975" s="73"/>
      <c r="AC975" s="59">
        <f>IF(ROUND(Comptes!AA975,0)=0,Comptes!AF975,IFERROR(IF(Comptes!H975&lt;&gt;0,IF(Comptes!AA975&lt;&gt;0,SUMPRODUCT(Comptes!O975:Z975,Comptes!$O$5:$Z$5)/Comptes!AA975,IF(Comptes!G975&lt;&gt;0,$AC$3,Comptes!AF975)),""),""))</f>
        <v>0</v>
      </c>
      <c r="AD975" s="60" t="str">
        <f ca="1">+IFERROR(VLOOKUP((($AC$3-AC975))/30.5,$AK$24:$AL$28,2,TRUE),"")</f>
        <v>A plus d’un an</v>
      </c>
      <c r="AE975" s="52"/>
      <c r="AF975" s="61"/>
    </row>
    <row r="976" spans="1:32" s="62" customFormat="1" ht="13.8" x14ac:dyDescent="0.3">
      <c r="A976" s="76"/>
      <c r="B976" s="64" t="s">
        <v>125</v>
      </c>
      <c r="C976" s="65" t="s">
        <v>125</v>
      </c>
      <c r="D976" s="65" t="s">
        <v>125</v>
      </c>
      <c r="E976" s="66" t="s">
        <v>125</v>
      </c>
      <c r="F976" s="54">
        <v>0</v>
      </c>
      <c r="G976" s="55">
        <v>0</v>
      </c>
      <c r="H976" s="67">
        <f t="shared" si="54"/>
        <v>0</v>
      </c>
      <c r="I976" s="68"/>
      <c r="J976" s="56"/>
      <c r="K976" s="69"/>
      <c r="L976" s="70">
        <f t="shared" si="55"/>
        <v>0</v>
      </c>
      <c r="M976" s="52"/>
      <c r="N976" s="57">
        <v>0</v>
      </c>
      <c r="O976" s="72"/>
      <c r="P976" s="72"/>
      <c r="Q976" s="72"/>
      <c r="R976" s="72"/>
      <c r="S976" s="72"/>
      <c r="T976" s="72"/>
      <c r="U976" s="72"/>
      <c r="V976" s="72"/>
      <c r="W976" s="72"/>
      <c r="X976" s="72"/>
      <c r="Y976" s="72"/>
      <c r="Z976" s="72"/>
      <c r="AA976" s="58">
        <f t="shared" si="56"/>
        <v>0</v>
      </c>
      <c r="AB976" s="73"/>
      <c r="AC976" s="59">
        <f>IF(ROUND(Comptes!AA976,0)=0,Comptes!AF976,IFERROR(IF(Comptes!H976&lt;&gt;0,IF(Comptes!AA976&lt;&gt;0,SUMPRODUCT(Comptes!O976:Z976,Comptes!$O$5:$Z$5)/Comptes!AA976,IF(Comptes!G976&lt;&gt;0,$AC$3,Comptes!AF976)),""),""))</f>
        <v>0</v>
      </c>
      <c r="AD976" s="60" t="str">
        <f ca="1">+IFERROR(VLOOKUP((($AC$3-AC976))/30.5,$AK$24:$AL$28,2,TRUE),"")</f>
        <v>A plus d’un an</v>
      </c>
      <c r="AE976" s="52"/>
      <c r="AF976" s="61"/>
    </row>
    <row r="977" spans="1:32" s="62" customFormat="1" ht="13.8" x14ac:dyDescent="0.3">
      <c r="A977" s="76"/>
      <c r="B977" s="64" t="s">
        <v>125</v>
      </c>
      <c r="C977" s="65" t="s">
        <v>125</v>
      </c>
      <c r="D977" s="65" t="s">
        <v>125</v>
      </c>
      <c r="E977" s="66" t="s">
        <v>125</v>
      </c>
      <c r="F977" s="54">
        <v>0</v>
      </c>
      <c r="G977" s="55">
        <v>0</v>
      </c>
      <c r="H977" s="67">
        <f t="shared" si="54"/>
        <v>0</v>
      </c>
      <c r="I977" s="68"/>
      <c r="J977" s="56"/>
      <c r="K977" s="69"/>
      <c r="L977" s="70">
        <f t="shared" si="55"/>
        <v>0</v>
      </c>
      <c r="M977" s="52"/>
      <c r="N977" s="57">
        <v>0</v>
      </c>
      <c r="O977" s="72"/>
      <c r="P977" s="72"/>
      <c r="Q977" s="72"/>
      <c r="R977" s="72"/>
      <c r="S977" s="72"/>
      <c r="T977" s="72"/>
      <c r="U977" s="72"/>
      <c r="V977" s="72"/>
      <c r="W977" s="72"/>
      <c r="X977" s="72"/>
      <c r="Y977" s="72"/>
      <c r="Z977" s="72"/>
      <c r="AA977" s="58">
        <f t="shared" si="56"/>
        <v>0</v>
      </c>
      <c r="AB977" s="73"/>
      <c r="AC977" s="59">
        <f>IF(ROUND(Comptes!AA977,0)=0,Comptes!AF977,IFERROR(IF(Comptes!H977&lt;&gt;0,IF(Comptes!AA977&lt;&gt;0,SUMPRODUCT(Comptes!O977:Z977,Comptes!$O$5:$Z$5)/Comptes!AA977,IF(Comptes!G977&lt;&gt;0,$AC$3,Comptes!AF977)),""),""))</f>
        <v>0</v>
      </c>
      <c r="AD977" s="60" t="str">
        <f ca="1">+IFERROR(VLOOKUP((($AC$3-AC977))/30.5,$AK$24:$AL$28,2,TRUE),"")</f>
        <v>A plus d’un an</v>
      </c>
      <c r="AE977" s="52"/>
      <c r="AF977" s="61"/>
    </row>
    <row r="978" spans="1:32" s="62" customFormat="1" ht="13.8" x14ac:dyDescent="0.3">
      <c r="A978" s="76"/>
      <c r="B978" s="64" t="s">
        <v>125</v>
      </c>
      <c r="C978" s="65" t="s">
        <v>125</v>
      </c>
      <c r="D978" s="65" t="s">
        <v>125</v>
      </c>
      <c r="E978" s="66" t="s">
        <v>125</v>
      </c>
      <c r="F978" s="54">
        <v>0</v>
      </c>
      <c r="G978" s="55">
        <v>0</v>
      </c>
      <c r="H978" s="67">
        <f t="shared" si="54"/>
        <v>0</v>
      </c>
      <c r="I978" s="68"/>
      <c r="J978" s="56"/>
      <c r="K978" s="69"/>
      <c r="L978" s="70">
        <f t="shared" si="55"/>
        <v>0</v>
      </c>
      <c r="M978" s="52"/>
      <c r="N978" s="57">
        <v>0</v>
      </c>
      <c r="O978" s="72"/>
      <c r="P978" s="72"/>
      <c r="Q978" s="72"/>
      <c r="R978" s="72"/>
      <c r="S978" s="72"/>
      <c r="T978" s="72"/>
      <c r="U978" s="72"/>
      <c r="V978" s="72"/>
      <c r="W978" s="72"/>
      <c r="X978" s="72"/>
      <c r="Y978" s="72"/>
      <c r="Z978" s="72"/>
      <c r="AA978" s="58">
        <f t="shared" si="56"/>
        <v>0</v>
      </c>
      <c r="AB978" s="73"/>
      <c r="AC978" s="59">
        <f>IF(ROUND(Comptes!AA978,0)=0,Comptes!AF978,IFERROR(IF(Comptes!H978&lt;&gt;0,IF(Comptes!AA978&lt;&gt;0,SUMPRODUCT(Comptes!O978:Z978,Comptes!$O$5:$Z$5)/Comptes!AA978,IF(Comptes!G978&lt;&gt;0,$AC$3,Comptes!AF978)),""),""))</f>
        <v>0</v>
      </c>
      <c r="AD978" s="60" t="str">
        <f ca="1">+IFERROR(VLOOKUP((($AC$3-AC978))/30.5,$AK$24:$AL$28,2,TRUE),"")</f>
        <v>A plus d’un an</v>
      </c>
      <c r="AE978" s="52"/>
      <c r="AF978" s="61"/>
    </row>
    <row r="979" spans="1:32" s="62" customFormat="1" ht="13.8" x14ac:dyDescent="0.3">
      <c r="A979" s="76"/>
      <c r="B979" s="64" t="s">
        <v>125</v>
      </c>
      <c r="C979" s="65" t="s">
        <v>125</v>
      </c>
      <c r="D979" s="65" t="s">
        <v>125</v>
      </c>
      <c r="E979" s="66" t="s">
        <v>125</v>
      </c>
      <c r="F979" s="54">
        <v>0</v>
      </c>
      <c r="G979" s="55">
        <v>0</v>
      </c>
      <c r="H979" s="67">
        <f t="shared" si="54"/>
        <v>0</v>
      </c>
      <c r="I979" s="68"/>
      <c r="J979" s="56"/>
      <c r="K979" s="69"/>
      <c r="L979" s="70">
        <f t="shared" si="55"/>
        <v>0</v>
      </c>
      <c r="M979" s="52"/>
      <c r="N979" s="57">
        <v>0</v>
      </c>
      <c r="O979" s="72"/>
      <c r="P979" s="72"/>
      <c r="Q979" s="72"/>
      <c r="R979" s="72"/>
      <c r="S979" s="72"/>
      <c r="T979" s="72"/>
      <c r="U979" s="72"/>
      <c r="V979" s="72"/>
      <c r="W979" s="72"/>
      <c r="X979" s="72"/>
      <c r="Y979" s="72"/>
      <c r="Z979" s="72"/>
      <c r="AA979" s="58">
        <f t="shared" si="56"/>
        <v>0</v>
      </c>
      <c r="AB979" s="73"/>
      <c r="AC979" s="59">
        <f>IF(ROUND(Comptes!AA979,0)=0,Comptes!AF979,IFERROR(IF(Comptes!H979&lt;&gt;0,IF(Comptes!AA979&lt;&gt;0,SUMPRODUCT(Comptes!O979:Z979,Comptes!$O$5:$Z$5)/Comptes!AA979,IF(Comptes!G979&lt;&gt;0,$AC$3,Comptes!AF979)),""),""))</f>
        <v>0</v>
      </c>
      <c r="AD979" s="60" t="str">
        <f ca="1">+IFERROR(VLOOKUP((($AC$3-AC979))/30.5,$AK$24:$AL$28,2,TRUE),"")</f>
        <v>A plus d’un an</v>
      </c>
      <c r="AE979" s="52"/>
      <c r="AF979" s="61"/>
    </row>
    <row r="980" spans="1:32" s="62" customFormat="1" ht="13.8" x14ac:dyDescent="0.3">
      <c r="A980" s="76"/>
      <c r="B980" s="64" t="s">
        <v>125</v>
      </c>
      <c r="C980" s="65" t="s">
        <v>125</v>
      </c>
      <c r="D980" s="65" t="s">
        <v>125</v>
      </c>
      <c r="E980" s="66" t="s">
        <v>125</v>
      </c>
      <c r="F980" s="54">
        <v>0</v>
      </c>
      <c r="G980" s="55">
        <v>0</v>
      </c>
      <c r="H980" s="67">
        <f t="shared" si="54"/>
        <v>0</v>
      </c>
      <c r="I980" s="68"/>
      <c r="J980" s="56"/>
      <c r="K980" s="69"/>
      <c r="L980" s="70">
        <f t="shared" si="55"/>
        <v>0</v>
      </c>
      <c r="M980" s="52"/>
      <c r="N980" s="57">
        <v>0</v>
      </c>
      <c r="O980" s="72"/>
      <c r="P980" s="72"/>
      <c r="Q980" s="72"/>
      <c r="R980" s="72"/>
      <c r="S980" s="72"/>
      <c r="T980" s="72"/>
      <c r="U980" s="72"/>
      <c r="V980" s="72"/>
      <c r="W980" s="72"/>
      <c r="X980" s="72"/>
      <c r="Y980" s="72"/>
      <c r="Z980" s="72"/>
      <c r="AA980" s="58">
        <f t="shared" si="56"/>
        <v>0</v>
      </c>
      <c r="AB980" s="73"/>
      <c r="AC980" s="59">
        <f>IF(ROUND(Comptes!AA980,0)=0,Comptes!AF980,IFERROR(IF(Comptes!H980&lt;&gt;0,IF(Comptes!AA980&lt;&gt;0,SUMPRODUCT(Comptes!O980:Z980,Comptes!$O$5:$Z$5)/Comptes!AA980,IF(Comptes!G980&lt;&gt;0,$AC$3,Comptes!AF980)),""),""))</f>
        <v>0</v>
      </c>
      <c r="AD980" s="60" t="str">
        <f ca="1">+IFERROR(VLOOKUP((($AC$3-AC980))/30.5,$AK$24:$AL$28,2,TRUE),"")</f>
        <v>A plus d’un an</v>
      </c>
      <c r="AE980" s="52"/>
      <c r="AF980" s="61"/>
    </row>
    <row r="981" spans="1:32" s="62" customFormat="1" ht="13.8" x14ac:dyDescent="0.3">
      <c r="A981" s="76"/>
      <c r="B981" s="64" t="s">
        <v>125</v>
      </c>
      <c r="C981" s="65" t="s">
        <v>125</v>
      </c>
      <c r="D981" s="65" t="s">
        <v>125</v>
      </c>
      <c r="E981" s="66" t="s">
        <v>125</v>
      </c>
      <c r="F981" s="54">
        <v>0</v>
      </c>
      <c r="G981" s="55">
        <v>0</v>
      </c>
      <c r="H981" s="67">
        <f t="shared" si="54"/>
        <v>0</v>
      </c>
      <c r="I981" s="68"/>
      <c r="J981" s="56"/>
      <c r="K981" s="69"/>
      <c r="L981" s="70">
        <f t="shared" si="55"/>
        <v>0</v>
      </c>
      <c r="M981" s="52"/>
      <c r="N981" s="57">
        <v>0</v>
      </c>
      <c r="O981" s="72"/>
      <c r="P981" s="72"/>
      <c r="Q981" s="72"/>
      <c r="R981" s="72"/>
      <c r="S981" s="72"/>
      <c r="T981" s="72"/>
      <c r="U981" s="72"/>
      <c r="V981" s="72"/>
      <c r="W981" s="72"/>
      <c r="X981" s="72"/>
      <c r="Y981" s="72"/>
      <c r="Z981" s="72"/>
      <c r="AA981" s="58">
        <f t="shared" si="56"/>
        <v>0</v>
      </c>
      <c r="AB981" s="73"/>
      <c r="AC981" s="59">
        <f>IF(ROUND(Comptes!AA981,0)=0,Comptes!AF981,IFERROR(IF(Comptes!H981&lt;&gt;0,IF(Comptes!AA981&lt;&gt;0,SUMPRODUCT(Comptes!O981:Z981,Comptes!$O$5:$Z$5)/Comptes!AA981,IF(Comptes!G981&lt;&gt;0,$AC$3,Comptes!AF981)),""),""))</f>
        <v>0</v>
      </c>
      <c r="AD981" s="60" t="str">
        <f ca="1">+IFERROR(VLOOKUP((($AC$3-AC981))/30.5,$AK$24:$AL$28,2,TRUE),"")</f>
        <v>A plus d’un an</v>
      </c>
      <c r="AE981" s="52"/>
      <c r="AF981" s="61"/>
    </row>
    <row r="982" spans="1:32" s="62" customFormat="1" ht="13.8" x14ac:dyDescent="0.3">
      <c r="A982" s="76"/>
      <c r="B982" s="64" t="s">
        <v>125</v>
      </c>
      <c r="C982" s="65" t="s">
        <v>125</v>
      </c>
      <c r="D982" s="65" t="s">
        <v>125</v>
      </c>
      <c r="E982" s="66" t="s">
        <v>125</v>
      </c>
      <c r="F982" s="54">
        <v>0</v>
      </c>
      <c r="G982" s="55">
        <v>0</v>
      </c>
      <c r="H982" s="67">
        <f t="shared" si="54"/>
        <v>0</v>
      </c>
      <c r="I982" s="68"/>
      <c r="J982" s="56"/>
      <c r="K982" s="69"/>
      <c r="L982" s="70">
        <f t="shared" si="55"/>
        <v>0</v>
      </c>
      <c r="M982" s="52"/>
      <c r="N982" s="57">
        <v>0</v>
      </c>
      <c r="O982" s="72"/>
      <c r="P982" s="72"/>
      <c r="Q982" s="72"/>
      <c r="R982" s="72"/>
      <c r="S982" s="72"/>
      <c r="T982" s="72"/>
      <c r="U982" s="72"/>
      <c r="V982" s="72"/>
      <c r="W982" s="72"/>
      <c r="X982" s="72"/>
      <c r="Y982" s="72"/>
      <c r="Z982" s="72"/>
      <c r="AA982" s="58">
        <f t="shared" si="56"/>
        <v>0</v>
      </c>
      <c r="AB982" s="73"/>
      <c r="AC982" s="59">
        <f>IF(ROUND(Comptes!AA982,0)=0,Comptes!AF982,IFERROR(IF(Comptes!H982&lt;&gt;0,IF(Comptes!AA982&lt;&gt;0,SUMPRODUCT(Comptes!O982:Z982,Comptes!$O$5:$Z$5)/Comptes!AA982,IF(Comptes!G982&lt;&gt;0,$AC$3,Comptes!AF982)),""),""))</f>
        <v>0</v>
      </c>
      <c r="AD982" s="60" t="str">
        <f ca="1">+IFERROR(VLOOKUP((($AC$3-AC982))/30.5,$AK$24:$AL$28,2,TRUE),"")</f>
        <v>A plus d’un an</v>
      </c>
      <c r="AE982" s="52"/>
      <c r="AF982" s="61"/>
    </row>
    <row r="983" spans="1:32" s="62" customFormat="1" ht="13.8" x14ac:dyDescent="0.3">
      <c r="A983" s="76"/>
      <c r="B983" s="64" t="s">
        <v>125</v>
      </c>
      <c r="C983" s="65" t="s">
        <v>125</v>
      </c>
      <c r="D983" s="65" t="s">
        <v>125</v>
      </c>
      <c r="E983" s="66" t="s">
        <v>125</v>
      </c>
      <c r="F983" s="54">
        <v>0</v>
      </c>
      <c r="G983" s="55">
        <v>0</v>
      </c>
      <c r="H983" s="67">
        <f t="shared" si="54"/>
        <v>0</v>
      </c>
      <c r="I983" s="68"/>
      <c r="J983" s="56"/>
      <c r="K983" s="69"/>
      <c r="L983" s="70">
        <f t="shared" si="55"/>
        <v>0</v>
      </c>
      <c r="M983" s="52"/>
      <c r="N983" s="57">
        <v>0</v>
      </c>
      <c r="O983" s="72"/>
      <c r="P983" s="72"/>
      <c r="Q983" s="72"/>
      <c r="R983" s="72"/>
      <c r="S983" s="72"/>
      <c r="T983" s="72"/>
      <c r="U983" s="72"/>
      <c r="V983" s="72"/>
      <c r="W983" s="72"/>
      <c r="X983" s="72"/>
      <c r="Y983" s="72"/>
      <c r="Z983" s="72"/>
      <c r="AA983" s="58">
        <f t="shared" si="56"/>
        <v>0</v>
      </c>
      <c r="AB983" s="73"/>
      <c r="AC983" s="59">
        <f>IF(ROUND(Comptes!AA983,0)=0,Comptes!AF983,IFERROR(IF(Comptes!H983&lt;&gt;0,IF(Comptes!AA983&lt;&gt;0,SUMPRODUCT(Comptes!O983:Z983,Comptes!$O$5:$Z$5)/Comptes!AA983,IF(Comptes!G983&lt;&gt;0,$AC$3,Comptes!AF983)),""),""))</f>
        <v>0</v>
      </c>
      <c r="AD983" s="60" t="str">
        <f ca="1">+IFERROR(VLOOKUP((($AC$3-AC983))/30.5,$AK$24:$AL$28,2,TRUE),"")</f>
        <v>A plus d’un an</v>
      </c>
      <c r="AE983" s="52"/>
      <c r="AF983" s="61"/>
    </row>
    <row r="984" spans="1:32" s="62" customFormat="1" ht="13.8" x14ac:dyDescent="0.3">
      <c r="A984" s="76"/>
      <c r="B984" s="64" t="s">
        <v>125</v>
      </c>
      <c r="C984" s="65" t="s">
        <v>125</v>
      </c>
      <c r="D984" s="65" t="s">
        <v>125</v>
      </c>
      <c r="E984" s="66" t="s">
        <v>125</v>
      </c>
      <c r="F984" s="54">
        <v>0</v>
      </c>
      <c r="G984" s="55">
        <v>0</v>
      </c>
      <c r="H984" s="67">
        <f t="shared" si="54"/>
        <v>0</v>
      </c>
      <c r="I984" s="68"/>
      <c r="J984" s="56"/>
      <c r="K984" s="69"/>
      <c r="L984" s="70">
        <f t="shared" si="55"/>
        <v>0</v>
      </c>
      <c r="M984" s="52"/>
      <c r="N984" s="57">
        <v>0</v>
      </c>
      <c r="O984" s="72"/>
      <c r="P984" s="72"/>
      <c r="Q984" s="72"/>
      <c r="R984" s="72"/>
      <c r="S984" s="72"/>
      <c r="T984" s="72"/>
      <c r="U984" s="72"/>
      <c r="V984" s="72"/>
      <c r="W984" s="72"/>
      <c r="X984" s="72"/>
      <c r="Y984" s="72"/>
      <c r="Z984" s="72"/>
      <c r="AA984" s="58">
        <f t="shared" si="56"/>
        <v>0</v>
      </c>
      <c r="AB984" s="73"/>
      <c r="AC984" s="59">
        <f>IF(ROUND(Comptes!AA984,0)=0,Comptes!AF984,IFERROR(IF(Comptes!H984&lt;&gt;0,IF(Comptes!AA984&lt;&gt;0,SUMPRODUCT(Comptes!O984:Z984,Comptes!$O$5:$Z$5)/Comptes!AA984,IF(Comptes!G984&lt;&gt;0,$AC$3,Comptes!AF984)),""),""))</f>
        <v>0</v>
      </c>
      <c r="AD984" s="60" t="str">
        <f ca="1">+IFERROR(VLOOKUP((($AC$3-AC984))/30.5,$AK$24:$AL$28,2,TRUE),"")</f>
        <v>A plus d’un an</v>
      </c>
      <c r="AE984" s="52"/>
      <c r="AF984" s="61"/>
    </row>
    <row r="985" spans="1:32" s="62" customFormat="1" ht="13.8" x14ac:dyDescent="0.3">
      <c r="A985" s="76"/>
      <c r="B985" s="64" t="s">
        <v>125</v>
      </c>
      <c r="C985" s="65" t="s">
        <v>125</v>
      </c>
      <c r="D985" s="65" t="s">
        <v>125</v>
      </c>
      <c r="E985" s="66" t="s">
        <v>125</v>
      </c>
      <c r="F985" s="54">
        <v>0</v>
      </c>
      <c r="G985" s="55">
        <v>0</v>
      </c>
      <c r="H985" s="67">
        <f t="shared" si="54"/>
        <v>0</v>
      </c>
      <c r="I985" s="68"/>
      <c r="J985" s="56"/>
      <c r="K985" s="69"/>
      <c r="L985" s="70">
        <f t="shared" si="55"/>
        <v>0</v>
      </c>
      <c r="M985" s="52"/>
      <c r="N985" s="57">
        <v>0</v>
      </c>
      <c r="O985" s="72"/>
      <c r="P985" s="72"/>
      <c r="Q985" s="72"/>
      <c r="R985" s="72"/>
      <c r="S985" s="72"/>
      <c r="T985" s="72"/>
      <c r="U985" s="72"/>
      <c r="V985" s="72"/>
      <c r="W985" s="72"/>
      <c r="X985" s="72"/>
      <c r="Y985" s="72"/>
      <c r="Z985" s="72"/>
      <c r="AA985" s="58">
        <f t="shared" si="56"/>
        <v>0</v>
      </c>
      <c r="AB985" s="73"/>
      <c r="AC985" s="59">
        <f>IF(ROUND(Comptes!AA985,0)=0,Comptes!AF985,IFERROR(IF(Comptes!H985&lt;&gt;0,IF(Comptes!AA985&lt;&gt;0,SUMPRODUCT(Comptes!O985:Z985,Comptes!$O$5:$Z$5)/Comptes!AA985,IF(Comptes!G985&lt;&gt;0,$AC$3,Comptes!AF985)),""),""))</f>
        <v>0</v>
      </c>
      <c r="AD985" s="60" t="str">
        <f ca="1">+IFERROR(VLOOKUP((($AC$3-AC985))/30.5,$AK$24:$AL$28,2,TRUE),"")</f>
        <v>A plus d’un an</v>
      </c>
      <c r="AE985" s="52"/>
      <c r="AF985" s="61"/>
    </row>
    <row r="986" spans="1:32" s="62" customFormat="1" ht="13.8" x14ac:dyDescent="0.3">
      <c r="A986" s="76"/>
      <c r="B986" s="64" t="s">
        <v>125</v>
      </c>
      <c r="C986" s="65" t="s">
        <v>125</v>
      </c>
      <c r="D986" s="65" t="s">
        <v>125</v>
      </c>
      <c r="E986" s="66" t="s">
        <v>125</v>
      </c>
      <c r="F986" s="54">
        <v>0</v>
      </c>
      <c r="G986" s="55">
        <v>0</v>
      </c>
      <c r="H986" s="67">
        <f t="shared" si="54"/>
        <v>0</v>
      </c>
      <c r="I986" s="68"/>
      <c r="J986" s="56"/>
      <c r="K986" s="69"/>
      <c r="L986" s="70">
        <f t="shared" si="55"/>
        <v>0</v>
      </c>
      <c r="M986" s="52"/>
      <c r="N986" s="57">
        <v>0</v>
      </c>
      <c r="O986" s="72"/>
      <c r="P986" s="72"/>
      <c r="Q986" s="72"/>
      <c r="R986" s="72"/>
      <c r="S986" s="72"/>
      <c r="T986" s="72"/>
      <c r="U986" s="72"/>
      <c r="V986" s="72"/>
      <c r="W986" s="72"/>
      <c r="X986" s="72"/>
      <c r="Y986" s="72"/>
      <c r="Z986" s="72"/>
      <c r="AA986" s="58">
        <f t="shared" si="56"/>
        <v>0</v>
      </c>
      <c r="AB986" s="73"/>
      <c r="AC986" s="59">
        <f>IF(ROUND(Comptes!AA986,0)=0,Comptes!AF986,IFERROR(IF(Comptes!H986&lt;&gt;0,IF(Comptes!AA986&lt;&gt;0,SUMPRODUCT(Comptes!O986:Z986,Comptes!$O$5:$Z$5)/Comptes!AA986,IF(Comptes!G986&lt;&gt;0,$AC$3,Comptes!AF986)),""),""))</f>
        <v>0</v>
      </c>
      <c r="AD986" s="60" t="str">
        <f ca="1">+IFERROR(VLOOKUP((($AC$3-AC986))/30.5,$AK$24:$AL$28,2,TRUE),"")</f>
        <v>A plus d’un an</v>
      </c>
      <c r="AE986" s="52"/>
      <c r="AF986" s="61"/>
    </row>
    <row r="987" spans="1:32" s="62" customFormat="1" ht="13.8" x14ac:dyDescent="0.3">
      <c r="A987" s="76"/>
      <c r="B987" s="64" t="s">
        <v>125</v>
      </c>
      <c r="C987" s="65" t="s">
        <v>125</v>
      </c>
      <c r="D987" s="65" t="s">
        <v>125</v>
      </c>
      <c r="E987" s="66" t="s">
        <v>125</v>
      </c>
      <c r="F987" s="54">
        <v>0</v>
      </c>
      <c r="G987" s="55">
        <v>0</v>
      </c>
      <c r="H987" s="67">
        <f t="shared" si="54"/>
        <v>0</v>
      </c>
      <c r="I987" s="68"/>
      <c r="J987" s="56"/>
      <c r="K987" s="69"/>
      <c r="L987" s="70">
        <f t="shared" si="55"/>
        <v>0</v>
      </c>
      <c r="M987" s="52"/>
      <c r="N987" s="57">
        <v>0</v>
      </c>
      <c r="O987" s="72"/>
      <c r="P987" s="72"/>
      <c r="Q987" s="72"/>
      <c r="R987" s="72"/>
      <c r="S987" s="72"/>
      <c r="T987" s="72"/>
      <c r="U987" s="72"/>
      <c r="V987" s="72"/>
      <c r="W987" s="72"/>
      <c r="X987" s="72"/>
      <c r="Y987" s="72"/>
      <c r="Z987" s="72"/>
      <c r="AA987" s="58">
        <f t="shared" si="56"/>
        <v>0</v>
      </c>
      <c r="AB987" s="73"/>
      <c r="AC987" s="59">
        <f>IF(ROUND(Comptes!AA987,0)=0,Comptes!AF987,IFERROR(IF(Comptes!H987&lt;&gt;0,IF(Comptes!AA987&lt;&gt;0,SUMPRODUCT(Comptes!O987:Z987,Comptes!$O$5:$Z$5)/Comptes!AA987,IF(Comptes!G987&lt;&gt;0,$AC$3,Comptes!AF987)),""),""))</f>
        <v>0</v>
      </c>
      <c r="AD987" s="60" t="str">
        <f ca="1">+IFERROR(VLOOKUP((($AC$3-AC987))/30.5,$AK$24:$AL$28,2,TRUE),"")</f>
        <v>A plus d’un an</v>
      </c>
      <c r="AE987" s="52"/>
      <c r="AF987" s="61"/>
    </row>
    <row r="988" spans="1:32" s="62" customFormat="1" ht="13.8" x14ac:dyDescent="0.3">
      <c r="A988" s="76"/>
      <c r="B988" s="64" t="s">
        <v>125</v>
      </c>
      <c r="C988" s="65" t="s">
        <v>125</v>
      </c>
      <c r="D988" s="65" t="s">
        <v>125</v>
      </c>
      <c r="E988" s="66" t="s">
        <v>125</v>
      </c>
      <c r="F988" s="54">
        <v>0</v>
      </c>
      <c r="G988" s="55">
        <v>0</v>
      </c>
      <c r="H988" s="67">
        <f t="shared" si="54"/>
        <v>0</v>
      </c>
      <c r="I988" s="68"/>
      <c r="J988" s="56"/>
      <c r="K988" s="69"/>
      <c r="L988" s="70">
        <f t="shared" si="55"/>
        <v>0</v>
      </c>
      <c r="M988" s="52"/>
      <c r="N988" s="57">
        <v>0</v>
      </c>
      <c r="O988" s="72"/>
      <c r="P988" s="72"/>
      <c r="Q988" s="72"/>
      <c r="R988" s="72"/>
      <c r="S988" s="72"/>
      <c r="T988" s="72"/>
      <c r="U988" s="72"/>
      <c r="V988" s="72"/>
      <c r="W988" s="72"/>
      <c r="X988" s="72"/>
      <c r="Y988" s="72"/>
      <c r="Z988" s="72"/>
      <c r="AA988" s="58">
        <f t="shared" si="56"/>
        <v>0</v>
      </c>
      <c r="AB988" s="73"/>
      <c r="AC988" s="59">
        <f>IF(ROUND(Comptes!AA988,0)=0,Comptes!AF988,IFERROR(IF(Comptes!H988&lt;&gt;0,IF(Comptes!AA988&lt;&gt;0,SUMPRODUCT(Comptes!O988:Z988,Comptes!$O$5:$Z$5)/Comptes!AA988,IF(Comptes!G988&lt;&gt;0,$AC$3,Comptes!AF988)),""),""))</f>
        <v>0</v>
      </c>
      <c r="AD988" s="60" t="str">
        <f ca="1">+IFERROR(VLOOKUP((($AC$3-AC988))/30.5,$AK$24:$AL$28,2,TRUE),"")</f>
        <v>A plus d’un an</v>
      </c>
      <c r="AE988" s="52"/>
      <c r="AF988" s="61"/>
    </row>
    <row r="989" spans="1:32" s="62" customFormat="1" ht="13.8" x14ac:dyDescent="0.3">
      <c r="A989" s="76"/>
      <c r="B989" s="64" t="s">
        <v>125</v>
      </c>
      <c r="C989" s="65" t="s">
        <v>125</v>
      </c>
      <c r="D989" s="65" t="s">
        <v>125</v>
      </c>
      <c r="E989" s="66" t="s">
        <v>125</v>
      </c>
      <c r="F989" s="54">
        <v>0</v>
      </c>
      <c r="G989" s="55">
        <v>0</v>
      </c>
      <c r="H989" s="67">
        <f t="shared" si="54"/>
        <v>0</v>
      </c>
      <c r="I989" s="68"/>
      <c r="J989" s="56"/>
      <c r="K989" s="69"/>
      <c r="L989" s="70">
        <f t="shared" si="55"/>
        <v>0</v>
      </c>
      <c r="M989" s="52"/>
      <c r="N989" s="57">
        <v>0</v>
      </c>
      <c r="O989" s="72"/>
      <c r="P989" s="72"/>
      <c r="Q989" s="72"/>
      <c r="R989" s="72"/>
      <c r="S989" s="72"/>
      <c r="T989" s="72"/>
      <c r="U989" s="72"/>
      <c r="V989" s="72"/>
      <c r="W989" s="72"/>
      <c r="X989" s="72"/>
      <c r="Y989" s="72"/>
      <c r="Z989" s="72"/>
      <c r="AA989" s="58">
        <f t="shared" si="56"/>
        <v>0</v>
      </c>
      <c r="AB989" s="73"/>
      <c r="AC989" s="59">
        <f>IF(ROUND(Comptes!AA989,0)=0,Comptes!AF989,IFERROR(IF(Comptes!H989&lt;&gt;0,IF(Comptes!AA989&lt;&gt;0,SUMPRODUCT(Comptes!O989:Z989,Comptes!$O$5:$Z$5)/Comptes!AA989,IF(Comptes!G989&lt;&gt;0,$AC$3,Comptes!AF989)),""),""))</f>
        <v>0</v>
      </c>
      <c r="AD989" s="60" t="str">
        <f ca="1">+IFERROR(VLOOKUP((($AC$3-AC989))/30.5,$AK$24:$AL$28,2,TRUE),"")</f>
        <v>A plus d’un an</v>
      </c>
      <c r="AE989" s="52"/>
      <c r="AF989" s="61"/>
    </row>
    <row r="990" spans="1:32" s="62" customFormat="1" ht="13.8" x14ac:dyDescent="0.3">
      <c r="A990" s="76"/>
      <c r="B990" s="64" t="s">
        <v>125</v>
      </c>
      <c r="C990" s="65" t="s">
        <v>125</v>
      </c>
      <c r="D990" s="65" t="s">
        <v>125</v>
      </c>
      <c r="E990" s="66" t="s">
        <v>125</v>
      </c>
      <c r="F990" s="54">
        <v>0</v>
      </c>
      <c r="G990" s="55">
        <v>0</v>
      </c>
      <c r="H990" s="67">
        <f t="shared" si="54"/>
        <v>0</v>
      </c>
      <c r="I990" s="68"/>
      <c r="J990" s="56"/>
      <c r="K990" s="69"/>
      <c r="L990" s="70">
        <f t="shared" si="55"/>
        <v>0</v>
      </c>
      <c r="M990" s="52"/>
      <c r="N990" s="57">
        <v>0</v>
      </c>
      <c r="O990" s="72"/>
      <c r="P990" s="72"/>
      <c r="Q990" s="72"/>
      <c r="R990" s="72"/>
      <c r="S990" s="72"/>
      <c r="T990" s="72"/>
      <c r="U990" s="72"/>
      <c r="V990" s="72"/>
      <c r="W990" s="72"/>
      <c r="X990" s="72"/>
      <c r="Y990" s="72"/>
      <c r="Z990" s="72"/>
      <c r="AA990" s="58">
        <f t="shared" si="56"/>
        <v>0</v>
      </c>
      <c r="AB990" s="73"/>
      <c r="AC990" s="59">
        <f>IF(ROUND(Comptes!AA990,0)=0,Comptes!AF990,IFERROR(IF(Comptes!H990&lt;&gt;0,IF(Comptes!AA990&lt;&gt;0,SUMPRODUCT(Comptes!O990:Z990,Comptes!$O$5:$Z$5)/Comptes!AA990,IF(Comptes!G990&lt;&gt;0,$AC$3,Comptes!AF990)),""),""))</f>
        <v>0</v>
      </c>
      <c r="AD990" s="60" t="str">
        <f ca="1">+IFERROR(VLOOKUP((($AC$3-AC990))/30.5,$AK$24:$AL$28,2,TRUE),"")</f>
        <v>A plus d’un an</v>
      </c>
      <c r="AE990" s="52"/>
      <c r="AF990" s="61"/>
    </row>
    <row r="991" spans="1:32" s="62" customFormat="1" ht="13.8" x14ac:dyDescent="0.3">
      <c r="A991" s="76"/>
      <c r="B991" s="64" t="s">
        <v>125</v>
      </c>
      <c r="C991" s="65" t="s">
        <v>125</v>
      </c>
      <c r="D991" s="65" t="s">
        <v>125</v>
      </c>
      <c r="E991" s="66" t="s">
        <v>125</v>
      </c>
      <c r="F991" s="54">
        <v>0</v>
      </c>
      <c r="G991" s="55">
        <v>0</v>
      </c>
      <c r="H991" s="67">
        <f t="shared" si="54"/>
        <v>0</v>
      </c>
      <c r="I991" s="68"/>
      <c r="J991" s="56"/>
      <c r="K991" s="69"/>
      <c r="L991" s="70">
        <f t="shared" si="55"/>
        <v>0</v>
      </c>
      <c r="M991" s="52"/>
      <c r="N991" s="57">
        <v>0</v>
      </c>
      <c r="O991" s="72"/>
      <c r="P991" s="72"/>
      <c r="Q991" s="72"/>
      <c r="R991" s="72"/>
      <c r="S991" s="72"/>
      <c r="T991" s="72"/>
      <c r="U991" s="72"/>
      <c r="V991" s="72"/>
      <c r="W991" s="72"/>
      <c r="X991" s="72"/>
      <c r="Y991" s="72"/>
      <c r="Z991" s="72"/>
      <c r="AA991" s="58">
        <f t="shared" si="56"/>
        <v>0</v>
      </c>
      <c r="AB991" s="73"/>
      <c r="AC991" s="59">
        <f>IF(ROUND(Comptes!AA991,0)=0,Comptes!AF991,IFERROR(IF(Comptes!H991&lt;&gt;0,IF(Comptes!AA991&lt;&gt;0,SUMPRODUCT(Comptes!O991:Z991,Comptes!$O$5:$Z$5)/Comptes!AA991,IF(Comptes!G991&lt;&gt;0,$AC$3,Comptes!AF991)),""),""))</f>
        <v>0</v>
      </c>
      <c r="AD991" s="60" t="str">
        <f ca="1">+IFERROR(VLOOKUP((($AC$3-AC991))/30.5,$AK$24:$AL$28,2,TRUE),"")</f>
        <v>A plus d’un an</v>
      </c>
      <c r="AE991" s="52"/>
      <c r="AF991" s="61"/>
    </row>
    <row r="992" spans="1:32" s="62" customFormat="1" ht="13.8" x14ac:dyDescent="0.3">
      <c r="A992" s="76"/>
      <c r="B992" s="64" t="s">
        <v>125</v>
      </c>
      <c r="C992" s="65" t="s">
        <v>125</v>
      </c>
      <c r="D992" s="65" t="s">
        <v>125</v>
      </c>
      <c r="E992" s="66" t="s">
        <v>125</v>
      </c>
      <c r="F992" s="54">
        <v>0</v>
      </c>
      <c r="G992" s="55">
        <v>0</v>
      </c>
      <c r="H992" s="67">
        <f t="shared" si="54"/>
        <v>0</v>
      </c>
      <c r="I992" s="68"/>
      <c r="J992" s="56"/>
      <c r="K992" s="69"/>
      <c r="L992" s="70">
        <f t="shared" si="55"/>
        <v>0</v>
      </c>
      <c r="M992" s="52"/>
      <c r="N992" s="57">
        <v>0</v>
      </c>
      <c r="O992" s="72"/>
      <c r="P992" s="72"/>
      <c r="Q992" s="72"/>
      <c r="R992" s="72"/>
      <c r="S992" s="72"/>
      <c r="T992" s="72"/>
      <c r="U992" s="72"/>
      <c r="V992" s="72"/>
      <c r="W992" s="72"/>
      <c r="X992" s="72"/>
      <c r="Y992" s="72"/>
      <c r="Z992" s="72"/>
      <c r="AA992" s="58">
        <f t="shared" si="56"/>
        <v>0</v>
      </c>
      <c r="AB992" s="73"/>
      <c r="AC992" s="59">
        <f>IF(ROUND(Comptes!AA992,0)=0,Comptes!AF992,IFERROR(IF(Comptes!H992&lt;&gt;0,IF(Comptes!AA992&lt;&gt;0,SUMPRODUCT(Comptes!O992:Z992,Comptes!$O$5:$Z$5)/Comptes!AA992,IF(Comptes!G992&lt;&gt;0,$AC$3,Comptes!AF992)),""),""))</f>
        <v>0</v>
      </c>
      <c r="AD992" s="60" t="str">
        <f ca="1">+IFERROR(VLOOKUP((($AC$3-AC992))/30.5,$AK$24:$AL$28,2,TRUE),"")</f>
        <v>A plus d’un an</v>
      </c>
      <c r="AE992" s="52"/>
      <c r="AF992" s="61"/>
    </row>
    <row r="993" spans="1:32" s="62" customFormat="1" ht="13.8" x14ac:dyDescent="0.3">
      <c r="A993" s="76"/>
      <c r="B993" s="64" t="s">
        <v>125</v>
      </c>
      <c r="C993" s="65" t="s">
        <v>125</v>
      </c>
      <c r="D993" s="65" t="s">
        <v>125</v>
      </c>
      <c r="E993" s="66" t="s">
        <v>125</v>
      </c>
      <c r="F993" s="54">
        <v>0</v>
      </c>
      <c r="G993" s="55">
        <v>0</v>
      </c>
      <c r="H993" s="67">
        <f t="shared" si="54"/>
        <v>0</v>
      </c>
      <c r="I993" s="68"/>
      <c r="J993" s="56"/>
      <c r="K993" s="69"/>
      <c r="L993" s="70">
        <f t="shared" si="55"/>
        <v>0</v>
      </c>
      <c r="M993" s="52"/>
      <c r="N993" s="57">
        <v>0</v>
      </c>
      <c r="O993" s="72"/>
      <c r="P993" s="72"/>
      <c r="Q993" s="72"/>
      <c r="R993" s="72"/>
      <c r="S993" s="72"/>
      <c r="T993" s="72"/>
      <c r="U993" s="72"/>
      <c r="V993" s="72"/>
      <c r="W993" s="72"/>
      <c r="X993" s="72"/>
      <c r="Y993" s="72"/>
      <c r="Z993" s="72"/>
      <c r="AA993" s="58">
        <f t="shared" si="56"/>
        <v>0</v>
      </c>
      <c r="AB993" s="73"/>
      <c r="AC993" s="59">
        <f>IF(ROUND(Comptes!AA993,0)=0,Comptes!AF993,IFERROR(IF(Comptes!H993&lt;&gt;0,IF(Comptes!AA993&lt;&gt;0,SUMPRODUCT(Comptes!O993:Z993,Comptes!$O$5:$Z$5)/Comptes!AA993,IF(Comptes!G993&lt;&gt;0,$AC$3,Comptes!AF993)),""),""))</f>
        <v>0</v>
      </c>
      <c r="AD993" s="60" t="str">
        <f ca="1">+IFERROR(VLOOKUP((($AC$3-AC993))/30.5,$AK$24:$AL$28,2,TRUE),"")</f>
        <v>A plus d’un an</v>
      </c>
      <c r="AE993" s="52"/>
      <c r="AF993" s="61"/>
    </row>
    <row r="994" spans="1:32" s="62" customFormat="1" ht="13.8" x14ac:dyDescent="0.3">
      <c r="A994" s="76"/>
      <c r="B994" s="64" t="s">
        <v>125</v>
      </c>
      <c r="C994" s="65" t="s">
        <v>125</v>
      </c>
      <c r="D994" s="65" t="s">
        <v>125</v>
      </c>
      <c r="E994" s="66" t="s">
        <v>125</v>
      </c>
      <c r="F994" s="54">
        <v>0</v>
      </c>
      <c r="G994" s="55">
        <v>0</v>
      </c>
      <c r="H994" s="67">
        <f t="shared" si="54"/>
        <v>0</v>
      </c>
      <c r="I994" s="68"/>
      <c r="J994" s="56"/>
      <c r="K994" s="69"/>
      <c r="L994" s="70">
        <f t="shared" si="55"/>
        <v>0</v>
      </c>
      <c r="M994" s="52"/>
      <c r="N994" s="57">
        <v>0</v>
      </c>
      <c r="O994" s="72"/>
      <c r="P994" s="72"/>
      <c r="Q994" s="72"/>
      <c r="R994" s="72"/>
      <c r="S994" s="72"/>
      <c r="T994" s="72"/>
      <c r="U994" s="72"/>
      <c r="V994" s="72"/>
      <c r="W994" s="72"/>
      <c r="X994" s="72"/>
      <c r="Y994" s="72"/>
      <c r="Z994" s="72"/>
      <c r="AA994" s="58">
        <f t="shared" si="56"/>
        <v>0</v>
      </c>
      <c r="AB994" s="73"/>
      <c r="AC994" s="59">
        <f>IF(ROUND(Comptes!AA994,0)=0,Comptes!AF994,IFERROR(IF(Comptes!H994&lt;&gt;0,IF(Comptes!AA994&lt;&gt;0,SUMPRODUCT(Comptes!O994:Z994,Comptes!$O$5:$Z$5)/Comptes!AA994,IF(Comptes!G994&lt;&gt;0,$AC$3,Comptes!AF994)),""),""))</f>
        <v>0</v>
      </c>
      <c r="AD994" s="60" t="str">
        <f ca="1">+IFERROR(VLOOKUP((($AC$3-AC994))/30.5,$AK$24:$AL$28,2,TRUE),"")</f>
        <v>A plus d’un an</v>
      </c>
      <c r="AE994" s="52"/>
      <c r="AF994" s="61"/>
    </row>
    <row r="995" spans="1:32" s="62" customFormat="1" ht="13.8" x14ac:dyDescent="0.3">
      <c r="A995" s="76"/>
      <c r="B995" s="64" t="s">
        <v>125</v>
      </c>
      <c r="C995" s="65" t="s">
        <v>125</v>
      </c>
      <c r="D995" s="65" t="s">
        <v>125</v>
      </c>
      <c r="E995" s="66" t="s">
        <v>125</v>
      </c>
      <c r="F995" s="54">
        <v>0</v>
      </c>
      <c r="G995" s="55">
        <v>0</v>
      </c>
      <c r="H995" s="67">
        <f t="shared" si="54"/>
        <v>0</v>
      </c>
      <c r="I995" s="68"/>
      <c r="J995" s="56"/>
      <c r="K995" s="69"/>
      <c r="L995" s="70">
        <f t="shared" si="55"/>
        <v>0</v>
      </c>
      <c r="M995" s="52"/>
      <c r="N995" s="57">
        <v>0</v>
      </c>
      <c r="O995" s="72"/>
      <c r="P995" s="72"/>
      <c r="Q995" s="72"/>
      <c r="R995" s="72"/>
      <c r="S995" s="72"/>
      <c r="T995" s="72"/>
      <c r="U995" s="72"/>
      <c r="V995" s="72"/>
      <c r="W995" s="72"/>
      <c r="X995" s="72"/>
      <c r="Y995" s="72"/>
      <c r="Z995" s="72"/>
      <c r="AA995" s="58">
        <f t="shared" si="56"/>
        <v>0</v>
      </c>
      <c r="AB995" s="73"/>
      <c r="AC995" s="59">
        <f>IF(ROUND(Comptes!AA995,0)=0,Comptes!AF995,IFERROR(IF(Comptes!H995&lt;&gt;0,IF(Comptes!AA995&lt;&gt;0,SUMPRODUCT(Comptes!O995:Z995,Comptes!$O$5:$Z$5)/Comptes!AA995,IF(Comptes!G995&lt;&gt;0,$AC$3,Comptes!AF995)),""),""))</f>
        <v>0</v>
      </c>
      <c r="AD995" s="60" t="str">
        <f ca="1">+IFERROR(VLOOKUP((($AC$3-AC995))/30.5,$AK$24:$AL$28,2,TRUE),"")</f>
        <v>A plus d’un an</v>
      </c>
      <c r="AE995" s="52"/>
      <c r="AF995" s="61"/>
    </row>
    <row r="996" spans="1:32" s="62" customFormat="1" ht="13.8" x14ac:dyDescent="0.3">
      <c r="A996" s="76"/>
      <c r="B996" s="64" t="s">
        <v>125</v>
      </c>
      <c r="C996" s="65" t="s">
        <v>125</v>
      </c>
      <c r="D996" s="65" t="s">
        <v>125</v>
      </c>
      <c r="E996" s="66" t="s">
        <v>125</v>
      </c>
      <c r="F996" s="54">
        <v>0</v>
      </c>
      <c r="G996" s="55">
        <v>0</v>
      </c>
      <c r="H996" s="67">
        <f t="shared" si="54"/>
        <v>0</v>
      </c>
      <c r="I996" s="68"/>
      <c r="J996" s="56"/>
      <c r="K996" s="69"/>
      <c r="L996" s="70">
        <f t="shared" si="55"/>
        <v>0</v>
      </c>
      <c r="M996" s="52"/>
      <c r="N996" s="57">
        <v>0</v>
      </c>
      <c r="O996" s="72"/>
      <c r="P996" s="72"/>
      <c r="Q996" s="72"/>
      <c r="R996" s="72"/>
      <c r="S996" s="72"/>
      <c r="T996" s="72"/>
      <c r="U996" s="72"/>
      <c r="V996" s="72"/>
      <c r="W996" s="72"/>
      <c r="X996" s="72"/>
      <c r="Y996" s="72"/>
      <c r="Z996" s="72"/>
      <c r="AA996" s="58">
        <f t="shared" si="56"/>
        <v>0</v>
      </c>
      <c r="AB996" s="73"/>
      <c r="AC996" s="59">
        <f>IF(ROUND(Comptes!AA996,0)=0,Comptes!AF996,IFERROR(IF(Comptes!H996&lt;&gt;0,IF(Comptes!AA996&lt;&gt;0,SUMPRODUCT(Comptes!O996:Z996,Comptes!$O$5:$Z$5)/Comptes!AA996,IF(Comptes!G996&lt;&gt;0,$AC$3,Comptes!AF996)),""),""))</f>
        <v>0</v>
      </c>
      <c r="AD996" s="60" t="str">
        <f ca="1">+IFERROR(VLOOKUP((($AC$3-AC996))/30.5,$AK$24:$AL$28,2,TRUE),"")</f>
        <v>A plus d’un an</v>
      </c>
      <c r="AE996" s="52"/>
      <c r="AF996" s="61"/>
    </row>
    <row r="997" spans="1:32" s="62" customFormat="1" ht="13.8" x14ac:dyDescent="0.3">
      <c r="A997" s="76"/>
      <c r="B997" s="64" t="s">
        <v>125</v>
      </c>
      <c r="C997" s="65" t="s">
        <v>125</v>
      </c>
      <c r="D997" s="65" t="s">
        <v>125</v>
      </c>
      <c r="E997" s="66" t="s">
        <v>125</v>
      </c>
      <c r="F997" s="54">
        <v>0</v>
      </c>
      <c r="G997" s="55">
        <v>0</v>
      </c>
      <c r="H997" s="67">
        <f t="shared" si="54"/>
        <v>0</v>
      </c>
      <c r="I997" s="68"/>
      <c r="J997" s="56"/>
      <c r="K997" s="69"/>
      <c r="L997" s="70">
        <f t="shared" si="55"/>
        <v>0</v>
      </c>
      <c r="M997" s="52"/>
      <c r="N997" s="57">
        <v>0</v>
      </c>
      <c r="O997" s="72"/>
      <c r="P997" s="72"/>
      <c r="Q997" s="72"/>
      <c r="R997" s="72"/>
      <c r="S997" s="72"/>
      <c r="T997" s="72"/>
      <c r="U997" s="72"/>
      <c r="V997" s="72"/>
      <c r="W997" s="72"/>
      <c r="X997" s="72"/>
      <c r="Y997" s="72"/>
      <c r="Z997" s="72"/>
      <c r="AA997" s="58">
        <f t="shared" si="56"/>
        <v>0</v>
      </c>
      <c r="AB997" s="73"/>
      <c r="AC997" s="59">
        <f>IF(ROUND(Comptes!AA997,0)=0,Comptes!AF997,IFERROR(IF(Comptes!H997&lt;&gt;0,IF(Comptes!AA997&lt;&gt;0,SUMPRODUCT(Comptes!O997:Z997,Comptes!$O$5:$Z$5)/Comptes!AA997,IF(Comptes!G997&lt;&gt;0,$AC$3,Comptes!AF997)),""),""))</f>
        <v>0</v>
      </c>
      <c r="AD997" s="60" t="str">
        <f ca="1">+IFERROR(VLOOKUP((($AC$3-AC997))/30.5,$AK$24:$AL$28,2,TRUE),"")</f>
        <v>A plus d’un an</v>
      </c>
      <c r="AE997" s="52"/>
      <c r="AF997" s="61"/>
    </row>
    <row r="998" spans="1:32" s="62" customFormat="1" ht="13.8" x14ac:dyDescent="0.3">
      <c r="A998" s="76"/>
      <c r="B998" s="64" t="s">
        <v>125</v>
      </c>
      <c r="C998" s="65" t="s">
        <v>125</v>
      </c>
      <c r="D998" s="65" t="s">
        <v>125</v>
      </c>
      <c r="E998" s="66" t="s">
        <v>125</v>
      </c>
      <c r="F998" s="54">
        <v>0</v>
      </c>
      <c r="G998" s="55">
        <v>0</v>
      </c>
      <c r="H998" s="67">
        <f t="shared" si="54"/>
        <v>0</v>
      </c>
      <c r="I998" s="68"/>
      <c r="J998" s="56"/>
      <c r="K998" s="69"/>
      <c r="L998" s="70">
        <f t="shared" si="55"/>
        <v>0</v>
      </c>
      <c r="M998" s="52"/>
      <c r="N998" s="57">
        <v>0</v>
      </c>
      <c r="O998" s="72"/>
      <c r="P998" s="72"/>
      <c r="Q998" s="72"/>
      <c r="R998" s="72"/>
      <c r="S998" s="72"/>
      <c r="T998" s="72"/>
      <c r="U998" s="72"/>
      <c r="V998" s="72"/>
      <c r="W998" s="72"/>
      <c r="X998" s="72"/>
      <c r="Y998" s="72"/>
      <c r="Z998" s="72"/>
      <c r="AA998" s="58">
        <f t="shared" si="56"/>
        <v>0</v>
      </c>
      <c r="AB998" s="73"/>
      <c r="AC998" s="59">
        <f>IF(ROUND(Comptes!AA998,0)=0,Comptes!AF998,IFERROR(IF(Comptes!H998&lt;&gt;0,IF(Comptes!AA998&lt;&gt;0,SUMPRODUCT(Comptes!O998:Z998,Comptes!$O$5:$Z$5)/Comptes!AA998,IF(Comptes!G998&lt;&gt;0,$AC$3,Comptes!AF998)),""),""))</f>
        <v>0</v>
      </c>
      <c r="AD998" s="60" t="str">
        <f ca="1">+IFERROR(VLOOKUP((($AC$3-AC998))/30.5,$AK$24:$AL$28,2,TRUE),"")</f>
        <v>A plus d’un an</v>
      </c>
      <c r="AE998" s="52"/>
      <c r="AF998" s="61"/>
    </row>
    <row r="999" spans="1:32" s="62" customFormat="1" ht="13.8" x14ac:dyDescent="0.3">
      <c r="A999" s="76"/>
      <c r="B999" s="64" t="s">
        <v>125</v>
      </c>
      <c r="C999" s="65" t="s">
        <v>125</v>
      </c>
      <c r="D999" s="65" t="s">
        <v>125</v>
      </c>
      <c r="E999" s="66" t="s">
        <v>125</v>
      </c>
      <c r="F999" s="54">
        <v>0</v>
      </c>
      <c r="G999" s="55">
        <v>0</v>
      </c>
      <c r="H999" s="67">
        <f t="shared" si="54"/>
        <v>0</v>
      </c>
      <c r="I999" s="68"/>
      <c r="J999" s="56"/>
      <c r="K999" s="69"/>
      <c r="L999" s="70">
        <f t="shared" si="55"/>
        <v>0</v>
      </c>
      <c r="M999" s="52"/>
      <c r="N999" s="57">
        <v>0</v>
      </c>
      <c r="O999" s="72"/>
      <c r="P999" s="72"/>
      <c r="Q999" s="72"/>
      <c r="R999" s="72"/>
      <c r="S999" s="72"/>
      <c r="T999" s="72"/>
      <c r="U999" s="72"/>
      <c r="V999" s="72"/>
      <c r="W999" s="72"/>
      <c r="X999" s="72"/>
      <c r="Y999" s="72"/>
      <c r="Z999" s="72"/>
      <c r="AA999" s="58">
        <f t="shared" si="56"/>
        <v>0</v>
      </c>
      <c r="AB999" s="73"/>
      <c r="AC999" s="59">
        <f>IF(ROUND(Comptes!AA999,0)=0,Comptes!AF999,IFERROR(IF(Comptes!H999&lt;&gt;0,IF(Comptes!AA999&lt;&gt;0,SUMPRODUCT(Comptes!O999:Z999,Comptes!$O$5:$Z$5)/Comptes!AA999,IF(Comptes!G999&lt;&gt;0,$AC$3,Comptes!AF999)),""),""))</f>
        <v>0</v>
      </c>
      <c r="AD999" s="60" t="str">
        <f ca="1">+IFERROR(VLOOKUP((($AC$3-AC999))/30.5,$AK$24:$AL$28,2,TRUE),"")</f>
        <v>A plus d’un an</v>
      </c>
      <c r="AE999" s="52"/>
      <c r="AF999" s="61"/>
    </row>
    <row r="1000" spans="1:32" s="62" customFormat="1" ht="13.8" x14ac:dyDescent="0.3">
      <c r="A1000" s="76"/>
      <c r="B1000" s="64" t="s">
        <v>125</v>
      </c>
      <c r="C1000" s="65" t="s">
        <v>125</v>
      </c>
      <c r="D1000" s="65" t="s">
        <v>125</v>
      </c>
      <c r="E1000" s="66" t="s">
        <v>125</v>
      </c>
      <c r="F1000" s="54">
        <v>0</v>
      </c>
      <c r="G1000" s="55">
        <v>0</v>
      </c>
      <c r="H1000" s="67">
        <f t="shared" si="54"/>
        <v>0</v>
      </c>
      <c r="I1000" s="68"/>
      <c r="J1000" s="56"/>
      <c r="K1000" s="69"/>
      <c r="L1000" s="70">
        <f t="shared" si="55"/>
        <v>0</v>
      </c>
      <c r="M1000" s="52"/>
      <c r="N1000" s="57">
        <v>0</v>
      </c>
      <c r="O1000" s="72"/>
      <c r="P1000" s="72"/>
      <c r="Q1000" s="72"/>
      <c r="R1000" s="72"/>
      <c r="S1000" s="72"/>
      <c r="T1000" s="72"/>
      <c r="U1000" s="72"/>
      <c r="V1000" s="72"/>
      <c r="W1000" s="72"/>
      <c r="X1000" s="72"/>
      <c r="Y1000" s="72"/>
      <c r="Z1000" s="72"/>
      <c r="AA1000" s="58">
        <f t="shared" si="56"/>
        <v>0</v>
      </c>
      <c r="AB1000" s="73"/>
      <c r="AC1000" s="59">
        <f>IF(ROUND(Comptes!AA1000,0)=0,Comptes!AF1000,IFERROR(IF(Comptes!H1000&lt;&gt;0,IF(Comptes!AA1000&lt;&gt;0,SUMPRODUCT(Comptes!O1000:Z1000,Comptes!$O$5:$Z$5)/Comptes!AA1000,IF(Comptes!G1000&lt;&gt;0,$AC$3,Comptes!AF1000)),""),""))</f>
        <v>0</v>
      </c>
      <c r="AD1000" s="60" t="str">
        <f ca="1">+IFERROR(VLOOKUP((($AC$3-AC1000))/30.5,$AK$24:$AL$28,2,TRUE),"")</f>
        <v>A plus d’un an</v>
      </c>
      <c r="AE1000" s="52"/>
      <c r="AF1000" s="61"/>
    </row>
    <row r="1001" spans="1:32" s="62" customFormat="1" ht="13.8" x14ac:dyDescent="0.3">
      <c r="A1001" s="76"/>
      <c r="B1001" s="64" t="s">
        <v>125</v>
      </c>
      <c r="C1001" s="65" t="s">
        <v>125</v>
      </c>
      <c r="D1001" s="65" t="s">
        <v>125</v>
      </c>
      <c r="E1001" s="66" t="s">
        <v>125</v>
      </c>
      <c r="F1001" s="54">
        <v>0</v>
      </c>
      <c r="G1001" s="55">
        <v>0</v>
      </c>
      <c r="H1001" s="67">
        <f t="shared" si="54"/>
        <v>0</v>
      </c>
      <c r="I1001" s="68"/>
      <c r="J1001" s="56"/>
      <c r="K1001" s="69"/>
      <c r="L1001" s="70">
        <f t="shared" si="55"/>
        <v>0</v>
      </c>
      <c r="M1001" s="52"/>
      <c r="N1001" s="57">
        <v>0</v>
      </c>
      <c r="O1001" s="72"/>
      <c r="P1001" s="72"/>
      <c r="Q1001" s="72"/>
      <c r="R1001" s="72"/>
      <c r="S1001" s="72"/>
      <c r="T1001" s="72"/>
      <c r="U1001" s="72"/>
      <c r="V1001" s="72"/>
      <c r="W1001" s="72"/>
      <c r="X1001" s="72"/>
      <c r="Y1001" s="72"/>
      <c r="Z1001" s="72"/>
      <c r="AA1001" s="58">
        <f t="shared" si="56"/>
        <v>0</v>
      </c>
      <c r="AB1001" s="73"/>
      <c r="AC1001" s="59">
        <f>IF(ROUND(Comptes!AA1001,0)=0,Comptes!AF1001,IFERROR(IF(Comptes!H1001&lt;&gt;0,IF(Comptes!AA1001&lt;&gt;0,SUMPRODUCT(Comptes!O1001:Z1001,Comptes!$O$5:$Z$5)/Comptes!AA1001,IF(Comptes!G1001&lt;&gt;0,$AC$3,Comptes!AF1001)),""),""))</f>
        <v>0</v>
      </c>
      <c r="AD1001" s="60" t="str">
        <f ca="1">+IFERROR(VLOOKUP((($AC$3-AC1001))/30.5,$AK$24:$AL$28,2,TRUE),"")</f>
        <v>A plus d’un an</v>
      </c>
      <c r="AE1001" s="52"/>
      <c r="AF1001" s="61"/>
    </row>
    <row r="1002" spans="1:32" s="62" customFormat="1" ht="13.8" x14ac:dyDescent="0.3">
      <c r="A1002" s="76"/>
      <c r="B1002" s="64" t="s">
        <v>125</v>
      </c>
      <c r="C1002" s="65" t="s">
        <v>125</v>
      </c>
      <c r="D1002" s="65" t="s">
        <v>125</v>
      </c>
      <c r="E1002" s="66" t="s">
        <v>125</v>
      </c>
      <c r="F1002" s="54">
        <v>0</v>
      </c>
      <c r="G1002" s="55">
        <v>0</v>
      </c>
      <c r="H1002" s="67">
        <f t="shared" si="54"/>
        <v>0</v>
      </c>
      <c r="I1002" s="68"/>
      <c r="J1002" s="56"/>
      <c r="K1002" s="69"/>
      <c r="L1002" s="70">
        <f t="shared" si="55"/>
        <v>0</v>
      </c>
      <c r="M1002" s="52"/>
      <c r="N1002" s="57">
        <v>0</v>
      </c>
      <c r="O1002" s="72"/>
      <c r="P1002" s="72"/>
      <c r="Q1002" s="72"/>
      <c r="R1002" s="72"/>
      <c r="S1002" s="72"/>
      <c r="T1002" s="72"/>
      <c r="U1002" s="72"/>
      <c r="V1002" s="72"/>
      <c r="W1002" s="72"/>
      <c r="X1002" s="72"/>
      <c r="Y1002" s="72"/>
      <c r="Z1002" s="72"/>
      <c r="AA1002" s="58">
        <f t="shared" si="56"/>
        <v>0</v>
      </c>
      <c r="AB1002" s="73"/>
      <c r="AC1002" s="59">
        <f>IF(ROUND(Comptes!AA1002,0)=0,Comptes!AF1002,IFERROR(IF(Comptes!H1002&lt;&gt;0,IF(Comptes!AA1002&lt;&gt;0,SUMPRODUCT(Comptes!O1002:Z1002,Comptes!$O$5:$Z$5)/Comptes!AA1002,IF(Comptes!G1002&lt;&gt;0,$AC$3,Comptes!AF1002)),""),""))</f>
        <v>0</v>
      </c>
      <c r="AD1002" s="60" t="str">
        <f ca="1">+IFERROR(VLOOKUP((($AC$3-AC1002))/30.5,$AK$24:$AL$28,2,TRUE),"")</f>
        <v>A plus d’un an</v>
      </c>
      <c r="AE1002" s="52"/>
      <c r="AF1002" s="61"/>
    </row>
    <row r="1003" spans="1:32" s="62" customFormat="1" ht="13.8" x14ac:dyDescent="0.3">
      <c r="A1003" s="76"/>
      <c r="B1003" s="64" t="s">
        <v>125</v>
      </c>
      <c r="C1003" s="65" t="s">
        <v>125</v>
      </c>
      <c r="D1003" s="65" t="s">
        <v>125</v>
      </c>
      <c r="E1003" s="66" t="s">
        <v>125</v>
      </c>
      <c r="F1003" s="54">
        <v>0</v>
      </c>
      <c r="G1003" s="55">
        <v>0</v>
      </c>
      <c r="H1003" s="67">
        <f t="shared" si="54"/>
        <v>0</v>
      </c>
      <c r="I1003" s="68"/>
      <c r="J1003" s="56"/>
      <c r="K1003" s="69"/>
      <c r="L1003" s="70">
        <f t="shared" si="55"/>
        <v>0</v>
      </c>
      <c r="M1003" s="52"/>
      <c r="N1003" s="57">
        <v>0</v>
      </c>
      <c r="O1003" s="72"/>
      <c r="P1003" s="72"/>
      <c r="Q1003" s="72"/>
      <c r="R1003" s="72"/>
      <c r="S1003" s="72"/>
      <c r="T1003" s="72"/>
      <c r="U1003" s="72"/>
      <c r="V1003" s="72"/>
      <c r="W1003" s="72"/>
      <c r="X1003" s="72"/>
      <c r="Y1003" s="72"/>
      <c r="Z1003" s="72"/>
      <c r="AA1003" s="58">
        <f t="shared" si="56"/>
        <v>0</v>
      </c>
      <c r="AB1003" s="73"/>
      <c r="AC1003" s="59">
        <f>IF(ROUND(Comptes!AA1003,0)=0,Comptes!AF1003,IFERROR(IF(Comptes!H1003&lt;&gt;0,IF(Comptes!AA1003&lt;&gt;0,SUMPRODUCT(Comptes!O1003:Z1003,Comptes!$O$5:$Z$5)/Comptes!AA1003,IF(Comptes!G1003&lt;&gt;0,$AC$3,Comptes!AF1003)),""),""))</f>
        <v>0</v>
      </c>
      <c r="AD1003" s="60" t="str">
        <f ca="1">+IFERROR(VLOOKUP((($AC$3-AC1003))/30.5,$AK$24:$AL$28,2,TRUE),"")</f>
        <v>A plus d’un an</v>
      </c>
      <c r="AE1003" s="52"/>
      <c r="AF1003" s="61"/>
    </row>
    <row r="1004" spans="1:32" s="62" customFormat="1" ht="13.8" x14ac:dyDescent="0.3">
      <c r="A1004" s="76"/>
      <c r="B1004" s="64" t="s">
        <v>125</v>
      </c>
      <c r="C1004" s="65" t="s">
        <v>125</v>
      </c>
      <c r="D1004" s="65" t="s">
        <v>125</v>
      </c>
      <c r="E1004" s="66" t="s">
        <v>125</v>
      </c>
      <c r="F1004" s="54">
        <v>0</v>
      </c>
      <c r="G1004" s="55">
        <v>0</v>
      </c>
      <c r="H1004" s="67">
        <f t="shared" si="54"/>
        <v>0</v>
      </c>
      <c r="I1004" s="68"/>
      <c r="J1004" s="56"/>
      <c r="K1004" s="69"/>
      <c r="L1004" s="70">
        <f t="shared" si="55"/>
        <v>0</v>
      </c>
      <c r="M1004" s="52"/>
      <c r="N1004" s="57">
        <v>0</v>
      </c>
      <c r="O1004" s="72"/>
      <c r="P1004" s="72"/>
      <c r="Q1004" s="72"/>
      <c r="R1004" s="72"/>
      <c r="S1004" s="72"/>
      <c r="T1004" s="72"/>
      <c r="U1004" s="72"/>
      <c r="V1004" s="72"/>
      <c r="W1004" s="72"/>
      <c r="X1004" s="72"/>
      <c r="Y1004" s="72"/>
      <c r="Z1004" s="72"/>
      <c r="AA1004" s="58">
        <f t="shared" si="56"/>
        <v>0</v>
      </c>
      <c r="AB1004" s="73"/>
      <c r="AC1004" s="59">
        <f>IF(ROUND(Comptes!AA1004,0)=0,Comptes!AF1004,IFERROR(IF(Comptes!H1004&lt;&gt;0,IF(Comptes!AA1004&lt;&gt;0,SUMPRODUCT(Comptes!O1004:Z1004,Comptes!$O$5:$Z$5)/Comptes!AA1004,IF(Comptes!G1004&lt;&gt;0,$AC$3,Comptes!AF1004)),""),""))</f>
        <v>0</v>
      </c>
      <c r="AD1004" s="60" t="str">
        <f ca="1">+IFERROR(VLOOKUP((($AC$3-AC1004))/30.5,$AK$24:$AL$28,2,TRUE),"")</f>
        <v>A plus d’un an</v>
      </c>
      <c r="AE1004" s="52"/>
      <c r="AF1004" s="61"/>
    </row>
    <row r="1005" spans="1:32" s="62" customFormat="1" ht="13.8" x14ac:dyDescent="0.3">
      <c r="A1005" s="76"/>
      <c r="B1005" s="64" t="s">
        <v>125</v>
      </c>
      <c r="C1005" s="65" t="s">
        <v>125</v>
      </c>
      <c r="D1005" s="65" t="s">
        <v>125</v>
      </c>
      <c r="E1005" s="66" t="s">
        <v>125</v>
      </c>
      <c r="F1005" s="54">
        <v>0</v>
      </c>
      <c r="G1005" s="55">
        <v>0</v>
      </c>
      <c r="H1005" s="67">
        <f t="shared" si="54"/>
        <v>0</v>
      </c>
      <c r="I1005" s="68"/>
      <c r="J1005" s="56"/>
      <c r="K1005" s="69"/>
      <c r="L1005" s="70">
        <f t="shared" si="55"/>
        <v>0</v>
      </c>
      <c r="M1005" s="52"/>
      <c r="N1005" s="57">
        <v>0</v>
      </c>
      <c r="O1005" s="72"/>
      <c r="P1005" s="72"/>
      <c r="Q1005" s="72"/>
      <c r="R1005" s="72"/>
      <c r="S1005" s="72"/>
      <c r="T1005" s="72"/>
      <c r="U1005" s="72"/>
      <c r="V1005" s="72"/>
      <c r="W1005" s="72"/>
      <c r="X1005" s="72"/>
      <c r="Y1005" s="72"/>
      <c r="Z1005" s="72"/>
      <c r="AA1005" s="58">
        <f t="shared" si="56"/>
        <v>0</v>
      </c>
      <c r="AB1005" s="73"/>
      <c r="AC1005" s="59">
        <f>IF(ROUND(Comptes!AA1005,0)=0,Comptes!AF1005,IFERROR(IF(Comptes!H1005&lt;&gt;0,IF(Comptes!AA1005&lt;&gt;0,SUMPRODUCT(Comptes!O1005:Z1005,Comptes!$O$5:$Z$5)/Comptes!AA1005,IF(Comptes!G1005&lt;&gt;0,$AC$3,Comptes!AF1005)),""),""))</f>
        <v>0</v>
      </c>
      <c r="AD1005" s="60" t="str">
        <f ca="1">+IFERROR(VLOOKUP((($AC$3-AC1005))/30.5,$AK$24:$AL$28,2,TRUE),"")</f>
        <v>A plus d’un an</v>
      </c>
      <c r="AE1005" s="52"/>
      <c r="AF1005" s="61"/>
    </row>
    <row r="1006" spans="1:32" s="62" customFormat="1" ht="13.8" x14ac:dyDescent="0.3">
      <c r="A1006" s="76"/>
      <c r="B1006" s="64" t="s">
        <v>125</v>
      </c>
      <c r="C1006" s="65" t="s">
        <v>125</v>
      </c>
      <c r="D1006" s="65" t="s">
        <v>125</v>
      </c>
      <c r="E1006" s="66" t="s">
        <v>125</v>
      </c>
      <c r="F1006" s="54">
        <v>0</v>
      </c>
      <c r="G1006" s="55">
        <v>0</v>
      </c>
      <c r="H1006" s="67">
        <f t="shared" si="54"/>
        <v>0</v>
      </c>
      <c r="I1006" s="68"/>
      <c r="J1006" s="56"/>
      <c r="K1006" s="69"/>
      <c r="L1006" s="70">
        <f t="shared" si="55"/>
        <v>0</v>
      </c>
      <c r="M1006" s="52"/>
      <c r="N1006" s="57">
        <v>0</v>
      </c>
      <c r="O1006" s="72"/>
      <c r="P1006" s="72"/>
      <c r="Q1006" s="72"/>
      <c r="R1006" s="72"/>
      <c r="S1006" s="72"/>
      <c r="T1006" s="72"/>
      <c r="U1006" s="72"/>
      <c r="V1006" s="72"/>
      <c r="W1006" s="72"/>
      <c r="X1006" s="72"/>
      <c r="Y1006" s="72"/>
      <c r="Z1006" s="72"/>
      <c r="AA1006" s="58">
        <f t="shared" si="56"/>
        <v>0</v>
      </c>
      <c r="AB1006" s="73"/>
      <c r="AC1006" s="59">
        <f>IF(ROUND(Comptes!AA1006,0)=0,Comptes!AF1006,IFERROR(IF(Comptes!H1006&lt;&gt;0,IF(Comptes!AA1006&lt;&gt;0,SUMPRODUCT(Comptes!O1006:Z1006,Comptes!$O$5:$Z$5)/Comptes!AA1006,IF(Comptes!G1006&lt;&gt;0,$AC$3,Comptes!AF1006)),""),""))</f>
        <v>0</v>
      </c>
      <c r="AD1006" s="60" t="str">
        <f ca="1">+IFERROR(VLOOKUP((($AC$3-AC1006))/30.5,$AK$24:$AL$28,2,TRUE),"")</f>
        <v>A plus d’un an</v>
      </c>
      <c r="AE1006" s="52"/>
      <c r="AF1006" s="61"/>
    </row>
    <row r="1007" spans="1:32" s="62" customFormat="1" ht="13.8" x14ac:dyDescent="0.3">
      <c r="A1007" s="76"/>
      <c r="B1007" s="64" t="s">
        <v>125</v>
      </c>
      <c r="C1007" s="65" t="s">
        <v>125</v>
      </c>
      <c r="D1007" s="65" t="s">
        <v>125</v>
      </c>
      <c r="E1007" s="66" t="s">
        <v>125</v>
      </c>
      <c r="F1007" s="54">
        <v>0</v>
      </c>
      <c r="G1007" s="55">
        <v>0</v>
      </c>
      <c r="H1007" s="67">
        <f t="shared" si="54"/>
        <v>0</v>
      </c>
      <c r="I1007" s="68"/>
      <c r="J1007" s="56"/>
      <c r="K1007" s="69"/>
      <c r="L1007" s="70">
        <f t="shared" si="55"/>
        <v>0</v>
      </c>
      <c r="M1007" s="52"/>
      <c r="N1007" s="57">
        <v>0</v>
      </c>
      <c r="O1007" s="72"/>
      <c r="P1007" s="72"/>
      <c r="Q1007" s="72"/>
      <c r="R1007" s="72"/>
      <c r="S1007" s="72"/>
      <c r="T1007" s="72"/>
      <c r="U1007" s="72"/>
      <c r="V1007" s="72"/>
      <c r="W1007" s="72"/>
      <c r="X1007" s="72"/>
      <c r="Y1007" s="72"/>
      <c r="Z1007" s="72"/>
      <c r="AA1007" s="58">
        <f t="shared" si="56"/>
        <v>0</v>
      </c>
      <c r="AB1007" s="73"/>
      <c r="AC1007" s="59">
        <f>IF(ROUND(Comptes!AA1007,0)=0,Comptes!AF1007,IFERROR(IF(Comptes!H1007&lt;&gt;0,IF(Comptes!AA1007&lt;&gt;0,SUMPRODUCT(Comptes!O1007:Z1007,Comptes!$O$5:$Z$5)/Comptes!AA1007,IF(Comptes!G1007&lt;&gt;0,$AC$3,Comptes!AF1007)),""),""))</f>
        <v>0</v>
      </c>
      <c r="AD1007" s="60" t="str">
        <f ca="1">+IFERROR(VLOOKUP((($AC$3-AC1007))/30.5,$AK$24:$AL$28,2,TRUE),"")</f>
        <v>A plus d’un an</v>
      </c>
      <c r="AE1007" s="52"/>
      <c r="AF1007" s="61"/>
    </row>
    <row r="1008" spans="1:32" s="62" customFormat="1" ht="13.8" x14ac:dyDescent="0.3">
      <c r="A1008" s="76"/>
      <c r="B1008" s="64" t="s">
        <v>125</v>
      </c>
      <c r="C1008" s="65" t="s">
        <v>125</v>
      </c>
      <c r="D1008" s="65" t="s">
        <v>125</v>
      </c>
      <c r="E1008" s="66" t="s">
        <v>125</v>
      </c>
      <c r="F1008" s="54">
        <v>0</v>
      </c>
      <c r="G1008" s="55">
        <v>0</v>
      </c>
      <c r="H1008" s="67">
        <f t="shared" si="54"/>
        <v>0</v>
      </c>
      <c r="I1008" s="68"/>
      <c r="J1008" s="56"/>
      <c r="K1008" s="69"/>
      <c r="L1008" s="70">
        <f t="shared" si="55"/>
        <v>0</v>
      </c>
      <c r="M1008" s="52"/>
      <c r="N1008" s="57">
        <v>0</v>
      </c>
      <c r="O1008" s="72"/>
      <c r="P1008" s="72"/>
      <c r="Q1008" s="72"/>
      <c r="R1008" s="72"/>
      <c r="S1008" s="72"/>
      <c r="T1008" s="72"/>
      <c r="U1008" s="72"/>
      <c r="V1008" s="72"/>
      <c r="W1008" s="72"/>
      <c r="X1008" s="72"/>
      <c r="Y1008" s="72"/>
      <c r="Z1008" s="72"/>
      <c r="AA1008" s="58">
        <f t="shared" si="56"/>
        <v>0</v>
      </c>
      <c r="AB1008" s="73"/>
      <c r="AC1008" s="59">
        <f>IF(ROUND(Comptes!AA1008,0)=0,Comptes!AF1008,IFERROR(IF(Comptes!H1008&lt;&gt;0,IF(Comptes!AA1008&lt;&gt;0,SUMPRODUCT(Comptes!O1008:Z1008,Comptes!$O$5:$Z$5)/Comptes!AA1008,IF(Comptes!G1008&lt;&gt;0,$AC$3,Comptes!AF1008)),""),""))</f>
        <v>0</v>
      </c>
      <c r="AD1008" s="60" t="str">
        <f ca="1">+IFERROR(VLOOKUP((($AC$3-AC1008))/30.5,$AK$24:$AL$28,2,TRUE),"")</f>
        <v>A plus d’un an</v>
      </c>
      <c r="AE1008" s="52"/>
      <c r="AF1008" s="61"/>
    </row>
    <row r="1009" spans="1:32" s="62" customFormat="1" ht="13.8" x14ac:dyDescent="0.3">
      <c r="A1009" s="76"/>
      <c r="B1009" s="64" t="s">
        <v>125</v>
      </c>
      <c r="C1009" s="65" t="s">
        <v>125</v>
      </c>
      <c r="D1009" s="65" t="s">
        <v>125</v>
      </c>
      <c r="E1009" s="66" t="s">
        <v>125</v>
      </c>
      <c r="F1009" s="54">
        <v>0</v>
      </c>
      <c r="G1009" s="55">
        <v>0</v>
      </c>
      <c r="H1009" s="67">
        <f t="shared" si="54"/>
        <v>0</v>
      </c>
      <c r="I1009" s="68"/>
      <c r="J1009" s="56"/>
      <c r="K1009" s="69"/>
      <c r="L1009" s="70">
        <f t="shared" si="55"/>
        <v>0</v>
      </c>
      <c r="M1009" s="52"/>
      <c r="N1009" s="57">
        <v>0</v>
      </c>
      <c r="O1009" s="72"/>
      <c r="P1009" s="72"/>
      <c r="Q1009" s="72"/>
      <c r="R1009" s="72"/>
      <c r="S1009" s="72"/>
      <c r="T1009" s="72"/>
      <c r="U1009" s="72"/>
      <c r="V1009" s="72"/>
      <c r="W1009" s="72"/>
      <c r="X1009" s="72"/>
      <c r="Y1009" s="72"/>
      <c r="Z1009" s="72"/>
      <c r="AA1009" s="58">
        <f t="shared" si="56"/>
        <v>0</v>
      </c>
      <c r="AB1009" s="73"/>
      <c r="AC1009" s="59">
        <f>IF(ROUND(Comptes!AA1009,0)=0,Comptes!AF1009,IFERROR(IF(Comptes!H1009&lt;&gt;0,IF(Comptes!AA1009&lt;&gt;0,SUMPRODUCT(Comptes!O1009:Z1009,Comptes!$O$5:$Z$5)/Comptes!AA1009,IF(Comptes!G1009&lt;&gt;0,$AC$3,Comptes!AF1009)),""),""))</f>
        <v>0</v>
      </c>
      <c r="AD1009" s="60" t="str">
        <f ca="1">+IFERROR(VLOOKUP((($AC$3-AC1009))/30.5,$AK$24:$AL$28,2,TRUE),"")</f>
        <v>A plus d’un an</v>
      </c>
      <c r="AE1009" s="52"/>
      <c r="AF1009" s="61"/>
    </row>
    <row r="1010" spans="1:32" s="62" customFormat="1" ht="13.8" x14ac:dyDescent="0.3">
      <c r="A1010" s="76"/>
      <c r="B1010" s="64" t="s">
        <v>125</v>
      </c>
      <c r="C1010" s="65" t="s">
        <v>125</v>
      </c>
      <c r="D1010" s="65" t="s">
        <v>125</v>
      </c>
      <c r="E1010" s="66" t="s">
        <v>125</v>
      </c>
      <c r="F1010" s="54">
        <v>0</v>
      </c>
      <c r="G1010" s="55">
        <v>0</v>
      </c>
      <c r="H1010" s="67">
        <f t="shared" si="54"/>
        <v>0</v>
      </c>
      <c r="I1010" s="68"/>
      <c r="J1010" s="56"/>
      <c r="K1010" s="69"/>
      <c r="L1010" s="70">
        <f t="shared" si="55"/>
        <v>0</v>
      </c>
      <c r="M1010" s="52"/>
      <c r="N1010" s="57">
        <v>0</v>
      </c>
      <c r="O1010" s="72"/>
      <c r="P1010" s="72"/>
      <c r="Q1010" s="72"/>
      <c r="R1010" s="72"/>
      <c r="S1010" s="72"/>
      <c r="T1010" s="72"/>
      <c r="U1010" s="72"/>
      <c r="V1010" s="72"/>
      <c r="W1010" s="72"/>
      <c r="X1010" s="72"/>
      <c r="Y1010" s="72"/>
      <c r="Z1010" s="72"/>
      <c r="AA1010" s="58">
        <f t="shared" si="56"/>
        <v>0</v>
      </c>
      <c r="AB1010" s="73"/>
      <c r="AC1010" s="59">
        <f>IF(ROUND(Comptes!AA1010,0)=0,Comptes!AF1010,IFERROR(IF(Comptes!H1010&lt;&gt;0,IF(Comptes!AA1010&lt;&gt;0,SUMPRODUCT(Comptes!O1010:Z1010,Comptes!$O$5:$Z$5)/Comptes!AA1010,IF(Comptes!G1010&lt;&gt;0,$AC$3,Comptes!AF1010)),""),""))</f>
        <v>0</v>
      </c>
      <c r="AD1010" s="60" t="str">
        <f ca="1">+IFERROR(VLOOKUP((($AC$3-AC1010))/30.5,$AK$24:$AL$28,2,TRUE),"")</f>
        <v>A plus d’un an</v>
      </c>
      <c r="AE1010" s="52"/>
      <c r="AF1010" s="61"/>
    </row>
    <row r="1011" spans="1:32" s="62" customFormat="1" ht="13.8" x14ac:dyDescent="0.3">
      <c r="A1011" s="76"/>
      <c r="B1011" s="64" t="s">
        <v>125</v>
      </c>
      <c r="C1011" s="65" t="s">
        <v>125</v>
      </c>
      <c r="D1011" s="65" t="s">
        <v>125</v>
      </c>
      <c r="E1011" s="66" t="s">
        <v>125</v>
      </c>
      <c r="F1011" s="54">
        <v>0</v>
      </c>
      <c r="G1011" s="55">
        <v>0</v>
      </c>
      <c r="H1011" s="67">
        <f t="shared" si="54"/>
        <v>0</v>
      </c>
      <c r="I1011" s="68"/>
      <c r="J1011" s="56"/>
      <c r="K1011" s="69"/>
      <c r="L1011" s="70">
        <f t="shared" si="55"/>
        <v>0</v>
      </c>
      <c r="M1011" s="52"/>
      <c r="N1011" s="57">
        <v>0</v>
      </c>
      <c r="O1011" s="72"/>
      <c r="P1011" s="72"/>
      <c r="Q1011" s="72"/>
      <c r="R1011" s="72"/>
      <c r="S1011" s="72"/>
      <c r="T1011" s="72"/>
      <c r="U1011" s="72"/>
      <c r="V1011" s="72"/>
      <c r="W1011" s="72"/>
      <c r="X1011" s="72"/>
      <c r="Y1011" s="72"/>
      <c r="Z1011" s="72"/>
      <c r="AA1011" s="58">
        <f t="shared" si="56"/>
        <v>0</v>
      </c>
      <c r="AB1011" s="73"/>
      <c r="AC1011" s="59">
        <f>IF(ROUND(Comptes!AA1011,0)=0,Comptes!AF1011,IFERROR(IF(Comptes!H1011&lt;&gt;0,IF(Comptes!AA1011&lt;&gt;0,SUMPRODUCT(Comptes!O1011:Z1011,Comptes!$O$5:$Z$5)/Comptes!AA1011,IF(Comptes!G1011&lt;&gt;0,$AC$3,Comptes!AF1011)),""),""))</f>
        <v>0</v>
      </c>
      <c r="AD1011" s="60" t="str">
        <f ca="1">+IFERROR(VLOOKUP((($AC$3-AC1011))/30.5,$AK$24:$AL$28,2,TRUE),"")</f>
        <v>A plus d’un an</v>
      </c>
      <c r="AE1011" s="52"/>
      <c r="AF1011" s="61"/>
    </row>
    <row r="1012" spans="1:32" s="62" customFormat="1" ht="13.8" x14ac:dyDescent="0.3">
      <c r="A1012" s="76"/>
      <c r="B1012" s="64" t="s">
        <v>125</v>
      </c>
      <c r="C1012" s="65" t="s">
        <v>125</v>
      </c>
      <c r="D1012" s="65" t="s">
        <v>125</v>
      </c>
      <c r="E1012" s="66" t="s">
        <v>125</v>
      </c>
      <c r="F1012" s="54">
        <v>0</v>
      </c>
      <c r="G1012" s="55">
        <v>0</v>
      </c>
      <c r="H1012" s="67">
        <f t="shared" si="54"/>
        <v>0</v>
      </c>
      <c r="I1012" s="68"/>
      <c r="J1012" s="56"/>
      <c r="K1012" s="69"/>
      <c r="L1012" s="70">
        <f t="shared" si="55"/>
        <v>0</v>
      </c>
      <c r="M1012" s="52"/>
      <c r="N1012" s="57">
        <v>0</v>
      </c>
      <c r="O1012" s="72"/>
      <c r="P1012" s="72"/>
      <c r="Q1012" s="72"/>
      <c r="R1012" s="72"/>
      <c r="S1012" s="72"/>
      <c r="T1012" s="72"/>
      <c r="U1012" s="72"/>
      <c r="V1012" s="72"/>
      <c r="W1012" s="72"/>
      <c r="X1012" s="72"/>
      <c r="Y1012" s="72"/>
      <c r="Z1012" s="72"/>
      <c r="AA1012" s="58">
        <f t="shared" si="56"/>
        <v>0</v>
      </c>
      <c r="AB1012" s="73"/>
      <c r="AC1012" s="59">
        <f>IF(ROUND(Comptes!AA1012,0)=0,Comptes!AF1012,IFERROR(IF(Comptes!H1012&lt;&gt;0,IF(Comptes!AA1012&lt;&gt;0,SUMPRODUCT(Comptes!O1012:Z1012,Comptes!$O$5:$Z$5)/Comptes!AA1012,IF(Comptes!G1012&lt;&gt;0,$AC$3,Comptes!AF1012)),""),""))</f>
        <v>0</v>
      </c>
      <c r="AD1012" s="60" t="str">
        <f ca="1">+IFERROR(VLOOKUP((($AC$3-AC1012))/30.5,$AK$24:$AL$28,2,TRUE),"")</f>
        <v>A plus d’un an</v>
      </c>
      <c r="AE1012" s="52"/>
      <c r="AF1012" s="61"/>
    </row>
    <row r="1013" spans="1:32" s="62" customFormat="1" ht="13.8" x14ac:dyDescent="0.3">
      <c r="A1013" s="76"/>
      <c r="B1013" s="64" t="s">
        <v>125</v>
      </c>
      <c r="C1013" s="65" t="s">
        <v>125</v>
      </c>
      <c r="D1013" s="65" t="s">
        <v>125</v>
      </c>
      <c r="E1013" s="66" t="s">
        <v>125</v>
      </c>
      <c r="F1013" s="54">
        <v>0</v>
      </c>
      <c r="G1013" s="55">
        <v>0</v>
      </c>
      <c r="H1013" s="67">
        <f t="shared" ref="H1013:H1076" si="57">AA1013+N1013-G1013</f>
        <v>0</v>
      </c>
      <c r="I1013" s="68"/>
      <c r="J1013" s="56"/>
      <c r="K1013" s="69"/>
      <c r="L1013" s="70">
        <f t="shared" ref="L1013:L1076" si="58">+F1013-N1013-K1013-AA1013</f>
        <v>0</v>
      </c>
      <c r="M1013" s="52"/>
      <c r="N1013" s="57">
        <v>0</v>
      </c>
      <c r="O1013" s="72"/>
      <c r="P1013" s="72"/>
      <c r="Q1013" s="72"/>
      <c r="R1013" s="72"/>
      <c r="S1013" s="72"/>
      <c r="T1013" s="72"/>
      <c r="U1013" s="72"/>
      <c r="V1013" s="72"/>
      <c r="W1013" s="72"/>
      <c r="X1013" s="72"/>
      <c r="Y1013" s="72"/>
      <c r="Z1013" s="72"/>
      <c r="AA1013" s="58">
        <f t="shared" ref="AA1013:AA1076" si="59">+SUM(O1013:Z1013)</f>
        <v>0</v>
      </c>
      <c r="AB1013" s="73"/>
      <c r="AC1013" s="59">
        <f>IF(ROUND(Comptes!AA1013,0)=0,Comptes!AF1013,IFERROR(IF(Comptes!H1013&lt;&gt;0,IF(Comptes!AA1013&lt;&gt;0,SUMPRODUCT(Comptes!O1013:Z1013,Comptes!$O$5:$Z$5)/Comptes!AA1013,IF(Comptes!G1013&lt;&gt;0,$AC$3,Comptes!AF1013)),""),""))</f>
        <v>0</v>
      </c>
      <c r="AD1013" s="60" t="str">
        <f ca="1">+IFERROR(VLOOKUP((($AC$3-AC1013))/30.5,$AK$24:$AL$28,2,TRUE),"")</f>
        <v>A plus d’un an</v>
      </c>
      <c r="AE1013" s="52"/>
      <c r="AF1013" s="61"/>
    </row>
    <row r="1014" spans="1:32" s="62" customFormat="1" ht="13.8" x14ac:dyDescent="0.3">
      <c r="A1014" s="76"/>
      <c r="B1014" s="64" t="s">
        <v>125</v>
      </c>
      <c r="C1014" s="65" t="s">
        <v>125</v>
      </c>
      <c r="D1014" s="65" t="s">
        <v>125</v>
      </c>
      <c r="E1014" s="66" t="s">
        <v>125</v>
      </c>
      <c r="F1014" s="54">
        <v>0</v>
      </c>
      <c r="G1014" s="55">
        <v>0</v>
      </c>
      <c r="H1014" s="67">
        <f t="shared" si="57"/>
        <v>0</v>
      </c>
      <c r="I1014" s="68"/>
      <c r="J1014" s="56"/>
      <c r="K1014" s="69"/>
      <c r="L1014" s="70">
        <f t="shared" si="58"/>
        <v>0</v>
      </c>
      <c r="M1014" s="52"/>
      <c r="N1014" s="57">
        <v>0</v>
      </c>
      <c r="O1014" s="72"/>
      <c r="P1014" s="72"/>
      <c r="Q1014" s="72"/>
      <c r="R1014" s="72"/>
      <c r="S1014" s="72"/>
      <c r="T1014" s="72"/>
      <c r="U1014" s="72"/>
      <c r="V1014" s="72"/>
      <c r="W1014" s="72"/>
      <c r="X1014" s="72"/>
      <c r="Y1014" s="72"/>
      <c r="Z1014" s="72"/>
      <c r="AA1014" s="58">
        <f t="shared" si="59"/>
        <v>0</v>
      </c>
      <c r="AB1014" s="73"/>
      <c r="AC1014" s="59">
        <f>IF(ROUND(Comptes!AA1014,0)=0,Comptes!AF1014,IFERROR(IF(Comptes!H1014&lt;&gt;0,IF(Comptes!AA1014&lt;&gt;0,SUMPRODUCT(Comptes!O1014:Z1014,Comptes!$O$5:$Z$5)/Comptes!AA1014,IF(Comptes!G1014&lt;&gt;0,$AC$3,Comptes!AF1014)),""),""))</f>
        <v>0</v>
      </c>
      <c r="AD1014" s="60" t="str">
        <f ca="1">+IFERROR(VLOOKUP((($AC$3-AC1014))/30.5,$AK$24:$AL$28,2,TRUE),"")</f>
        <v>A plus d’un an</v>
      </c>
      <c r="AE1014" s="52"/>
      <c r="AF1014" s="61"/>
    </row>
    <row r="1015" spans="1:32" s="62" customFormat="1" ht="13.8" x14ac:dyDescent="0.3">
      <c r="A1015" s="76"/>
      <c r="B1015" s="64" t="s">
        <v>125</v>
      </c>
      <c r="C1015" s="65" t="s">
        <v>125</v>
      </c>
      <c r="D1015" s="65" t="s">
        <v>125</v>
      </c>
      <c r="E1015" s="66" t="s">
        <v>125</v>
      </c>
      <c r="F1015" s="54">
        <v>0</v>
      </c>
      <c r="G1015" s="55">
        <v>0</v>
      </c>
      <c r="H1015" s="67">
        <f t="shared" si="57"/>
        <v>0</v>
      </c>
      <c r="I1015" s="68"/>
      <c r="J1015" s="56"/>
      <c r="K1015" s="69"/>
      <c r="L1015" s="70">
        <f t="shared" si="58"/>
        <v>0</v>
      </c>
      <c r="M1015" s="52"/>
      <c r="N1015" s="57">
        <v>0</v>
      </c>
      <c r="O1015" s="72"/>
      <c r="P1015" s="72"/>
      <c r="Q1015" s="72"/>
      <c r="R1015" s="72"/>
      <c r="S1015" s="72"/>
      <c r="T1015" s="72"/>
      <c r="U1015" s="72"/>
      <c r="V1015" s="72"/>
      <c r="W1015" s="72"/>
      <c r="X1015" s="72"/>
      <c r="Y1015" s="72"/>
      <c r="Z1015" s="72"/>
      <c r="AA1015" s="58">
        <f t="shared" si="59"/>
        <v>0</v>
      </c>
      <c r="AB1015" s="73"/>
      <c r="AC1015" s="59">
        <f>IF(ROUND(Comptes!AA1015,0)=0,Comptes!AF1015,IFERROR(IF(Comptes!H1015&lt;&gt;0,IF(Comptes!AA1015&lt;&gt;0,SUMPRODUCT(Comptes!O1015:Z1015,Comptes!$O$5:$Z$5)/Comptes!AA1015,IF(Comptes!G1015&lt;&gt;0,$AC$3,Comptes!AF1015)),""),""))</f>
        <v>0</v>
      </c>
      <c r="AD1015" s="60" t="str">
        <f ca="1">+IFERROR(VLOOKUP((($AC$3-AC1015))/30.5,$AK$24:$AL$28,2,TRUE),"")</f>
        <v>A plus d’un an</v>
      </c>
      <c r="AE1015" s="52"/>
      <c r="AF1015" s="61"/>
    </row>
    <row r="1016" spans="1:32" s="62" customFormat="1" ht="13.8" x14ac:dyDescent="0.3">
      <c r="A1016" s="76"/>
      <c r="B1016" s="64" t="s">
        <v>125</v>
      </c>
      <c r="C1016" s="65" t="s">
        <v>125</v>
      </c>
      <c r="D1016" s="65" t="s">
        <v>125</v>
      </c>
      <c r="E1016" s="66" t="s">
        <v>125</v>
      </c>
      <c r="F1016" s="54">
        <v>0</v>
      </c>
      <c r="G1016" s="55">
        <v>0</v>
      </c>
      <c r="H1016" s="67">
        <f t="shared" si="57"/>
        <v>0</v>
      </c>
      <c r="I1016" s="68"/>
      <c r="J1016" s="56"/>
      <c r="K1016" s="69"/>
      <c r="L1016" s="70">
        <f t="shared" si="58"/>
        <v>0</v>
      </c>
      <c r="M1016" s="52"/>
      <c r="N1016" s="57">
        <v>0</v>
      </c>
      <c r="O1016" s="72"/>
      <c r="P1016" s="72"/>
      <c r="Q1016" s="72"/>
      <c r="R1016" s="72"/>
      <c r="S1016" s="72"/>
      <c r="T1016" s="72"/>
      <c r="U1016" s="72"/>
      <c r="V1016" s="72"/>
      <c r="W1016" s="72"/>
      <c r="X1016" s="72"/>
      <c r="Y1016" s="72"/>
      <c r="Z1016" s="72"/>
      <c r="AA1016" s="58">
        <f t="shared" si="59"/>
        <v>0</v>
      </c>
      <c r="AB1016" s="73"/>
      <c r="AC1016" s="59">
        <f>IF(ROUND(Comptes!AA1016,0)=0,Comptes!AF1016,IFERROR(IF(Comptes!H1016&lt;&gt;0,IF(Comptes!AA1016&lt;&gt;0,SUMPRODUCT(Comptes!O1016:Z1016,Comptes!$O$5:$Z$5)/Comptes!AA1016,IF(Comptes!G1016&lt;&gt;0,$AC$3,Comptes!AF1016)),""),""))</f>
        <v>0</v>
      </c>
      <c r="AD1016" s="60" t="str">
        <f ca="1">+IFERROR(VLOOKUP((($AC$3-AC1016))/30.5,$AK$24:$AL$28,2,TRUE),"")</f>
        <v>A plus d’un an</v>
      </c>
      <c r="AE1016" s="52"/>
      <c r="AF1016" s="61"/>
    </row>
    <row r="1017" spans="1:32" s="62" customFormat="1" ht="13.8" x14ac:dyDescent="0.3">
      <c r="A1017" s="76"/>
      <c r="B1017" s="64" t="s">
        <v>125</v>
      </c>
      <c r="C1017" s="65" t="s">
        <v>125</v>
      </c>
      <c r="D1017" s="65" t="s">
        <v>125</v>
      </c>
      <c r="E1017" s="66" t="s">
        <v>125</v>
      </c>
      <c r="F1017" s="54">
        <v>0</v>
      </c>
      <c r="G1017" s="55">
        <v>0</v>
      </c>
      <c r="H1017" s="67">
        <f t="shared" si="57"/>
        <v>0</v>
      </c>
      <c r="I1017" s="68"/>
      <c r="J1017" s="56"/>
      <c r="K1017" s="69"/>
      <c r="L1017" s="70">
        <f t="shared" si="58"/>
        <v>0</v>
      </c>
      <c r="M1017" s="52"/>
      <c r="N1017" s="57">
        <v>0</v>
      </c>
      <c r="O1017" s="72"/>
      <c r="P1017" s="72"/>
      <c r="Q1017" s="72"/>
      <c r="R1017" s="72"/>
      <c r="S1017" s="72"/>
      <c r="T1017" s="72"/>
      <c r="U1017" s="72"/>
      <c r="V1017" s="72"/>
      <c r="W1017" s="72"/>
      <c r="X1017" s="72"/>
      <c r="Y1017" s="72"/>
      <c r="Z1017" s="72"/>
      <c r="AA1017" s="58">
        <f t="shared" si="59"/>
        <v>0</v>
      </c>
      <c r="AB1017" s="73"/>
      <c r="AC1017" s="59">
        <f>IF(ROUND(Comptes!AA1017,0)=0,Comptes!AF1017,IFERROR(IF(Comptes!H1017&lt;&gt;0,IF(Comptes!AA1017&lt;&gt;0,SUMPRODUCT(Comptes!O1017:Z1017,Comptes!$O$5:$Z$5)/Comptes!AA1017,IF(Comptes!G1017&lt;&gt;0,$AC$3,Comptes!AF1017)),""),""))</f>
        <v>0</v>
      </c>
      <c r="AD1017" s="60" t="str">
        <f ca="1">+IFERROR(VLOOKUP((($AC$3-AC1017))/30.5,$AK$24:$AL$28,2,TRUE),"")</f>
        <v>A plus d’un an</v>
      </c>
      <c r="AE1017" s="52"/>
      <c r="AF1017" s="61"/>
    </row>
    <row r="1018" spans="1:32" s="62" customFormat="1" ht="13.8" x14ac:dyDescent="0.3">
      <c r="A1018" s="76"/>
      <c r="B1018" s="64" t="s">
        <v>125</v>
      </c>
      <c r="C1018" s="65" t="s">
        <v>125</v>
      </c>
      <c r="D1018" s="65" t="s">
        <v>125</v>
      </c>
      <c r="E1018" s="66" t="s">
        <v>125</v>
      </c>
      <c r="F1018" s="54">
        <v>0</v>
      </c>
      <c r="G1018" s="55">
        <v>0</v>
      </c>
      <c r="H1018" s="67">
        <f t="shared" si="57"/>
        <v>0</v>
      </c>
      <c r="I1018" s="68"/>
      <c r="J1018" s="56"/>
      <c r="K1018" s="69"/>
      <c r="L1018" s="70">
        <f t="shared" si="58"/>
        <v>0</v>
      </c>
      <c r="M1018" s="52"/>
      <c r="N1018" s="57">
        <v>0</v>
      </c>
      <c r="O1018" s="72"/>
      <c r="P1018" s="72"/>
      <c r="Q1018" s="72"/>
      <c r="R1018" s="72"/>
      <c r="S1018" s="72"/>
      <c r="T1018" s="72"/>
      <c r="U1018" s="72"/>
      <c r="V1018" s="72"/>
      <c r="W1018" s="72"/>
      <c r="X1018" s="72"/>
      <c r="Y1018" s="72"/>
      <c r="Z1018" s="72"/>
      <c r="AA1018" s="58">
        <f t="shared" si="59"/>
        <v>0</v>
      </c>
      <c r="AB1018" s="73"/>
      <c r="AC1018" s="59">
        <f>IF(ROUND(Comptes!AA1018,0)=0,Comptes!AF1018,IFERROR(IF(Comptes!H1018&lt;&gt;0,IF(Comptes!AA1018&lt;&gt;0,SUMPRODUCT(Comptes!O1018:Z1018,Comptes!$O$5:$Z$5)/Comptes!AA1018,IF(Comptes!G1018&lt;&gt;0,$AC$3,Comptes!AF1018)),""),""))</f>
        <v>0</v>
      </c>
      <c r="AD1018" s="60" t="str">
        <f ca="1">+IFERROR(VLOOKUP((($AC$3-AC1018))/30.5,$AK$24:$AL$28,2,TRUE),"")</f>
        <v>A plus d’un an</v>
      </c>
      <c r="AE1018" s="52"/>
      <c r="AF1018" s="61"/>
    </row>
    <row r="1019" spans="1:32" s="62" customFormat="1" ht="13.8" x14ac:dyDescent="0.3">
      <c r="A1019" s="76"/>
      <c r="B1019" s="64" t="s">
        <v>125</v>
      </c>
      <c r="C1019" s="65" t="s">
        <v>125</v>
      </c>
      <c r="D1019" s="65" t="s">
        <v>125</v>
      </c>
      <c r="E1019" s="66" t="s">
        <v>125</v>
      </c>
      <c r="F1019" s="54">
        <v>0</v>
      </c>
      <c r="G1019" s="55">
        <v>0</v>
      </c>
      <c r="H1019" s="67">
        <f t="shared" si="57"/>
        <v>0</v>
      </c>
      <c r="I1019" s="68"/>
      <c r="J1019" s="56"/>
      <c r="K1019" s="69"/>
      <c r="L1019" s="70">
        <f t="shared" si="58"/>
        <v>0</v>
      </c>
      <c r="M1019" s="52"/>
      <c r="N1019" s="57">
        <v>0</v>
      </c>
      <c r="O1019" s="72"/>
      <c r="P1019" s="72"/>
      <c r="Q1019" s="72"/>
      <c r="R1019" s="72"/>
      <c r="S1019" s="72"/>
      <c r="T1019" s="72"/>
      <c r="U1019" s="72"/>
      <c r="V1019" s="72"/>
      <c r="W1019" s="72"/>
      <c r="X1019" s="72"/>
      <c r="Y1019" s="72"/>
      <c r="Z1019" s="72"/>
      <c r="AA1019" s="58">
        <f t="shared" si="59"/>
        <v>0</v>
      </c>
      <c r="AB1019" s="73"/>
      <c r="AC1019" s="59">
        <f>IF(ROUND(Comptes!AA1019,0)=0,Comptes!AF1019,IFERROR(IF(Comptes!H1019&lt;&gt;0,IF(Comptes!AA1019&lt;&gt;0,SUMPRODUCT(Comptes!O1019:Z1019,Comptes!$O$5:$Z$5)/Comptes!AA1019,IF(Comptes!G1019&lt;&gt;0,$AC$3,Comptes!AF1019)),""),""))</f>
        <v>0</v>
      </c>
      <c r="AD1019" s="60" t="str">
        <f ca="1">+IFERROR(VLOOKUP((($AC$3-AC1019))/30.5,$AK$24:$AL$28,2,TRUE),"")</f>
        <v>A plus d’un an</v>
      </c>
      <c r="AE1019" s="52"/>
      <c r="AF1019" s="61"/>
    </row>
    <row r="1020" spans="1:32" s="62" customFormat="1" ht="13.8" x14ac:dyDescent="0.3">
      <c r="A1020" s="76"/>
      <c r="B1020" s="64" t="s">
        <v>125</v>
      </c>
      <c r="C1020" s="65" t="s">
        <v>125</v>
      </c>
      <c r="D1020" s="65" t="s">
        <v>125</v>
      </c>
      <c r="E1020" s="66" t="s">
        <v>125</v>
      </c>
      <c r="F1020" s="54">
        <v>0</v>
      </c>
      <c r="G1020" s="55">
        <v>0</v>
      </c>
      <c r="H1020" s="67">
        <f t="shared" si="57"/>
        <v>0</v>
      </c>
      <c r="I1020" s="68"/>
      <c r="J1020" s="56"/>
      <c r="K1020" s="69"/>
      <c r="L1020" s="70">
        <f t="shared" si="58"/>
        <v>0</v>
      </c>
      <c r="M1020" s="52"/>
      <c r="N1020" s="57">
        <v>0</v>
      </c>
      <c r="O1020" s="72"/>
      <c r="P1020" s="72"/>
      <c r="Q1020" s="72"/>
      <c r="R1020" s="72"/>
      <c r="S1020" s="72"/>
      <c r="T1020" s="72"/>
      <c r="U1020" s="72"/>
      <c r="V1020" s="72"/>
      <c r="W1020" s="72"/>
      <c r="X1020" s="72"/>
      <c r="Y1020" s="72"/>
      <c r="Z1020" s="72"/>
      <c r="AA1020" s="58">
        <f t="shared" si="59"/>
        <v>0</v>
      </c>
      <c r="AB1020" s="73"/>
      <c r="AC1020" s="59">
        <f>IF(ROUND(Comptes!AA1020,0)=0,Comptes!AF1020,IFERROR(IF(Comptes!H1020&lt;&gt;0,IF(Comptes!AA1020&lt;&gt;0,SUMPRODUCT(Comptes!O1020:Z1020,Comptes!$O$5:$Z$5)/Comptes!AA1020,IF(Comptes!G1020&lt;&gt;0,$AC$3,Comptes!AF1020)),""),""))</f>
        <v>0</v>
      </c>
      <c r="AD1020" s="60" t="str">
        <f ca="1">+IFERROR(VLOOKUP((($AC$3-AC1020))/30.5,$AK$24:$AL$28,2,TRUE),"")</f>
        <v>A plus d’un an</v>
      </c>
      <c r="AE1020" s="52"/>
      <c r="AF1020" s="61"/>
    </row>
    <row r="1021" spans="1:32" s="62" customFormat="1" ht="13.8" x14ac:dyDescent="0.3">
      <c r="A1021" s="76"/>
      <c r="B1021" s="64" t="s">
        <v>125</v>
      </c>
      <c r="C1021" s="65" t="s">
        <v>125</v>
      </c>
      <c r="D1021" s="65" t="s">
        <v>125</v>
      </c>
      <c r="E1021" s="66" t="s">
        <v>125</v>
      </c>
      <c r="F1021" s="54">
        <v>0</v>
      </c>
      <c r="G1021" s="55">
        <v>0</v>
      </c>
      <c r="H1021" s="67">
        <f t="shared" si="57"/>
        <v>0</v>
      </c>
      <c r="I1021" s="68"/>
      <c r="J1021" s="56"/>
      <c r="K1021" s="69"/>
      <c r="L1021" s="70">
        <f t="shared" si="58"/>
        <v>0</v>
      </c>
      <c r="M1021" s="52"/>
      <c r="N1021" s="57">
        <v>0</v>
      </c>
      <c r="O1021" s="72"/>
      <c r="P1021" s="72"/>
      <c r="Q1021" s="72"/>
      <c r="R1021" s="72"/>
      <c r="S1021" s="72"/>
      <c r="T1021" s="72"/>
      <c r="U1021" s="72"/>
      <c r="V1021" s="72"/>
      <c r="W1021" s="72"/>
      <c r="X1021" s="72"/>
      <c r="Y1021" s="72"/>
      <c r="Z1021" s="72"/>
      <c r="AA1021" s="58">
        <f t="shared" si="59"/>
        <v>0</v>
      </c>
      <c r="AB1021" s="73"/>
      <c r="AC1021" s="59">
        <f>IF(ROUND(Comptes!AA1021,0)=0,Comptes!AF1021,IFERROR(IF(Comptes!H1021&lt;&gt;0,IF(Comptes!AA1021&lt;&gt;0,SUMPRODUCT(Comptes!O1021:Z1021,Comptes!$O$5:$Z$5)/Comptes!AA1021,IF(Comptes!G1021&lt;&gt;0,$AC$3,Comptes!AF1021)),""),""))</f>
        <v>0</v>
      </c>
      <c r="AD1021" s="60" t="str">
        <f ca="1">+IFERROR(VLOOKUP((($AC$3-AC1021))/30.5,$AK$24:$AL$28,2,TRUE),"")</f>
        <v>A plus d’un an</v>
      </c>
      <c r="AE1021" s="52"/>
      <c r="AF1021" s="61"/>
    </row>
    <row r="1022" spans="1:32" s="62" customFormat="1" ht="13.8" x14ac:dyDescent="0.3">
      <c r="A1022" s="76"/>
      <c r="B1022" s="64" t="s">
        <v>125</v>
      </c>
      <c r="C1022" s="65" t="s">
        <v>125</v>
      </c>
      <c r="D1022" s="65" t="s">
        <v>125</v>
      </c>
      <c r="E1022" s="66" t="s">
        <v>125</v>
      </c>
      <c r="F1022" s="54">
        <v>0</v>
      </c>
      <c r="G1022" s="55">
        <v>0</v>
      </c>
      <c r="H1022" s="67">
        <f t="shared" si="57"/>
        <v>0</v>
      </c>
      <c r="I1022" s="68"/>
      <c r="J1022" s="56"/>
      <c r="K1022" s="69"/>
      <c r="L1022" s="70">
        <f t="shared" si="58"/>
        <v>0</v>
      </c>
      <c r="M1022" s="52"/>
      <c r="N1022" s="57">
        <v>0</v>
      </c>
      <c r="O1022" s="72"/>
      <c r="P1022" s="72"/>
      <c r="Q1022" s="72"/>
      <c r="R1022" s="72"/>
      <c r="S1022" s="72"/>
      <c r="T1022" s="72"/>
      <c r="U1022" s="72"/>
      <c r="V1022" s="72"/>
      <c r="W1022" s="72"/>
      <c r="X1022" s="72"/>
      <c r="Y1022" s="72"/>
      <c r="Z1022" s="72"/>
      <c r="AA1022" s="58">
        <f t="shared" si="59"/>
        <v>0</v>
      </c>
      <c r="AB1022" s="73"/>
      <c r="AC1022" s="59">
        <f>IF(ROUND(Comptes!AA1022,0)=0,Comptes!AF1022,IFERROR(IF(Comptes!H1022&lt;&gt;0,IF(Comptes!AA1022&lt;&gt;0,SUMPRODUCT(Comptes!O1022:Z1022,Comptes!$O$5:$Z$5)/Comptes!AA1022,IF(Comptes!G1022&lt;&gt;0,$AC$3,Comptes!AF1022)),""),""))</f>
        <v>0</v>
      </c>
      <c r="AD1022" s="60" t="str">
        <f ca="1">+IFERROR(VLOOKUP((($AC$3-AC1022))/30.5,$AK$24:$AL$28,2,TRUE),"")</f>
        <v>A plus d’un an</v>
      </c>
      <c r="AE1022" s="52"/>
      <c r="AF1022" s="61"/>
    </row>
    <row r="1023" spans="1:32" s="62" customFormat="1" ht="13.8" x14ac:dyDescent="0.3">
      <c r="A1023" s="76"/>
      <c r="B1023" s="64" t="s">
        <v>125</v>
      </c>
      <c r="C1023" s="65" t="s">
        <v>125</v>
      </c>
      <c r="D1023" s="65" t="s">
        <v>125</v>
      </c>
      <c r="E1023" s="66" t="s">
        <v>125</v>
      </c>
      <c r="F1023" s="54">
        <v>0</v>
      </c>
      <c r="G1023" s="55">
        <v>0</v>
      </c>
      <c r="H1023" s="67">
        <f t="shared" si="57"/>
        <v>0</v>
      </c>
      <c r="I1023" s="68"/>
      <c r="J1023" s="56"/>
      <c r="K1023" s="69"/>
      <c r="L1023" s="70">
        <f t="shared" si="58"/>
        <v>0</v>
      </c>
      <c r="M1023" s="52"/>
      <c r="N1023" s="57">
        <v>0</v>
      </c>
      <c r="O1023" s="72"/>
      <c r="P1023" s="72"/>
      <c r="Q1023" s="72"/>
      <c r="R1023" s="72"/>
      <c r="S1023" s="72"/>
      <c r="T1023" s="72"/>
      <c r="U1023" s="72"/>
      <c r="V1023" s="72"/>
      <c r="W1023" s="72"/>
      <c r="X1023" s="72"/>
      <c r="Y1023" s="72"/>
      <c r="Z1023" s="72"/>
      <c r="AA1023" s="58">
        <f t="shared" si="59"/>
        <v>0</v>
      </c>
      <c r="AB1023" s="73"/>
      <c r="AC1023" s="59">
        <f>IF(ROUND(Comptes!AA1023,0)=0,Comptes!AF1023,IFERROR(IF(Comptes!H1023&lt;&gt;0,IF(Comptes!AA1023&lt;&gt;0,SUMPRODUCT(Comptes!O1023:Z1023,Comptes!$O$5:$Z$5)/Comptes!AA1023,IF(Comptes!G1023&lt;&gt;0,$AC$3,Comptes!AF1023)),""),""))</f>
        <v>0</v>
      </c>
      <c r="AD1023" s="60" t="str">
        <f ca="1">+IFERROR(VLOOKUP((($AC$3-AC1023))/30.5,$AK$24:$AL$28,2,TRUE),"")</f>
        <v>A plus d’un an</v>
      </c>
      <c r="AE1023" s="52"/>
      <c r="AF1023" s="61"/>
    </row>
    <row r="1024" spans="1:32" s="62" customFormat="1" ht="13.8" x14ac:dyDescent="0.3">
      <c r="A1024" s="76"/>
      <c r="B1024" s="64" t="s">
        <v>125</v>
      </c>
      <c r="C1024" s="65" t="s">
        <v>125</v>
      </c>
      <c r="D1024" s="65" t="s">
        <v>125</v>
      </c>
      <c r="E1024" s="66" t="s">
        <v>125</v>
      </c>
      <c r="F1024" s="54">
        <v>0</v>
      </c>
      <c r="G1024" s="55">
        <v>0</v>
      </c>
      <c r="H1024" s="67">
        <f t="shared" si="57"/>
        <v>0</v>
      </c>
      <c r="I1024" s="68"/>
      <c r="J1024" s="56"/>
      <c r="K1024" s="69"/>
      <c r="L1024" s="70">
        <f t="shared" si="58"/>
        <v>0</v>
      </c>
      <c r="M1024" s="52"/>
      <c r="N1024" s="57">
        <v>0</v>
      </c>
      <c r="O1024" s="72"/>
      <c r="P1024" s="72"/>
      <c r="Q1024" s="72"/>
      <c r="R1024" s="72"/>
      <c r="S1024" s="72"/>
      <c r="T1024" s="72"/>
      <c r="U1024" s="72"/>
      <c r="V1024" s="72"/>
      <c r="W1024" s="72"/>
      <c r="X1024" s="72"/>
      <c r="Y1024" s="72"/>
      <c r="Z1024" s="72"/>
      <c r="AA1024" s="58">
        <f t="shared" si="59"/>
        <v>0</v>
      </c>
      <c r="AB1024" s="73"/>
      <c r="AC1024" s="59">
        <f>IF(ROUND(Comptes!AA1024,0)=0,Comptes!AF1024,IFERROR(IF(Comptes!H1024&lt;&gt;0,IF(Comptes!AA1024&lt;&gt;0,SUMPRODUCT(Comptes!O1024:Z1024,Comptes!$O$5:$Z$5)/Comptes!AA1024,IF(Comptes!G1024&lt;&gt;0,$AC$3,Comptes!AF1024)),""),""))</f>
        <v>0</v>
      </c>
      <c r="AD1024" s="60" t="str">
        <f ca="1">+IFERROR(VLOOKUP((($AC$3-AC1024))/30.5,$AK$24:$AL$28,2,TRUE),"")</f>
        <v>A plus d’un an</v>
      </c>
      <c r="AE1024" s="52"/>
      <c r="AF1024" s="61"/>
    </row>
    <row r="1025" spans="1:32" s="62" customFormat="1" ht="13.8" x14ac:dyDescent="0.3">
      <c r="A1025" s="76"/>
      <c r="B1025" s="64" t="s">
        <v>125</v>
      </c>
      <c r="C1025" s="65" t="s">
        <v>125</v>
      </c>
      <c r="D1025" s="65" t="s">
        <v>125</v>
      </c>
      <c r="E1025" s="66" t="s">
        <v>125</v>
      </c>
      <c r="F1025" s="54">
        <v>0</v>
      </c>
      <c r="G1025" s="55">
        <v>0</v>
      </c>
      <c r="H1025" s="67">
        <f t="shared" si="57"/>
        <v>0</v>
      </c>
      <c r="I1025" s="68"/>
      <c r="J1025" s="56"/>
      <c r="K1025" s="69"/>
      <c r="L1025" s="70">
        <f t="shared" si="58"/>
        <v>0</v>
      </c>
      <c r="M1025" s="52"/>
      <c r="N1025" s="57">
        <v>0</v>
      </c>
      <c r="O1025" s="72"/>
      <c r="P1025" s="72"/>
      <c r="Q1025" s="72"/>
      <c r="R1025" s="72"/>
      <c r="S1025" s="72"/>
      <c r="T1025" s="72"/>
      <c r="U1025" s="72"/>
      <c r="V1025" s="72"/>
      <c r="W1025" s="72"/>
      <c r="X1025" s="72"/>
      <c r="Y1025" s="72"/>
      <c r="Z1025" s="72"/>
      <c r="AA1025" s="58">
        <f t="shared" si="59"/>
        <v>0</v>
      </c>
      <c r="AB1025" s="73"/>
      <c r="AC1025" s="59">
        <f>IF(ROUND(Comptes!AA1025,0)=0,Comptes!AF1025,IFERROR(IF(Comptes!H1025&lt;&gt;0,IF(Comptes!AA1025&lt;&gt;0,SUMPRODUCT(Comptes!O1025:Z1025,Comptes!$O$5:$Z$5)/Comptes!AA1025,IF(Comptes!G1025&lt;&gt;0,$AC$3,Comptes!AF1025)),""),""))</f>
        <v>0</v>
      </c>
      <c r="AD1025" s="60" t="str">
        <f ca="1">+IFERROR(VLOOKUP((($AC$3-AC1025))/30.5,$AK$24:$AL$28,2,TRUE),"")</f>
        <v>A plus d’un an</v>
      </c>
      <c r="AE1025" s="52"/>
      <c r="AF1025" s="61"/>
    </row>
    <row r="1026" spans="1:32" s="62" customFormat="1" ht="13.8" x14ac:dyDescent="0.3">
      <c r="A1026" s="76"/>
      <c r="B1026" s="64" t="s">
        <v>125</v>
      </c>
      <c r="C1026" s="65" t="s">
        <v>125</v>
      </c>
      <c r="D1026" s="65" t="s">
        <v>125</v>
      </c>
      <c r="E1026" s="66" t="s">
        <v>125</v>
      </c>
      <c r="F1026" s="54">
        <v>0</v>
      </c>
      <c r="G1026" s="55">
        <v>0</v>
      </c>
      <c r="H1026" s="67">
        <f t="shared" si="57"/>
        <v>0</v>
      </c>
      <c r="I1026" s="68"/>
      <c r="J1026" s="56"/>
      <c r="K1026" s="69"/>
      <c r="L1026" s="70">
        <f t="shared" si="58"/>
        <v>0</v>
      </c>
      <c r="M1026" s="52"/>
      <c r="N1026" s="57">
        <v>0</v>
      </c>
      <c r="O1026" s="72"/>
      <c r="P1026" s="72"/>
      <c r="Q1026" s="72"/>
      <c r="R1026" s="72"/>
      <c r="S1026" s="72"/>
      <c r="T1026" s="72"/>
      <c r="U1026" s="72"/>
      <c r="V1026" s="72"/>
      <c r="W1026" s="72"/>
      <c r="X1026" s="72"/>
      <c r="Y1026" s="72"/>
      <c r="Z1026" s="72"/>
      <c r="AA1026" s="58">
        <f t="shared" si="59"/>
        <v>0</v>
      </c>
      <c r="AB1026" s="73"/>
      <c r="AC1026" s="59">
        <f>IF(ROUND(Comptes!AA1026,0)=0,Comptes!AF1026,IFERROR(IF(Comptes!H1026&lt;&gt;0,IF(Comptes!AA1026&lt;&gt;0,SUMPRODUCT(Comptes!O1026:Z1026,Comptes!$O$5:$Z$5)/Comptes!AA1026,IF(Comptes!G1026&lt;&gt;0,$AC$3,Comptes!AF1026)),""),""))</f>
        <v>0</v>
      </c>
      <c r="AD1026" s="60" t="str">
        <f ca="1">+IFERROR(VLOOKUP((($AC$3-AC1026))/30.5,$AK$24:$AL$28,2,TRUE),"")</f>
        <v>A plus d’un an</v>
      </c>
      <c r="AE1026" s="52"/>
      <c r="AF1026" s="61"/>
    </row>
    <row r="1027" spans="1:32" s="62" customFormat="1" ht="13.8" x14ac:dyDescent="0.3">
      <c r="A1027" s="76"/>
      <c r="B1027" s="64" t="s">
        <v>125</v>
      </c>
      <c r="C1027" s="65" t="s">
        <v>125</v>
      </c>
      <c r="D1027" s="65" t="s">
        <v>125</v>
      </c>
      <c r="E1027" s="66" t="s">
        <v>125</v>
      </c>
      <c r="F1027" s="54">
        <v>0</v>
      </c>
      <c r="G1027" s="55">
        <v>0</v>
      </c>
      <c r="H1027" s="67">
        <f t="shared" si="57"/>
        <v>0</v>
      </c>
      <c r="I1027" s="68"/>
      <c r="J1027" s="56"/>
      <c r="K1027" s="69"/>
      <c r="L1027" s="70">
        <f t="shared" si="58"/>
        <v>0</v>
      </c>
      <c r="M1027" s="52"/>
      <c r="N1027" s="57">
        <v>0</v>
      </c>
      <c r="O1027" s="72"/>
      <c r="P1027" s="72"/>
      <c r="Q1027" s="72"/>
      <c r="R1027" s="72"/>
      <c r="S1027" s="72"/>
      <c r="T1027" s="72"/>
      <c r="U1027" s="72"/>
      <c r="V1027" s="72"/>
      <c r="W1027" s="72"/>
      <c r="X1027" s="72"/>
      <c r="Y1027" s="72"/>
      <c r="Z1027" s="72"/>
      <c r="AA1027" s="58">
        <f t="shared" si="59"/>
        <v>0</v>
      </c>
      <c r="AB1027" s="73"/>
      <c r="AC1027" s="59">
        <f>IF(ROUND(Comptes!AA1027,0)=0,Comptes!AF1027,IFERROR(IF(Comptes!H1027&lt;&gt;0,IF(Comptes!AA1027&lt;&gt;0,SUMPRODUCT(Comptes!O1027:Z1027,Comptes!$O$5:$Z$5)/Comptes!AA1027,IF(Comptes!G1027&lt;&gt;0,$AC$3,Comptes!AF1027)),""),""))</f>
        <v>0</v>
      </c>
      <c r="AD1027" s="60" t="str">
        <f ca="1">+IFERROR(VLOOKUP((($AC$3-AC1027))/30.5,$AK$24:$AL$28,2,TRUE),"")</f>
        <v>A plus d’un an</v>
      </c>
      <c r="AE1027" s="52"/>
      <c r="AF1027" s="61"/>
    </row>
    <row r="1028" spans="1:32" s="62" customFormat="1" ht="13.8" x14ac:dyDescent="0.3">
      <c r="A1028" s="76"/>
      <c r="B1028" s="64" t="s">
        <v>125</v>
      </c>
      <c r="C1028" s="65" t="s">
        <v>125</v>
      </c>
      <c r="D1028" s="65" t="s">
        <v>125</v>
      </c>
      <c r="E1028" s="66" t="s">
        <v>125</v>
      </c>
      <c r="F1028" s="54">
        <v>0</v>
      </c>
      <c r="G1028" s="55">
        <v>0</v>
      </c>
      <c r="H1028" s="67">
        <f t="shared" si="57"/>
        <v>0</v>
      </c>
      <c r="I1028" s="68"/>
      <c r="J1028" s="56"/>
      <c r="K1028" s="69"/>
      <c r="L1028" s="70">
        <f t="shared" si="58"/>
        <v>0</v>
      </c>
      <c r="M1028" s="52"/>
      <c r="N1028" s="57">
        <v>0</v>
      </c>
      <c r="O1028" s="72"/>
      <c r="P1028" s="72"/>
      <c r="Q1028" s="72"/>
      <c r="R1028" s="72"/>
      <c r="S1028" s="72"/>
      <c r="T1028" s="72"/>
      <c r="U1028" s="72"/>
      <c r="V1028" s="72"/>
      <c r="W1028" s="72"/>
      <c r="X1028" s="72"/>
      <c r="Y1028" s="72"/>
      <c r="Z1028" s="72"/>
      <c r="AA1028" s="58">
        <f t="shared" si="59"/>
        <v>0</v>
      </c>
      <c r="AB1028" s="73"/>
      <c r="AC1028" s="59">
        <f>IF(ROUND(Comptes!AA1028,0)=0,Comptes!AF1028,IFERROR(IF(Comptes!H1028&lt;&gt;0,IF(Comptes!AA1028&lt;&gt;0,SUMPRODUCT(Comptes!O1028:Z1028,Comptes!$O$5:$Z$5)/Comptes!AA1028,IF(Comptes!G1028&lt;&gt;0,$AC$3,Comptes!AF1028)),""),""))</f>
        <v>0</v>
      </c>
      <c r="AD1028" s="60" t="str">
        <f ca="1">+IFERROR(VLOOKUP((($AC$3-AC1028))/30.5,$AK$24:$AL$28,2,TRUE),"")</f>
        <v>A plus d’un an</v>
      </c>
      <c r="AE1028" s="52"/>
      <c r="AF1028" s="61"/>
    </row>
    <row r="1029" spans="1:32" s="62" customFormat="1" ht="13.8" x14ac:dyDescent="0.3">
      <c r="A1029" s="76"/>
      <c r="B1029" s="64" t="s">
        <v>125</v>
      </c>
      <c r="C1029" s="65" t="s">
        <v>125</v>
      </c>
      <c r="D1029" s="65" t="s">
        <v>125</v>
      </c>
      <c r="E1029" s="66" t="s">
        <v>125</v>
      </c>
      <c r="F1029" s="54">
        <v>0</v>
      </c>
      <c r="G1029" s="55">
        <v>0</v>
      </c>
      <c r="H1029" s="67">
        <f t="shared" si="57"/>
        <v>0</v>
      </c>
      <c r="I1029" s="68"/>
      <c r="J1029" s="56"/>
      <c r="K1029" s="69"/>
      <c r="L1029" s="70">
        <f t="shared" si="58"/>
        <v>0</v>
      </c>
      <c r="M1029" s="52"/>
      <c r="N1029" s="57">
        <v>0</v>
      </c>
      <c r="O1029" s="72"/>
      <c r="P1029" s="72"/>
      <c r="Q1029" s="72"/>
      <c r="R1029" s="72"/>
      <c r="S1029" s="72"/>
      <c r="T1029" s="72"/>
      <c r="U1029" s="72"/>
      <c r="V1029" s="72"/>
      <c r="W1029" s="72"/>
      <c r="X1029" s="72"/>
      <c r="Y1029" s="72"/>
      <c r="Z1029" s="72"/>
      <c r="AA1029" s="58">
        <f t="shared" si="59"/>
        <v>0</v>
      </c>
      <c r="AB1029" s="73"/>
      <c r="AC1029" s="59">
        <f>IF(ROUND(Comptes!AA1029,0)=0,Comptes!AF1029,IFERROR(IF(Comptes!H1029&lt;&gt;0,IF(Comptes!AA1029&lt;&gt;0,SUMPRODUCT(Comptes!O1029:Z1029,Comptes!$O$5:$Z$5)/Comptes!AA1029,IF(Comptes!G1029&lt;&gt;0,$AC$3,Comptes!AF1029)),""),""))</f>
        <v>0</v>
      </c>
      <c r="AD1029" s="60" t="str">
        <f ca="1">+IFERROR(VLOOKUP((($AC$3-AC1029))/30.5,$AK$24:$AL$28,2,TRUE),"")</f>
        <v>A plus d’un an</v>
      </c>
      <c r="AE1029" s="52"/>
      <c r="AF1029" s="61"/>
    </row>
    <row r="1030" spans="1:32" s="62" customFormat="1" ht="13.8" x14ac:dyDescent="0.3">
      <c r="A1030" s="76"/>
      <c r="B1030" s="64" t="s">
        <v>125</v>
      </c>
      <c r="C1030" s="65" t="s">
        <v>125</v>
      </c>
      <c r="D1030" s="65" t="s">
        <v>125</v>
      </c>
      <c r="E1030" s="66" t="s">
        <v>125</v>
      </c>
      <c r="F1030" s="54">
        <v>0</v>
      </c>
      <c r="G1030" s="55">
        <v>0</v>
      </c>
      <c r="H1030" s="67">
        <f t="shared" si="57"/>
        <v>0</v>
      </c>
      <c r="I1030" s="68"/>
      <c r="J1030" s="56"/>
      <c r="K1030" s="69"/>
      <c r="L1030" s="70">
        <f t="shared" si="58"/>
        <v>0</v>
      </c>
      <c r="M1030" s="52"/>
      <c r="N1030" s="57">
        <v>0</v>
      </c>
      <c r="O1030" s="72"/>
      <c r="P1030" s="72"/>
      <c r="Q1030" s="72"/>
      <c r="R1030" s="72"/>
      <c r="S1030" s="72"/>
      <c r="T1030" s="72"/>
      <c r="U1030" s="72"/>
      <c r="V1030" s="72"/>
      <c r="W1030" s="72"/>
      <c r="X1030" s="72"/>
      <c r="Y1030" s="72"/>
      <c r="Z1030" s="72"/>
      <c r="AA1030" s="58">
        <f t="shared" si="59"/>
        <v>0</v>
      </c>
      <c r="AB1030" s="73"/>
      <c r="AC1030" s="59">
        <f>IF(ROUND(Comptes!AA1030,0)=0,Comptes!AF1030,IFERROR(IF(Comptes!H1030&lt;&gt;0,IF(Comptes!AA1030&lt;&gt;0,SUMPRODUCT(Comptes!O1030:Z1030,Comptes!$O$5:$Z$5)/Comptes!AA1030,IF(Comptes!G1030&lt;&gt;0,$AC$3,Comptes!AF1030)),""),""))</f>
        <v>0</v>
      </c>
      <c r="AD1030" s="60" t="str">
        <f ca="1">+IFERROR(VLOOKUP((($AC$3-AC1030))/30.5,$AK$24:$AL$28,2,TRUE),"")</f>
        <v>A plus d’un an</v>
      </c>
      <c r="AE1030" s="52"/>
      <c r="AF1030" s="61"/>
    </row>
    <row r="1031" spans="1:32" s="62" customFormat="1" ht="13.8" x14ac:dyDescent="0.3">
      <c r="A1031" s="76"/>
      <c r="B1031" s="64" t="s">
        <v>125</v>
      </c>
      <c r="C1031" s="65" t="s">
        <v>125</v>
      </c>
      <c r="D1031" s="65" t="s">
        <v>125</v>
      </c>
      <c r="E1031" s="66" t="s">
        <v>125</v>
      </c>
      <c r="F1031" s="54">
        <v>0</v>
      </c>
      <c r="G1031" s="55">
        <v>0</v>
      </c>
      <c r="H1031" s="67">
        <f t="shared" si="57"/>
        <v>0</v>
      </c>
      <c r="I1031" s="68"/>
      <c r="J1031" s="56"/>
      <c r="K1031" s="69"/>
      <c r="L1031" s="70">
        <f t="shared" si="58"/>
        <v>0</v>
      </c>
      <c r="M1031" s="52"/>
      <c r="N1031" s="57">
        <v>0</v>
      </c>
      <c r="O1031" s="72"/>
      <c r="P1031" s="72"/>
      <c r="Q1031" s="72"/>
      <c r="R1031" s="72"/>
      <c r="S1031" s="72"/>
      <c r="T1031" s="72"/>
      <c r="U1031" s="72"/>
      <c r="V1031" s="72"/>
      <c r="W1031" s="72"/>
      <c r="X1031" s="72"/>
      <c r="Y1031" s="72"/>
      <c r="Z1031" s="72"/>
      <c r="AA1031" s="58">
        <f t="shared" si="59"/>
        <v>0</v>
      </c>
      <c r="AB1031" s="73"/>
      <c r="AC1031" s="59">
        <f>IF(ROUND(Comptes!AA1031,0)=0,Comptes!AF1031,IFERROR(IF(Comptes!H1031&lt;&gt;0,IF(Comptes!AA1031&lt;&gt;0,SUMPRODUCT(Comptes!O1031:Z1031,Comptes!$O$5:$Z$5)/Comptes!AA1031,IF(Comptes!G1031&lt;&gt;0,$AC$3,Comptes!AF1031)),""),""))</f>
        <v>0</v>
      </c>
      <c r="AD1031" s="60" t="str">
        <f ca="1">+IFERROR(VLOOKUP((($AC$3-AC1031))/30.5,$AK$24:$AL$28,2,TRUE),"")</f>
        <v>A plus d’un an</v>
      </c>
      <c r="AE1031" s="52"/>
      <c r="AF1031" s="61"/>
    </row>
    <row r="1032" spans="1:32" s="62" customFormat="1" ht="13.8" x14ac:dyDescent="0.3">
      <c r="A1032" s="76"/>
      <c r="B1032" s="64" t="s">
        <v>125</v>
      </c>
      <c r="C1032" s="65" t="s">
        <v>125</v>
      </c>
      <c r="D1032" s="65" t="s">
        <v>125</v>
      </c>
      <c r="E1032" s="66" t="s">
        <v>125</v>
      </c>
      <c r="F1032" s="54">
        <v>0</v>
      </c>
      <c r="G1032" s="55">
        <v>0</v>
      </c>
      <c r="H1032" s="67">
        <f t="shared" si="57"/>
        <v>0</v>
      </c>
      <c r="I1032" s="68"/>
      <c r="J1032" s="56"/>
      <c r="K1032" s="69"/>
      <c r="L1032" s="70">
        <f t="shared" si="58"/>
        <v>0</v>
      </c>
      <c r="M1032" s="52"/>
      <c r="N1032" s="57">
        <v>0</v>
      </c>
      <c r="O1032" s="72"/>
      <c r="P1032" s="72"/>
      <c r="Q1032" s="72"/>
      <c r="R1032" s="72"/>
      <c r="S1032" s="72"/>
      <c r="T1032" s="72"/>
      <c r="U1032" s="72"/>
      <c r="V1032" s="72"/>
      <c r="W1032" s="72"/>
      <c r="X1032" s="72"/>
      <c r="Y1032" s="72"/>
      <c r="Z1032" s="72"/>
      <c r="AA1032" s="58">
        <f t="shared" si="59"/>
        <v>0</v>
      </c>
      <c r="AB1032" s="73"/>
      <c r="AC1032" s="59">
        <f>IF(ROUND(Comptes!AA1032,0)=0,Comptes!AF1032,IFERROR(IF(Comptes!H1032&lt;&gt;0,IF(Comptes!AA1032&lt;&gt;0,SUMPRODUCT(Comptes!O1032:Z1032,Comptes!$O$5:$Z$5)/Comptes!AA1032,IF(Comptes!G1032&lt;&gt;0,$AC$3,Comptes!AF1032)),""),""))</f>
        <v>0</v>
      </c>
      <c r="AD1032" s="60" t="str">
        <f ca="1">+IFERROR(VLOOKUP((($AC$3-AC1032))/30.5,$AK$24:$AL$28,2,TRUE),"")</f>
        <v>A plus d’un an</v>
      </c>
      <c r="AE1032" s="52"/>
      <c r="AF1032" s="61"/>
    </row>
    <row r="1033" spans="1:32" s="62" customFormat="1" ht="13.8" x14ac:dyDescent="0.3">
      <c r="A1033" s="76"/>
      <c r="B1033" s="64" t="s">
        <v>125</v>
      </c>
      <c r="C1033" s="65" t="s">
        <v>125</v>
      </c>
      <c r="D1033" s="65" t="s">
        <v>125</v>
      </c>
      <c r="E1033" s="66" t="s">
        <v>125</v>
      </c>
      <c r="F1033" s="54">
        <v>0</v>
      </c>
      <c r="G1033" s="55">
        <v>0</v>
      </c>
      <c r="H1033" s="67">
        <f t="shared" si="57"/>
        <v>0</v>
      </c>
      <c r="I1033" s="68"/>
      <c r="J1033" s="56"/>
      <c r="K1033" s="69"/>
      <c r="L1033" s="70">
        <f t="shared" si="58"/>
        <v>0</v>
      </c>
      <c r="M1033" s="52"/>
      <c r="N1033" s="57">
        <v>0</v>
      </c>
      <c r="O1033" s="72"/>
      <c r="P1033" s="72"/>
      <c r="Q1033" s="72"/>
      <c r="R1033" s="72"/>
      <c r="S1033" s="72"/>
      <c r="T1033" s="72"/>
      <c r="U1033" s="72"/>
      <c r="V1033" s="72"/>
      <c r="W1033" s="72"/>
      <c r="X1033" s="72"/>
      <c r="Y1033" s="72"/>
      <c r="Z1033" s="72"/>
      <c r="AA1033" s="58">
        <f t="shared" si="59"/>
        <v>0</v>
      </c>
      <c r="AB1033" s="73"/>
      <c r="AC1033" s="59">
        <f>IF(ROUND(Comptes!AA1033,0)=0,Comptes!AF1033,IFERROR(IF(Comptes!H1033&lt;&gt;0,IF(Comptes!AA1033&lt;&gt;0,SUMPRODUCT(Comptes!O1033:Z1033,Comptes!$O$5:$Z$5)/Comptes!AA1033,IF(Comptes!G1033&lt;&gt;0,$AC$3,Comptes!AF1033)),""),""))</f>
        <v>0</v>
      </c>
      <c r="AD1033" s="60" t="str">
        <f ca="1">+IFERROR(VLOOKUP((($AC$3-AC1033))/30.5,$AK$24:$AL$28,2,TRUE),"")</f>
        <v>A plus d’un an</v>
      </c>
      <c r="AE1033" s="52"/>
      <c r="AF1033" s="61"/>
    </row>
    <row r="1034" spans="1:32" s="62" customFormat="1" ht="13.8" x14ac:dyDescent="0.3">
      <c r="A1034" s="76"/>
      <c r="B1034" s="64" t="s">
        <v>125</v>
      </c>
      <c r="C1034" s="65" t="s">
        <v>125</v>
      </c>
      <c r="D1034" s="65" t="s">
        <v>125</v>
      </c>
      <c r="E1034" s="66" t="s">
        <v>125</v>
      </c>
      <c r="F1034" s="54">
        <v>0</v>
      </c>
      <c r="G1034" s="55">
        <v>0</v>
      </c>
      <c r="H1034" s="67">
        <f t="shared" si="57"/>
        <v>0</v>
      </c>
      <c r="I1034" s="68"/>
      <c r="J1034" s="56"/>
      <c r="K1034" s="69"/>
      <c r="L1034" s="70">
        <f t="shared" si="58"/>
        <v>0</v>
      </c>
      <c r="M1034" s="52"/>
      <c r="N1034" s="57">
        <v>0</v>
      </c>
      <c r="O1034" s="72"/>
      <c r="P1034" s="72"/>
      <c r="Q1034" s="72"/>
      <c r="R1034" s="72"/>
      <c r="S1034" s="72"/>
      <c r="T1034" s="72"/>
      <c r="U1034" s="72"/>
      <c r="V1034" s="72"/>
      <c r="W1034" s="72"/>
      <c r="X1034" s="72"/>
      <c r="Y1034" s="72"/>
      <c r="Z1034" s="72"/>
      <c r="AA1034" s="58">
        <f t="shared" si="59"/>
        <v>0</v>
      </c>
      <c r="AB1034" s="73"/>
      <c r="AC1034" s="59">
        <f>IF(ROUND(Comptes!AA1034,0)=0,Comptes!AF1034,IFERROR(IF(Comptes!H1034&lt;&gt;0,IF(Comptes!AA1034&lt;&gt;0,SUMPRODUCT(Comptes!O1034:Z1034,Comptes!$O$5:$Z$5)/Comptes!AA1034,IF(Comptes!G1034&lt;&gt;0,$AC$3,Comptes!AF1034)),""),""))</f>
        <v>0</v>
      </c>
      <c r="AD1034" s="60" t="str">
        <f ca="1">+IFERROR(VLOOKUP((($AC$3-AC1034))/30.5,$AK$24:$AL$28,2,TRUE),"")</f>
        <v>A plus d’un an</v>
      </c>
      <c r="AE1034" s="52"/>
      <c r="AF1034" s="61"/>
    </row>
    <row r="1035" spans="1:32" s="62" customFormat="1" ht="13.8" x14ac:dyDescent="0.3">
      <c r="A1035" s="76"/>
      <c r="B1035" s="64" t="s">
        <v>125</v>
      </c>
      <c r="C1035" s="65" t="s">
        <v>125</v>
      </c>
      <c r="D1035" s="65" t="s">
        <v>125</v>
      </c>
      <c r="E1035" s="66" t="s">
        <v>125</v>
      </c>
      <c r="F1035" s="54">
        <v>0</v>
      </c>
      <c r="G1035" s="55">
        <v>0</v>
      </c>
      <c r="H1035" s="67">
        <f t="shared" si="57"/>
        <v>0</v>
      </c>
      <c r="I1035" s="68"/>
      <c r="J1035" s="56"/>
      <c r="K1035" s="69"/>
      <c r="L1035" s="70">
        <f t="shared" si="58"/>
        <v>0</v>
      </c>
      <c r="M1035" s="52"/>
      <c r="N1035" s="57">
        <v>0</v>
      </c>
      <c r="O1035" s="72"/>
      <c r="P1035" s="72"/>
      <c r="Q1035" s="72"/>
      <c r="R1035" s="72"/>
      <c r="S1035" s="72"/>
      <c r="T1035" s="72"/>
      <c r="U1035" s="72"/>
      <c r="V1035" s="72"/>
      <c r="W1035" s="72"/>
      <c r="X1035" s="72"/>
      <c r="Y1035" s="72"/>
      <c r="Z1035" s="72"/>
      <c r="AA1035" s="58">
        <f t="shared" si="59"/>
        <v>0</v>
      </c>
      <c r="AB1035" s="73"/>
      <c r="AC1035" s="59">
        <f>IF(ROUND(Comptes!AA1035,0)=0,Comptes!AF1035,IFERROR(IF(Comptes!H1035&lt;&gt;0,IF(Comptes!AA1035&lt;&gt;0,SUMPRODUCT(Comptes!O1035:Z1035,Comptes!$O$5:$Z$5)/Comptes!AA1035,IF(Comptes!G1035&lt;&gt;0,$AC$3,Comptes!AF1035)),""),""))</f>
        <v>0</v>
      </c>
      <c r="AD1035" s="60" t="str">
        <f ca="1">+IFERROR(VLOOKUP((($AC$3-AC1035))/30.5,$AK$24:$AL$28,2,TRUE),"")</f>
        <v>A plus d’un an</v>
      </c>
      <c r="AE1035" s="52"/>
      <c r="AF1035" s="61"/>
    </row>
    <row r="1036" spans="1:32" s="62" customFormat="1" ht="13.8" x14ac:dyDescent="0.3">
      <c r="A1036" s="76"/>
      <c r="B1036" s="64" t="s">
        <v>125</v>
      </c>
      <c r="C1036" s="65" t="s">
        <v>125</v>
      </c>
      <c r="D1036" s="65" t="s">
        <v>125</v>
      </c>
      <c r="E1036" s="66" t="s">
        <v>125</v>
      </c>
      <c r="F1036" s="54">
        <v>0</v>
      </c>
      <c r="G1036" s="55">
        <v>0</v>
      </c>
      <c r="H1036" s="67">
        <f t="shared" si="57"/>
        <v>0</v>
      </c>
      <c r="I1036" s="68"/>
      <c r="J1036" s="56"/>
      <c r="K1036" s="69"/>
      <c r="L1036" s="70">
        <f t="shared" si="58"/>
        <v>0</v>
      </c>
      <c r="M1036" s="52"/>
      <c r="N1036" s="57">
        <v>0</v>
      </c>
      <c r="O1036" s="72"/>
      <c r="P1036" s="72"/>
      <c r="Q1036" s="72"/>
      <c r="R1036" s="72"/>
      <c r="S1036" s="72"/>
      <c r="T1036" s="72"/>
      <c r="U1036" s="72"/>
      <c r="V1036" s="72"/>
      <c r="W1036" s="72"/>
      <c r="X1036" s="72"/>
      <c r="Y1036" s="72"/>
      <c r="Z1036" s="72"/>
      <c r="AA1036" s="58">
        <f t="shared" si="59"/>
        <v>0</v>
      </c>
      <c r="AB1036" s="73"/>
      <c r="AC1036" s="59">
        <f>IF(ROUND(Comptes!AA1036,0)=0,Comptes!AF1036,IFERROR(IF(Comptes!H1036&lt;&gt;0,IF(Comptes!AA1036&lt;&gt;0,SUMPRODUCT(Comptes!O1036:Z1036,Comptes!$O$5:$Z$5)/Comptes!AA1036,IF(Comptes!G1036&lt;&gt;0,$AC$3,Comptes!AF1036)),""),""))</f>
        <v>0</v>
      </c>
      <c r="AD1036" s="60" t="str">
        <f ca="1">+IFERROR(VLOOKUP((($AC$3-AC1036))/30.5,$AK$24:$AL$28,2,TRUE),"")</f>
        <v>A plus d’un an</v>
      </c>
      <c r="AE1036" s="52"/>
      <c r="AF1036" s="61"/>
    </row>
    <row r="1037" spans="1:32" s="62" customFormat="1" ht="13.8" x14ac:dyDescent="0.3">
      <c r="A1037" s="76"/>
      <c r="B1037" s="64" t="s">
        <v>125</v>
      </c>
      <c r="C1037" s="65" t="s">
        <v>125</v>
      </c>
      <c r="D1037" s="65" t="s">
        <v>125</v>
      </c>
      <c r="E1037" s="66" t="s">
        <v>125</v>
      </c>
      <c r="F1037" s="54">
        <v>0</v>
      </c>
      <c r="G1037" s="55">
        <v>0</v>
      </c>
      <c r="H1037" s="67">
        <f t="shared" si="57"/>
        <v>0</v>
      </c>
      <c r="I1037" s="68"/>
      <c r="J1037" s="56"/>
      <c r="K1037" s="69"/>
      <c r="L1037" s="70">
        <f t="shared" si="58"/>
        <v>0</v>
      </c>
      <c r="M1037" s="52"/>
      <c r="N1037" s="57">
        <v>0</v>
      </c>
      <c r="O1037" s="72"/>
      <c r="P1037" s="72"/>
      <c r="Q1037" s="72"/>
      <c r="R1037" s="72"/>
      <c r="S1037" s="72"/>
      <c r="T1037" s="72"/>
      <c r="U1037" s="72"/>
      <c r="V1037" s="72"/>
      <c r="W1037" s="72"/>
      <c r="X1037" s="72"/>
      <c r="Y1037" s="72"/>
      <c r="Z1037" s="72"/>
      <c r="AA1037" s="58">
        <f t="shared" si="59"/>
        <v>0</v>
      </c>
      <c r="AB1037" s="73"/>
      <c r="AC1037" s="59">
        <f>IF(ROUND(Comptes!AA1037,0)=0,Comptes!AF1037,IFERROR(IF(Comptes!H1037&lt;&gt;0,IF(Comptes!AA1037&lt;&gt;0,SUMPRODUCT(Comptes!O1037:Z1037,Comptes!$O$5:$Z$5)/Comptes!AA1037,IF(Comptes!G1037&lt;&gt;0,$AC$3,Comptes!AF1037)),""),""))</f>
        <v>0</v>
      </c>
      <c r="AD1037" s="60" t="str">
        <f ca="1">+IFERROR(VLOOKUP((($AC$3-AC1037))/30.5,$AK$24:$AL$28,2,TRUE),"")</f>
        <v>A plus d’un an</v>
      </c>
      <c r="AE1037" s="52"/>
      <c r="AF1037" s="61"/>
    </row>
    <row r="1038" spans="1:32" s="62" customFormat="1" ht="13.8" x14ac:dyDescent="0.3">
      <c r="A1038" s="76"/>
      <c r="B1038" s="64" t="s">
        <v>125</v>
      </c>
      <c r="C1038" s="65" t="s">
        <v>125</v>
      </c>
      <c r="D1038" s="65" t="s">
        <v>125</v>
      </c>
      <c r="E1038" s="66" t="s">
        <v>125</v>
      </c>
      <c r="F1038" s="54">
        <v>0</v>
      </c>
      <c r="G1038" s="55">
        <v>0</v>
      </c>
      <c r="H1038" s="67">
        <f t="shared" si="57"/>
        <v>0</v>
      </c>
      <c r="I1038" s="68"/>
      <c r="J1038" s="56"/>
      <c r="K1038" s="69"/>
      <c r="L1038" s="70">
        <f t="shared" si="58"/>
        <v>0</v>
      </c>
      <c r="M1038" s="52"/>
      <c r="N1038" s="57">
        <v>0</v>
      </c>
      <c r="O1038" s="72"/>
      <c r="P1038" s="72"/>
      <c r="Q1038" s="72"/>
      <c r="R1038" s="72"/>
      <c r="S1038" s="72"/>
      <c r="T1038" s="72"/>
      <c r="U1038" s="72"/>
      <c r="V1038" s="72"/>
      <c r="W1038" s="72"/>
      <c r="X1038" s="72"/>
      <c r="Y1038" s="72"/>
      <c r="Z1038" s="72"/>
      <c r="AA1038" s="58">
        <f t="shared" si="59"/>
        <v>0</v>
      </c>
      <c r="AB1038" s="73"/>
      <c r="AC1038" s="59">
        <f>IF(ROUND(Comptes!AA1038,0)=0,Comptes!AF1038,IFERROR(IF(Comptes!H1038&lt;&gt;0,IF(Comptes!AA1038&lt;&gt;0,SUMPRODUCT(Comptes!O1038:Z1038,Comptes!$O$5:$Z$5)/Comptes!AA1038,IF(Comptes!G1038&lt;&gt;0,$AC$3,Comptes!AF1038)),""),""))</f>
        <v>0</v>
      </c>
      <c r="AD1038" s="60" t="str">
        <f ca="1">+IFERROR(VLOOKUP((($AC$3-AC1038))/30.5,$AK$24:$AL$28,2,TRUE),"")</f>
        <v>A plus d’un an</v>
      </c>
      <c r="AE1038" s="52"/>
      <c r="AF1038" s="61"/>
    </row>
    <row r="1039" spans="1:32" s="62" customFormat="1" ht="13.8" x14ac:dyDescent="0.3">
      <c r="A1039" s="76"/>
      <c r="B1039" s="64" t="s">
        <v>125</v>
      </c>
      <c r="C1039" s="65" t="s">
        <v>125</v>
      </c>
      <c r="D1039" s="65" t="s">
        <v>125</v>
      </c>
      <c r="E1039" s="66" t="s">
        <v>125</v>
      </c>
      <c r="F1039" s="54">
        <v>0</v>
      </c>
      <c r="G1039" s="55">
        <v>0</v>
      </c>
      <c r="H1039" s="67">
        <f t="shared" si="57"/>
        <v>0</v>
      </c>
      <c r="I1039" s="68"/>
      <c r="J1039" s="56"/>
      <c r="K1039" s="69"/>
      <c r="L1039" s="70">
        <f t="shared" si="58"/>
        <v>0</v>
      </c>
      <c r="M1039" s="52"/>
      <c r="N1039" s="57">
        <v>0</v>
      </c>
      <c r="O1039" s="72"/>
      <c r="P1039" s="72"/>
      <c r="Q1039" s="72"/>
      <c r="R1039" s="72"/>
      <c r="S1039" s="72"/>
      <c r="T1039" s="72"/>
      <c r="U1039" s="72"/>
      <c r="V1039" s="72"/>
      <c r="W1039" s="72"/>
      <c r="X1039" s="72"/>
      <c r="Y1039" s="72"/>
      <c r="Z1039" s="72"/>
      <c r="AA1039" s="58">
        <f t="shared" si="59"/>
        <v>0</v>
      </c>
      <c r="AB1039" s="73"/>
      <c r="AC1039" s="59">
        <f>IF(ROUND(Comptes!AA1039,0)=0,Comptes!AF1039,IFERROR(IF(Comptes!H1039&lt;&gt;0,IF(Comptes!AA1039&lt;&gt;0,SUMPRODUCT(Comptes!O1039:Z1039,Comptes!$O$5:$Z$5)/Comptes!AA1039,IF(Comptes!G1039&lt;&gt;0,$AC$3,Comptes!AF1039)),""),""))</f>
        <v>0</v>
      </c>
      <c r="AD1039" s="60" t="str">
        <f ca="1">+IFERROR(VLOOKUP((($AC$3-AC1039))/30.5,$AK$24:$AL$28,2,TRUE),"")</f>
        <v>A plus d’un an</v>
      </c>
      <c r="AE1039" s="52"/>
      <c r="AF1039" s="61"/>
    </row>
    <row r="1040" spans="1:32" s="62" customFormat="1" ht="13.8" x14ac:dyDescent="0.3">
      <c r="A1040" s="76"/>
      <c r="B1040" s="64" t="s">
        <v>125</v>
      </c>
      <c r="C1040" s="65" t="s">
        <v>125</v>
      </c>
      <c r="D1040" s="65" t="s">
        <v>125</v>
      </c>
      <c r="E1040" s="66" t="s">
        <v>125</v>
      </c>
      <c r="F1040" s="54">
        <v>0</v>
      </c>
      <c r="G1040" s="55">
        <v>0</v>
      </c>
      <c r="H1040" s="67">
        <f t="shared" si="57"/>
        <v>0</v>
      </c>
      <c r="I1040" s="68"/>
      <c r="J1040" s="56"/>
      <c r="K1040" s="69"/>
      <c r="L1040" s="70">
        <f t="shared" si="58"/>
        <v>0</v>
      </c>
      <c r="M1040" s="52"/>
      <c r="N1040" s="57">
        <v>0</v>
      </c>
      <c r="O1040" s="72"/>
      <c r="P1040" s="72"/>
      <c r="Q1040" s="72"/>
      <c r="R1040" s="72"/>
      <c r="S1040" s="72"/>
      <c r="T1040" s="72"/>
      <c r="U1040" s="72"/>
      <c r="V1040" s="72"/>
      <c r="W1040" s="72"/>
      <c r="X1040" s="72"/>
      <c r="Y1040" s="72"/>
      <c r="Z1040" s="72"/>
      <c r="AA1040" s="58">
        <f t="shared" si="59"/>
        <v>0</v>
      </c>
      <c r="AB1040" s="73"/>
      <c r="AC1040" s="59">
        <f>IF(ROUND(Comptes!AA1040,0)=0,Comptes!AF1040,IFERROR(IF(Comptes!H1040&lt;&gt;0,IF(Comptes!AA1040&lt;&gt;0,SUMPRODUCT(Comptes!O1040:Z1040,Comptes!$O$5:$Z$5)/Comptes!AA1040,IF(Comptes!G1040&lt;&gt;0,$AC$3,Comptes!AF1040)),""),""))</f>
        <v>0</v>
      </c>
      <c r="AD1040" s="60" t="str">
        <f ca="1">+IFERROR(VLOOKUP((($AC$3-AC1040))/30.5,$AK$24:$AL$28,2,TRUE),"")</f>
        <v>A plus d’un an</v>
      </c>
      <c r="AE1040" s="52"/>
      <c r="AF1040" s="61"/>
    </row>
    <row r="1041" spans="1:32" s="62" customFormat="1" ht="13.8" x14ac:dyDescent="0.3">
      <c r="A1041" s="76"/>
      <c r="B1041" s="64" t="s">
        <v>125</v>
      </c>
      <c r="C1041" s="65" t="s">
        <v>125</v>
      </c>
      <c r="D1041" s="65" t="s">
        <v>125</v>
      </c>
      <c r="E1041" s="66" t="s">
        <v>125</v>
      </c>
      <c r="F1041" s="54">
        <v>0</v>
      </c>
      <c r="G1041" s="55">
        <v>0</v>
      </c>
      <c r="H1041" s="67">
        <f t="shared" si="57"/>
        <v>0</v>
      </c>
      <c r="I1041" s="68"/>
      <c r="J1041" s="56"/>
      <c r="K1041" s="69"/>
      <c r="L1041" s="70">
        <f t="shared" si="58"/>
        <v>0</v>
      </c>
      <c r="M1041" s="52"/>
      <c r="N1041" s="57">
        <v>0</v>
      </c>
      <c r="O1041" s="72"/>
      <c r="P1041" s="72"/>
      <c r="Q1041" s="72"/>
      <c r="R1041" s="72"/>
      <c r="S1041" s="72"/>
      <c r="T1041" s="72"/>
      <c r="U1041" s="72"/>
      <c r="V1041" s="72"/>
      <c r="W1041" s="72"/>
      <c r="X1041" s="72"/>
      <c r="Y1041" s="72"/>
      <c r="Z1041" s="72"/>
      <c r="AA1041" s="58">
        <f t="shared" si="59"/>
        <v>0</v>
      </c>
      <c r="AB1041" s="73"/>
      <c r="AC1041" s="59">
        <f>IF(ROUND(Comptes!AA1041,0)=0,Comptes!AF1041,IFERROR(IF(Comptes!H1041&lt;&gt;0,IF(Comptes!AA1041&lt;&gt;0,SUMPRODUCT(Comptes!O1041:Z1041,Comptes!$O$5:$Z$5)/Comptes!AA1041,IF(Comptes!G1041&lt;&gt;0,$AC$3,Comptes!AF1041)),""),""))</f>
        <v>0</v>
      </c>
      <c r="AD1041" s="60" t="str">
        <f ca="1">+IFERROR(VLOOKUP((($AC$3-AC1041))/30.5,$AK$24:$AL$28,2,TRUE),"")</f>
        <v>A plus d’un an</v>
      </c>
      <c r="AE1041" s="52"/>
      <c r="AF1041" s="61"/>
    </row>
    <row r="1042" spans="1:32" s="62" customFormat="1" ht="13.8" x14ac:dyDescent="0.3">
      <c r="A1042" s="76"/>
      <c r="B1042" s="64" t="s">
        <v>125</v>
      </c>
      <c r="C1042" s="65" t="s">
        <v>125</v>
      </c>
      <c r="D1042" s="65" t="s">
        <v>125</v>
      </c>
      <c r="E1042" s="66" t="s">
        <v>125</v>
      </c>
      <c r="F1042" s="54">
        <v>0</v>
      </c>
      <c r="G1042" s="55">
        <v>0</v>
      </c>
      <c r="H1042" s="67">
        <f t="shared" si="57"/>
        <v>0</v>
      </c>
      <c r="I1042" s="68"/>
      <c r="J1042" s="56"/>
      <c r="K1042" s="69"/>
      <c r="L1042" s="70">
        <f t="shared" si="58"/>
        <v>0</v>
      </c>
      <c r="M1042" s="52"/>
      <c r="N1042" s="57">
        <v>0</v>
      </c>
      <c r="O1042" s="72"/>
      <c r="P1042" s="72"/>
      <c r="Q1042" s="72"/>
      <c r="R1042" s="72"/>
      <c r="S1042" s="72"/>
      <c r="T1042" s="72"/>
      <c r="U1042" s="72"/>
      <c r="V1042" s="72"/>
      <c r="W1042" s="72"/>
      <c r="X1042" s="72"/>
      <c r="Y1042" s="72"/>
      <c r="Z1042" s="72"/>
      <c r="AA1042" s="58">
        <f t="shared" si="59"/>
        <v>0</v>
      </c>
      <c r="AB1042" s="73"/>
      <c r="AC1042" s="59">
        <f>IF(ROUND(Comptes!AA1042,0)=0,Comptes!AF1042,IFERROR(IF(Comptes!H1042&lt;&gt;0,IF(Comptes!AA1042&lt;&gt;0,SUMPRODUCT(Comptes!O1042:Z1042,Comptes!$O$5:$Z$5)/Comptes!AA1042,IF(Comptes!G1042&lt;&gt;0,$AC$3,Comptes!AF1042)),""),""))</f>
        <v>0</v>
      </c>
      <c r="AD1042" s="60" t="str">
        <f ca="1">+IFERROR(VLOOKUP((($AC$3-AC1042))/30.5,$AK$24:$AL$28,2,TRUE),"")</f>
        <v>A plus d’un an</v>
      </c>
      <c r="AE1042" s="52"/>
      <c r="AF1042" s="61"/>
    </row>
    <row r="1043" spans="1:32" s="62" customFormat="1" ht="13.8" x14ac:dyDescent="0.3">
      <c r="A1043" s="76"/>
      <c r="B1043" s="64" t="s">
        <v>125</v>
      </c>
      <c r="C1043" s="65" t="s">
        <v>125</v>
      </c>
      <c r="D1043" s="65" t="s">
        <v>125</v>
      </c>
      <c r="E1043" s="66" t="s">
        <v>125</v>
      </c>
      <c r="F1043" s="54">
        <v>0</v>
      </c>
      <c r="G1043" s="55">
        <v>0</v>
      </c>
      <c r="H1043" s="67">
        <f t="shared" si="57"/>
        <v>0</v>
      </c>
      <c r="I1043" s="68"/>
      <c r="J1043" s="56"/>
      <c r="K1043" s="69"/>
      <c r="L1043" s="70">
        <f t="shared" si="58"/>
        <v>0</v>
      </c>
      <c r="M1043" s="52"/>
      <c r="N1043" s="57">
        <v>0</v>
      </c>
      <c r="O1043" s="72"/>
      <c r="P1043" s="72"/>
      <c r="Q1043" s="72"/>
      <c r="R1043" s="72"/>
      <c r="S1043" s="72"/>
      <c r="T1043" s="72"/>
      <c r="U1043" s="72"/>
      <c r="V1043" s="72"/>
      <c r="W1043" s="72"/>
      <c r="X1043" s="72"/>
      <c r="Y1043" s="72"/>
      <c r="Z1043" s="72"/>
      <c r="AA1043" s="58">
        <f t="shared" si="59"/>
        <v>0</v>
      </c>
      <c r="AB1043" s="73"/>
      <c r="AC1043" s="59">
        <f>IF(ROUND(Comptes!AA1043,0)=0,Comptes!AF1043,IFERROR(IF(Comptes!H1043&lt;&gt;0,IF(Comptes!AA1043&lt;&gt;0,SUMPRODUCT(Comptes!O1043:Z1043,Comptes!$O$5:$Z$5)/Comptes!AA1043,IF(Comptes!G1043&lt;&gt;0,$AC$3,Comptes!AF1043)),""),""))</f>
        <v>0</v>
      </c>
      <c r="AD1043" s="60" t="str">
        <f ca="1">+IFERROR(VLOOKUP((($AC$3-AC1043))/30.5,$AK$24:$AL$28,2,TRUE),"")</f>
        <v>A plus d’un an</v>
      </c>
      <c r="AE1043" s="52"/>
      <c r="AF1043" s="61"/>
    </row>
    <row r="1044" spans="1:32" s="62" customFormat="1" ht="13.8" x14ac:dyDescent="0.3">
      <c r="A1044" s="76"/>
      <c r="B1044" s="64" t="s">
        <v>125</v>
      </c>
      <c r="C1044" s="65" t="s">
        <v>125</v>
      </c>
      <c r="D1044" s="65" t="s">
        <v>125</v>
      </c>
      <c r="E1044" s="66" t="s">
        <v>125</v>
      </c>
      <c r="F1044" s="54">
        <v>0</v>
      </c>
      <c r="G1044" s="55">
        <v>0</v>
      </c>
      <c r="H1044" s="67">
        <f t="shared" si="57"/>
        <v>0</v>
      </c>
      <c r="I1044" s="68"/>
      <c r="J1044" s="56"/>
      <c r="K1044" s="69"/>
      <c r="L1044" s="70">
        <f t="shared" si="58"/>
        <v>0</v>
      </c>
      <c r="M1044" s="52"/>
      <c r="N1044" s="57">
        <v>0</v>
      </c>
      <c r="O1044" s="72"/>
      <c r="P1044" s="72"/>
      <c r="Q1044" s="72"/>
      <c r="R1044" s="72"/>
      <c r="S1044" s="72"/>
      <c r="T1044" s="72"/>
      <c r="U1044" s="72"/>
      <c r="V1044" s="72"/>
      <c r="W1044" s="72"/>
      <c r="X1044" s="72"/>
      <c r="Y1044" s="72"/>
      <c r="Z1044" s="72"/>
      <c r="AA1044" s="58">
        <f t="shared" si="59"/>
        <v>0</v>
      </c>
      <c r="AB1044" s="73"/>
      <c r="AC1044" s="59">
        <f>IF(ROUND(Comptes!AA1044,0)=0,Comptes!AF1044,IFERROR(IF(Comptes!H1044&lt;&gt;0,IF(Comptes!AA1044&lt;&gt;0,SUMPRODUCT(Comptes!O1044:Z1044,Comptes!$O$5:$Z$5)/Comptes!AA1044,IF(Comptes!G1044&lt;&gt;0,$AC$3,Comptes!AF1044)),""),""))</f>
        <v>0</v>
      </c>
      <c r="AD1044" s="60" t="str">
        <f ca="1">+IFERROR(VLOOKUP((($AC$3-AC1044))/30.5,$AK$24:$AL$28,2,TRUE),"")</f>
        <v>A plus d’un an</v>
      </c>
      <c r="AE1044" s="52"/>
      <c r="AF1044" s="61"/>
    </row>
    <row r="1045" spans="1:32" s="62" customFormat="1" ht="13.8" x14ac:dyDescent="0.3">
      <c r="A1045" s="76"/>
      <c r="B1045" s="64" t="s">
        <v>125</v>
      </c>
      <c r="C1045" s="65" t="s">
        <v>125</v>
      </c>
      <c r="D1045" s="65" t="s">
        <v>125</v>
      </c>
      <c r="E1045" s="66" t="s">
        <v>125</v>
      </c>
      <c r="F1045" s="54">
        <v>0</v>
      </c>
      <c r="G1045" s="55">
        <v>0</v>
      </c>
      <c r="H1045" s="67">
        <f t="shared" si="57"/>
        <v>0</v>
      </c>
      <c r="I1045" s="68"/>
      <c r="J1045" s="56"/>
      <c r="K1045" s="69"/>
      <c r="L1045" s="70">
        <f t="shared" si="58"/>
        <v>0</v>
      </c>
      <c r="M1045" s="52"/>
      <c r="N1045" s="57">
        <v>0</v>
      </c>
      <c r="O1045" s="72"/>
      <c r="P1045" s="72"/>
      <c r="Q1045" s="72"/>
      <c r="R1045" s="72"/>
      <c r="S1045" s="72"/>
      <c r="T1045" s="72"/>
      <c r="U1045" s="72"/>
      <c r="V1045" s="72"/>
      <c r="W1045" s="72"/>
      <c r="X1045" s="72"/>
      <c r="Y1045" s="72"/>
      <c r="Z1045" s="72"/>
      <c r="AA1045" s="58">
        <f t="shared" si="59"/>
        <v>0</v>
      </c>
      <c r="AB1045" s="73"/>
      <c r="AC1045" s="59">
        <f>IF(ROUND(Comptes!AA1045,0)=0,Comptes!AF1045,IFERROR(IF(Comptes!H1045&lt;&gt;0,IF(Comptes!AA1045&lt;&gt;0,SUMPRODUCT(Comptes!O1045:Z1045,Comptes!$O$5:$Z$5)/Comptes!AA1045,IF(Comptes!G1045&lt;&gt;0,$AC$3,Comptes!AF1045)),""),""))</f>
        <v>0</v>
      </c>
      <c r="AD1045" s="60" t="str">
        <f ca="1">+IFERROR(VLOOKUP((($AC$3-AC1045))/30.5,$AK$24:$AL$28,2,TRUE),"")</f>
        <v>A plus d’un an</v>
      </c>
      <c r="AE1045" s="52"/>
      <c r="AF1045" s="61"/>
    </row>
    <row r="1046" spans="1:32" s="62" customFormat="1" ht="13.8" x14ac:dyDescent="0.3">
      <c r="A1046" s="76"/>
      <c r="B1046" s="64" t="s">
        <v>125</v>
      </c>
      <c r="C1046" s="65" t="s">
        <v>125</v>
      </c>
      <c r="D1046" s="65" t="s">
        <v>125</v>
      </c>
      <c r="E1046" s="66" t="s">
        <v>125</v>
      </c>
      <c r="F1046" s="54">
        <v>0</v>
      </c>
      <c r="G1046" s="55">
        <v>0</v>
      </c>
      <c r="H1046" s="67">
        <f t="shared" si="57"/>
        <v>0</v>
      </c>
      <c r="I1046" s="68"/>
      <c r="J1046" s="56"/>
      <c r="K1046" s="69"/>
      <c r="L1046" s="70">
        <f t="shared" si="58"/>
        <v>0</v>
      </c>
      <c r="M1046" s="52"/>
      <c r="N1046" s="57">
        <v>0</v>
      </c>
      <c r="O1046" s="72"/>
      <c r="P1046" s="72"/>
      <c r="Q1046" s="72"/>
      <c r="R1046" s="72"/>
      <c r="S1046" s="72"/>
      <c r="T1046" s="72"/>
      <c r="U1046" s="72"/>
      <c r="V1046" s="72"/>
      <c r="W1046" s="72"/>
      <c r="X1046" s="72"/>
      <c r="Y1046" s="72"/>
      <c r="Z1046" s="72"/>
      <c r="AA1046" s="58">
        <f t="shared" si="59"/>
        <v>0</v>
      </c>
      <c r="AB1046" s="73"/>
      <c r="AC1046" s="59">
        <f>IF(ROUND(Comptes!AA1046,0)=0,Comptes!AF1046,IFERROR(IF(Comptes!H1046&lt;&gt;0,IF(Comptes!AA1046&lt;&gt;0,SUMPRODUCT(Comptes!O1046:Z1046,Comptes!$O$5:$Z$5)/Comptes!AA1046,IF(Comptes!G1046&lt;&gt;0,$AC$3,Comptes!AF1046)),""),""))</f>
        <v>0</v>
      </c>
      <c r="AD1046" s="60" t="str">
        <f ca="1">+IFERROR(VLOOKUP((($AC$3-AC1046))/30.5,$AK$24:$AL$28,2,TRUE),"")</f>
        <v>A plus d’un an</v>
      </c>
      <c r="AE1046" s="52"/>
      <c r="AF1046" s="61"/>
    </row>
    <row r="1047" spans="1:32" s="62" customFormat="1" ht="13.8" x14ac:dyDescent="0.3">
      <c r="A1047" s="76"/>
      <c r="B1047" s="64" t="s">
        <v>125</v>
      </c>
      <c r="C1047" s="65" t="s">
        <v>125</v>
      </c>
      <c r="D1047" s="65" t="s">
        <v>125</v>
      </c>
      <c r="E1047" s="66" t="s">
        <v>125</v>
      </c>
      <c r="F1047" s="54">
        <v>0</v>
      </c>
      <c r="G1047" s="55">
        <v>0</v>
      </c>
      <c r="H1047" s="67">
        <f t="shared" si="57"/>
        <v>0</v>
      </c>
      <c r="I1047" s="68"/>
      <c r="J1047" s="56"/>
      <c r="K1047" s="69"/>
      <c r="L1047" s="70">
        <f t="shared" si="58"/>
        <v>0</v>
      </c>
      <c r="M1047" s="52"/>
      <c r="N1047" s="57">
        <v>0</v>
      </c>
      <c r="O1047" s="72"/>
      <c r="P1047" s="72"/>
      <c r="Q1047" s="72"/>
      <c r="R1047" s="72"/>
      <c r="S1047" s="72"/>
      <c r="T1047" s="72"/>
      <c r="U1047" s="72"/>
      <c r="V1047" s="72"/>
      <c r="W1047" s="72"/>
      <c r="X1047" s="72"/>
      <c r="Y1047" s="72"/>
      <c r="Z1047" s="72"/>
      <c r="AA1047" s="58">
        <f t="shared" si="59"/>
        <v>0</v>
      </c>
      <c r="AB1047" s="73"/>
      <c r="AC1047" s="59">
        <f>IF(ROUND(Comptes!AA1047,0)=0,Comptes!AF1047,IFERROR(IF(Comptes!H1047&lt;&gt;0,IF(Comptes!AA1047&lt;&gt;0,SUMPRODUCT(Comptes!O1047:Z1047,Comptes!$O$5:$Z$5)/Comptes!AA1047,IF(Comptes!G1047&lt;&gt;0,$AC$3,Comptes!AF1047)),""),""))</f>
        <v>0</v>
      </c>
      <c r="AD1047" s="60" t="str">
        <f ca="1">+IFERROR(VLOOKUP((($AC$3-AC1047))/30.5,$AK$24:$AL$28,2,TRUE),"")</f>
        <v>A plus d’un an</v>
      </c>
      <c r="AE1047" s="52"/>
      <c r="AF1047" s="61"/>
    </row>
    <row r="1048" spans="1:32" s="62" customFormat="1" ht="13.8" x14ac:dyDescent="0.3">
      <c r="A1048" s="76"/>
      <c r="B1048" s="64" t="s">
        <v>125</v>
      </c>
      <c r="C1048" s="65" t="s">
        <v>125</v>
      </c>
      <c r="D1048" s="65" t="s">
        <v>125</v>
      </c>
      <c r="E1048" s="66" t="s">
        <v>125</v>
      </c>
      <c r="F1048" s="54">
        <v>0</v>
      </c>
      <c r="G1048" s="55">
        <v>0</v>
      </c>
      <c r="H1048" s="67">
        <f t="shared" si="57"/>
        <v>0</v>
      </c>
      <c r="I1048" s="68"/>
      <c r="J1048" s="56"/>
      <c r="K1048" s="69"/>
      <c r="L1048" s="70">
        <f t="shared" si="58"/>
        <v>0</v>
      </c>
      <c r="M1048" s="52"/>
      <c r="N1048" s="57">
        <v>0</v>
      </c>
      <c r="O1048" s="72"/>
      <c r="P1048" s="72"/>
      <c r="Q1048" s="72"/>
      <c r="R1048" s="72"/>
      <c r="S1048" s="72"/>
      <c r="T1048" s="72"/>
      <c r="U1048" s="72"/>
      <c r="V1048" s="72"/>
      <c r="W1048" s="72"/>
      <c r="X1048" s="72"/>
      <c r="Y1048" s="72"/>
      <c r="Z1048" s="72"/>
      <c r="AA1048" s="58">
        <f t="shared" si="59"/>
        <v>0</v>
      </c>
      <c r="AB1048" s="73"/>
      <c r="AC1048" s="59">
        <f>IF(ROUND(Comptes!AA1048,0)=0,Comptes!AF1048,IFERROR(IF(Comptes!H1048&lt;&gt;0,IF(Comptes!AA1048&lt;&gt;0,SUMPRODUCT(Comptes!O1048:Z1048,Comptes!$O$5:$Z$5)/Comptes!AA1048,IF(Comptes!G1048&lt;&gt;0,$AC$3,Comptes!AF1048)),""),""))</f>
        <v>0</v>
      </c>
      <c r="AD1048" s="60" t="str">
        <f ca="1">+IFERROR(VLOOKUP((($AC$3-AC1048))/30.5,$AK$24:$AL$28,2,TRUE),"")</f>
        <v>A plus d’un an</v>
      </c>
      <c r="AE1048" s="52"/>
      <c r="AF1048" s="61"/>
    </row>
    <row r="1049" spans="1:32" s="62" customFormat="1" ht="13.8" x14ac:dyDescent="0.3">
      <c r="A1049" s="76"/>
      <c r="B1049" s="64" t="s">
        <v>125</v>
      </c>
      <c r="C1049" s="65" t="s">
        <v>125</v>
      </c>
      <c r="D1049" s="65" t="s">
        <v>125</v>
      </c>
      <c r="E1049" s="66" t="s">
        <v>125</v>
      </c>
      <c r="F1049" s="54">
        <v>0</v>
      </c>
      <c r="G1049" s="55">
        <v>0</v>
      </c>
      <c r="H1049" s="67">
        <f t="shared" si="57"/>
        <v>0</v>
      </c>
      <c r="I1049" s="68"/>
      <c r="J1049" s="56"/>
      <c r="K1049" s="69"/>
      <c r="L1049" s="70">
        <f t="shared" si="58"/>
        <v>0</v>
      </c>
      <c r="M1049" s="52"/>
      <c r="N1049" s="57">
        <v>0</v>
      </c>
      <c r="O1049" s="72"/>
      <c r="P1049" s="72"/>
      <c r="Q1049" s="72"/>
      <c r="R1049" s="72"/>
      <c r="S1049" s="72"/>
      <c r="T1049" s="72"/>
      <c r="U1049" s="72"/>
      <c r="V1049" s="72"/>
      <c r="W1049" s="72"/>
      <c r="X1049" s="72"/>
      <c r="Y1049" s="72"/>
      <c r="Z1049" s="72"/>
      <c r="AA1049" s="58">
        <f t="shared" si="59"/>
        <v>0</v>
      </c>
      <c r="AB1049" s="73"/>
      <c r="AC1049" s="59">
        <f>IF(ROUND(Comptes!AA1049,0)=0,Comptes!AF1049,IFERROR(IF(Comptes!H1049&lt;&gt;0,IF(Comptes!AA1049&lt;&gt;0,SUMPRODUCT(Comptes!O1049:Z1049,Comptes!$O$5:$Z$5)/Comptes!AA1049,IF(Comptes!G1049&lt;&gt;0,$AC$3,Comptes!AF1049)),""),""))</f>
        <v>0</v>
      </c>
      <c r="AD1049" s="60" t="str">
        <f ca="1">+IFERROR(VLOOKUP((($AC$3-AC1049))/30.5,$AK$24:$AL$28,2,TRUE),"")</f>
        <v>A plus d’un an</v>
      </c>
      <c r="AE1049" s="52"/>
      <c r="AF1049" s="61"/>
    </row>
    <row r="1050" spans="1:32" s="62" customFormat="1" ht="13.8" x14ac:dyDescent="0.3">
      <c r="A1050" s="76"/>
      <c r="B1050" s="64" t="s">
        <v>125</v>
      </c>
      <c r="C1050" s="65" t="s">
        <v>125</v>
      </c>
      <c r="D1050" s="65" t="s">
        <v>125</v>
      </c>
      <c r="E1050" s="66" t="s">
        <v>125</v>
      </c>
      <c r="F1050" s="54">
        <v>0</v>
      </c>
      <c r="G1050" s="55">
        <v>0</v>
      </c>
      <c r="H1050" s="67">
        <f t="shared" si="57"/>
        <v>0</v>
      </c>
      <c r="I1050" s="68"/>
      <c r="J1050" s="56"/>
      <c r="K1050" s="69"/>
      <c r="L1050" s="70">
        <f t="shared" si="58"/>
        <v>0</v>
      </c>
      <c r="M1050" s="52"/>
      <c r="N1050" s="57">
        <v>0</v>
      </c>
      <c r="O1050" s="72"/>
      <c r="P1050" s="72"/>
      <c r="Q1050" s="72"/>
      <c r="R1050" s="72"/>
      <c r="S1050" s="72"/>
      <c r="T1050" s="72"/>
      <c r="U1050" s="72"/>
      <c r="V1050" s="72"/>
      <c r="W1050" s="72"/>
      <c r="X1050" s="72"/>
      <c r="Y1050" s="72"/>
      <c r="Z1050" s="72"/>
      <c r="AA1050" s="58">
        <f t="shared" si="59"/>
        <v>0</v>
      </c>
      <c r="AB1050" s="73"/>
      <c r="AC1050" s="59">
        <f>IF(ROUND(Comptes!AA1050,0)=0,Comptes!AF1050,IFERROR(IF(Comptes!H1050&lt;&gt;0,IF(Comptes!AA1050&lt;&gt;0,SUMPRODUCT(Comptes!O1050:Z1050,Comptes!$O$5:$Z$5)/Comptes!AA1050,IF(Comptes!G1050&lt;&gt;0,$AC$3,Comptes!AF1050)),""),""))</f>
        <v>0</v>
      </c>
      <c r="AD1050" s="60" t="str">
        <f ca="1">+IFERROR(VLOOKUP((($AC$3-AC1050))/30.5,$AK$24:$AL$28,2,TRUE),"")</f>
        <v>A plus d’un an</v>
      </c>
      <c r="AE1050" s="52"/>
      <c r="AF1050" s="61"/>
    </row>
    <row r="1051" spans="1:32" s="62" customFormat="1" ht="13.8" x14ac:dyDescent="0.3">
      <c r="A1051" s="76"/>
      <c r="B1051" s="64" t="s">
        <v>125</v>
      </c>
      <c r="C1051" s="65" t="s">
        <v>125</v>
      </c>
      <c r="D1051" s="65" t="s">
        <v>125</v>
      </c>
      <c r="E1051" s="66" t="s">
        <v>125</v>
      </c>
      <c r="F1051" s="54">
        <v>0</v>
      </c>
      <c r="G1051" s="55">
        <v>0</v>
      </c>
      <c r="H1051" s="67">
        <f t="shared" si="57"/>
        <v>0</v>
      </c>
      <c r="I1051" s="68"/>
      <c r="J1051" s="56"/>
      <c r="K1051" s="69"/>
      <c r="L1051" s="70">
        <f t="shared" si="58"/>
        <v>0</v>
      </c>
      <c r="M1051" s="52"/>
      <c r="N1051" s="57">
        <v>0</v>
      </c>
      <c r="O1051" s="72"/>
      <c r="P1051" s="72"/>
      <c r="Q1051" s="72"/>
      <c r="R1051" s="72"/>
      <c r="S1051" s="72"/>
      <c r="T1051" s="72"/>
      <c r="U1051" s="72"/>
      <c r="V1051" s="72"/>
      <c r="W1051" s="72"/>
      <c r="X1051" s="72"/>
      <c r="Y1051" s="72"/>
      <c r="Z1051" s="72"/>
      <c r="AA1051" s="58">
        <f t="shared" si="59"/>
        <v>0</v>
      </c>
      <c r="AB1051" s="73"/>
      <c r="AC1051" s="59">
        <f>IF(ROUND(Comptes!AA1051,0)=0,Comptes!AF1051,IFERROR(IF(Comptes!H1051&lt;&gt;0,IF(Comptes!AA1051&lt;&gt;0,SUMPRODUCT(Comptes!O1051:Z1051,Comptes!$O$5:$Z$5)/Comptes!AA1051,IF(Comptes!G1051&lt;&gt;0,$AC$3,Comptes!AF1051)),""),""))</f>
        <v>0</v>
      </c>
      <c r="AD1051" s="60" t="str">
        <f ca="1">+IFERROR(VLOOKUP((($AC$3-AC1051))/30.5,$AK$24:$AL$28,2,TRUE),"")</f>
        <v>A plus d’un an</v>
      </c>
      <c r="AE1051" s="52"/>
      <c r="AF1051" s="61"/>
    </row>
    <row r="1052" spans="1:32" s="62" customFormat="1" ht="13.8" x14ac:dyDescent="0.3">
      <c r="A1052" s="76"/>
      <c r="B1052" s="64" t="s">
        <v>125</v>
      </c>
      <c r="C1052" s="65" t="s">
        <v>125</v>
      </c>
      <c r="D1052" s="65" t="s">
        <v>125</v>
      </c>
      <c r="E1052" s="66" t="s">
        <v>125</v>
      </c>
      <c r="F1052" s="54">
        <v>0</v>
      </c>
      <c r="G1052" s="55">
        <v>0</v>
      </c>
      <c r="H1052" s="67">
        <f t="shared" si="57"/>
        <v>0</v>
      </c>
      <c r="I1052" s="68"/>
      <c r="J1052" s="56"/>
      <c r="K1052" s="69"/>
      <c r="L1052" s="70">
        <f t="shared" si="58"/>
        <v>0</v>
      </c>
      <c r="M1052" s="52"/>
      <c r="N1052" s="57">
        <v>0</v>
      </c>
      <c r="O1052" s="72"/>
      <c r="P1052" s="72"/>
      <c r="Q1052" s="72"/>
      <c r="R1052" s="72"/>
      <c r="S1052" s="72"/>
      <c r="T1052" s="72"/>
      <c r="U1052" s="72"/>
      <c r="V1052" s="72"/>
      <c r="W1052" s="72"/>
      <c r="X1052" s="72"/>
      <c r="Y1052" s="72"/>
      <c r="Z1052" s="72"/>
      <c r="AA1052" s="58">
        <f t="shared" si="59"/>
        <v>0</v>
      </c>
      <c r="AB1052" s="73"/>
      <c r="AC1052" s="59">
        <f>IF(ROUND(Comptes!AA1052,0)=0,Comptes!AF1052,IFERROR(IF(Comptes!H1052&lt;&gt;0,IF(Comptes!AA1052&lt;&gt;0,SUMPRODUCT(Comptes!O1052:Z1052,Comptes!$O$5:$Z$5)/Comptes!AA1052,IF(Comptes!G1052&lt;&gt;0,$AC$3,Comptes!AF1052)),""),""))</f>
        <v>0</v>
      </c>
      <c r="AD1052" s="60" t="str">
        <f ca="1">+IFERROR(VLOOKUP((($AC$3-AC1052))/30.5,$AK$24:$AL$28,2,TRUE),"")</f>
        <v>A plus d’un an</v>
      </c>
      <c r="AE1052" s="52"/>
      <c r="AF1052" s="61"/>
    </row>
    <row r="1053" spans="1:32" s="62" customFormat="1" ht="13.8" x14ac:dyDescent="0.3">
      <c r="A1053" s="76"/>
      <c r="B1053" s="64" t="s">
        <v>125</v>
      </c>
      <c r="C1053" s="65" t="s">
        <v>125</v>
      </c>
      <c r="D1053" s="65" t="s">
        <v>125</v>
      </c>
      <c r="E1053" s="66" t="s">
        <v>125</v>
      </c>
      <c r="F1053" s="54">
        <v>0</v>
      </c>
      <c r="G1053" s="55">
        <v>0</v>
      </c>
      <c r="H1053" s="67">
        <f t="shared" si="57"/>
        <v>0</v>
      </c>
      <c r="I1053" s="68"/>
      <c r="J1053" s="56"/>
      <c r="K1053" s="69"/>
      <c r="L1053" s="70">
        <f t="shared" si="58"/>
        <v>0</v>
      </c>
      <c r="M1053" s="52"/>
      <c r="N1053" s="57">
        <v>0</v>
      </c>
      <c r="O1053" s="72"/>
      <c r="P1053" s="72"/>
      <c r="Q1053" s="72"/>
      <c r="R1053" s="72"/>
      <c r="S1053" s="72"/>
      <c r="T1053" s="72"/>
      <c r="U1053" s="72"/>
      <c r="V1053" s="72"/>
      <c r="W1053" s="72"/>
      <c r="X1053" s="72"/>
      <c r="Y1053" s="72"/>
      <c r="Z1053" s="72"/>
      <c r="AA1053" s="58">
        <f t="shared" si="59"/>
        <v>0</v>
      </c>
      <c r="AB1053" s="73"/>
      <c r="AC1053" s="59">
        <f>IF(ROUND(Comptes!AA1053,0)=0,Comptes!AF1053,IFERROR(IF(Comptes!H1053&lt;&gt;0,IF(Comptes!AA1053&lt;&gt;0,SUMPRODUCT(Comptes!O1053:Z1053,Comptes!$O$5:$Z$5)/Comptes!AA1053,IF(Comptes!G1053&lt;&gt;0,$AC$3,Comptes!AF1053)),""),""))</f>
        <v>0</v>
      </c>
      <c r="AD1053" s="60" t="str">
        <f ca="1">+IFERROR(VLOOKUP((($AC$3-AC1053))/30.5,$AK$24:$AL$28,2,TRUE),"")</f>
        <v>A plus d’un an</v>
      </c>
      <c r="AE1053" s="52"/>
      <c r="AF1053" s="61"/>
    </row>
    <row r="1054" spans="1:32" s="62" customFormat="1" ht="13.8" x14ac:dyDescent="0.3">
      <c r="A1054" s="76"/>
      <c r="B1054" s="64" t="s">
        <v>125</v>
      </c>
      <c r="C1054" s="65" t="s">
        <v>125</v>
      </c>
      <c r="D1054" s="65" t="s">
        <v>125</v>
      </c>
      <c r="E1054" s="66" t="s">
        <v>125</v>
      </c>
      <c r="F1054" s="54">
        <v>0</v>
      </c>
      <c r="G1054" s="55">
        <v>0</v>
      </c>
      <c r="H1054" s="67">
        <f t="shared" si="57"/>
        <v>0</v>
      </c>
      <c r="I1054" s="68"/>
      <c r="J1054" s="56"/>
      <c r="K1054" s="69"/>
      <c r="L1054" s="70">
        <f t="shared" si="58"/>
        <v>0</v>
      </c>
      <c r="M1054" s="52"/>
      <c r="N1054" s="57">
        <v>0</v>
      </c>
      <c r="O1054" s="72"/>
      <c r="P1054" s="72"/>
      <c r="Q1054" s="72"/>
      <c r="R1054" s="72"/>
      <c r="S1054" s="72"/>
      <c r="T1054" s="72"/>
      <c r="U1054" s="72"/>
      <c r="V1054" s="72"/>
      <c r="W1054" s="72"/>
      <c r="X1054" s="72"/>
      <c r="Y1054" s="72"/>
      <c r="Z1054" s="72"/>
      <c r="AA1054" s="58">
        <f t="shared" si="59"/>
        <v>0</v>
      </c>
      <c r="AB1054" s="73"/>
      <c r="AC1054" s="59">
        <f>IF(ROUND(Comptes!AA1054,0)=0,Comptes!AF1054,IFERROR(IF(Comptes!H1054&lt;&gt;0,IF(Comptes!AA1054&lt;&gt;0,SUMPRODUCT(Comptes!O1054:Z1054,Comptes!$O$5:$Z$5)/Comptes!AA1054,IF(Comptes!G1054&lt;&gt;0,$AC$3,Comptes!AF1054)),""),""))</f>
        <v>0</v>
      </c>
      <c r="AD1054" s="60" t="str">
        <f ca="1">+IFERROR(VLOOKUP((($AC$3-AC1054))/30.5,$AK$24:$AL$28,2,TRUE),"")</f>
        <v>A plus d’un an</v>
      </c>
      <c r="AE1054" s="52"/>
      <c r="AF1054" s="61"/>
    </row>
    <row r="1055" spans="1:32" s="62" customFormat="1" ht="13.8" x14ac:dyDescent="0.3">
      <c r="A1055" s="76"/>
      <c r="B1055" s="64" t="s">
        <v>125</v>
      </c>
      <c r="C1055" s="65" t="s">
        <v>125</v>
      </c>
      <c r="D1055" s="65" t="s">
        <v>125</v>
      </c>
      <c r="E1055" s="66" t="s">
        <v>125</v>
      </c>
      <c r="F1055" s="54">
        <v>0</v>
      </c>
      <c r="G1055" s="55">
        <v>0</v>
      </c>
      <c r="H1055" s="67">
        <f t="shared" si="57"/>
        <v>0</v>
      </c>
      <c r="I1055" s="68"/>
      <c r="J1055" s="56"/>
      <c r="K1055" s="69"/>
      <c r="L1055" s="70">
        <f t="shared" si="58"/>
        <v>0</v>
      </c>
      <c r="M1055" s="52"/>
      <c r="N1055" s="57">
        <v>0</v>
      </c>
      <c r="O1055" s="72"/>
      <c r="P1055" s="72"/>
      <c r="Q1055" s="72"/>
      <c r="R1055" s="72"/>
      <c r="S1055" s="72"/>
      <c r="T1055" s="72"/>
      <c r="U1055" s="72"/>
      <c r="V1055" s="72"/>
      <c r="W1055" s="72"/>
      <c r="X1055" s="72"/>
      <c r="Y1055" s="72"/>
      <c r="Z1055" s="72"/>
      <c r="AA1055" s="58">
        <f t="shared" si="59"/>
        <v>0</v>
      </c>
      <c r="AB1055" s="73"/>
      <c r="AC1055" s="59">
        <f>IF(ROUND(Comptes!AA1055,0)=0,Comptes!AF1055,IFERROR(IF(Comptes!H1055&lt;&gt;0,IF(Comptes!AA1055&lt;&gt;0,SUMPRODUCT(Comptes!O1055:Z1055,Comptes!$O$5:$Z$5)/Comptes!AA1055,IF(Comptes!G1055&lt;&gt;0,$AC$3,Comptes!AF1055)),""),""))</f>
        <v>0</v>
      </c>
      <c r="AD1055" s="60" t="str">
        <f ca="1">+IFERROR(VLOOKUP((($AC$3-AC1055))/30.5,$AK$24:$AL$28,2,TRUE),"")</f>
        <v>A plus d’un an</v>
      </c>
      <c r="AE1055" s="52"/>
      <c r="AF1055" s="61"/>
    </row>
    <row r="1056" spans="1:32" s="62" customFormat="1" ht="13.8" x14ac:dyDescent="0.3">
      <c r="A1056" s="76"/>
      <c r="B1056" s="64" t="s">
        <v>125</v>
      </c>
      <c r="C1056" s="65" t="s">
        <v>125</v>
      </c>
      <c r="D1056" s="65" t="s">
        <v>125</v>
      </c>
      <c r="E1056" s="66" t="s">
        <v>125</v>
      </c>
      <c r="F1056" s="54">
        <v>0</v>
      </c>
      <c r="G1056" s="55">
        <v>0</v>
      </c>
      <c r="H1056" s="67">
        <f t="shared" si="57"/>
        <v>0</v>
      </c>
      <c r="I1056" s="68"/>
      <c r="J1056" s="56"/>
      <c r="K1056" s="69"/>
      <c r="L1056" s="70">
        <f t="shared" si="58"/>
        <v>0</v>
      </c>
      <c r="M1056" s="52"/>
      <c r="N1056" s="57">
        <v>0</v>
      </c>
      <c r="O1056" s="72"/>
      <c r="P1056" s="72"/>
      <c r="Q1056" s="72"/>
      <c r="R1056" s="72"/>
      <c r="S1056" s="72"/>
      <c r="T1056" s="72"/>
      <c r="U1056" s="72"/>
      <c r="V1056" s="72"/>
      <c r="W1056" s="72"/>
      <c r="X1056" s="72"/>
      <c r="Y1056" s="72"/>
      <c r="Z1056" s="72"/>
      <c r="AA1056" s="58">
        <f t="shared" si="59"/>
        <v>0</v>
      </c>
      <c r="AB1056" s="73"/>
      <c r="AC1056" s="59">
        <f>IF(ROUND(Comptes!AA1056,0)=0,Comptes!AF1056,IFERROR(IF(Comptes!H1056&lt;&gt;0,IF(Comptes!AA1056&lt;&gt;0,SUMPRODUCT(Comptes!O1056:Z1056,Comptes!$O$5:$Z$5)/Comptes!AA1056,IF(Comptes!G1056&lt;&gt;0,$AC$3,Comptes!AF1056)),""),""))</f>
        <v>0</v>
      </c>
      <c r="AD1056" s="60" t="str">
        <f ca="1">+IFERROR(VLOOKUP((($AC$3-AC1056))/30.5,$AK$24:$AL$28,2,TRUE),"")</f>
        <v>A plus d’un an</v>
      </c>
      <c r="AE1056" s="52"/>
      <c r="AF1056" s="61"/>
    </row>
    <row r="1057" spans="1:32" s="62" customFormat="1" ht="13.8" x14ac:dyDescent="0.3">
      <c r="A1057" s="76"/>
      <c r="B1057" s="64" t="s">
        <v>125</v>
      </c>
      <c r="C1057" s="65" t="s">
        <v>125</v>
      </c>
      <c r="D1057" s="65" t="s">
        <v>125</v>
      </c>
      <c r="E1057" s="66" t="s">
        <v>125</v>
      </c>
      <c r="F1057" s="54">
        <v>0</v>
      </c>
      <c r="G1057" s="55">
        <v>0</v>
      </c>
      <c r="H1057" s="67">
        <f t="shared" si="57"/>
        <v>0</v>
      </c>
      <c r="I1057" s="68"/>
      <c r="J1057" s="56"/>
      <c r="K1057" s="69"/>
      <c r="L1057" s="70">
        <f t="shared" si="58"/>
        <v>0</v>
      </c>
      <c r="M1057" s="52"/>
      <c r="N1057" s="57">
        <v>0</v>
      </c>
      <c r="O1057" s="72"/>
      <c r="P1057" s="72"/>
      <c r="Q1057" s="72"/>
      <c r="R1057" s="72"/>
      <c r="S1057" s="72"/>
      <c r="T1057" s="72"/>
      <c r="U1057" s="72"/>
      <c r="V1057" s="72"/>
      <c r="W1057" s="72"/>
      <c r="X1057" s="72"/>
      <c r="Y1057" s="72"/>
      <c r="Z1057" s="72"/>
      <c r="AA1057" s="58">
        <f t="shared" si="59"/>
        <v>0</v>
      </c>
      <c r="AB1057" s="73"/>
      <c r="AC1057" s="59">
        <f>IF(ROUND(Comptes!AA1057,0)=0,Comptes!AF1057,IFERROR(IF(Comptes!H1057&lt;&gt;0,IF(Comptes!AA1057&lt;&gt;0,SUMPRODUCT(Comptes!O1057:Z1057,Comptes!$O$5:$Z$5)/Comptes!AA1057,IF(Comptes!G1057&lt;&gt;0,$AC$3,Comptes!AF1057)),""),""))</f>
        <v>0</v>
      </c>
      <c r="AD1057" s="60" t="str">
        <f ca="1">+IFERROR(VLOOKUP((($AC$3-AC1057))/30.5,$AK$24:$AL$28,2,TRUE),"")</f>
        <v>A plus d’un an</v>
      </c>
      <c r="AE1057" s="52"/>
      <c r="AF1057" s="61"/>
    </row>
    <row r="1058" spans="1:32" s="62" customFormat="1" ht="13.8" x14ac:dyDescent="0.3">
      <c r="A1058" s="76"/>
      <c r="B1058" s="64" t="s">
        <v>125</v>
      </c>
      <c r="C1058" s="65" t="s">
        <v>125</v>
      </c>
      <c r="D1058" s="65" t="s">
        <v>125</v>
      </c>
      <c r="E1058" s="66" t="s">
        <v>125</v>
      </c>
      <c r="F1058" s="54">
        <v>0</v>
      </c>
      <c r="G1058" s="55">
        <v>0</v>
      </c>
      <c r="H1058" s="67">
        <f t="shared" si="57"/>
        <v>0</v>
      </c>
      <c r="I1058" s="68"/>
      <c r="J1058" s="56"/>
      <c r="K1058" s="69"/>
      <c r="L1058" s="70">
        <f t="shared" si="58"/>
        <v>0</v>
      </c>
      <c r="M1058" s="52"/>
      <c r="N1058" s="57">
        <v>0</v>
      </c>
      <c r="O1058" s="72"/>
      <c r="P1058" s="72"/>
      <c r="Q1058" s="72"/>
      <c r="R1058" s="72"/>
      <c r="S1058" s="72"/>
      <c r="T1058" s="72"/>
      <c r="U1058" s="72"/>
      <c r="V1058" s="72"/>
      <c r="W1058" s="72"/>
      <c r="X1058" s="72"/>
      <c r="Y1058" s="72"/>
      <c r="Z1058" s="72"/>
      <c r="AA1058" s="58">
        <f t="shared" si="59"/>
        <v>0</v>
      </c>
      <c r="AB1058" s="73"/>
      <c r="AC1058" s="59">
        <f>IF(ROUND(Comptes!AA1058,0)=0,Comptes!AF1058,IFERROR(IF(Comptes!H1058&lt;&gt;0,IF(Comptes!AA1058&lt;&gt;0,SUMPRODUCT(Comptes!O1058:Z1058,Comptes!$O$5:$Z$5)/Comptes!AA1058,IF(Comptes!G1058&lt;&gt;0,$AC$3,Comptes!AF1058)),""),""))</f>
        <v>0</v>
      </c>
      <c r="AD1058" s="60" t="str">
        <f ca="1">+IFERROR(VLOOKUP((($AC$3-AC1058))/30.5,$AK$24:$AL$28,2,TRUE),"")</f>
        <v>A plus d’un an</v>
      </c>
      <c r="AE1058" s="52"/>
      <c r="AF1058" s="61"/>
    </row>
    <row r="1059" spans="1:32" s="62" customFormat="1" ht="13.8" x14ac:dyDescent="0.3">
      <c r="A1059" s="76"/>
      <c r="B1059" s="64" t="s">
        <v>125</v>
      </c>
      <c r="C1059" s="65" t="s">
        <v>125</v>
      </c>
      <c r="D1059" s="65" t="s">
        <v>125</v>
      </c>
      <c r="E1059" s="66" t="s">
        <v>125</v>
      </c>
      <c r="F1059" s="54">
        <v>0</v>
      </c>
      <c r="G1059" s="55">
        <v>0</v>
      </c>
      <c r="H1059" s="67">
        <f t="shared" si="57"/>
        <v>0</v>
      </c>
      <c r="I1059" s="68"/>
      <c r="J1059" s="56"/>
      <c r="K1059" s="69"/>
      <c r="L1059" s="70">
        <f t="shared" si="58"/>
        <v>0</v>
      </c>
      <c r="M1059" s="52"/>
      <c r="N1059" s="57">
        <v>0</v>
      </c>
      <c r="O1059" s="72"/>
      <c r="P1059" s="72"/>
      <c r="Q1059" s="72"/>
      <c r="R1059" s="72"/>
      <c r="S1059" s="72"/>
      <c r="T1059" s="72"/>
      <c r="U1059" s="72"/>
      <c r="V1059" s="72"/>
      <c r="W1059" s="72"/>
      <c r="X1059" s="72"/>
      <c r="Y1059" s="72"/>
      <c r="Z1059" s="72"/>
      <c r="AA1059" s="58">
        <f t="shared" si="59"/>
        <v>0</v>
      </c>
      <c r="AB1059" s="73"/>
      <c r="AC1059" s="59">
        <f>IF(ROUND(Comptes!AA1059,0)=0,Comptes!AF1059,IFERROR(IF(Comptes!H1059&lt;&gt;0,IF(Comptes!AA1059&lt;&gt;0,SUMPRODUCT(Comptes!O1059:Z1059,Comptes!$O$5:$Z$5)/Comptes!AA1059,IF(Comptes!G1059&lt;&gt;0,$AC$3,Comptes!AF1059)),""),""))</f>
        <v>0</v>
      </c>
      <c r="AD1059" s="60" t="str">
        <f ca="1">+IFERROR(VLOOKUP((($AC$3-AC1059))/30.5,$AK$24:$AL$28,2,TRUE),"")</f>
        <v>A plus d’un an</v>
      </c>
      <c r="AE1059" s="52"/>
      <c r="AF1059" s="61"/>
    </row>
    <row r="1060" spans="1:32" s="62" customFormat="1" ht="13.8" x14ac:dyDescent="0.3">
      <c r="A1060" s="76"/>
      <c r="B1060" s="64" t="s">
        <v>125</v>
      </c>
      <c r="C1060" s="65" t="s">
        <v>125</v>
      </c>
      <c r="D1060" s="65" t="s">
        <v>125</v>
      </c>
      <c r="E1060" s="66" t="s">
        <v>125</v>
      </c>
      <c r="F1060" s="54">
        <v>0</v>
      </c>
      <c r="G1060" s="55">
        <v>0</v>
      </c>
      <c r="H1060" s="67">
        <f t="shared" si="57"/>
        <v>0</v>
      </c>
      <c r="I1060" s="68"/>
      <c r="J1060" s="56"/>
      <c r="K1060" s="69"/>
      <c r="L1060" s="70">
        <f t="shared" si="58"/>
        <v>0</v>
      </c>
      <c r="M1060" s="52"/>
      <c r="N1060" s="57">
        <v>0</v>
      </c>
      <c r="O1060" s="72"/>
      <c r="P1060" s="72"/>
      <c r="Q1060" s="72"/>
      <c r="R1060" s="72"/>
      <c r="S1060" s="72"/>
      <c r="T1060" s="72"/>
      <c r="U1060" s="72"/>
      <c r="V1060" s="72"/>
      <c r="W1060" s="72"/>
      <c r="X1060" s="72"/>
      <c r="Y1060" s="72"/>
      <c r="Z1060" s="72"/>
      <c r="AA1060" s="58">
        <f t="shared" si="59"/>
        <v>0</v>
      </c>
      <c r="AB1060" s="73"/>
      <c r="AC1060" s="59">
        <f>IF(ROUND(Comptes!AA1060,0)=0,Comptes!AF1060,IFERROR(IF(Comptes!H1060&lt;&gt;0,IF(Comptes!AA1060&lt;&gt;0,SUMPRODUCT(Comptes!O1060:Z1060,Comptes!$O$5:$Z$5)/Comptes!AA1060,IF(Comptes!G1060&lt;&gt;0,$AC$3,Comptes!AF1060)),""),""))</f>
        <v>0</v>
      </c>
      <c r="AD1060" s="60" t="str">
        <f ca="1">+IFERROR(VLOOKUP((($AC$3-AC1060))/30.5,$AK$24:$AL$28,2,TRUE),"")</f>
        <v>A plus d’un an</v>
      </c>
      <c r="AE1060" s="52"/>
      <c r="AF1060" s="61"/>
    </row>
    <row r="1061" spans="1:32" s="62" customFormat="1" ht="13.8" x14ac:dyDescent="0.3">
      <c r="A1061" s="76"/>
      <c r="B1061" s="64" t="s">
        <v>125</v>
      </c>
      <c r="C1061" s="65" t="s">
        <v>125</v>
      </c>
      <c r="D1061" s="65" t="s">
        <v>125</v>
      </c>
      <c r="E1061" s="66" t="s">
        <v>125</v>
      </c>
      <c r="F1061" s="54">
        <v>0</v>
      </c>
      <c r="G1061" s="55">
        <v>0</v>
      </c>
      <c r="H1061" s="67">
        <f t="shared" si="57"/>
        <v>0</v>
      </c>
      <c r="I1061" s="68"/>
      <c r="J1061" s="56"/>
      <c r="K1061" s="69"/>
      <c r="L1061" s="70">
        <f t="shared" si="58"/>
        <v>0</v>
      </c>
      <c r="M1061" s="52"/>
      <c r="N1061" s="57">
        <v>0</v>
      </c>
      <c r="O1061" s="72"/>
      <c r="P1061" s="72"/>
      <c r="Q1061" s="72"/>
      <c r="R1061" s="72"/>
      <c r="S1061" s="72"/>
      <c r="T1061" s="72"/>
      <c r="U1061" s="72"/>
      <c r="V1061" s="72"/>
      <c r="W1061" s="72"/>
      <c r="X1061" s="72"/>
      <c r="Y1061" s="72"/>
      <c r="Z1061" s="72"/>
      <c r="AA1061" s="58">
        <f t="shared" si="59"/>
        <v>0</v>
      </c>
      <c r="AB1061" s="73"/>
      <c r="AC1061" s="59">
        <f>IF(ROUND(Comptes!AA1061,0)=0,Comptes!AF1061,IFERROR(IF(Comptes!H1061&lt;&gt;0,IF(Comptes!AA1061&lt;&gt;0,SUMPRODUCT(Comptes!O1061:Z1061,Comptes!$O$5:$Z$5)/Comptes!AA1061,IF(Comptes!G1061&lt;&gt;0,$AC$3,Comptes!AF1061)),""),""))</f>
        <v>0</v>
      </c>
      <c r="AD1061" s="60" t="str">
        <f ca="1">+IFERROR(VLOOKUP((($AC$3-AC1061))/30.5,$AK$24:$AL$28,2,TRUE),"")</f>
        <v>A plus d’un an</v>
      </c>
      <c r="AE1061" s="52"/>
      <c r="AF1061" s="61"/>
    </row>
    <row r="1062" spans="1:32" s="62" customFormat="1" ht="13.8" x14ac:dyDescent="0.3">
      <c r="A1062" s="76"/>
      <c r="B1062" s="64" t="s">
        <v>125</v>
      </c>
      <c r="C1062" s="65" t="s">
        <v>125</v>
      </c>
      <c r="D1062" s="65" t="s">
        <v>125</v>
      </c>
      <c r="E1062" s="66" t="s">
        <v>125</v>
      </c>
      <c r="F1062" s="54">
        <v>0</v>
      </c>
      <c r="G1062" s="55">
        <v>0</v>
      </c>
      <c r="H1062" s="67">
        <f t="shared" si="57"/>
        <v>0</v>
      </c>
      <c r="I1062" s="68"/>
      <c r="J1062" s="56"/>
      <c r="K1062" s="69"/>
      <c r="L1062" s="70">
        <f t="shared" si="58"/>
        <v>0</v>
      </c>
      <c r="M1062" s="52"/>
      <c r="N1062" s="57">
        <v>0</v>
      </c>
      <c r="O1062" s="72"/>
      <c r="P1062" s="72"/>
      <c r="Q1062" s="72"/>
      <c r="R1062" s="72"/>
      <c r="S1062" s="72"/>
      <c r="T1062" s="72"/>
      <c r="U1062" s="72"/>
      <c r="V1062" s="72"/>
      <c r="W1062" s="72"/>
      <c r="X1062" s="72"/>
      <c r="Y1062" s="72"/>
      <c r="Z1062" s="72"/>
      <c r="AA1062" s="58">
        <f t="shared" si="59"/>
        <v>0</v>
      </c>
      <c r="AB1062" s="73"/>
      <c r="AC1062" s="59">
        <f>IF(ROUND(Comptes!AA1062,0)=0,Comptes!AF1062,IFERROR(IF(Comptes!H1062&lt;&gt;0,IF(Comptes!AA1062&lt;&gt;0,SUMPRODUCT(Comptes!O1062:Z1062,Comptes!$O$5:$Z$5)/Comptes!AA1062,IF(Comptes!G1062&lt;&gt;0,$AC$3,Comptes!AF1062)),""),""))</f>
        <v>0</v>
      </c>
      <c r="AD1062" s="60" t="str">
        <f ca="1">+IFERROR(VLOOKUP((($AC$3-AC1062))/30.5,$AK$24:$AL$28,2,TRUE),"")</f>
        <v>A plus d’un an</v>
      </c>
      <c r="AE1062" s="52"/>
      <c r="AF1062" s="61"/>
    </row>
    <row r="1063" spans="1:32" s="62" customFormat="1" ht="13.8" x14ac:dyDescent="0.3">
      <c r="A1063" s="76"/>
      <c r="B1063" s="64" t="s">
        <v>125</v>
      </c>
      <c r="C1063" s="65" t="s">
        <v>125</v>
      </c>
      <c r="D1063" s="65" t="s">
        <v>125</v>
      </c>
      <c r="E1063" s="66" t="s">
        <v>125</v>
      </c>
      <c r="F1063" s="54">
        <v>0</v>
      </c>
      <c r="G1063" s="55">
        <v>0</v>
      </c>
      <c r="H1063" s="67">
        <f t="shared" si="57"/>
        <v>0</v>
      </c>
      <c r="I1063" s="68"/>
      <c r="J1063" s="56"/>
      <c r="K1063" s="69"/>
      <c r="L1063" s="70">
        <f t="shared" si="58"/>
        <v>0</v>
      </c>
      <c r="M1063" s="52"/>
      <c r="N1063" s="57">
        <v>0</v>
      </c>
      <c r="O1063" s="72"/>
      <c r="P1063" s="72"/>
      <c r="Q1063" s="72"/>
      <c r="R1063" s="72"/>
      <c r="S1063" s="72"/>
      <c r="T1063" s="72"/>
      <c r="U1063" s="72"/>
      <c r="V1063" s="72"/>
      <c r="W1063" s="72"/>
      <c r="X1063" s="72"/>
      <c r="Y1063" s="72"/>
      <c r="Z1063" s="72"/>
      <c r="AA1063" s="58">
        <f t="shared" si="59"/>
        <v>0</v>
      </c>
      <c r="AB1063" s="73"/>
      <c r="AC1063" s="59">
        <f>IF(ROUND(Comptes!AA1063,0)=0,Comptes!AF1063,IFERROR(IF(Comptes!H1063&lt;&gt;0,IF(Comptes!AA1063&lt;&gt;0,SUMPRODUCT(Comptes!O1063:Z1063,Comptes!$O$5:$Z$5)/Comptes!AA1063,IF(Comptes!G1063&lt;&gt;0,$AC$3,Comptes!AF1063)),""),""))</f>
        <v>0</v>
      </c>
      <c r="AD1063" s="60" t="str">
        <f ca="1">+IFERROR(VLOOKUP((($AC$3-AC1063))/30.5,$AK$24:$AL$28,2,TRUE),"")</f>
        <v>A plus d’un an</v>
      </c>
      <c r="AE1063" s="52"/>
      <c r="AF1063" s="61"/>
    </row>
    <row r="1064" spans="1:32" s="62" customFormat="1" ht="13.8" x14ac:dyDescent="0.3">
      <c r="A1064" s="76"/>
      <c r="B1064" s="64" t="s">
        <v>125</v>
      </c>
      <c r="C1064" s="65" t="s">
        <v>125</v>
      </c>
      <c r="D1064" s="65" t="s">
        <v>125</v>
      </c>
      <c r="E1064" s="66" t="s">
        <v>125</v>
      </c>
      <c r="F1064" s="54">
        <v>0</v>
      </c>
      <c r="G1064" s="55">
        <v>0</v>
      </c>
      <c r="H1064" s="67">
        <f t="shared" si="57"/>
        <v>0</v>
      </c>
      <c r="I1064" s="68"/>
      <c r="J1064" s="56"/>
      <c r="K1064" s="69"/>
      <c r="L1064" s="70">
        <f t="shared" si="58"/>
        <v>0</v>
      </c>
      <c r="M1064" s="52"/>
      <c r="N1064" s="57">
        <v>0</v>
      </c>
      <c r="O1064" s="72"/>
      <c r="P1064" s="72"/>
      <c r="Q1064" s="72"/>
      <c r="R1064" s="72"/>
      <c r="S1064" s="72"/>
      <c r="T1064" s="72"/>
      <c r="U1064" s="72"/>
      <c r="V1064" s="72"/>
      <c r="W1064" s="72"/>
      <c r="X1064" s="72"/>
      <c r="Y1064" s="72"/>
      <c r="Z1064" s="72"/>
      <c r="AA1064" s="58">
        <f t="shared" si="59"/>
        <v>0</v>
      </c>
      <c r="AB1064" s="73"/>
      <c r="AC1064" s="59">
        <f>IF(ROUND(Comptes!AA1064,0)=0,Comptes!AF1064,IFERROR(IF(Comptes!H1064&lt;&gt;0,IF(Comptes!AA1064&lt;&gt;0,SUMPRODUCT(Comptes!O1064:Z1064,Comptes!$O$5:$Z$5)/Comptes!AA1064,IF(Comptes!G1064&lt;&gt;0,$AC$3,Comptes!AF1064)),""),""))</f>
        <v>0</v>
      </c>
      <c r="AD1064" s="60" t="str">
        <f ca="1">+IFERROR(VLOOKUP((($AC$3-AC1064))/30.5,$AK$24:$AL$28,2,TRUE),"")</f>
        <v>A plus d’un an</v>
      </c>
      <c r="AE1064" s="52"/>
      <c r="AF1064" s="61"/>
    </row>
    <row r="1065" spans="1:32" s="62" customFormat="1" ht="13.8" x14ac:dyDescent="0.3">
      <c r="A1065" s="76"/>
      <c r="B1065" s="64" t="s">
        <v>125</v>
      </c>
      <c r="C1065" s="65" t="s">
        <v>125</v>
      </c>
      <c r="D1065" s="65" t="s">
        <v>125</v>
      </c>
      <c r="E1065" s="66" t="s">
        <v>125</v>
      </c>
      <c r="F1065" s="54">
        <v>0</v>
      </c>
      <c r="G1065" s="55">
        <v>0</v>
      </c>
      <c r="H1065" s="67">
        <f t="shared" si="57"/>
        <v>0</v>
      </c>
      <c r="I1065" s="68"/>
      <c r="J1065" s="56"/>
      <c r="K1065" s="69"/>
      <c r="L1065" s="70">
        <f t="shared" si="58"/>
        <v>0</v>
      </c>
      <c r="M1065" s="52"/>
      <c r="N1065" s="57">
        <v>0</v>
      </c>
      <c r="O1065" s="72"/>
      <c r="P1065" s="72"/>
      <c r="Q1065" s="72"/>
      <c r="R1065" s="72"/>
      <c r="S1065" s="72"/>
      <c r="T1065" s="72"/>
      <c r="U1065" s="72"/>
      <c r="V1065" s="72"/>
      <c r="W1065" s="72"/>
      <c r="X1065" s="72"/>
      <c r="Y1065" s="72"/>
      <c r="Z1065" s="72"/>
      <c r="AA1065" s="58">
        <f t="shared" si="59"/>
        <v>0</v>
      </c>
      <c r="AB1065" s="73"/>
      <c r="AC1065" s="59">
        <f>IF(ROUND(Comptes!AA1065,0)=0,Comptes!AF1065,IFERROR(IF(Comptes!H1065&lt;&gt;0,IF(Comptes!AA1065&lt;&gt;0,SUMPRODUCT(Comptes!O1065:Z1065,Comptes!$O$5:$Z$5)/Comptes!AA1065,IF(Comptes!G1065&lt;&gt;0,$AC$3,Comptes!AF1065)),""),""))</f>
        <v>0</v>
      </c>
      <c r="AD1065" s="60" t="str">
        <f ca="1">+IFERROR(VLOOKUP((($AC$3-AC1065))/30.5,$AK$24:$AL$28,2,TRUE),"")</f>
        <v>A plus d’un an</v>
      </c>
      <c r="AE1065" s="52"/>
      <c r="AF1065" s="61"/>
    </row>
    <row r="1066" spans="1:32" s="62" customFormat="1" ht="13.8" x14ac:dyDescent="0.3">
      <c r="A1066" s="76"/>
      <c r="B1066" s="64" t="s">
        <v>125</v>
      </c>
      <c r="C1066" s="65" t="s">
        <v>125</v>
      </c>
      <c r="D1066" s="65" t="s">
        <v>125</v>
      </c>
      <c r="E1066" s="66" t="s">
        <v>125</v>
      </c>
      <c r="F1066" s="54">
        <v>0</v>
      </c>
      <c r="G1066" s="55">
        <v>0</v>
      </c>
      <c r="H1066" s="67">
        <f t="shared" si="57"/>
        <v>0</v>
      </c>
      <c r="I1066" s="68"/>
      <c r="J1066" s="56"/>
      <c r="K1066" s="69"/>
      <c r="L1066" s="70">
        <f t="shared" si="58"/>
        <v>0</v>
      </c>
      <c r="M1066" s="52"/>
      <c r="N1066" s="57">
        <v>0</v>
      </c>
      <c r="O1066" s="72"/>
      <c r="P1066" s="72"/>
      <c r="Q1066" s="72"/>
      <c r="R1066" s="72"/>
      <c r="S1066" s="72"/>
      <c r="T1066" s="72"/>
      <c r="U1066" s="72"/>
      <c r="V1066" s="72"/>
      <c r="W1066" s="72"/>
      <c r="X1066" s="72"/>
      <c r="Y1066" s="72"/>
      <c r="Z1066" s="72"/>
      <c r="AA1066" s="58">
        <f t="shared" si="59"/>
        <v>0</v>
      </c>
      <c r="AB1066" s="73"/>
      <c r="AC1066" s="59">
        <f>IF(ROUND(Comptes!AA1066,0)=0,Comptes!AF1066,IFERROR(IF(Comptes!H1066&lt;&gt;0,IF(Comptes!AA1066&lt;&gt;0,SUMPRODUCT(Comptes!O1066:Z1066,Comptes!$O$5:$Z$5)/Comptes!AA1066,IF(Comptes!G1066&lt;&gt;0,$AC$3,Comptes!AF1066)),""),""))</f>
        <v>0</v>
      </c>
      <c r="AD1066" s="60" t="str">
        <f ca="1">+IFERROR(VLOOKUP((($AC$3-AC1066))/30.5,$AK$24:$AL$28,2,TRUE),"")</f>
        <v>A plus d’un an</v>
      </c>
      <c r="AE1066" s="52"/>
      <c r="AF1066" s="61"/>
    </row>
    <row r="1067" spans="1:32" s="62" customFormat="1" ht="13.8" x14ac:dyDescent="0.3">
      <c r="A1067" s="76"/>
      <c r="B1067" s="64" t="s">
        <v>125</v>
      </c>
      <c r="C1067" s="65" t="s">
        <v>125</v>
      </c>
      <c r="D1067" s="65" t="s">
        <v>125</v>
      </c>
      <c r="E1067" s="66" t="s">
        <v>125</v>
      </c>
      <c r="F1067" s="54">
        <v>0</v>
      </c>
      <c r="G1067" s="55">
        <v>0</v>
      </c>
      <c r="H1067" s="67">
        <f t="shared" si="57"/>
        <v>0</v>
      </c>
      <c r="I1067" s="68"/>
      <c r="J1067" s="56"/>
      <c r="K1067" s="69"/>
      <c r="L1067" s="70">
        <f t="shared" si="58"/>
        <v>0</v>
      </c>
      <c r="M1067" s="52"/>
      <c r="N1067" s="57">
        <v>0</v>
      </c>
      <c r="O1067" s="72"/>
      <c r="P1067" s="72"/>
      <c r="Q1067" s="72"/>
      <c r="R1067" s="72"/>
      <c r="S1067" s="72"/>
      <c r="T1067" s="72"/>
      <c r="U1067" s="72"/>
      <c r="V1067" s="72"/>
      <c r="W1067" s="72"/>
      <c r="X1067" s="72"/>
      <c r="Y1067" s="72"/>
      <c r="Z1067" s="72"/>
      <c r="AA1067" s="58">
        <f t="shared" si="59"/>
        <v>0</v>
      </c>
      <c r="AB1067" s="73"/>
      <c r="AC1067" s="59">
        <f>IF(ROUND(Comptes!AA1067,0)=0,Comptes!AF1067,IFERROR(IF(Comptes!H1067&lt;&gt;0,IF(Comptes!AA1067&lt;&gt;0,SUMPRODUCT(Comptes!O1067:Z1067,Comptes!$O$5:$Z$5)/Comptes!AA1067,IF(Comptes!G1067&lt;&gt;0,$AC$3,Comptes!AF1067)),""),""))</f>
        <v>0</v>
      </c>
      <c r="AD1067" s="60" t="str">
        <f ca="1">+IFERROR(VLOOKUP((($AC$3-AC1067))/30.5,$AK$24:$AL$28,2,TRUE),"")</f>
        <v>A plus d’un an</v>
      </c>
      <c r="AE1067" s="52"/>
      <c r="AF1067" s="61"/>
    </row>
    <row r="1068" spans="1:32" s="62" customFormat="1" ht="13.8" x14ac:dyDescent="0.3">
      <c r="A1068" s="76"/>
      <c r="B1068" s="64" t="s">
        <v>125</v>
      </c>
      <c r="C1068" s="65" t="s">
        <v>125</v>
      </c>
      <c r="D1068" s="65" t="s">
        <v>125</v>
      </c>
      <c r="E1068" s="66" t="s">
        <v>125</v>
      </c>
      <c r="F1068" s="54">
        <v>0</v>
      </c>
      <c r="G1068" s="55">
        <v>0</v>
      </c>
      <c r="H1068" s="67">
        <f t="shared" si="57"/>
        <v>0</v>
      </c>
      <c r="I1068" s="68"/>
      <c r="J1068" s="56"/>
      <c r="K1068" s="69"/>
      <c r="L1068" s="70">
        <f t="shared" si="58"/>
        <v>0</v>
      </c>
      <c r="M1068" s="52"/>
      <c r="N1068" s="57">
        <v>0</v>
      </c>
      <c r="O1068" s="72"/>
      <c r="P1068" s="72"/>
      <c r="Q1068" s="72"/>
      <c r="R1068" s="72"/>
      <c r="S1068" s="72"/>
      <c r="T1068" s="72"/>
      <c r="U1068" s="72"/>
      <c r="V1068" s="72"/>
      <c r="W1068" s="72"/>
      <c r="X1068" s="72"/>
      <c r="Y1068" s="72"/>
      <c r="Z1068" s="72"/>
      <c r="AA1068" s="58">
        <f t="shared" si="59"/>
        <v>0</v>
      </c>
      <c r="AB1068" s="73"/>
      <c r="AC1068" s="59">
        <f>IF(ROUND(Comptes!AA1068,0)=0,Comptes!AF1068,IFERROR(IF(Comptes!H1068&lt;&gt;0,IF(Comptes!AA1068&lt;&gt;0,SUMPRODUCT(Comptes!O1068:Z1068,Comptes!$O$5:$Z$5)/Comptes!AA1068,IF(Comptes!G1068&lt;&gt;0,$AC$3,Comptes!AF1068)),""),""))</f>
        <v>0</v>
      </c>
      <c r="AD1068" s="60" t="str">
        <f ca="1">+IFERROR(VLOOKUP((($AC$3-AC1068))/30.5,$AK$24:$AL$28,2,TRUE),"")</f>
        <v>A plus d’un an</v>
      </c>
      <c r="AE1068" s="52"/>
      <c r="AF1068" s="61"/>
    </row>
    <row r="1069" spans="1:32" s="62" customFormat="1" ht="13.8" x14ac:dyDescent="0.3">
      <c r="A1069" s="76"/>
      <c r="B1069" s="64" t="s">
        <v>125</v>
      </c>
      <c r="C1069" s="65" t="s">
        <v>125</v>
      </c>
      <c r="D1069" s="65" t="s">
        <v>125</v>
      </c>
      <c r="E1069" s="66" t="s">
        <v>125</v>
      </c>
      <c r="F1069" s="54">
        <v>0</v>
      </c>
      <c r="G1069" s="55">
        <v>0</v>
      </c>
      <c r="H1069" s="67">
        <f t="shared" si="57"/>
        <v>0</v>
      </c>
      <c r="I1069" s="68"/>
      <c r="J1069" s="56"/>
      <c r="K1069" s="69"/>
      <c r="L1069" s="70">
        <f t="shared" si="58"/>
        <v>0</v>
      </c>
      <c r="M1069" s="52"/>
      <c r="N1069" s="57">
        <v>0</v>
      </c>
      <c r="O1069" s="72"/>
      <c r="P1069" s="72"/>
      <c r="Q1069" s="72"/>
      <c r="R1069" s="72"/>
      <c r="S1069" s="72"/>
      <c r="T1069" s="72"/>
      <c r="U1069" s="72"/>
      <c r="V1069" s="72"/>
      <c r="W1069" s="72"/>
      <c r="X1069" s="72"/>
      <c r="Y1069" s="72"/>
      <c r="Z1069" s="72"/>
      <c r="AA1069" s="58">
        <f t="shared" si="59"/>
        <v>0</v>
      </c>
      <c r="AB1069" s="73"/>
      <c r="AC1069" s="59">
        <f>IF(ROUND(Comptes!AA1069,0)=0,Comptes!AF1069,IFERROR(IF(Comptes!H1069&lt;&gt;0,IF(Comptes!AA1069&lt;&gt;0,SUMPRODUCT(Comptes!O1069:Z1069,Comptes!$O$5:$Z$5)/Comptes!AA1069,IF(Comptes!G1069&lt;&gt;0,$AC$3,Comptes!AF1069)),""),""))</f>
        <v>0</v>
      </c>
      <c r="AD1069" s="60" t="str">
        <f ca="1">+IFERROR(VLOOKUP((($AC$3-AC1069))/30.5,$AK$24:$AL$28,2,TRUE),"")</f>
        <v>A plus d’un an</v>
      </c>
      <c r="AE1069" s="52"/>
      <c r="AF1069" s="61"/>
    </row>
    <row r="1070" spans="1:32" s="62" customFormat="1" ht="13.8" x14ac:dyDescent="0.3">
      <c r="A1070" s="76"/>
      <c r="B1070" s="64" t="s">
        <v>125</v>
      </c>
      <c r="C1070" s="65" t="s">
        <v>125</v>
      </c>
      <c r="D1070" s="65" t="s">
        <v>125</v>
      </c>
      <c r="E1070" s="66" t="s">
        <v>125</v>
      </c>
      <c r="F1070" s="54">
        <v>0</v>
      </c>
      <c r="G1070" s="55">
        <v>0</v>
      </c>
      <c r="H1070" s="67">
        <f t="shared" si="57"/>
        <v>0</v>
      </c>
      <c r="I1070" s="68"/>
      <c r="J1070" s="56"/>
      <c r="K1070" s="69"/>
      <c r="L1070" s="70">
        <f t="shared" si="58"/>
        <v>0</v>
      </c>
      <c r="M1070" s="52"/>
      <c r="N1070" s="57">
        <v>0</v>
      </c>
      <c r="O1070" s="72"/>
      <c r="P1070" s="72"/>
      <c r="Q1070" s="72"/>
      <c r="R1070" s="72"/>
      <c r="S1070" s="72"/>
      <c r="T1070" s="72"/>
      <c r="U1070" s="72"/>
      <c r="V1070" s="72"/>
      <c r="W1070" s="72"/>
      <c r="X1070" s="72"/>
      <c r="Y1070" s="72"/>
      <c r="Z1070" s="72"/>
      <c r="AA1070" s="58">
        <f t="shared" si="59"/>
        <v>0</v>
      </c>
      <c r="AB1070" s="73"/>
      <c r="AC1070" s="59">
        <f>IF(ROUND(Comptes!AA1070,0)=0,Comptes!AF1070,IFERROR(IF(Comptes!H1070&lt;&gt;0,IF(Comptes!AA1070&lt;&gt;0,SUMPRODUCT(Comptes!O1070:Z1070,Comptes!$O$5:$Z$5)/Comptes!AA1070,IF(Comptes!G1070&lt;&gt;0,$AC$3,Comptes!AF1070)),""),""))</f>
        <v>0</v>
      </c>
      <c r="AD1070" s="60" t="str">
        <f ca="1">+IFERROR(VLOOKUP((($AC$3-AC1070))/30.5,$AK$24:$AL$28,2,TRUE),"")</f>
        <v>A plus d’un an</v>
      </c>
      <c r="AE1070" s="52"/>
      <c r="AF1070" s="61"/>
    </row>
    <row r="1071" spans="1:32" s="62" customFormat="1" ht="13.8" x14ac:dyDescent="0.3">
      <c r="A1071" s="76"/>
      <c r="B1071" s="64" t="s">
        <v>125</v>
      </c>
      <c r="C1071" s="65" t="s">
        <v>125</v>
      </c>
      <c r="D1071" s="65" t="s">
        <v>125</v>
      </c>
      <c r="E1071" s="66" t="s">
        <v>125</v>
      </c>
      <c r="F1071" s="54">
        <v>0</v>
      </c>
      <c r="G1071" s="55">
        <v>0</v>
      </c>
      <c r="H1071" s="67">
        <f t="shared" si="57"/>
        <v>0</v>
      </c>
      <c r="I1071" s="68"/>
      <c r="J1071" s="56"/>
      <c r="K1071" s="69"/>
      <c r="L1071" s="70">
        <f t="shared" si="58"/>
        <v>0</v>
      </c>
      <c r="M1071" s="52"/>
      <c r="N1071" s="57">
        <v>0</v>
      </c>
      <c r="O1071" s="72"/>
      <c r="P1071" s="72"/>
      <c r="Q1071" s="72"/>
      <c r="R1071" s="72"/>
      <c r="S1071" s="72"/>
      <c r="T1071" s="72"/>
      <c r="U1071" s="72"/>
      <c r="V1071" s="72"/>
      <c r="W1071" s="72"/>
      <c r="X1071" s="72"/>
      <c r="Y1071" s="72"/>
      <c r="Z1071" s="72"/>
      <c r="AA1071" s="58">
        <f t="shared" si="59"/>
        <v>0</v>
      </c>
      <c r="AB1071" s="73"/>
      <c r="AC1071" s="59">
        <f>IF(ROUND(Comptes!AA1071,0)=0,Comptes!AF1071,IFERROR(IF(Comptes!H1071&lt;&gt;0,IF(Comptes!AA1071&lt;&gt;0,SUMPRODUCT(Comptes!O1071:Z1071,Comptes!$O$5:$Z$5)/Comptes!AA1071,IF(Comptes!G1071&lt;&gt;0,$AC$3,Comptes!AF1071)),""),""))</f>
        <v>0</v>
      </c>
      <c r="AD1071" s="60" t="str">
        <f ca="1">+IFERROR(VLOOKUP((($AC$3-AC1071))/30.5,$AK$24:$AL$28,2,TRUE),"")</f>
        <v>A plus d’un an</v>
      </c>
      <c r="AE1071" s="52"/>
      <c r="AF1071" s="61"/>
    </row>
    <row r="1072" spans="1:32" s="62" customFormat="1" ht="13.8" x14ac:dyDescent="0.3">
      <c r="A1072" s="76"/>
      <c r="B1072" s="64" t="s">
        <v>125</v>
      </c>
      <c r="C1072" s="65" t="s">
        <v>125</v>
      </c>
      <c r="D1072" s="65" t="s">
        <v>125</v>
      </c>
      <c r="E1072" s="66" t="s">
        <v>125</v>
      </c>
      <c r="F1072" s="54">
        <v>0</v>
      </c>
      <c r="G1072" s="55">
        <v>0</v>
      </c>
      <c r="H1072" s="67">
        <f t="shared" si="57"/>
        <v>0</v>
      </c>
      <c r="I1072" s="68"/>
      <c r="J1072" s="56"/>
      <c r="K1072" s="69"/>
      <c r="L1072" s="70">
        <f t="shared" si="58"/>
        <v>0</v>
      </c>
      <c r="M1072" s="52"/>
      <c r="N1072" s="57">
        <v>0</v>
      </c>
      <c r="O1072" s="72"/>
      <c r="P1072" s="72"/>
      <c r="Q1072" s="72"/>
      <c r="R1072" s="72"/>
      <c r="S1072" s="72"/>
      <c r="T1072" s="72"/>
      <c r="U1072" s="72"/>
      <c r="V1072" s="72"/>
      <c r="W1072" s="72"/>
      <c r="X1072" s="72"/>
      <c r="Y1072" s="72"/>
      <c r="Z1072" s="72"/>
      <c r="AA1072" s="58">
        <f t="shared" si="59"/>
        <v>0</v>
      </c>
      <c r="AB1072" s="73"/>
      <c r="AC1072" s="59">
        <f>IF(ROUND(Comptes!AA1072,0)=0,Comptes!AF1072,IFERROR(IF(Comptes!H1072&lt;&gt;0,IF(Comptes!AA1072&lt;&gt;0,SUMPRODUCT(Comptes!O1072:Z1072,Comptes!$O$5:$Z$5)/Comptes!AA1072,IF(Comptes!G1072&lt;&gt;0,$AC$3,Comptes!AF1072)),""),""))</f>
        <v>0</v>
      </c>
      <c r="AD1072" s="60" t="str">
        <f ca="1">+IFERROR(VLOOKUP((($AC$3-AC1072))/30.5,$AK$24:$AL$28,2,TRUE),"")</f>
        <v>A plus d’un an</v>
      </c>
      <c r="AE1072" s="52"/>
      <c r="AF1072" s="61"/>
    </row>
    <row r="1073" spans="1:32" s="62" customFormat="1" ht="13.8" x14ac:dyDescent="0.3">
      <c r="A1073" s="76"/>
      <c r="B1073" s="64" t="s">
        <v>125</v>
      </c>
      <c r="C1073" s="65" t="s">
        <v>125</v>
      </c>
      <c r="D1073" s="65" t="s">
        <v>125</v>
      </c>
      <c r="E1073" s="66" t="s">
        <v>125</v>
      </c>
      <c r="F1073" s="54">
        <v>0</v>
      </c>
      <c r="G1073" s="55">
        <v>0</v>
      </c>
      <c r="H1073" s="67">
        <f t="shared" si="57"/>
        <v>0</v>
      </c>
      <c r="I1073" s="68"/>
      <c r="J1073" s="56"/>
      <c r="K1073" s="69"/>
      <c r="L1073" s="70">
        <f t="shared" si="58"/>
        <v>0</v>
      </c>
      <c r="M1073" s="52"/>
      <c r="N1073" s="57">
        <v>0</v>
      </c>
      <c r="O1073" s="72"/>
      <c r="P1073" s="72"/>
      <c r="Q1073" s="72"/>
      <c r="R1073" s="72"/>
      <c r="S1073" s="72"/>
      <c r="T1073" s="72"/>
      <c r="U1073" s="72"/>
      <c r="V1073" s="72"/>
      <c r="W1073" s="72"/>
      <c r="X1073" s="72"/>
      <c r="Y1073" s="72"/>
      <c r="Z1073" s="72"/>
      <c r="AA1073" s="58">
        <f t="shared" si="59"/>
        <v>0</v>
      </c>
      <c r="AB1073" s="73"/>
      <c r="AC1073" s="59">
        <f>IF(ROUND(Comptes!AA1073,0)=0,Comptes!AF1073,IFERROR(IF(Comptes!H1073&lt;&gt;0,IF(Comptes!AA1073&lt;&gt;0,SUMPRODUCT(Comptes!O1073:Z1073,Comptes!$O$5:$Z$5)/Comptes!AA1073,IF(Comptes!G1073&lt;&gt;0,$AC$3,Comptes!AF1073)),""),""))</f>
        <v>0</v>
      </c>
      <c r="AD1073" s="60" t="str">
        <f ca="1">+IFERROR(VLOOKUP((($AC$3-AC1073))/30.5,$AK$24:$AL$28,2,TRUE),"")</f>
        <v>A plus d’un an</v>
      </c>
      <c r="AE1073" s="52"/>
      <c r="AF1073" s="61"/>
    </row>
    <row r="1074" spans="1:32" s="62" customFormat="1" ht="13.8" x14ac:dyDescent="0.3">
      <c r="A1074" s="76"/>
      <c r="B1074" s="64" t="s">
        <v>125</v>
      </c>
      <c r="C1074" s="65" t="s">
        <v>125</v>
      </c>
      <c r="D1074" s="65" t="s">
        <v>125</v>
      </c>
      <c r="E1074" s="66" t="s">
        <v>125</v>
      </c>
      <c r="F1074" s="54">
        <v>0</v>
      </c>
      <c r="G1074" s="55">
        <v>0</v>
      </c>
      <c r="H1074" s="67">
        <f t="shared" si="57"/>
        <v>0</v>
      </c>
      <c r="I1074" s="68"/>
      <c r="J1074" s="56"/>
      <c r="K1074" s="69"/>
      <c r="L1074" s="70">
        <f t="shared" si="58"/>
        <v>0</v>
      </c>
      <c r="M1074" s="52"/>
      <c r="N1074" s="57">
        <v>0</v>
      </c>
      <c r="O1074" s="72"/>
      <c r="P1074" s="72"/>
      <c r="Q1074" s="72"/>
      <c r="R1074" s="72"/>
      <c r="S1074" s="72"/>
      <c r="T1074" s="72"/>
      <c r="U1074" s="72"/>
      <c r="V1074" s="72"/>
      <c r="W1074" s="72"/>
      <c r="X1074" s="72"/>
      <c r="Y1074" s="72"/>
      <c r="Z1074" s="72"/>
      <c r="AA1074" s="58">
        <f t="shared" si="59"/>
        <v>0</v>
      </c>
      <c r="AB1074" s="73"/>
      <c r="AC1074" s="59">
        <f>IF(ROUND(Comptes!AA1074,0)=0,Comptes!AF1074,IFERROR(IF(Comptes!H1074&lt;&gt;0,IF(Comptes!AA1074&lt;&gt;0,SUMPRODUCT(Comptes!O1074:Z1074,Comptes!$O$5:$Z$5)/Comptes!AA1074,IF(Comptes!G1074&lt;&gt;0,$AC$3,Comptes!AF1074)),""),""))</f>
        <v>0</v>
      </c>
      <c r="AD1074" s="60" t="str">
        <f ca="1">+IFERROR(VLOOKUP((($AC$3-AC1074))/30.5,$AK$24:$AL$28,2,TRUE),"")</f>
        <v>A plus d’un an</v>
      </c>
      <c r="AE1074" s="52"/>
      <c r="AF1074" s="61"/>
    </row>
    <row r="1075" spans="1:32" s="62" customFormat="1" ht="13.8" x14ac:dyDescent="0.3">
      <c r="A1075" s="76"/>
      <c r="B1075" s="64" t="s">
        <v>125</v>
      </c>
      <c r="C1075" s="65" t="s">
        <v>125</v>
      </c>
      <c r="D1075" s="65" t="s">
        <v>125</v>
      </c>
      <c r="E1075" s="66" t="s">
        <v>125</v>
      </c>
      <c r="F1075" s="54">
        <v>0</v>
      </c>
      <c r="G1075" s="55">
        <v>0</v>
      </c>
      <c r="H1075" s="67">
        <f t="shared" si="57"/>
        <v>0</v>
      </c>
      <c r="I1075" s="68"/>
      <c r="J1075" s="56"/>
      <c r="K1075" s="69"/>
      <c r="L1075" s="70">
        <f t="shared" si="58"/>
        <v>0</v>
      </c>
      <c r="M1075" s="52"/>
      <c r="N1075" s="57">
        <v>0</v>
      </c>
      <c r="O1075" s="72"/>
      <c r="P1075" s="72"/>
      <c r="Q1075" s="72"/>
      <c r="R1075" s="72"/>
      <c r="S1075" s="72"/>
      <c r="T1075" s="72"/>
      <c r="U1075" s="72"/>
      <c r="V1075" s="72"/>
      <c r="W1075" s="72"/>
      <c r="X1075" s="72"/>
      <c r="Y1075" s="72"/>
      <c r="Z1075" s="72"/>
      <c r="AA1075" s="58">
        <f t="shared" si="59"/>
        <v>0</v>
      </c>
      <c r="AB1075" s="73"/>
      <c r="AC1075" s="59">
        <f>IF(ROUND(Comptes!AA1075,0)=0,Comptes!AF1075,IFERROR(IF(Comptes!H1075&lt;&gt;0,IF(Comptes!AA1075&lt;&gt;0,SUMPRODUCT(Comptes!O1075:Z1075,Comptes!$O$5:$Z$5)/Comptes!AA1075,IF(Comptes!G1075&lt;&gt;0,$AC$3,Comptes!AF1075)),""),""))</f>
        <v>0</v>
      </c>
      <c r="AD1075" s="60" t="str">
        <f ca="1">+IFERROR(VLOOKUP((($AC$3-AC1075))/30.5,$AK$24:$AL$28,2,TRUE),"")</f>
        <v>A plus d’un an</v>
      </c>
      <c r="AE1075" s="52"/>
      <c r="AF1075" s="61"/>
    </row>
    <row r="1076" spans="1:32" s="62" customFormat="1" ht="13.8" x14ac:dyDescent="0.3">
      <c r="A1076" s="76"/>
      <c r="B1076" s="64" t="s">
        <v>125</v>
      </c>
      <c r="C1076" s="65" t="s">
        <v>125</v>
      </c>
      <c r="D1076" s="65" t="s">
        <v>125</v>
      </c>
      <c r="E1076" s="66" t="s">
        <v>125</v>
      </c>
      <c r="F1076" s="54">
        <v>0</v>
      </c>
      <c r="G1076" s="55">
        <v>0</v>
      </c>
      <c r="H1076" s="67">
        <f t="shared" si="57"/>
        <v>0</v>
      </c>
      <c r="I1076" s="68"/>
      <c r="J1076" s="56"/>
      <c r="K1076" s="69"/>
      <c r="L1076" s="70">
        <f t="shared" si="58"/>
        <v>0</v>
      </c>
      <c r="M1076" s="52"/>
      <c r="N1076" s="57">
        <v>0</v>
      </c>
      <c r="O1076" s="72"/>
      <c r="P1076" s="72"/>
      <c r="Q1076" s="72"/>
      <c r="R1076" s="72"/>
      <c r="S1076" s="72"/>
      <c r="T1076" s="72"/>
      <c r="U1076" s="72"/>
      <c r="V1076" s="72"/>
      <c r="W1076" s="72"/>
      <c r="X1076" s="72"/>
      <c r="Y1076" s="72"/>
      <c r="Z1076" s="72"/>
      <c r="AA1076" s="58">
        <f t="shared" si="59"/>
        <v>0</v>
      </c>
      <c r="AB1076" s="73"/>
      <c r="AC1076" s="59">
        <f>IF(ROUND(Comptes!AA1076,0)=0,Comptes!AF1076,IFERROR(IF(Comptes!H1076&lt;&gt;0,IF(Comptes!AA1076&lt;&gt;0,SUMPRODUCT(Comptes!O1076:Z1076,Comptes!$O$5:$Z$5)/Comptes!AA1076,IF(Comptes!G1076&lt;&gt;0,$AC$3,Comptes!AF1076)),""),""))</f>
        <v>0</v>
      </c>
      <c r="AD1076" s="60" t="str">
        <f ca="1">+IFERROR(VLOOKUP((($AC$3-AC1076))/30.5,$AK$24:$AL$28,2,TRUE),"")</f>
        <v>A plus d’un an</v>
      </c>
      <c r="AE1076" s="52"/>
      <c r="AF1076" s="61"/>
    </row>
    <row r="1077" spans="1:32" s="62" customFormat="1" ht="13.8" x14ac:dyDescent="0.3">
      <c r="A1077" s="76"/>
      <c r="B1077" s="64" t="s">
        <v>125</v>
      </c>
      <c r="C1077" s="65" t="s">
        <v>125</v>
      </c>
      <c r="D1077" s="65" t="s">
        <v>125</v>
      </c>
      <c r="E1077" s="66" t="s">
        <v>125</v>
      </c>
      <c r="F1077" s="54">
        <v>0</v>
      </c>
      <c r="G1077" s="55">
        <v>0</v>
      </c>
      <c r="H1077" s="67">
        <f t="shared" ref="H1077:H1140" si="60">AA1077+N1077-G1077</f>
        <v>0</v>
      </c>
      <c r="I1077" s="68"/>
      <c r="J1077" s="56"/>
      <c r="K1077" s="69"/>
      <c r="L1077" s="70">
        <f t="shared" ref="L1077:L1140" si="61">+F1077-N1077-K1077-AA1077</f>
        <v>0</v>
      </c>
      <c r="M1077" s="52"/>
      <c r="N1077" s="57">
        <v>0</v>
      </c>
      <c r="O1077" s="72"/>
      <c r="P1077" s="72"/>
      <c r="Q1077" s="72"/>
      <c r="R1077" s="72"/>
      <c r="S1077" s="72"/>
      <c r="T1077" s="72"/>
      <c r="U1077" s="72"/>
      <c r="V1077" s="72"/>
      <c r="W1077" s="72"/>
      <c r="X1077" s="72"/>
      <c r="Y1077" s="72"/>
      <c r="Z1077" s="72"/>
      <c r="AA1077" s="58">
        <f t="shared" ref="AA1077:AA1140" si="62">+SUM(O1077:Z1077)</f>
        <v>0</v>
      </c>
      <c r="AB1077" s="73"/>
      <c r="AC1077" s="59">
        <f>IF(ROUND(Comptes!AA1077,0)=0,Comptes!AF1077,IFERROR(IF(Comptes!H1077&lt;&gt;0,IF(Comptes!AA1077&lt;&gt;0,SUMPRODUCT(Comptes!O1077:Z1077,Comptes!$O$5:$Z$5)/Comptes!AA1077,IF(Comptes!G1077&lt;&gt;0,$AC$3,Comptes!AF1077)),""),""))</f>
        <v>0</v>
      </c>
      <c r="AD1077" s="60" t="str">
        <f ca="1">+IFERROR(VLOOKUP((($AC$3-AC1077))/30.5,$AK$24:$AL$28,2,TRUE),"")</f>
        <v>A plus d’un an</v>
      </c>
      <c r="AE1077" s="52"/>
      <c r="AF1077" s="61"/>
    </row>
    <row r="1078" spans="1:32" s="62" customFormat="1" ht="13.8" x14ac:dyDescent="0.3">
      <c r="A1078" s="76"/>
      <c r="B1078" s="64" t="s">
        <v>125</v>
      </c>
      <c r="C1078" s="65" t="s">
        <v>125</v>
      </c>
      <c r="D1078" s="65" t="s">
        <v>125</v>
      </c>
      <c r="E1078" s="66" t="s">
        <v>125</v>
      </c>
      <c r="F1078" s="54">
        <v>0</v>
      </c>
      <c r="G1078" s="55">
        <v>0</v>
      </c>
      <c r="H1078" s="67">
        <f t="shared" si="60"/>
        <v>0</v>
      </c>
      <c r="I1078" s="68"/>
      <c r="J1078" s="56"/>
      <c r="K1078" s="69"/>
      <c r="L1078" s="70">
        <f t="shared" si="61"/>
        <v>0</v>
      </c>
      <c r="M1078" s="52"/>
      <c r="N1078" s="57">
        <v>0</v>
      </c>
      <c r="O1078" s="72"/>
      <c r="P1078" s="72"/>
      <c r="Q1078" s="72"/>
      <c r="R1078" s="72"/>
      <c r="S1078" s="72"/>
      <c r="T1078" s="72"/>
      <c r="U1078" s="72"/>
      <c r="V1078" s="72"/>
      <c r="W1078" s="72"/>
      <c r="X1078" s="72"/>
      <c r="Y1078" s="72"/>
      <c r="Z1078" s="72"/>
      <c r="AA1078" s="58">
        <f t="shared" si="62"/>
        <v>0</v>
      </c>
      <c r="AB1078" s="73"/>
      <c r="AC1078" s="59">
        <f>IF(ROUND(Comptes!AA1078,0)=0,Comptes!AF1078,IFERROR(IF(Comptes!H1078&lt;&gt;0,IF(Comptes!AA1078&lt;&gt;0,SUMPRODUCT(Comptes!O1078:Z1078,Comptes!$O$5:$Z$5)/Comptes!AA1078,IF(Comptes!G1078&lt;&gt;0,$AC$3,Comptes!AF1078)),""),""))</f>
        <v>0</v>
      </c>
      <c r="AD1078" s="60" t="str">
        <f ca="1">+IFERROR(VLOOKUP((($AC$3-AC1078))/30.5,$AK$24:$AL$28,2,TRUE),"")</f>
        <v>A plus d’un an</v>
      </c>
      <c r="AE1078" s="52"/>
      <c r="AF1078" s="61"/>
    </row>
    <row r="1079" spans="1:32" s="62" customFormat="1" ht="13.8" x14ac:dyDescent="0.3">
      <c r="A1079" s="76"/>
      <c r="B1079" s="64" t="s">
        <v>125</v>
      </c>
      <c r="C1079" s="65" t="s">
        <v>125</v>
      </c>
      <c r="D1079" s="65" t="s">
        <v>125</v>
      </c>
      <c r="E1079" s="66" t="s">
        <v>125</v>
      </c>
      <c r="F1079" s="54">
        <v>0</v>
      </c>
      <c r="G1079" s="55">
        <v>0</v>
      </c>
      <c r="H1079" s="67">
        <f t="shared" si="60"/>
        <v>0</v>
      </c>
      <c r="I1079" s="68"/>
      <c r="J1079" s="56"/>
      <c r="K1079" s="69"/>
      <c r="L1079" s="70">
        <f t="shared" si="61"/>
        <v>0</v>
      </c>
      <c r="M1079" s="52"/>
      <c r="N1079" s="57">
        <v>0</v>
      </c>
      <c r="O1079" s="72"/>
      <c r="P1079" s="72"/>
      <c r="Q1079" s="72"/>
      <c r="R1079" s="72"/>
      <c r="S1079" s="72"/>
      <c r="T1079" s="72"/>
      <c r="U1079" s="72"/>
      <c r="V1079" s="72"/>
      <c r="W1079" s="72"/>
      <c r="X1079" s="72"/>
      <c r="Y1079" s="72"/>
      <c r="Z1079" s="72"/>
      <c r="AA1079" s="58">
        <f t="shared" si="62"/>
        <v>0</v>
      </c>
      <c r="AB1079" s="73"/>
      <c r="AC1079" s="59">
        <f>IF(ROUND(Comptes!AA1079,0)=0,Comptes!AF1079,IFERROR(IF(Comptes!H1079&lt;&gt;0,IF(Comptes!AA1079&lt;&gt;0,SUMPRODUCT(Comptes!O1079:Z1079,Comptes!$O$5:$Z$5)/Comptes!AA1079,IF(Comptes!G1079&lt;&gt;0,$AC$3,Comptes!AF1079)),""),""))</f>
        <v>0</v>
      </c>
      <c r="AD1079" s="60" t="str">
        <f ca="1">+IFERROR(VLOOKUP((($AC$3-AC1079))/30.5,$AK$24:$AL$28,2,TRUE),"")</f>
        <v>A plus d’un an</v>
      </c>
      <c r="AE1079" s="52"/>
      <c r="AF1079" s="61"/>
    </row>
    <row r="1080" spans="1:32" s="62" customFormat="1" ht="13.8" x14ac:dyDescent="0.3">
      <c r="A1080" s="76"/>
      <c r="B1080" s="64" t="s">
        <v>125</v>
      </c>
      <c r="C1080" s="65" t="s">
        <v>125</v>
      </c>
      <c r="D1080" s="65" t="s">
        <v>125</v>
      </c>
      <c r="E1080" s="66" t="s">
        <v>125</v>
      </c>
      <c r="F1080" s="54">
        <v>0</v>
      </c>
      <c r="G1080" s="55">
        <v>0</v>
      </c>
      <c r="H1080" s="67">
        <f t="shared" si="60"/>
        <v>0</v>
      </c>
      <c r="I1080" s="68"/>
      <c r="J1080" s="56"/>
      <c r="K1080" s="69"/>
      <c r="L1080" s="70">
        <f t="shared" si="61"/>
        <v>0</v>
      </c>
      <c r="M1080" s="52"/>
      <c r="N1080" s="57">
        <v>0</v>
      </c>
      <c r="O1080" s="72"/>
      <c r="P1080" s="72"/>
      <c r="Q1080" s="72"/>
      <c r="R1080" s="72"/>
      <c r="S1080" s="72"/>
      <c r="T1080" s="72"/>
      <c r="U1080" s="72"/>
      <c r="V1080" s="72"/>
      <c r="W1080" s="72"/>
      <c r="X1080" s="72"/>
      <c r="Y1080" s="72"/>
      <c r="Z1080" s="72"/>
      <c r="AA1080" s="58">
        <f t="shared" si="62"/>
        <v>0</v>
      </c>
      <c r="AB1080" s="73"/>
      <c r="AC1080" s="59">
        <f>IF(ROUND(Comptes!AA1080,0)=0,Comptes!AF1080,IFERROR(IF(Comptes!H1080&lt;&gt;0,IF(Comptes!AA1080&lt;&gt;0,SUMPRODUCT(Comptes!O1080:Z1080,Comptes!$O$5:$Z$5)/Comptes!AA1080,IF(Comptes!G1080&lt;&gt;0,$AC$3,Comptes!AF1080)),""),""))</f>
        <v>0</v>
      </c>
      <c r="AD1080" s="60" t="str">
        <f ca="1">+IFERROR(VLOOKUP((($AC$3-AC1080))/30.5,$AK$24:$AL$28,2,TRUE),"")</f>
        <v>A plus d’un an</v>
      </c>
      <c r="AE1080" s="52"/>
      <c r="AF1080" s="61"/>
    </row>
    <row r="1081" spans="1:32" s="62" customFormat="1" ht="13.8" x14ac:dyDescent="0.3">
      <c r="A1081" s="76"/>
      <c r="B1081" s="64" t="s">
        <v>125</v>
      </c>
      <c r="C1081" s="65" t="s">
        <v>125</v>
      </c>
      <c r="D1081" s="65" t="s">
        <v>125</v>
      </c>
      <c r="E1081" s="66" t="s">
        <v>125</v>
      </c>
      <c r="F1081" s="54">
        <v>0</v>
      </c>
      <c r="G1081" s="55">
        <v>0</v>
      </c>
      <c r="H1081" s="67">
        <f t="shared" si="60"/>
        <v>0</v>
      </c>
      <c r="I1081" s="68"/>
      <c r="J1081" s="56"/>
      <c r="K1081" s="69"/>
      <c r="L1081" s="70">
        <f t="shared" si="61"/>
        <v>0</v>
      </c>
      <c r="M1081" s="52"/>
      <c r="N1081" s="57">
        <v>0</v>
      </c>
      <c r="O1081" s="72"/>
      <c r="P1081" s="72"/>
      <c r="Q1081" s="72"/>
      <c r="R1081" s="72"/>
      <c r="S1081" s="72"/>
      <c r="T1081" s="72"/>
      <c r="U1081" s="72"/>
      <c r="V1081" s="72"/>
      <c r="W1081" s="72"/>
      <c r="X1081" s="72"/>
      <c r="Y1081" s="72"/>
      <c r="Z1081" s="72"/>
      <c r="AA1081" s="58">
        <f t="shared" si="62"/>
        <v>0</v>
      </c>
      <c r="AB1081" s="73"/>
      <c r="AC1081" s="59">
        <f>IF(ROUND(Comptes!AA1081,0)=0,Comptes!AF1081,IFERROR(IF(Comptes!H1081&lt;&gt;0,IF(Comptes!AA1081&lt;&gt;0,SUMPRODUCT(Comptes!O1081:Z1081,Comptes!$O$5:$Z$5)/Comptes!AA1081,IF(Comptes!G1081&lt;&gt;0,$AC$3,Comptes!AF1081)),""),""))</f>
        <v>0</v>
      </c>
      <c r="AD1081" s="60" t="str">
        <f ca="1">+IFERROR(VLOOKUP((($AC$3-AC1081))/30.5,$AK$24:$AL$28,2,TRUE),"")</f>
        <v>A plus d’un an</v>
      </c>
      <c r="AE1081" s="52"/>
      <c r="AF1081" s="61"/>
    </row>
    <row r="1082" spans="1:32" s="62" customFormat="1" ht="13.8" x14ac:dyDescent="0.3">
      <c r="A1082" s="76"/>
      <c r="B1082" s="64" t="s">
        <v>125</v>
      </c>
      <c r="C1082" s="65" t="s">
        <v>125</v>
      </c>
      <c r="D1082" s="65" t="s">
        <v>125</v>
      </c>
      <c r="E1082" s="66" t="s">
        <v>125</v>
      </c>
      <c r="F1082" s="54">
        <v>0</v>
      </c>
      <c r="G1082" s="55">
        <v>0</v>
      </c>
      <c r="H1082" s="67">
        <f t="shared" si="60"/>
        <v>0</v>
      </c>
      <c r="I1082" s="68"/>
      <c r="J1082" s="56"/>
      <c r="K1082" s="69"/>
      <c r="L1082" s="70">
        <f t="shared" si="61"/>
        <v>0</v>
      </c>
      <c r="M1082" s="52"/>
      <c r="N1082" s="57">
        <v>0</v>
      </c>
      <c r="O1082" s="72"/>
      <c r="P1082" s="72"/>
      <c r="Q1082" s="72"/>
      <c r="R1082" s="72"/>
      <c r="S1082" s="72"/>
      <c r="T1082" s="72"/>
      <c r="U1082" s="72"/>
      <c r="V1082" s="72"/>
      <c r="W1082" s="72"/>
      <c r="X1082" s="72"/>
      <c r="Y1082" s="72"/>
      <c r="Z1082" s="72"/>
      <c r="AA1082" s="58">
        <f t="shared" si="62"/>
        <v>0</v>
      </c>
      <c r="AB1082" s="73"/>
      <c r="AC1082" s="59">
        <f>IF(ROUND(Comptes!AA1082,0)=0,Comptes!AF1082,IFERROR(IF(Comptes!H1082&lt;&gt;0,IF(Comptes!AA1082&lt;&gt;0,SUMPRODUCT(Comptes!O1082:Z1082,Comptes!$O$5:$Z$5)/Comptes!AA1082,IF(Comptes!G1082&lt;&gt;0,$AC$3,Comptes!AF1082)),""),""))</f>
        <v>0</v>
      </c>
      <c r="AD1082" s="60" t="str">
        <f ca="1">+IFERROR(VLOOKUP((($AC$3-AC1082))/30.5,$AK$24:$AL$28,2,TRUE),"")</f>
        <v>A plus d’un an</v>
      </c>
      <c r="AE1082" s="52"/>
      <c r="AF1082" s="61"/>
    </row>
    <row r="1083" spans="1:32" s="62" customFormat="1" ht="13.8" x14ac:dyDescent="0.3">
      <c r="A1083" s="76"/>
      <c r="B1083" s="64" t="s">
        <v>125</v>
      </c>
      <c r="C1083" s="65" t="s">
        <v>125</v>
      </c>
      <c r="D1083" s="65" t="s">
        <v>125</v>
      </c>
      <c r="E1083" s="66" t="s">
        <v>125</v>
      </c>
      <c r="F1083" s="54">
        <v>0</v>
      </c>
      <c r="G1083" s="55">
        <v>0</v>
      </c>
      <c r="H1083" s="67">
        <f t="shared" si="60"/>
        <v>0</v>
      </c>
      <c r="I1083" s="68"/>
      <c r="J1083" s="56"/>
      <c r="K1083" s="69"/>
      <c r="L1083" s="70">
        <f t="shared" si="61"/>
        <v>0</v>
      </c>
      <c r="M1083" s="52"/>
      <c r="N1083" s="57">
        <v>0</v>
      </c>
      <c r="O1083" s="72"/>
      <c r="P1083" s="72"/>
      <c r="Q1083" s="72"/>
      <c r="R1083" s="72"/>
      <c r="S1083" s="72"/>
      <c r="T1083" s="72"/>
      <c r="U1083" s="72"/>
      <c r="V1083" s="72"/>
      <c r="W1083" s="72"/>
      <c r="X1083" s="72"/>
      <c r="Y1083" s="72"/>
      <c r="Z1083" s="72"/>
      <c r="AA1083" s="58">
        <f t="shared" si="62"/>
        <v>0</v>
      </c>
      <c r="AB1083" s="73"/>
      <c r="AC1083" s="59">
        <f>IF(ROUND(Comptes!AA1083,0)=0,Comptes!AF1083,IFERROR(IF(Comptes!H1083&lt;&gt;0,IF(Comptes!AA1083&lt;&gt;0,SUMPRODUCT(Comptes!O1083:Z1083,Comptes!$O$5:$Z$5)/Comptes!AA1083,IF(Comptes!G1083&lt;&gt;0,$AC$3,Comptes!AF1083)),""),""))</f>
        <v>0</v>
      </c>
      <c r="AD1083" s="60" t="str">
        <f ca="1">+IFERROR(VLOOKUP((($AC$3-AC1083))/30.5,$AK$24:$AL$28,2,TRUE),"")</f>
        <v>A plus d’un an</v>
      </c>
      <c r="AE1083" s="52"/>
      <c r="AF1083" s="61"/>
    </row>
    <row r="1084" spans="1:32" s="62" customFormat="1" ht="13.8" x14ac:dyDescent="0.3">
      <c r="A1084" s="76"/>
      <c r="B1084" s="64" t="s">
        <v>125</v>
      </c>
      <c r="C1084" s="65" t="s">
        <v>125</v>
      </c>
      <c r="D1084" s="65" t="s">
        <v>125</v>
      </c>
      <c r="E1084" s="66" t="s">
        <v>125</v>
      </c>
      <c r="F1084" s="54">
        <v>0</v>
      </c>
      <c r="G1084" s="55">
        <v>0</v>
      </c>
      <c r="H1084" s="67">
        <f t="shared" si="60"/>
        <v>0</v>
      </c>
      <c r="I1084" s="68"/>
      <c r="J1084" s="56"/>
      <c r="K1084" s="69"/>
      <c r="L1084" s="70">
        <f t="shared" si="61"/>
        <v>0</v>
      </c>
      <c r="M1084" s="52"/>
      <c r="N1084" s="57">
        <v>0</v>
      </c>
      <c r="O1084" s="72"/>
      <c r="P1084" s="72"/>
      <c r="Q1084" s="72"/>
      <c r="R1084" s="72"/>
      <c r="S1084" s="72"/>
      <c r="T1084" s="72"/>
      <c r="U1084" s="72"/>
      <c r="V1084" s="72"/>
      <c r="W1084" s="72"/>
      <c r="X1084" s="72"/>
      <c r="Y1084" s="72"/>
      <c r="Z1084" s="72"/>
      <c r="AA1084" s="58">
        <f t="shared" si="62"/>
        <v>0</v>
      </c>
      <c r="AB1084" s="73"/>
      <c r="AC1084" s="59">
        <f>IF(ROUND(Comptes!AA1084,0)=0,Comptes!AF1084,IFERROR(IF(Comptes!H1084&lt;&gt;0,IF(Comptes!AA1084&lt;&gt;0,SUMPRODUCT(Comptes!O1084:Z1084,Comptes!$O$5:$Z$5)/Comptes!AA1084,IF(Comptes!G1084&lt;&gt;0,$AC$3,Comptes!AF1084)),""),""))</f>
        <v>0</v>
      </c>
      <c r="AD1084" s="60" t="str">
        <f ca="1">+IFERROR(VLOOKUP((($AC$3-AC1084))/30.5,$AK$24:$AL$28,2,TRUE),"")</f>
        <v>A plus d’un an</v>
      </c>
      <c r="AE1084" s="52"/>
      <c r="AF1084" s="61"/>
    </row>
    <row r="1085" spans="1:32" s="62" customFormat="1" ht="13.8" x14ac:dyDescent="0.3">
      <c r="A1085" s="76"/>
      <c r="B1085" s="64" t="s">
        <v>125</v>
      </c>
      <c r="C1085" s="65" t="s">
        <v>125</v>
      </c>
      <c r="D1085" s="65" t="s">
        <v>125</v>
      </c>
      <c r="E1085" s="66" t="s">
        <v>125</v>
      </c>
      <c r="F1085" s="54">
        <v>0</v>
      </c>
      <c r="G1085" s="55">
        <v>0</v>
      </c>
      <c r="H1085" s="67">
        <f t="shared" si="60"/>
        <v>0</v>
      </c>
      <c r="I1085" s="68"/>
      <c r="J1085" s="56"/>
      <c r="K1085" s="69"/>
      <c r="L1085" s="70">
        <f t="shared" si="61"/>
        <v>0</v>
      </c>
      <c r="M1085" s="52"/>
      <c r="N1085" s="57">
        <v>0</v>
      </c>
      <c r="O1085" s="72"/>
      <c r="P1085" s="72"/>
      <c r="Q1085" s="72"/>
      <c r="R1085" s="72"/>
      <c r="S1085" s="72"/>
      <c r="T1085" s="72"/>
      <c r="U1085" s="72"/>
      <c r="V1085" s="72"/>
      <c r="W1085" s="72"/>
      <c r="X1085" s="72"/>
      <c r="Y1085" s="72"/>
      <c r="Z1085" s="72"/>
      <c r="AA1085" s="58">
        <f t="shared" si="62"/>
        <v>0</v>
      </c>
      <c r="AB1085" s="73"/>
      <c r="AC1085" s="59">
        <f>IF(ROUND(Comptes!AA1085,0)=0,Comptes!AF1085,IFERROR(IF(Comptes!H1085&lt;&gt;0,IF(Comptes!AA1085&lt;&gt;0,SUMPRODUCT(Comptes!O1085:Z1085,Comptes!$O$5:$Z$5)/Comptes!AA1085,IF(Comptes!G1085&lt;&gt;0,$AC$3,Comptes!AF1085)),""),""))</f>
        <v>0</v>
      </c>
      <c r="AD1085" s="60" t="str">
        <f ca="1">+IFERROR(VLOOKUP((($AC$3-AC1085))/30.5,$AK$24:$AL$28,2,TRUE),"")</f>
        <v>A plus d’un an</v>
      </c>
      <c r="AE1085" s="52"/>
      <c r="AF1085" s="61"/>
    </row>
    <row r="1086" spans="1:32" s="62" customFormat="1" ht="13.8" x14ac:dyDescent="0.3">
      <c r="A1086" s="76"/>
      <c r="B1086" s="64" t="s">
        <v>125</v>
      </c>
      <c r="C1086" s="65" t="s">
        <v>125</v>
      </c>
      <c r="D1086" s="65" t="s">
        <v>125</v>
      </c>
      <c r="E1086" s="66" t="s">
        <v>125</v>
      </c>
      <c r="F1086" s="54">
        <v>0</v>
      </c>
      <c r="G1086" s="55">
        <v>0</v>
      </c>
      <c r="H1086" s="67">
        <f t="shared" si="60"/>
        <v>0</v>
      </c>
      <c r="I1086" s="68"/>
      <c r="J1086" s="56"/>
      <c r="K1086" s="69"/>
      <c r="L1086" s="70">
        <f t="shared" si="61"/>
        <v>0</v>
      </c>
      <c r="M1086" s="52"/>
      <c r="N1086" s="57">
        <v>0</v>
      </c>
      <c r="O1086" s="72"/>
      <c r="P1086" s="72"/>
      <c r="Q1086" s="72"/>
      <c r="R1086" s="72"/>
      <c r="S1086" s="72"/>
      <c r="T1086" s="72"/>
      <c r="U1086" s="72"/>
      <c r="V1086" s="72"/>
      <c r="W1086" s="72"/>
      <c r="X1086" s="72"/>
      <c r="Y1086" s="72"/>
      <c r="Z1086" s="72"/>
      <c r="AA1086" s="58">
        <f t="shared" si="62"/>
        <v>0</v>
      </c>
      <c r="AB1086" s="73"/>
      <c r="AC1086" s="59">
        <f>IF(ROUND(Comptes!AA1086,0)=0,Comptes!AF1086,IFERROR(IF(Comptes!H1086&lt;&gt;0,IF(Comptes!AA1086&lt;&gt;0,SUMPRODUCT(Comptes!O1086:Z1086,Comptes!$O$5:$Z$5)/Comptes!AA1086,IF(Comptes!G1086&lt;&gt;0,$AC$3,Comptes!AF1086)),""),""))</f>
        <v>0</v>
      </c>
      <c r="AD1086" s="60" t="str">
        <f ca="1">+IFERROR(VLOOKUP((($AC$3-AC1086))/30.5,$AK$24:$AL$28,2,TRUE),"")</f>
        <v>A plus d’un an</v>
      </c>
      <c r="AE1086" s="52"/>
      <c r="AF1086" s="61"/>
    </row>
    <row r="1087" spans="1:32" s="62" customFormat="1" ht="13.8" x14ac:dyDescent="0.3">
      <c r="A1087" s="76"/>
      <c r="B1087" s="64" t="s">
        <v>125</v>
      </c>
      <c r="C1087" s="65" t="s">
        <v>125</v>
      </c>
      <c r="D1087" s="65" t="s">
        <v>125</v>
      </c>
      <c r="E1087" s="66" t="s">
        <v>125</v>
      </c>
      <c r="F1087" s="54">
        <v>0</v>
      </c>
      <c r="G1087" s="55">
        <v>0</v>
      </c>
      <c r="H1087" s="67">
        <f t="shared" si="60"/>
        <v>0</v>
      </c>
      <c r="I1087" s="68"/>
      <c r="J1087" s="56"/>
      <c r="K1087" s="69"/>
      <c r="L1087" s="70">
        <f t="shared" si="61"/>
        <v>0</v>
      </c>
      <c r="M1087" s="52"/>
      <c r="N1087" s="57">
        <v>0</v>
      </c>
      <c r="O1087" s="72"/>
      <c r="P1087" s="72"/>
      <c r="Q1087" s="72"/>
      <c r="R1087" s="72"/>
      <c r="S1087" s="72"/>
      <c r="T1087" s="72"/>
      <c r="U1087" s="72"/>
      <c r="V1087" s="72"/>
      <c r="W1087" s="72"/>
      <c r="X1087" s="72"/>
      <c r="Y1087" s="72"/>
      <c r="Z1087" s="72"/>
      <c r="AA1087" s="58">
        <f t="shared" si="62"/>
        <v>0</v>
      </c>
      <c r="AB1087" s="73"/>
      <c r="AC1087" s="59">
        <f>IF(ROUND(Comptes!AA1087,0)=0,Comptes!AF1087,IFERROR(IF(Comptes!H1087&lt;&gt;0,IF(Comptes!AA1087&lt;&gt;0,SUMPRODUCT(Comptes!O1087:Z1087,Comptes!$O$5:$Z$5)/Comptes!AA1087,IF(Comptes!G1087&lt;&gt;0,$AC$3,Comptes!AF1087)),""),""))</f>
        <v>0</v>
      </c>
      <c r="AD1087" s="60" t="str">
        <f ca="1">+IFERROR(VLOOKUP((($AC$3-AC1087))/30.5,$AK$24:$AL$28,2,TRUE),"")</f>
        <v>A plus d’un an</v>
      </c>
      <c r="AE1087" s="52"/>
      <c r="AF1087" s="61"/>
    </row>
    <row r="1088" spans="1:32" s="62" customFormat="1" ht="13.8" x14ac:dyDescent="0.3">
      <c r="A1088" s="76"/>
      <c r="B1088" s="64" t="s">
        <v>125</v>
      </c>
      <c r="C1088" s="65" t="s">
        <v>125</v>
      </c>
      <c r="D1088" s="65" t="s">
        <v>125</v>
      </c>
      <c r="E1088" s="66" t="s">
        <v>125</v>
      </c>
      <c r="F1088" s="54">
        <v>0</v>
      </c>
      <c r="G1088" s="55">
        <v>0</v>
      </c>
      <c r="H1088" s="67">
        <f t="shared" si="60"/>
        <v>0</v>
      </c>
      <c r="I1088" s="68"/>
      <c r="J1088" s="56"/>
      <c r="K1088" s="69"/>
      <c r="L1088" s="70">
        <f t="shared" si="61"/>
        <v>0</v>
      </c>
      <c r="M1088" s="52"/>
      <c r="N1088" s="57">
        <v>0</v>
      </c>
      <c r="O1088" s="72"/>
      <c r="P1088" s="72"/>
      <c r="Q1088" s="72"/>
      <c r="R1088" s="72"/>
      <c r="S1088" s="72"/>
      <c r="T1088" s="72"/>
      <c r="U1088" s="72"/>
      <c r="V1088" s="72"/>
      <c r="W1088" s="72"/>
      <c r="X1088" s="72"/>
      <c r="Y1088" s="72"/>
      <c r="Z1088" s="72"/>
      <c r="AA1088" s="58">
        <f t="shared" si="62"/>
        <v>0</v>
      </c>
      <c r="AB1088" s="73"/>
      <c r="AC1088" s="59">
        <f>IF(ROUND(Comptes!AA1088,0)=0,Comptes!AF1088,IFERROR(IF(Comptes!H1088&lt;&gt;0,IF(Comptes!AA1088&lt;&gt;0,SUMPRODUCT(Comptes!O1088:Z1088,Comptes!$O$5:$Z$5)/Comptes!AA1088,IF(Comptes!G1088&lt;&gt;0,$AC$3,Comptes!AF1088)),""),""))</f>
        <v>0</v>
      </c>
      <c r="AD1088" s="60" t="str">
        <f ca="1">+IFERROR(VLOOKUP((($AC$3-AC1088))/30.5,$AK$24:$AL$28,2,TRUE),"")</f>
        <v>A plus d’un an</v>
      </c>
      <c r="AE1088" s="52"/>
      <c r="AF1088" s="61"/>
    </row>
    <row r="1089" spans="1:32" s="62" customFormat="1" ht="13.8" x14ac:dyDescent="0.3">
      <c r="A1089" s="76"/>
      <c r="B1089" s="64" t="s">
        <v>125</v>
      </c>
      <c r="C1089" s="65" t="s">
        <v>125</v>
      </c>
      <c r="D1089" s="65" t="s">
        <v>125</v>
      </c>
      <c r="E1089" s="66" t="s">
        <v>125</v>
      </c>
      <c r="F1089" s="54">
        <v>0</v>
      </c>
      <c r="G1089" s="55">
        <v>0</v>
      </c>
      <c r="H1089" s="67">
        <f t="shared" si="60"/>
        <v>0</v>
      </c>
      <c r="I1089" s="68"/>
      <c r="J1089" s="56"/>
      <c r="K1089" s="69"/>
      <c r="L1089" s="70">
        <f t="shared" si="61"/>
        <v>0</v>
      </c>
      <c r="M1089" s="52"/>
      <c r="N1089" s="57">
        <v>0</v>
      </c>
      <c r="O1089" s="72"/>
      <c r="P1089" s="72"/>
      <c r="Q1089" s="72"/>
      <c r="R1089" s="72"/>
      <c r="S1089" s="72"/>
      <c r="T1089" s="72"/>
      <c r="U1089" s="72"/>
      <c r="V1089" s="72"/>
      <c r="W1089" s="72"/>
      <c r="X1089" s="72"/>
      <c r="Y1089" s="72"/>
      <c r="Z1089" s="72"/>
      <c r="AA1089" s="58">
        <f t="shared" si="62"/>
        <v>0</v>
      </c>
      <c r="AB1089" s="73"/>
      <c r="AC1089" s="59">
        <f>IF(ROUND(Comptes!AA1089,0)=0,Comptes!AF1089,IFERROR(IF(Comptes!H1089&lt;&gt;0,IF(Comptes!AA1089&lt;&gt;0,SUMPRODUCT(Comptes!O1089:Z1089,Comptes!$O$5:$Z$5)/Comptes!AA1089,IF(Comptes!G1089&lt;&gt;0,$AC$3,Comptes!AF1089)),""),""))</f>
        <v>0</v>
      </c>
      <c r="AD1089" s="60" t="str">
        <f ca="1">+IFERROR(VLOOKUP((($AC$3-AC1089))/30.5,$AK$24:$AL$28,2,TRUE),"")</f>
        <v>A plus d’un an</v>
      </c>
      <c r="AE1089" s="52"/>
      <c r="AF1089" s="61"/>
    </row>
    <row r="1090" spans="1:32" s="62" customFormat="1" ht="13.8" x14ac:dyDescent="0.3">
      <c r="A1090" s="76"/>
      <c r="B1090" s="64" t="s">
        <v>125</v>
      </c>
      <c r="C1090" s="65" t="s">
        <v>125</v>
      </c>
      <c r="D1090" s="65" t="s">
        <v>125</v>
      </c>
      <c r="E1090" s="66" t="s">
        <v>125</v>
      </c>
      <c r="F1090" s="54">
        <v>0</v>
      </c>
      <c r="G1090" s="55">
        <v>0</v>
      </c>
      <c r="H1090" s="67">
        <f t="shared" si="60"/>
        <v>0</v>
      </c>
      <c r="I1090" s="68"/>
      <c r="J1090" s="56"/>
      <c r="K1090" s="69"/>
      <c r="L1090" s="70">
        <f t="shared" si="61"/>
        <v>0</v>
      </c>
      <c r="M1090" s="52"/>
      <c r="N1090" s="57">
        <v>0</v>
      </c>
      <c r="O1090" s="72"/>
      <c r="P1090" s="72"/>
      <c r="Q1090" s="72"/>
      <c r="R1090" s="72"/>
      <c r="S1090" s="72"/>
      <c r="T1090" s="72"/>
      <c r="U1090" s="72"/>
      <c r="V1090" s="72"/>
      <c r="W1090" s="72"/>
      <c r="X1090" s="72"/>
      <c r="Y1090" s="72"/>
      <c r="Z1090" s="72"/>
      <c r="AA1090" s="58">
        <f t="shared" si="62"/>
        <v>0</v>
      </c>
      <c r="AB1090" s="73"/>
      <c r="AC1090" s="59">
        <f>IF(ROUND(Comptes!AA1090,0)=0,Comptes!AF1090,IFERROR(IF(Comptes!H1090&lt;&gt;0,IF(Comptes!AA1090&lt;&gt;0,SUMPRODUCT(Comptes!O1090:Z1090,Comptes!$O$5:$Z$5)/Comptes!AA1090,IF(Comptes!G1090&lt;&gt;0,$AC$3,Comptes!AF1090)),""),""))</f>
        <v>0</v>
      </c>
      <c r="AD1090" s="60" t="str">
        <f ca="1">+IFERROR(VLOOKUP((($AC$3-AC1090))/30.5,$AK$24:$AL$28,2,TRUE),"")</f>
        <v>A plus d’un an</v>
      </c>
      <c r="AE1090" s="52"/>
      <c r="AF1090" s="61"/>
    </row>
    <row r="1091" spans="1:32" s="62" customFormat="1" ht="13.8" x14ac:dyDescent="0.3">
      <c r="A1091" s="76"/>
      <c r="B1091" s="64" t="s">
        <v>125</v>
      </c>
      <c r="C1091" s="65" t="s">
        <v>125</v>
      </c>
      <c r="D1091" s="65" t="s">
        <v>125</v>
      </c>
      <c r="E1091" s="66" t="s">
        <v>125</v>
      </c>
      <c r="F1091" s="54">
        <v>0</v>
      </c>
      <c r="G1091" s="55">
        <v>0</v>
      </c>
      <c r="H1091" s="67">
        <f t="shared" si="60"/>
        <v>0</v>
      </c>
      <c r="I1091" s="68"/>
      <c r="J1091" s="56"/>
      <c r="K1091" s="69"/>
      <c r="L1091" s="70">
        <f t="shared" si="61"/>
        <v>0</v>
      </c>
      <c r="M1091" s="52"/>
      <c r="N1091" s="57">
        <v>0</v>
      </c>
      <c r="O1091" s="72"/>
      <c r="P1091" s="72"/>
      <c r="Q1091" s="72"/>
      <c r="R1091" s="72"/>
      <c r="S1091" s="72"/>
      <c r="T1091" s="72"/>
      <c r="U1091" s="72"/>
      <c r="V1091" s="72"/>
      <c r="W1091" s="72"/>
      <c r="X1091" s="72"/>
      <c r="Y1091" s="72"/>
      <c r="Z1091" s="72"/>
      <c r="AA1091" s="58">
        <f t="shared" si="62"/>
        <v>0</v>
      </c>
      <c r="AB1091" s="73"/>
      <c r="AC1091" s="59">
        <f>IF(ROUND(Comptes!AA1091,0)=0,Comptes!AF1091,IFERROR(IF(Comptes!H1091&lt;&gt;0,IF(Comptes!AA1091&lt;&gt;0,SUMPRODUCT(Comptes!O1091:Z1091,Comptes!$O$5:$Z$5)/Comptes!AA1091,IF(Comptes!G1091&lt;&gt;0,$AC$3,Comptes!AF1091)),""),""))</f>
        <v>0</v>
      </c>
      <c r="AD1091" s="60" t="str">
        <f ca="1">+IFERROR(VLOOKUP((($AC$3-AC1091))/30.5,$AK$24:$AL$28,2,TRUE),"")</f>
        <v>A plus d’un an</v>
      </c>
      <c r="AE1091" s="52"/>
      <c r="AF1091" s="61"/>
    </row>
    <row r="1092" spans="1:32" s="62" customFormat="1" ht="13.8" x14ac:dyDescent="0.3">
      <c r="A1092" s="76"/>
      <c r="B1092" s="64" t="s">
        <v>125</v>
      </c>
      <c r="C1092" s="65" t="s">
        <v>125</v>
      </c>
      <c r="D1092" s="65" t="s">
        <v>125</v>
      </c>
      <c r="E1092" s="66" t="s">
        <v>125</v>
      </c>
      <c r="F1092" s="54">
        <v>0</v>
      </c>
      <c r="G1092" s="55">
        <v>0</v>
      </c>
      <c r="H1092" s="67">
        <f t="shared" si="60"/>
        <v>0</v>
      </c>
      <c r="I1092" s="68"/>
      <c r="J1092" s="56"/>
      <c r="K1092" s="69"/>
      <c r="L1092" s="70">
        <f t="shared" si="61"/>
        <v>0</v>
      </c>
      <c r="M1092" s="52"/>
      <c r="N1092" s="57">
        <v>0</v>
      </c>
      <c r="O1092" s="72"/>
      <c r="P1092" s="72"/>
      <c r="Q1092" s="72"/>
      <c r="R1092" s="72"/>
      <c r="S1092" s="72"/>
      <c r="T1092" s="72"/>
      <c r="U1092" s="72"/>
      <c r="V1092" s="72"/>
      <c r="W1092" s="72"/>
      <c r="X1092" s="72"/>
      <c r="Y1092" s="72"/>
      <c r="Z1092" s="72"/>
      <c r="AA1092" s="58">
        <f t="shared" si="62"/>
        <v>0</v>
      </c>
      <c r="AB1092" s="73"/>
      <c r="AC1092" s="59">
        <f>IF(ROUND(Comptes!AA1092,0)=0,Comptes!AF1092,IFERROR(IF(Comptes!H1092&lt;&gt;0,IF(Comptes!AA1092&lt;&gt;0,SUMPRODUCT(Comptes!O1092:Z1092,Comptes!$O$5:$Z$5)/Comptes!AA1092,IF(Comptes!G1092&lt;&gt;0,$AC$3,Comptes!AF1092)),""),""))</f>
        <v>0</v>
      </c>
      <c r="AD1092" s="60" t="str">
        <f ca="1">+IFERROR(VLOOKUP((($AC$3-AC1092))/30.5,$AK$24:$AL$28,2,TRUE),"")</f>
        <v>A plus d’un an</v>
      </c>
      <c r="AE1092" s="52"/>
      <c r="AF1092" s="61"/>
    </row>
    <row r="1093" spans="1:32" s="62" customFormat="1" ht="13.8" x14ac:dyDescent="0.3">
      <c r="A1093" s="76"/>
      <c r="B1093" s="64" t="s">
        <v>125</v>
      </c>
      <c r="C1093" s="65" t="s">
        <v>125</v>
      </c>
      <c r="D1093" s="65" t="s">
        <v>125</v>
      </c>
      <c r="E1093" s="66" t="s">
        <v>125</v>
      </c>
      <c r="F1093" s="54">
        <v>0</v>
      </c>
      <c r="G1093" s="55">
        <v>0</v>
      </c>
      <c r="H1093" s="67">
        <f t="shared" si="60"/>
        <v>0</v>
      </c>
      <c r="I1093" s="68"/>
      <c r="J1093" s="56"/>
      <c r="K1093" s="69"/>
      <c r="L1093" s="70">
        <f t="shared" si="61"/>
        <v>0</v>
      </c>
      <c r="M1093" s="52"/>
      <c r="N1093" s="57">
        <v>0</v>
      </c>
      <c r="O1093" s="72"/>
      <c r="P1093" s="72"/>
      <c r="Q1093" s="72"/>
      <c r="R1093" s="72"/>
      <c r="S1093" s="72"/>
      <c r="T1093" s="72"/>
      <c r="U1093" s="72"/>
      <c r="V1093" s="72"/>
      <c r="W1093" s="72"/>
      <c r="X1093" s="72"/>
      <c r="Y1093" s="72"/>
      <c r="Z1093" s="72"/>
      <c r="AA1093" s="58">
        <f t="shared" si="62"/>
        <v>0</v>
      </c>
      <c r="AB1093" s="73"/>
      <c r="AC1093" s="59">
        <f>IF(ROUND(Comptes!AA1093,0)=0,Comptes!AF1093,IFERROR(IF(Comptes!H1093&lt;&gt;0,IF(Comptes!AA1093&lt;&gt;0,SUMPRODUCT(Comptes!O1093:Z1093,Comptes!$O$5:$Z$5)/Comptes!AA1093,IF(Comptes!G1093&lt;&gt;0,$AC$3,Comptes!AF1093)),""),""))</f>
        <v>0</v>
      </c>
      <c r="AD1093" s="60" t="str">
        <f ca="1">+IFERROR(VLOOKUP((($AC$3-AC1093))/30.5,$AK$24:$AL$28,2,TRUE),"")</f>
        <v>A plus d’un an</v>
      </c>
      <c r="AE1093" s="52"/>
      <c r="AF1093" s="61"/>
    </row>
    <row r="1094" spans="1:32" s="62" customFormat="1" ht="13.8" x14ac:dyDescent="0.3">
      <c r="A1094" s="76"/>
      <c r="B1094" s="64" t="s">
        <v>125</v>
      </c>
      <c r="C1094" s="65" t="s">
        <v>125</v>
      </c>
      <c r="D1094" s="65" t="s">
        <v>125</v>
      </c>
      <c r="E1094" s="66" t="s">
        <v>125</v>
      </c>
      <c r="F1094" s="54">
        <v>0</v>
      </c>
      <c r="G1094" s="55">
        <v>0</v>
      </c>
      <c r="H1094" s="67">
        <f t="shared" si="60"/>
        <v>0</v>
      </c>
      <c r="I1094" s="68"/>
      <c r="J1094" s="56"/>
      <c r="K1094" s="69"/>
      <c r="L1094" s="70">
        <f t="shared" si="61"/>
        <v>0</v>
      </c>
      <c r="M1094" s="52"/>
      <c r="N1094" s="57">
        <v>0</v>
      </c>
      <c r="O1094" s="72"/>
      <c r="P1094" s="72"/>
      <c r="Q1094" s="72"/>
      <c r="R1094" s="72"/>
      <c r="S1094" s="72"/>
      <c r="T1094" s="72"/>
      <c r="U1094" s="72"/>
      <c r="V1094" s="72"/>
      <c r="W1094" s="72"/>
      <c r="X1094" s="72"/>
      <c r="Y1094" s="72"/>
      <c r="Z1094" s="72"/>
      <c r="AA1094" s="58">
        <f t="shared" si="62"/>
        <v>0</v>
      </c>
      <c r="AB1094" s="73"/>
      <c r="AC1094" s="59">
        <f>IF(ROUND(Comptes!AA1094,0)=0,Comptes!AF1094,IFERROR(IF(Comptes!H1094&lt;&gt;0,IF(Comptes!AA1094&lt;&gt;0,SUMPRODUCT(Comptes!O1094:Z1094,Comptes!$O$5:$Z$5)/Comptes!AA1094,IF(Comptes!G1094&lt;&gt;0,$AC$3,Comptes!AF1094)),""),""))</f>
        <v>0</v>
      </c>
      <c r="AD1094" s="60" t="str">
        <f ca="1">+IFERROR(VLOOKUP((($AC$3-AC1094))/30.5,$AK$24:$AL$28,2,TRUE),"")</f>
        <v>A plus d’un an</v>
      </c>
      <c r="AE1094" s="52"/>
      <c r="AF1094" s="61"/>
    </row>
    <row r="1095" spans="1:32" s="62" customFormat="1" ht="13.8" x14ac:dyDescent="0.3">
      <c r="A1095" s="76"/>
      <c r="B1095" s="64" t="s">
        <v>125</v>
      </c>
      <c r="C1095" s="65" t="s">
        <v>125</v>
      </c>
      <c r="D1095" s="65" t="s">
        <v>125</v>
      </c>
      <c r="E1095" s="66" t="s">
        <v>125</v>
      </c>
      <c r="F1095" s="54">
        <v>0</v>
      </c>
      <c r="G1095" s="55">
        <v>0</v>
      </c>
      <c r="H1095" s="67">
        <f t="shared" si="60"/>
        <v>0</v>
      </c>
      <c r="I1095" s="68"/>
      <c r="J1095" s="56"/>
      <c r="K1095" s="69"/>
      <c r="L1095" s="70">
        <f t="shared" si="61"/>
        <v>0</v>
      </c>
      <c r="M1095" s="52"/>
      <c r="N1095" s="57">
        <v>0</v>
      </c>
      <c r="O1095" s="72"/>
      <c r="P1095" s="72"/>
      <c r="Q1095" s="72"/>
      <c r="R1095" s="72"/>
      <c r="S1095" s="72"/>
      <c r="T1095" s="72"/>
      <c r="U1095" s="72"/>
      <c r="V1095" s="72"/>
      <c r="W1095" s="72"/>
      <c r="X1095" s="72"/>
      <c r="Y1095" s="72"/>
      <c r="Z1095" s="72"/>
      <c r="AA1095" s="58">
        <f t="shared" si="62"/>
        <v>0</v>
      </c>
      <c r="AB1095" s="73"/>
      <c r="AC1095" s="59">
        <f>IF(ROUND(Comptes!AA1095,0)=0,Comptes!AF1095,IFERROR(IF(Comptes!H1095&lt;&gt;0,IF(Comptes!AA1095&lt;&gt;0,SUMPRODUCT(Comptes!O1095:Z1095,Comptes!$O$5:$Z$5)/Comptes!AA1095,IF(Comptes!G1095&lt;&gt;0,$AC$3,Comptes!AF1095)),""),""))</f>
        <v>0</v>
      </c>
      <c r="AD1095" s="60" t="str">
        <f ca="1">+IFERROR(VLOOKUP((($AC$3-AC1095))/30.5,$AK$24:$AL$28,2,TRUE),"")</f>
        <v>A plus d’un an</v>
      </c>
      <c r="AE1095" s="52"/>
      <c r="AF1095" s="61"/>
    </row>
    <row r="1096" spans="1:32" s="62" customFormat="1" ht="13.8" x14ac:dyDescent="0.3">
      <c r="A1096" s="76"/>
      <c r="B1096" s="64" t="s">
        <v>125</v>
      </c>
      <c r="C1096" s="65" t="s">
        <v>125</v>
      </c>
      <c r="D1096" s="65" t="s">
        <v>125</v>
      </c>
      <c r="E1096" s="66" t="s">
        <v>125</v>
      </c>
      <c r="F1096" s="54">
        <v>0</v>
      </c>
      <c r="G1096" s="55">
        <v>0</v>
      </c>
      <c r="H1096" s="67">
        <f t="shared" si="60"/>
        <v>0</v>
      </c>
      <c r="I1096" s="68"/>
      <c r="J1096" s="56"/>
      <c r="K1096" s="69"/>
      <c r="L1096" s="70">
        <f t="shared" si="61"/>
        <v>0</v>
      </c>
      <c r="M1096" s="52"/>
      <c r="N1096" s="57">
        <v>0</v>
      </c>
      <c r="O1096" s="72"/>
      <c r="P1096" s="72"/>
      <c r="Q1096" s="72"/>
      <c r="R1096" s="72"/>
      <c r="S1096" s="72"/>
      <c r="T1096" s="72"/>
      <c r="U1096" s="72"/>
      <c r="V1096" s="72"/>
      <c r="W1096" s="72"/>
      <c r="X1096" s="72"/>
      <c r="Y1096" s="72"/>
      <c r="Z1096" s="72"/>
      <c r="AA1096" s="58">
        <f t="shared" si="62"/>
        <v>0</v>
      </c>
      <c r="AB1096" s="73"/>
      <c r="AC1096" s="59">
        <f>IF(ROUND(Comptes!AA1096,0)=0,Comptes!AF1096,IFERROR(IF(Comptes!H1096&lt;&gt;0,IF(Comptes!AA1096&lt;&gt;0,SUMPRODUCT(Comptes!O1096:Z1096,Comptes!$O$5:$Z$5)/Comptes!AA1096,IF(Comptes!G1096&lt;&gt;0,$AC$3,Comptes!AF1096)),""),""))</f>
        <v>0</v>
      </c>
      <c r="AD1096" s="60" t="str">
        <f ca="1">+IFERROR(VLOOKUP((($AC$3-AC1096))/30.5,$AK$24:$AL$28,2,TRUE),"")</f>
        <v>A plus d’un an</v>
      </c>
      <c r="AE1096" s="52"/>
      <c r="AF1096" s="61"/>
    </row>
    <row r="1097" spans="1:32" s="62" customFormat="1" ht="13.8" x14ac:dyDescent="0.3">
      <c r="A1097" s="76"/>
      <c r="B1097" s="64" t="s">
        <v>125</v>
      </c>
      <c r="C1097" s="65" t="s">
        <v>125</v>
      </c>
      <c r="D1097" s="65" t="s">
        <v>125</v>
      </c>
      <c r="E1097" s="66" t="s">
        <v>125</v>
      </c>
      <c r="F1097" s="54">
        <v>0</v>
      </c>
      <c r="G1097" s="55">
        <v>0</v>
      </c>
      <c r="H1097" s="67">
        <f t="shared" si="60"/>
        <v>0</v>
      </c>
      <c r="I1097" s="68"/>
      <c r="J1097" s="56"/>
      <c r="K1097" s="69"/>
      <c r="L1097" s="70">
        <f t="shared" si="61"/>
        <v>0</v>
      </c>
      <c r="M1097" s="52"/>
      <c r="N1097" s="57">
        <v>0</v>
      </c>
      <c r="O1097" s="72"/>
      <c r="P1097" s="72"/>
      <c r="Q1097" s="72"/>
      <c r="R1097" s="72"/>
      <c r="S1097" s="72"/>
      <c r="T1097" s="72"/>
      <c r="U1097" s="72"/>
      <c r="V1097" s="72"/>
      <c r="W1097" s="72"/>
      <c r="X1097" s="72"/>
      <c r="Y1097" s="72"/>
      <c r="Z1097" s="72"/>
      <c r="AA1097" s="58">
        <f t="shared" si="62"/>
        <v>0</v>
      </c>
      <c r="AB1097" s="73"/>
      <c r="AC1097" s="59">
        <f>IF(ROUND(Comptes!AA1097,0)=0,Comptes!AF1097,IFERROR(IF(Comptes!H1097&lt;&gt;0,IF(Comptes!AA1097&lt;&gt;0,SUMPRODUCT(Comptes!O1097:Z1097,Comptes!$O$5:$Z$5)/Comptes!AA1097,IF(Comptes!G1097&lt;&gt;0,$AC$3,Comptes!AF1097)),""),""))</f>
        <v>0</v>
      </c>
      <c r="AD1097" s="60" t="str">
        <f ca="1">+IFERROR(VLOOKUP((($AC$3-AC1097))/30.5,$AK$24:$AL$28,2,TRUE),"")</f>
        <v>A plus d’un an</v>
      </c>
      <c r="AE1097" s="52"/>
      <c r="AF1097" s="61"/>
    </row>
    <row r="1098" spans="1:32" s="62" customFormat="1" ht="13.8" x14ac:dyDescent="0.3">
      <c r="A1098" s="76"/>
      <c r="B1098" s="64" t="s">
        <v>125</v>
      </c>
      <c r="C1098" s="65" t="s">
        <v>125</v>
      </c>
      <c r="D1098" s="65" t="s">
        <v>125</v>
      </c>
      <c r="E1098" s="66" t="s">
        <v>125</v>
      </c>
      <c r="F1098" s="54">
        <v>0</v>
      </c>
      <c r="G1098" s="55">
        <v>0</v>
      </c>
      <c r="H1098" s="67">
        <f t="shared" si="60"/>
        <v>0</v>
      </c>
      <c r="I1098" s="68"/>
      <c r="J1098" s="56"/>
      <c r="K1098" s="69"/>
      <c r="L1098" s="70">
        <f t="shared" si="61"/>
        <v>0</v>
      </c>
      <c r="M1098" s="52"/>
      <c r="N1098" s="57">
        <v>0</v>
      </c>
      <c r="O1098" s="72"/>
      <c r="P1098" s="72"/>
      <c r="Q1098" s="72"/>
      <c r="R1098" s="72"/>
      <c r="S1098" s="72"/>
      <c r="T1098" s="72"/>
      <c r="U1098" s="72"/>
      <c r="V1098" s="72"/>
      <c r="W1098" s="72"/>
      <c r="X1098" s="72"/>
      <c r="Y1098" s="72"/>
      <c r="Z1098" s="72"/>
      <c r="AA1098" s="58">
        <f t="shared" si="62"/>
        <v>0</v>
      </c>
      <c r="AB1098" s="73"/>
      <c r="AC1098" s="59">
        <f>IF(ROUND(Comptes!AA1098,0)=0,Comptes!AF1098,IFERROR(IF(Comptes!H1098&lt;&gt;0,IF(Comptes!AA1098&lt;&gt;0,SUMPRODUCT(Comptes!O1098:Z1098,Comptes!$O$5:$Z$5)/Comptes!AA1098,IF(Comptes!G1098&lt;&gt;0,$AC$3,Comptes!AF1098)),""),""))</f>
        <v>0</v>
      </c>
      <c r="AD1098" s="60" t="str">
        <f ca="1">+IFERROR(VLOOKUP((($AC$3-AC1098))/30.5,$AK$24:$AL$28,2,TRUE),"")</f>
        <v>A plus d’un an</v>
      </c>
      <c r="AE1098" s="52"/>
      <c r="AF1098" s="61"/>
    </row>
    <row r="1099" spans="1:32" s="62" customFormat="1" ht="13.8" x14ac:dyDescent="0.3">
      <c r="A1099" s="76"/>
      <c r="B1099" s="64" t="s">
        <v>125</v>
      </c>
      <c r="C1099" s="65" t="s">
        <v>125</v>
      </c>
      <c r="D1099" s="65" t="s">
        <v>125</v>
      </c>
      <c r="E1099" s="66" t="s">
        <v>125</v>
      </c>
      <c r="F1099" s="54">
        <v>0</v>
      </c>
      <c r="G1099" s="55">
        <v>0</v>
      </c>
      <c r="H1099" s="67">
        <f t="shared" si="60"/>
        <v>0</v>
      </c>
      <c r="I1099" s="68"/>
      <c r="J1099" s="56"/>
      <c r="K1099" s="69"/>
      <c r="L1099" s="70">
        <f t="shared" si="61"/>
        <v>0</v>
      </c>
      <c r="M1099" s="52"/>
      <c r="N1099" s="57">
        <v>0</v>
      </c>
      <c r="O1099" s="72"/>
      <c r="P1099" s="72"/>
      <c r="Q1099" s="72"/>
      <c r="R1099" s="72"/>
      <c r="S1099" s="72"/>
      <c r="T1099" s="72"/>
      <c r="U1099" s="72"/>
      <c r="V1099" s="72"/>
      <c r="W1099" s="72"/>
      <c r="X1099" s="72"/>
      <c r="Y1099" s="72"/>
      <c r="Z1099" s="72"/>
      <c r="AA1099" s="58">
        <f t="shared" si="62"/>
        <v>0</v>
      </c>
      <c r="AB1099" s="73"/>
      <c r="AC1099" s="59">
        <f>IF(ROUND(Comptes!AA1099,0)=0,Comptes!AF1099,IFERROR(IF(Comptes!H1099&lt;&gt;0,IF(Comptes!AA1099&lt;&gt;0,SUMPRODUCT(Comptes!O1099:Z1099,Comptes!$O$5:$Z$5)/Comptes!AA1099,IF(Comptes!G1099&lt;&gt;0,$AC$3,Comptes!AF1099)),""),""))</f>
        <v>0</v>
      </c>
      <c r="AD1099" s="60" t="str">
        <f ca="1">+IFERROR(VLOOKUP((($AC$3-AC1099))/30.5,$AK$24:$AL$28,2,TRUE),"")</f>
        <v>A plus d’un an</v>
      </c>
      <c r="AE1099" s="52"/>
      <c r="AF1099" s="61"/>
    </row>
    <row r="1100" spans="1:32" s="62" customFormat="1" ht="13.8" x14ac:dyDescent="0.3">
      <c r="A1100" s="76"/>
      <c r="B1100" s="64" t="s">
        <v>125</v>
      </c>
      <c r="C1100" s="65" t="s">
        <v>125</v>
      </c>
      <c r="D1100" s="65" t="s">
        <v>125</v>
      </c>
      <c r="E1100" s="66" t="s">
        <v>125</v>
      </c>
      <c r="F1100" s="54">
        <v>0</v>
      </c>
      <c r="G1100" s="55">
        <v>0</v>
      </c>
      <c r="H1100" s="67">
        <f t="shared" si="60"/>
        <v>0</v>
      </c>
      <c r="I1100" s="68"/>
      <c r="J1100" s="56"/>
      <c r="K1100" s="69"/>
      <c r="L1100" s="70">
        <f t="shared" si="61"/>
        <v>0</v>
      </c>
      <c r="M1100" s="52"/>
      <c r="N1100" s="57">
        <v>0</v>
      </c>
      <c r="O1100" s="72"/>
      <c r="P1100" s="72"/>
      <c r="Q1100" s="72"/>
      <c r="R1100" s="72"/>
      <c r="S1100" s="72"/>
      <c r="T1100" s="72"/>
      <c r="U1100" s="72"/>
      <c r="V1100" s="72"/>
      <c r="W1100" s="72"/>
      <c r="X1100" s="72"/>
      <c r="Y1100" s="72"/>
      <c r="Z1100" s="72"/>
      <c r="AA1100" s="58">
        <f t="shared" si="62"/>
        <v>0</v>
      </c>
      <c r="AB1100" s="73"/>
      <c r="AC1100" s="59">
        <f>IF(ROUND(Comptes!AA1100,0)=0,Comptes!AF1100,IFERROR(IF(Comptes!H1100&lt;&gt;0,IF(Comptes!AA1100&lt;&gt;0,SUMPRODUCT(Comptes!O1100:Z1100,Comptes!$O$5:$Z$5)/Comptes!AA1100,IF(Comptes!G1100&lt;&gt;0,$AC$3,Comptes!AF1100)),""),""))</f>
        <v>0</v>
      </c>
      <c r="AD1100" s="60" t="str">
        <f ca="1">+IFERROR(VLOOKUP((($AC$3-AC1100))/30.5,$AK$24:$AL$28,2,TRUE),"")</f>
        <v>A plus d’un an</v>
      </c>
      <c r="AE1100" s="52"/>
      <c r="AF1100" s="61"/>
    </row>
    <row r="1101" spans="1:32" s="62" customFormat="1" ht="13.8" x14ac:dyDescent="0.3">
      <c r="A1101" s="76"/>
      <c r="B1101" s="64" t="s">
        <v>125</v>
      </c>
      <c r="C1101" s="65" t="s">
        <v>125</v>
      </c>
      <c r="D1101" s="65" t="s">
        <v>125</v>
      </c>
      <c r="E1101" s="66" t="s">
        <v>125</v>
      </c>
      <c r="F1101" s="54">
        <v>0</v>
      </c>
      <c r="G1101" s="55">
        <v>0</v>
      </c>
      <c r="H1101" s="67">
        <f t="shared" si="60"/>
        <v>0</v>
      </c>
      <c r="I1101" s="68"/>
      <c r="J1101" s="56"/>
      <c r="K1101" s="69"/>
      <c r="L1101" s="70">
        <f t="shared" si="61"/>
        <v>0</v>
      </c>
      <c r="M1101" s="52"/>
      <c r="N1101" s="57">
        <v>0</v>
      </c>
      <c r="O1101" s="72"/>
      <c r="P1101" s="72"/>
      <c r="Q1101" s="72"/>
      <c r="R1101" s="72"/>
      <c r="S1101" s="72"/>
      <c r="T1101" s="72"/>
      <c r="U1101" s="72"/>
      <c r="V1101" s="72"/>
      <c r="W1101" s="72"/>
      <c r="X1101" s="72"/>
      <c r="Y1101" s="72"/>
      <c r="Z1101" s="72"/>
      <c r="AA1101" s="58">
        <f t="shared" si="62"/>
        <v>0</v>
      </c>
      <c r="AB1101" s="73"/>
      <c r="AC1101" s="59">
        <f>IF(ROUND(Comptes!AA1101,0)=0,Comptes!AF1101,IFERROR(IF(Comptes!H1101&lt;&gt;0,IF(Comptes!AA1101&lt;&gt;0,SUMPRODUCT(Comptes!O1101:Z1101,Comptes!$O$5:$Z$5)/Comptes!AA1101,IF(Comptes!G1101&lt;&gt;0,$AC$3,Comptes!AF1101)),""),""))</f>
        <v>0</v>
      </c>
      <c r="AD1101" s="60" t="str">
        <f ca="1">+IFERROR(VLOOKUP((($AC$3-AC1101))/30.5,$AK$24:$AL$28,2,TRUE),"")</f>
        <v>A plus d’un an</v>
      </c>
      <c r="AE1101" s="52"/>
      <c r="AF1101" s="61"/>
    </row>
    <row r="1102" spans="1:32" s="62" customFormat="1" ht="13.8" x14ac:dyDescent="0.3">
      <c r="A1102" s="76"/>
      <c r="B1102" s="64" t="s">
        <v>125</v>
      </c>
      <c r="C1102" s="65" t="s">
        <v>125</v>
      </c>
      <c r="D1102" s="65" t="s">
        <v>125</v>
      </c>
      <c r="E1102" s="66" t="s">
        <v>125</v>
      </c>
      <c r="F1102" s="54">
        <v>0</v>
      </c>
      <c r="G1102" s="55">
        <v>0</v>
      </c>
      <c r="H1102" s="67">
        <f t="shared" si="60"/>
        <v>0</v>
      </c>
      <c r="I1102" s="68"/>
      <c r="J1102" s="56"/>
      <c r="K1102" s="69"/>
      <c r="L1102" s="70">
        <f t="shared" si="61"/>
        <v>0</v>
      </c>
      <c r="M1102" s="52"/>
      <c r="N1102" s="57">
        <v>0</v>
      </c>
      <c r="O1102" s="72"/>
      <c r="P1102" s="72"/>
      <c r="Q1102" s="72"/>
      <c r="R1102" s="72"/>
      <c r="S1102" s="72"/>
      <c r="T1102" s="72"/>
      <c r="U1102" s="72"/>
      <c r="V1102" s="72"/>
      <c r="W1102" s="72"/>
      <c r="X1102" s="72"/>
      <c r="Y1102" s="72"/>
      <c r="Z1102" s="72"/>
      <c r="AA1102" s="58">
        <f t="shared" si="62"/>
        <v>0</v>
      </c>
      <c r="AB1102" s="73"/>
      <c r="AC1102" s="59">
        <f>IF(ROUND(Comptes!AA1102,0)=0,Comptes!AF1102,IFERROR(IF(Comptes!H1102&lt;&gt;0,IF(Comptes!AA1102&lt;&gt;0,SUMPRODUCT(Comptes!O1102:Z1102,Comptes!$O$5:$Z$5)/Comptes!AA1102,IF(Comptes!G1102&lt;&gt;0,$AC$3,Comptes!AF1102)),""),""))</f>
        <v>0</v>
      </c>
      <c r="AD1102" s="60" t="str">
        <f ca="1">+IFERROR(VLOOKUP((($AC$3-AC1102))/30.5,$AK$24:$AL$28,2,TRUE),"")</f>
        <v>A plus d’un an</v>
      </c>
      <c r="AE1102" s="52"/>
      <c r="AF1102" s="61"/>
    </row>
    <row r="1103" spans="1:32" s="62" customFormat="1" ht="13.8" x14ac:dyDescent="0.3">
      <c r="A1103" s="76"/>
      <c r="B1103" s="64" t="s">
        <v>125</v>
      </c>
      <c r="C1103" s="65" t="s">
        <v>125</v>
      </c>
      <c r="D1103" s="65" t="s">
        <v>125</v>
      </c>
      <c r="E1103" s="66" t="s">
        <v>125</v>
      </c>
      <c r="F1103" s="54">
        <v>0</v>
      </c>
      <c r="G1103" s="55">
        <v>0</v>
      </c>
      <c r="H1103" s="67">
        <f t="shared" si="60"/>
        <v>0</v>
      </c>
      <c r="I1103" s="68"/>
      <c r="J1103" s="56"/>
      <c r="K1103" s="69"/>
      <c r="L1103" s="70">
        <f t="shared" si="61"/>
        <v>0</v>
      </c>
      <c r="M1103" s="52"/>
      <c r="N1103" s="57">
        <v>0</v>
      </c>
      <c r="O1103" s="72"/>
      <c r="P1103" s="72"/>
      <c r="Q1103" s="72"/>
      <c r="R1103" s="72"/>
      <c r="S1103" s="72"/>
      <c r="T1103" s="72"/>
      <c r="U1103" s="72"/>
      <c r="V1103" s="72"/>
      <c r="W1103" s="72"/>
      <c r="X1103" s="72"/>
      <c r="Y1103" s="72"/>
      <c r="Z1103" s="72"/>
      <c r="AA1103" s="58">
        <f t="shared" si="62"/>
        <v>0</v>
      </c>
      <c r="AB1103" s="73"/>
      <c r="AC1103" s="59">
        <f>IF(ROUND(Comptes!AA1103,0)=0,Comptes!AF1103,IFERROR(IF(Comptes!H1103&lt;&gt;0,IF(Comptes!AA1103&lt;&gt;0,SUMPRODUCT(Comptes!O1103:Z1103,Comptes!$O$5:$Z$5)/Comptes!AA1103,IF(Comptes!G1103&lt;&gt;0,$AC$3,Comptes!AF1103)),""),""))</f>
        <v>0</v>
      </c>
      <c r="AD1103" s="60" t="str">
        <f ca="1">+IFERROR(VLOOKUP((($AC$3-AC1103))/30.5,$AK$24:$AL$28,2,TRUE),"")</f>
        <v>A plus d’un an</v>
      </c>
      <c r="AE1103" s="52"/>
      <c r="AF1103" s="61"/>
    </row>
    <row r="1104" spans="1:32" s="62" customFormat="1" ht="13.8" x14ac:dyDescent="0.3">
      <c r="A1104" s="76"/>
      <c r="B1104" s="64" t="s">
        <v>125</v>
      </c>
      <c r="C1104" s="65" t="s">
        <v>125</v>
      </c>
      <c r="D1104" s="65" t="s">
        <v>125</v>
      </c>
      <c r="E1104" s="66" t="s">
        <v>125</v>
      </c>
      <c r="F1104" s="54">
        <v>0</v>
      </c>
      <c r="G1104" s="55">
        <v>0</v>
      </c>
      <c r="H1104" s="67">
        <f t="shared" si="60"/>
        <v>0</v>
      </c>
      <c r="I1104" s="68"/>
      <c r="J1104" s="56"/>
      <c r="K1104" s="69"/>
      <c r="L1104" s="70">
        <f t="shared" si="61"/>
        <v>0</v>
      </c>
      <c r="M1104" s="52"/>
      <c r="N1104" s="57">
        <v>0</v>
      </c>
      <c r="O1104" s="72"/>
      <c r="P1104" s="72"/>
      <c r="Q1104" s="72"/>
      <c r="R1104" s="72"/>
      <c r="S1104" s="72"/>
      <c r="T1104" s="72"/>
      <c r="U1104" s="72"/>
      <c r="V1104" s="72"/>
      <c r="W1104" s="72"/>
      <c r="X1104" s="72"/>
      <c r="Y1104" s="72"/>
      <c r="Z1104" s="72"/>
      <c r="AA1104" s="58">
        <f t="shared" si="62"/>
        <v>0</v>
      </c>
      <c r="AB1104" s="73"/>
      <c r="AC1104" s="59">
        <f>IF(ROUND(Comptes!AA1104,0)=0,Comptes!AF1104,IFERROR(IF(Comptes!H1104&lt;&gt;0,IF(Comptes!AA1104&lt;&gt;0,SUMPRODUCT(Comptes!O1104:Z1104,Comptes!$O$5:$Z$5)/Comptes!AA1104,IF(Comptes!G1104&lt;&gt;0,$AC$3,Comptes!AF1104)),""),""))</f>
        <v>0</v>
      </c>
      <c r="AD1104" s="60" t="str">
        <f ca="1">+IFERROR(VLOOKUP((($AC$3-AC1104))/30.5,$AK$24:$AL$28,2,TRUE),"")</f>
        <v>A plus d’un an</v>
      </c>
      <c r="AE1104" s="52"/>
      <c r="AF1104" s="61"/>
    </row>
    <row r="1105" spans="1:32" s="62" customFormat="1" ht="13.8" x14ac:dyDescent="0.3">
      <c r="A1105" s="76"/>
      <c r="B1105" s="64" t="s">
        <v>125</v>
      </c>
      <c r="C1105" s="65" t="s">
        <v>125</v>
      </c>
      <c r="D1105" s="65" t="s">
        <v>125</v>
      </c>
      <c r="E1105" s="66" t="s">
        <v>125</v>
      </c>
      <c r="F1105" s="54">
        <v>0</v>
      </c>
      <c r="G1105" s="55">
        <v>0</v>
      </c>
      <c r="H1105" s="67">
        <f t="shared" si="60"/>
        <v>0</v>
      </c>
      <c r="I1105" s="68"/>
      <c r="J1105" s="56"/>
      <c r="K1105" s="69"/>
      <c r="L1105" s="70">
        <f t="shared" si="61"/>
        <v>0</v>
      </c>
      <c r="M1105" s="52"/>
      <c r="N1105" s="57">
        <v>0</v>
      </c>
      <c r="O1105" s="72"/>
      <c r="P1105" s="72"/>
      <c r="Q1105" s="72"/>
      <c r="R1105" s="72"/>
      <c r="S1105" s="72"/>
      <c r="T1105" s="72"/>
      <c r="U1105" s="72"/>
      <c r="V1105" s="72"/>
      <c r="W1105" s="72"/>
      <c r="X1105" s="72"/>
      <c r="Y1105" s="72"/>
      <c r="Z1105" s="72"/>
      <c r="AA1105" s="58">
        <f t="shared" si="62"/>
        <v>0</v>
      </c>
      <c r="AB1105" s="73"/>
      <c r="AC1105" s="59">
        <f>IF(ROUND(Comptes!AA1105,0)=0,Comptes!AF1105,IFERROR(IF(Comptes!H1105&lt;&gt;0,IF(Comptes!AA1105&lt;&gt;0,SUMPRODUCT(Comptes!O1105:Z1105,Comptes!$O$5:$Z$5)/Comptes!AA1105,IF(Comptes!G1105&lt;&gt;0,$AC$3,Comptes!AF1105)),""),""))</f>
        <v>0</v>
      </c>
      <c r="AD1105" s="60" t="str">
        <f ca="1">+IFERROR(VLOOKUP((($AC$3-AC1105))/30.5,$AK$24:$AL$28,2,TRUE),"")</f>
        <v>A plus d’un an</v>
      </c>
      <c r="AE1105" s="52"/>
      <c r="AF1105" s="61"/>
    </row>
    <row r="1106" spans="1:32" s="62" customFormat="1" ht="13.8" x14ac:dyDescent="0.3">
      <c r="A1106" s="76"/>
      <c r="B1106" s="64" t="s">
        <v>125</v>
      </c>
      <c r="C1106" s="65" t="s">
        <v>125</v>
      </c>
      <c r="D1106" s="65" t="s">
        <v>125</v>
      </c>
      <c r="E1106" s="66" t="s">
        <v>125</v>
      </c>
      <c r="F1106" s="54">
        <v>0</v>
      </c>
      <c r="G1106" s="55">
        <v>0</v>
      </c>
      <c r="H1106" s="67">
        <f t="shared" si="60"/>
        <v>0</v>
      </c>
      <c r="I1106" s="68"/>
      <c r="J1106" s="56"/>
      <c r="K1106" s="69"/>
      <c r="L1106" s="70">
        <f t="shared" si="61"/>
        <v>0</v>
      </c>
      <c r="M1106" s="52"/>
      <c r="N1106" s="57">
        <v>0</v>
      </c>
      <c r="O1106" s="72"/>
      <c r="P1106" s="72"/>
      <c r="Q1106" s="72"/>
      <c r="R1106" s="72"/>
      <c r="S1106" s="72"/>
      <c r="T1106" s="72"/>
      <c r="U1106" s="72"/>
      <c r="V1106" s="72"/>
      <c r="W1106" s="72"/>
      <c r="X1106" s="72"/>
      <c r="Y1106" s="72"/>
      <c r="Z1106" s="72"/>
      <c r="AA1106" s="58">
        <f t="shared" si="62"/>
        <v>0</v>
      </c>
      <c r="AB1106" s="73"/>
      <c r="AC1106" s="59">
        <f>IF(ROUND(Comptes!AA1106,0)=0,Comptes!AF1106,IFERROR(IF(Comptes!H1106&lt;&gt;0,IF(Comptes!AA1106&lt;&gt;0,SUMPRODUCT(Comptes!O1106:Z1106,Comptes!$O$5:$Z$5)/Comptes!AA1106,IF(Comptes!G1106&lt;&gt;0,$AC$3,Comptes!AF1106)),""),""))</f>
        <v>0</v>
      </c>
      <c r="AD1106" s="60" t="str">
        <f ca="1">+IFERROR(VLOOKUP((($AC$3-AC1106))/30.5,$AK$24:$AL$28,2,TRUE),"")</f>
        <v>A plus d’un an</v>
      </c>
      <c r="AE1106" s="52"/>
      <c r="AF1106" s="61"/>
    </row>
    <row r="1107" spans="1:32" s="62" customFormat="1" ht="13.8" x14ac:dyDescent="0.3">
      <c r="A1107" s="76"/>
      <c r="B1107" s="64" t="s">
        <v>125</v>
      </c>
      <c r="C1107" s="65" t="s">
        <v>125</v>
      </c>
      <c r="D1107" s="65" t="s">
        <v>125</v>
      </c>
      <c r="E1107" s="66" t="s">
        <v>125</v>
      </c>
      <c r="F1107" s="54">
        <v>0</v>
      </c>
      <c r="G1107" s="55">
        <v>0</v>
      </c>
      <c r="H1107" s="67">
        <f t="shared" si="60"/>
        <v>0</v>
      </c>
      <c r="I1107" s="68"/>
      <c r="J1107" s="56"/>
      <c r="K1107" s="69"/>
      <c r="L1107" s="70">
        <f t="shared" si="61"/>
        <v>0</v>
      </c>
      <c r="M1107" s="52"/>
      <c r="N1107" s="57">
        <v>0</v>
      </c>
      <c r="O1107" s="72"/>
      <c r="P1107" s="72"/>
      <c r="Q1107" s="72"/>
      <c r="R1107" s="72"/>
      <c r="S1107" s="72"/>
      <c r="T1107" s="72"/>
      <c r="U1107" s="72"/>
      <c r="V1107" s="72"/>
      <c r="W1107" s="72"/>
      <c r="X1107" s="72"/>
      <c r="Y1107" s="72"/>
      <c r="Z1107" s="72"/>
      <c r="AA1107" s="58">
        <f t="shared" si="62"/>
        <v>0</v>
      </c>
      <c r="AB1107" s="73"/>
      <c r="AC1107" s="59">
        <f>IF(ROUND(Comptes!AA1107,0)=0,Comptes!AF1107,IFERROR(IF(Comptes!H1107&lt;&gt;0,IF(Comptes!AA1107&lt;&gt;0,SUMPRODUCT(Comptes!O1107:Z1107,Comptes!$O$5:$Z$5)/Comptes!AA1107,IF(Comptes!G1107&lt;&gt;0,$AC$3,Comptes!AF1107)),""),""))</f>
        <v>0</v>
      </c>
      <c r="AD1107" s="60" t="str">
        <f ca="1">+IFERROR(VLOOKUP((($AC$3-AC1107))/30.5,$AK$24:$AL$28,2,TRUE),"")</f>
        <v>A plus d’un an</v>
      </c>
      <c r="AE1107" s="52"/>
      <c r="AF1107" s="61"/>
    </row>
    <row r="1108" spans="1:32" s="62" customFormat="1" ht="13.8" x14ac:dyDescent="0.3">
      <c r="A1108" s="76"/>
      <c r="B1108" s="64" t="s">
        <v>125</v>
      </c>
      <c r="C1108" s="65" t="s">
        <v>125</v>
      </c>
      <c r="D1108" s="65" t="s">
        <v>125</v>
      </c>
      <c r="E1108" s="66" t="s">
        <v>125</v>
      </c>
      <c r="F1108" s="54">
        <v>0</v>
      </c>
      <c r="G1108" s="55">
        <v>0</v>
      </c>
      <c r="H1108" s="67">
        <f t="shared" si="60"/>
        <v>0</v>
      </c>
      <c r="I1108" s="68"/>
      <c r="J1108" s="56"/>
      <c r="K1108" s="69"/>
      <c r="L1108" s="70">
        <f t="shared" si="61"/>
        <v>0</v>
      </c>
      <c r="M1108" s="52"/>
      <c r="N1108" s="57">
        <v>0</v>
      </c>
      <c r="O1108" s="72"/>
      <c r="P1108" s="72"/>
      <c r="Q1108" s="72"/>
      <c r="R1108" s="72"/>
      <c r="S1108" s="72"/>
      <c r="T1108" s="72"/>
      <c r="U1108" s="72"/>
      <c r="V1108" s="72"/>
      <c r="W1108" s="72"/>
      <c r="X1108" s="72"/>
      <c r="Y1108" s="72"/>
      <c r="Z1108" s="72"/>
      <c r="AA1108" s="58">
        <f t="shared" si="62"/>
        <v>0</v>
      </c>
      <c r="AB1108" s="73"/>
      <c r="AC1108" s="59">
        <f>IF(ROUND(Comptes!AA1108,0)=0,Comptes!AF1108,IFERROR(IF(Comptes!H1108&lt;&gt;0,IF(Comptes!AA1108&lt;&gt;0,SUMPRODUCT(Comptes!O1108:Z1108,Comptes!$O$5:$Z$5)/Comptes!AA1108,IF(Comptes!G1108&lt;&gt;0,$AC$3,Comptes!AF1108)),""),""))</f>
        <v>0</v>
      </c>
      <c r="AD1108" s="60" t="str">
        <f ca="1">+IFERROR(VLOOKUP((($AC$3-AC1108))/30.5,$AK$24:$AL$28,2,TRUE),"")</f>
        <v>A plus d’un an</v>
      </c>
      <c r="AE1108" s="52"/>
      <c r="AF1108" s="61"/>
    </row>
    <row r="1109" spans="1:32" s="62" customFormat="1" ht="13.8" x14ac:dyDescent="0.3">
      <c r="A1109" s="76"/>
      <c r="B1109" s="64" t="s">
        <v>125</v>
      </c>
      <c r="C1109" s="65" t="s">
        <v>125</v>
      </c>
      <c r="D1109" s="65" t="s">
        <v>125</v>
      </c>
      <c r="E1109" s="66" t="s">
        <v>125</v>
      </c>
      <c r="F1109" s="54">
        <v>0</v>
      </c>
      <c r="G1109" s="55">
        <v>0</v>
      </c>
      <c r="H1109" s="67">
        <f t="shared" si="60"/>
        <v>0</v>
      </c>
      <c r="I1109" s="68"/>
      <c r="J1109" s="56"/>
      <c r="K1109" s="69"/>
      <c r="L1109" s="70">
        <f t="shared" si="61"/>
        <v>0</v>
      </c>
      <c r="M1109" s="52"/>
      <c r="N1109" s="57">
        <v>0</v>
      </c>
      <c r="O1109" s="72"/>
      <c r="P1109" s="72"/>
      <c r="Q1109" s="72"/>
      <c r="R1109" s="72"/>
      <c r="S1109" s="72"/>
      <c r="T1109" s="72"/>
      <c r="U1109" s="72"/>
      <c r="V1109" s="72"/>
      <c r="W1109" s="72"/>
      <c r="X1109" s="72"/>
      <c r="Y1109" s="72"/>
      <c r="Z1109" s="72"/>
      <c r="AA1109" s="58">
        <f t="shared" si="62"/>
        <v>0</v>
      </c>
      <c r="AB1109" s="73"/>
      <c r="AC1109" s="59">
        <f>IF(ROUND(Comptes!AA1109,0)=0,Comptes!AF1109,IFERROR(IF(Comptes!H1109&lt;&gt;0,IF(Comptes!AA1109&lt;&gt;0,SUMPRODUCT(Comptes!O1109:Z1109,Comptes!$O$5:$Z$5)/Comptes!AA1109,IF(Comptes!G1109&lt;&gt;0,$AC$3,Comptes!AF1109)),""),""))</f>
        <v>0</v>
      </c>
      <c r="AD1109" s="60" t="str">
        <f ca="1">+IFERROR(VLOOKUP((($AC$3-AC1109))/30.5,$AK$24:$AL$28,2,TRUE),"")</f>
        <v>A plus d’un an</v>
      </c>
      <c r="AE1109" s="52"/>
      <c r="AF1109" s="61"/>
    </row>
    <row r="1110" spans="1:32" s="62" customFormat="1" ht="13.8" x14ac:dyDescent="0.3">
      <c r="A1110" s="76"/>
      <c r="B1110" s="64" t="s">
        <v>125</v>
      </c>
      <c r="C1110" s="65" t="s">
        <v>125</v>
      </c>
      <c r="D1110" s="65" t="s">
        <v>125</v>
      </c>
      <c r="E1110" s="66" t="s">
        <v>125</v>
      </c>
      <c r="F1110" s="54">
        <v>0</v>
      </c>
      <c r="G1110" s="55">
        <v>0</v>
      </c>
      <c r="H1110" s="67">
        <f t="shared" si="60"/>
        <v>0</v>
      </c>
      <c r="I1110" s="68"/>
      <c r="J1110" s="56"/>
      <c r="K1110" s="69"/>
      <c r="L1110" s="70">
        <f t="shared" si="61"/>
        <v>0</v>
      </c>
      <c r="M1110" s="52"/>
      <c r="N1110" s="57">
        <v>0</v>
      </c>
      <c r="O1110" s="72"/>
      <c r="P1110" s="72"/>
      <c r="Q1110" s="72"/>
      <c r="R1110" s="72"/>
      <c r="S1110" s="72"/>
      <c r="T1110" s="72"/>
      <c r="U1110" s="72"/>
      <c r="V1110" s="72"/>
      <c r="W1110" s="72"/>
      <c r="X1110" s="72"/>
      <c r="Y1110" s="72"/>
      <c r="Z1110" s="72"/>
      <c r="AA1110" s="58">
        <f t="shared" si="62"/>
        <v>0</v>
      </c>
      <c r="AB1110" s="73"/>
      <c r="AC1110" s="59">
        <f>IF(ROUND(Comptes!AA1110,0)=0,Comptes!AF1110,IFERROR(IF(Comptes!H1110&lt;&gt;0,IF(Comptes!AA1110&lt;&gt;0,SUMPRODUCT(Comptes!O1110:Z1110,Comptes!$O$5:$Z$5)/Comptes!AA1110,IF(Comptes!G1110&lt;&gt;0,$AC$3,Comptes!AF1110)),""),""))</f>
        <v>0</v>
      </c>
      <c r="AD1110" s="60" t="str">
        <f ca="1">+IFERROR(VLOOKUP((($AC$3-AC1110))/30.5,$AK$24:$AL$28,2,TRUE),"")</f>
        <v>A plus d’un an</v>
      </c>
      <c r="AE1110" s="52"/>
      <c r="AF1110" s="61"/>
    </row>
    <row r="1111" spans="1:32" s="62" customFormat="1" ht="13.8" x14ac:dyDescent="0.3">
      <c r="A1111" s="76"/>
      <c r="B1111" s="64" t="s">
        <v>125</v>
      </c>
      <c r="C1111" s="65" t="s">
        <v>125</v>
      </c>
      <c r="D1111" s="65" t="s">
        <v>125</v>
      </c>
      <c r="E1111" s="66" t="s">
        <v>125</v>
      </c>
      <c r="F1111" s="54">
        <v>0</v>
      </c>
      <c r="G1111" s="55">
        <v>0</v>
      </c>
      <c r="H1111" s="67">
        <f t="shared" si="60"/>
        <v>0</v>
      </c>
      <c r="I1111" s="68"/>
      <c r="J1111" s="56"/>
      <c r="K1111" s="69"/>
      <c r="L1111" s="70">
        <f t="shared" si="61"/>
        <v>0</v>
      </c>
      <c r="M1111" s="52"/>
      <c r="N1111" s="57">
        <v>0</v>
      </c>
      <c r="O1111" s="72"/>
      <c r="P1111" s="72"/>
      <c r="Q1111" s="72"/>
      <c r="R1111" s="72"/>
      <c r="S1111" s="72"/>
      <c r="T1111" s="72"/>
      <c r="U1111" s="72"/>
      <c r="V1111" s="72"/>
      <c r="W1111" s="72"/>
      <c r="X1111" s="72"/>
      <c r="Y1111" s="72"/>
      <c r="Z1111" s="72"/>
      <c r="AA1111" s="58">
        <f t="shared" si="62"/>
        <v>0</v>
      </c>
      <c r="AB1111" s="73"/>
      <c r="AC1111" s="59">
        <f>IF(ROUND(Comptes!AA1111,0)=0,Comptes!AF1111,IFERROR(IF(Comptes!H1111&lt;&gt;0,IF(Comptes!AA1111&lt;&gt;0,SUMPRODUCT(Comptes!O1111:Z1111,Comptes!$O$5:$Z$5)/Comptes!AA1111,IF(Comptes!G1111&lt;&gt;0,$AC$3,Comptes!AF1111)),""),""))</f>
        <v>0</v>
      </c>
      <c r="AD1111" s="60" t="str">
        <f ca="1">+IFERROR(VLOOKUP((($AC$3-AC1111))/30.5,$AK$24:$AL$28,2,TRUE),"")</f>
        <v>A plus d’un an</v>
      </c>
      <c r="AE1111" s="52"/>
      <c r="AF1111" s="61"/>
    </row>
    <row r="1112" spans="1:32" s="62" customFormat="1" ht="13.8" x14ac:dyDescent="0.3">
      <c r="A1112" s="76"/>
      <c r="B1112" s="64" t="s">
        <v>125</v>
      </c>
      <c r="C1112" s="65" t="s">
        <v>125</v>
      </c>
      <c r="D1112" s="65" t="s">
        <v>125</v>
      </c>
      <c r="E1112" s="66" t="s">
        <v>125</v>
      </c>
      <c r="F1112" s="54">
        <v>0</v>
      </c>
      <c r="G1112" s="55">
        <v>0</v>
      </c>
      <c r="H1112" s="67">
        <f t="shared" si="60"/>
        <v>0</v>
      </c>
      <c r="I1112" s="68"/>
      <c r="J1112" s="56"/>
      <c r="K1112" s="69"/>
      <c r="L1112" s="70">
        <f t="shared" si="61"/>
        <v>0</v>
      </c>
      <c r="M1112" s="52"/>
      <c r="N1112" s="57">
        <v>0</v>
      </c>
      <c r="O1112" s="72"/>
      <c r="P1112" s="72"/>
      <c r="Q1112" s="72"/>
      <c r="R1112" s="72"/>
      <c r="S1112" s="72"/>
      <c r="T1112" s="72"/>
      <c r="U1112" s="72"/>
      <c r="V1112" s="72"/>
      <c r="W1112" s="72"/>
      <c r="X1112" s="72"/>
      <c r="Y1112" s="72"/>
      <c r="Z1112" s="72"/>
      <c r="AA1112" s="58">
        <f t="shared" si="62"/>
        <v>0</v>
      </c>
      <c r="AB1112" s="73"/>
      <c r="AC1112" s="59">
        <f>IF(ROUND(Comptes!AA1112,0)=0,Comptes!AF1112,IFERROR(IF(Comptes!H1112&lt;&gt;0,IF(Comptes!AA1112&lt;&gt;0,SUMPRODUCT(Comptes!O1112:Z1112,Comptes!$O$5:$Z$5)/Comptes!AA1112,IF(Comptes!G1112&lt;&gt;0,$AC$3,Comptes!AF1112)),""),""))</f>
        <v>0</v>
      </c>
      <c r="AD1112" s="60" t="str">
        <f ca="1">+IFERROR(VLOOKUP((($AC$3-AC1112))/30.5,$AK$24:$AL$28,2,TRUE),"")</f>
        <v>A plus d’un an</v>
      </c>
      <c r="AE1112" s="52"/>
      <c r="AF1112" s="61"/>
    </row>
    <row r="1113" spans="1:32" s="62" customFormat="1" ht="13.8" x14ac:dyDescent="0.3">
      <c r="A1113" s="76"/>
      <c r="B1113" s="64" t="s">
        <v>125</v>
      </c>
      <c r="C1113" s="65" t="s">
        <v>125</v>
      </c>
      <c r="D1113" s="65" t="s">
        <v>125</v>
      </c>
      <c r="E1113" s="66" t="s">
        <v>125</v>
      </c>
      <c r="F1113" s="54">
        <v>0</v>
      </c>
      <c r="G1113" s="55">
        <v>0</v>
      </c>
      <c r="H1113" s="67">
        <f t="shared" si="60"/>
        <v>0</v>
      </c>
      <c r="I1113" s="68"/>
      <c r="J1113" s="56"/>
      <c r="K1113" s="69"/>
      <c r="L1113" s="70">
        <f t="shared" si="61"/>
        <v>0</v>
      </c>
      <c r="M1113" s="52"/>
      <c r="N1113" s="57">
        <v>0</v>
      </c>
      <c r="O1113" s="72"/>
      <c r="P1113" s="72"/>
      <c r="Q1113" s="72"/>
      <c r="R1113" s="72"/>
      <c r="S1113" s="72"/>
      <c r="T1113" s="72"/>
      <c r="U1113" s="72"/>
      <c r="V1113" s="72"/>
      <c r="W1113" s="72"/>
      <c r="X1113" s="72"/>
      <c r="Y1113" s="72"/>
      <c r="Z1113" s="72"/>
      <c r="AA1113" s="58">
        <f t="shared" si="62"/>
        <v>0</v>
      </c>
      <c r="AB1113" s="73"/>
      <c r="AC1113" s="59">
        <f>IF(ROUND(Comptes!AA1113,0)=0,Comptes!AF1113,IFERROR(IF(Comptes!H1113&lt;&gt;0,IF(Comptes!AA1113&lt;&gt;0,SUMPRODUCT(Comptes!O1113:Z1113,Comptes!$O$5:$Z$5)/Comptes!AA1113,IF(Comptes!G1113&lt;&gt;0,$AC$3,Comptes!AF1113)),""),""))</f>
        <v>0</v>
      </c>
      <c r="AD1113" s="60" t="str">
        <f ca="1">+IFERROR(VLOOKUP((($AC$3-AC1113))/30.5,$AK$24:$AL$28,2,TRUE),"")</f>
        <v>A plus d’un an</v>
      </c>
      <c r="AE1113" s="52"/>
      <c r="AF1113" s="61"/>
    </row>
    <row r="1114" spans="1:32" s="62" customFormat="1" ht="13.8" x14ac:dyDescent="0.3">
      <c r="A1114" s="76"/>
      <c r="B1114" s="64" t="s">
        <v>125</v>
      </c>
      <c r="C1114" s="65" t="s">
        <v>125</v>
      </c>
      <c r="D1114" s="65" t="s">
        <v>125</v>
      </c>
      <c r="E1114" s="66" t="s">
        <v>125</v>
      </c>
      <c r="F1114" s="54">
        <v>0</v>
      </c>
      <c r="G1114" s="55">
        <v>0</v>
      </c>
      <c r="H1114" s="67">
        <f t="shared" si="60"/>
        <v>0</v>
      </c>
      <c r="I1114" s="68"/>
      <c r="J1114" s="56"/>
      <c r="K1114" s="69"/>
      <c r="L1114" s="70">
        <f t="shared" si="61"/>
        <v>0</v>
      </c>
      <c r="M1114" s="52"/>
      <c r="N1114" s="57">
        <v>0</v>
      </c>
      <c r="O1114" s="72"/>
      <c r="P1114" s="72"/>
      <c r="Q1114" s="72"/>
      <c r="R1114" s="72"/>
      <c r="S1114" s="72"/>
      <c r="T1114" s="72"/>
      <c r="U1114" s="72"/>
      <c r="V1114" s="72"/>
      <c r="W1114" s="72"/>
      <c r="X1114" s="72"/>
      <c r="Y1114" s="72"/>
      <c r="Z1114" s="72"/>
      <c r="AA1114" s="58">
        <f t="shared" si="62"/>
        <v>0</v>
      </c>
      <c r="AB1114" s="73"/>
      <c r="AC1114" s="59">
        <f>IF(ROUND(Comptes!AA1114,0)=0,Comptes!AF1114,IFERROR(IF(Comptes!H1114&lt;&gt;0,IF(Comptes!AA1114&lt;&gt;0,SUMPRODUCT(Comptes!O1114:Z1114,Comptes!$O$5:$Z$5)/Comptes!AA1114,IF(Comptes!G1114&lt;&gt;0,$AC$3,Comptes!AF1114)),""),""))</f>
        <v>0</v>
      </c>
      <c r="AD1114" s="60" t="str">
        <f ca="1">+IFERROR(VLOOKUP((($AC$3-AC1114))/30.5,$AK$24:$AL$28,2,TRUE),"")</f>
        <v>A plus d’un an</v>
      </c>
      <c r="AE1114" s="52"/>
      <c r="AF1114" s="61"/>
    </row>
    <row r="1115" spans="1:32" s="62" customFormat="1" ht="13.8" x14ac:dyDescent="0.3">
      <c r="A1115" s="76"/>
      <c r="B1115" s="64" t="s">
        <v>125</v>
      </c>
      <c r="C1115" s="65" t="s">
        <v>125</v>
      </c>
      <c r="D1115" s="65" t="s">
        <v>125</v>
      </c>
      <c r="E1115" s="66" t="s">
        <v>125</v>
      </c>
      <c r="F1115" s="54">
        <v>0</v>
      </c>
      <c r="G1115" s="55">
        <v>0</v>
      </c>
      <c r="H1115" s="67">
        <f t="shared" si="60"/>
        <v>0</v>
      </c>
      <c r="I1115" s="68"/>
      <c r="J1115" s="56"/>
      <c r="K1115" s="69"/>
      <c r="L1115" s="70">
        <f t="shared" si="61"/>
        <v>0</v>
      </c>
      <c r="M1115" s="52"/>
      <c r="N1115" s="57">
        <v>0</v>
      </c>
      <c r="O1115" s="72"/>
      <c r="P1115" s="72"/>
      <c r="Q1115" s="72"/>
      <c r="R1115" s="72"/>
      <c r="S1115" s="72"/>
      <c r="T1115" s="72"/>
      <c r="U1115" s="72"/>
      <c r="V1115" s="72"/>
      <c r="W1115" s="72"/>
      <c r="X1115" s="72"/>
      <c r="Y1115" s="72"/>
      <c r="Z1115" s="72"/>
      <c r="AA1115" s="58">
        <f t="shared" si="62"/>
        <v>0</v>
      </c>
      <c r="AB1115" s="73"/>
      <c r="AC1115" s="59">
        <f>IF(ROUND(Comptes!AA1115,0)=0,Comptes!AF1115,IFERROR(IF(Comptes!H1115&lt;&gt;0,IF(Comptes!AA1115&lt;&gt;0,SUMPRODUCT(Comptes!O1115:Z1115,Comptes!$O$5:$Z$5)/Comptes!AA1115,IF(Comptes!G1115&lt;&gt;0,$AC$3,Comptes!AF1115)),""),""))</f>
        <v>0</v>
      </c>
      <c r="AD1115" s="60" t="str">
        <f ca="1">+IFERROR(VLOOKUP((($AC$3-AC1115))/30.5,$AK$24:$AL$28,2,TRUE),"")</f>
        <v>A plus d’un an</v>
      </c>
      <c r="AE1115" s="52"/>
      <c r="AF1115" s="61"/>
    </row>
    <row r="1116" spans="1:32" s="62" customFormat="1" ht="13.8" x14ac:dyDescent="0.3">
      <c r="A1116" s="76"/>
      <c r="B1116" s="64" t="s">
        <v>125</v>
      </c>
      <c r="C1116" s="65" t="s">
        <v>125</v>
      </c>
      <c r="D1116" s="65" t="s">
        <v>125</v>
      </c>
      <c r="E1116" s="66" t="s">
        <v>125</v>
      </c>
      <c r="F1116" s="54">
        <v>0</v>
      </c>
      <c r="G1116" s="55">
        <v>0</v>
      </c>
      <c r="H1116" s="67">
        <f t="shared" si="60"/>
        <v>0</v>
      </c>
      <c r="I1116" s="68"/>
      <c r="J1116" s="56"/>
      <c r="K1116" s="69"/>
      <c r="L1116" s="70">
        <f t="shared" si="61"/>
        <v>0</v>
      </c>
      <c r="M1116" s="52"/>
      <c r="N1116" s="57">
        <v>0</v>
      </c>
      <c r="O1116" s="72"/>
      <c r="P1116" s="72"/>
      <c r="Q1116" s="72"/>
      <c r="R1116" s="72"/>
      <c r="S1116" s="72"/>
      <c r="T1116" s="72"/>
      <c r="U1116" s="72"/>
      <c r="V1116" s="72"/>
      <c r="W1116" s="72"/>
      <c r="X1116" s="72"/>
      <c r="Y1116" s="72"/>
      <c r="Z1116" s="72"/>
      <c r="AA1116" s="58">
        <f t="shared" si="62"/>
        <v>0</v>
      </c>
      <c r="AB1116" s="73"/>
      <c r="AC1116" s="59">
        <f>IF(ROUND(Comptes!AA1116,0)=0,Comptes!AF1116,IFERROR(IF(Comptes!H1116&lt;&gt;0,IF(Comptes!AA1116&lt;&gt;0,SUMPRODUCT(Comptes!O1116:Z1116,Comptes!$O$5:$Z$5)/Comptes!AA1116,IF(Comptes!G1116&lt;&gt;0,$AC$3,Comptes!AF1116)),""),""))</f>
        <v>0</v>
      </c>
      <c r="AD1116" s="60" t="str">
        <f ca="1">+IFERROR(VLOOKUP((($AC$3-AC1116))/30.5,$AK$24:$AL$28,2,TRUE),"")</f>
        <v>A plus d’un an</v>
      </c>
      <c r="AE1116" s="52"/>
      <c r="AF1116" s="61"/>
    </row>
    <row r="1117" spans="1:32" s="62" customFormat="1" ht="13.8" x14ac:dyDescent="0.3">
      <c r="A1117" s="76"/>
      <c r="B1117" s="64" t="s">
        <v>125</v>
      </c>
      <c r="C1117" s="65" t="s">
        <v>125</v>
      </c>
      <c r="D1117" s="65" t="s">
        <v>125</v>
      </c>
      <c r="E1117" s="66" t="s">
        <v>125</v>
      </c>
      <c r="F1117" s="54">
        <v>0</v>
      </c>
      <c r="G1117" s="55">
        <v>0</v>
      </c>
      <c r="H1117" s="67">
        <f t="shared" si="60"/>
        <v>0</v>
      </c>
      <c r="I1117" s="68"/>
      <c r="J1117" s="56"/>
      <c r="K1117" s="69"/>
      <c r="L1117" s="70">
        <f t="shared" si="61"/>
        <v>0</v>
      </c>
      <c r="M1117" s="52"/>
      <c r="N1117" s="57">
        <v>0</v>
      </c>
      <c r="O1117" s="72"/>
      <c r="P1117" s="72"/>
      <c r="Q1117" s="72"/>
      <c r="R1117" s="72"/>
      <c r="S1117" s="72"/>
      <c r="T1117" s="72"/>
      <c r="U1117" s="72"/>
      <c r="V1117" s="72"/>
      <c r="W1117" s="72"/>
      <c r="X1117" s="72"/>
      <c r="Y1117" s="72"/>
      <c r="Z1117" s="72"/>
      <c r="AA1117" s="58">
        <f t="shared" si="62"/>
        <v>0</v>
      </c>
      <c r="AB1117" s="73"/>
      <c r="AC1117" s="59">
        <f>IF(ROUND(Comptes!AA1117,0)=0,Comptes!AF1117,IFERROR(IF(Comptes!H1117&lt;&gt;0,IF(Comptes!AA1117&lt;&gt;0,SUMPRODUCT(Comptes!O1117:Z1117,Comptes!$O$5:$Z$5)/Comptes!AA1117,IF(Comptes!G1117&lt;&gt;0,$AC$3,Comptes!AF1117)),""),""))</f>
        <v>0</v>
      </c>
      <c r="AD1117" s="60" t="str">
        <f ca="1">+IFERROR(VLOOKUP((($AC$3-AC1117))/30.5,$AK$24:$AL$28,2,TRUE),"")</f>
        <v>A plus d’un an</v>
      </c>
      <c r="AE1117" s="52"/>
      <c r="AF1117" s="61"/>
    </row>
    <row r="1118" spans="1:32" s="62" customFormat="1" ht="13.8" x14ac:dyDescent="0.3">
      <c r="A1118" s="76"/>
      <c r="B1118" s="64" t="s">
        <v>125</v>
      </c>
      <c r="C1118" s="65" t="s">
        <v>125</v>
      </c>
      <c r="D1118" s="65" t="s">
        <v>125</v>
      </c>
      <c r="E1118" s="66" t="s">
        <v>125</v>
      </c>
      <c r="F1118" s="54">
        <v>0</v>
      </c>
      <c r="G1118" s="55">
        <v>0</v>
      </c>
      <c r="H1118" s="67">
        <f t="shared" si="60"/>
        <v>0</v>
      </c>
      <c r="I1118" s="68"/>
      <c r="J1118" s="56"/>
      <c r="K1118" s="69"/>
      <c r="L1118" s="70">
        <f t="shared" si="61"/>
        <v>0</v>
      </c>
      <c r="M1118" s="52"/>
      <c r="N1118" s="57">
        <v>0</v>
      </c>
      <c r="O1118" s="72"/>
      <c r="P1118" s="72"/>
      <c r="Q1118" s="72"/>
      <c r="R1118" s="72"/>
      <c r="S1118" s="72"/>
      <c r="T1118" s="72"/>
      <c r="U1118" s="72"/>
      <c r="V1118" s="72"/>
      <c r="W1118" s="72"/>
      <c r="X1118" s="72"/>
      <c r="Y1118" s="72"/>
      <c r="Z1118" s="72"/>
      <c r="AA1118" s="58">
        <f t="shared" si="62"/>
        <v>0</v>
      </c>
      <c r="AB1118" s="73"/>
      <c r="AC1118" s="59">
        <f>IF(ROUND(Comptes!AA1118,0)=0,Comptes!AF1118,IFERROR(IF(Comptes!H1118&lt;&gt;0,IF(Comptes!AA1118&lt;&gt;0,SUMPRODUCT(Comptes!O1118:Z1118,Comptes!$O$5:$Z$5)/Comptes!AA1118,IF(Comptes!G1118&lt;&gt;0,$AC$3,Comptes!AF1118)),""),""))</f>
        <v>0</v>
      </c>
      <c r="AD1118" s="60" t="str">
        <f ca="1">+IFERROR(VLOOKUP((($AC$3-AC1118))/30.5,$AK$24:$AL$28,2,TRUE),"")</f>
        <v>A plus d’un an</v>
      </c>
      <c r="AE1118" s="52"/>
      <c r="AF1118" s="61"/>
    </row>
    <row r="1119" spans="1:32" s="62" customFormat="1" ht="13.8" x14ac:dyDescent="0.3">
      <c r="A1119" s="76"/>
      <c r="B1119" s="64" t="s">
        <v>125</v>
      </c>
      <c r="C1119" s="65" t="s">
        <v>125</v>
      </c>
      <c r="D1119" s="65" t="s">
        <v>125</v>
      </c>
      <c r="E1119" s="66" t="s">
        <v>125</v>
      </c>
      <c r="F1119" s="54">
        <v>0</v>
      </c>
      <c r="G1119" s="55">
        <v>0</v>
      </c>
      <c r="H1119" s="67">
        <f t="shared" si="60"/>
        <v>0</v>
      </c>
      <c r="I1119" s="68"/>
      <c r="J1119" s="56"/>
      <c r="K1119" s="69"/>
      <c r="L1119" s="70">
        <f t="shared" si="61"/>
        <v>0</v>
      </c>
      <c r="M1119" s="52"/>
      <c r="N1119" s="57">
        <v>0</v>
      </c>
      <c r="O1119" s="72"/>
      <c r="P1119" s="72"/>
      <c r="Q1119" s="72"/>
      <c r="R1119" s="72"/>
      <c r="S1119" s="72"/>
      <c r="T1119" s="72"/>
      <c r="U1119" s="72"/>
      <c r="V1119" s="72"/>
      <c r="W1119" s="72"/>
      <c r="X1119" s="72"/>
      <c r="Y1119" s="72"/>
      <c r="Z1119" s="72"/>
      <c r="AA1119" s="58">
        <f t="shared" si="62"/>
        <v>0</v>
      </c>
      <c r="AB1119" s="73"/>
      <c r="AC1119" s="59">
        <f>IF(ROUND(Comptes!AA1119,0)=0,Comptes!AF1119,IFERROR(IF(Comptes!H1119&lt;&gt;0,IF(Comptes!AA1119&lt;&gt;0,SUMPRODUCT(Comptes!O1119:Z1119,Comptes!$O$5:$Z$5)/Comptes!AA1119,IF(Comptes!G1119&lt;&gt;0,$AC$3,Comptes!AF1119)),""),""))</f>
        <v>0</v>
      </c>
      <c r="AD1119" s="60" t="str">
        <f ca="1">+IFERROR(VLOOKUP((($AC$3-AC1119))/30.5,$AK$24:$AL$28,2,TRUE),"")</f>
        <v>A plus d’un an</v>
      </c>
      <c r="AE1119" s="52"/>
      <c r="AF1119" s="61"/>
    </row>
    <row r="1120" spans="1:32" s="62" customFormat="1" ht="13.8" x14ac:dyDescent="0.3">
      <c r="A1120" s="76"/>
      <c r="B1120" s="64" t="s">
        <v>125</v>
      </c>
      <c r="C1120" s="65" t="s">
        <v>125</v>
      </c>
      <c r="D1120" s="65" t="s">
        <v>125</v>
      </c>
      <c r="E1120" s="66" t="s">
        <v>125</v>
      </c>
      <c r="F1120" s="54">
        <v>0</v>
      </c>
      <c r="G1120" s="55">
        <v>0</v>
      </c>
      <c r="H1120" s="67">
        <f t="shared" si="60"/>
        <v>0</v>
      </c>
      <c r="I1120" s="68"/>
      <c r="J1120" s="56"/>
      <c r="K1120" s="69"/>
      <c r="L1120" s="70">
        <f t="shared" si="61"/>
        <v>0</v>
      </c>
      <c r="M1120" s="52"/>
      <c r="N1120" s="57">
        <v>0</v>
      </c>
      <c r="O1120" s="72"/>
      <c r="P1120" s="72"/>
      <c r="Q1120" s="72"/>
      <c r="R1120" s="72"/>
      <c r="S1120" s="72"/>
      <c r="T1120" s="72"/>
      <c r="U1120" s="72"/>
      <c r="V1120" s="72"/>
      <c r="W1120" s="72"/>
      <c r="X1120" s="72"/>
      <c r="Y1120" s="72"/>
      <c r="Z1120" s="72"/>
      <c r="AA1120" s="58">
        <f t="shared" si="62"/>
        <v>0</v>
      </c>
      <c r="AB1120" s="73"/>
      <c r="AC1120" s="59">
        <f>IF(ROUND(Comptes!AA1120,0)=0,Comptes!AF1120,IFERROR(IF(Comptes!H1120&lt;&gt;0,IF(Comptes!AA1120&lt;&gt;0,SUMPRODUCT(Comptes!O1120:Z1120,Comptes!$O$5:$Z$5)/Comptes!AA1120,IF(Comptes!G1120&lt;&gt;0,$AC$3,Comptes!AF1120)),""),""))</f>
        <v>0</v>
      </c>
      <c r="AD1120" s="60" t="str">
        <f ca="1">+IFERROR(VLOOKUP((($AC$3-AC1120))/30.5,$AK$24:$AL$28,2,TRUE),"")</f>
        <v>A plus d’un an</v>
      </c>
      <c r="AE1120" s="52"/>
      <c r="AF1120" s="61"/>
    </row>
    <row r="1121" spans="1:32" s="62" customFormat="1" ht="13.8" x14ac:dyDescent="0.3">
      <c r="A1121" s="76"/>
      <c r="B1121" s="64" t="s">
        <v>125</v>
      </c>
      <c r="C1121" s="65" t="s">
        <v>125</v>
      </c>
      <c r="D1121" s="65" t="s">
        <v>125</v>
      </c>
      <c r="E1121" s="66" t="s">
        <v>125</v>
      </c>
      <c r="F1121" s="54">
        <v>0</v>
      </c>
      <c r="G1121" s="55">
        <v>0</v>
      </c>
      <c r="H1121" s="67">
        <f t="shared" si="60"/>
        <v>0</v>
      </c>
      <c r="I1121" s="68"/>
      <c r="J1121" s="56"/>
      <c r="K1121" s="69"/>
      <c r="L1121" s="70">
        <f t="shared" si="61"/>
        <v>0</v>
      </c>
      <c r="M1121" s="52"/>
      <c r="N1121" s="57">
        <v>0</v>
      </c>
      <c r="O1121" s="72"/>
      <c r="P1121" s="72"/>
      <c r="Q1121" s="72"/>
      <c r="R1121" s="72"/>
      <c r="S1121" s="72"/>
      <c r="T1121" s="72"/>
      <c r="U1121" s="72"/>
      <c r="V1121" s="72"/>
      <c r="W1121" s="72"/>
      <c r="X1121" s="72"/>
      <c r="Y1121" s="72"/>
      <c r="Z1121" s="72"/>
      <c r="AA1121" s="58">
        <f t="shared" si="62"/>
        <v>0</v>
      </c>
      <c r="AB1121" s="73"/>
      <c r="AC1121" s="59">
        <f>IF(ROUND(Comptes!AA1121,0)=0,Comptes!AF1121,IFERROR(IF(Comptes!H1121&lt;&gt;0,IF(Comptes!AA1121&lt;&gt;0,SUMPRODUCT(Comptes!O1121:Z1121,Comptes!$O$5:$Z$5)/Comptes!AA1121,IF(Comptes!G1121&lt;&gt;0,$AC$3,Comptes!AF1121)),""),""))</f>
        <v>0</v>
      </c>
      <c r="AD1121" s="60" t="str">
        <f ca="1">+IFERROR(VLOOKUP((($AC$3-AC1121))/30.5,$AK$24:$AL$28,2,TRUE),"")</f>
        <v>A plus d’un an</v>
      </c>
      <c r="AE1121" s="52"/>
      <c r="AF1121" s="61"/>
    </row>
    <row r="1122" spans="1:32" s="62" customFormat="1" ht="13.8" x14ac:dyDescent="0.3">
      <c r="A1122" s="76"/>
      <c r="B1122" s="64" t="s">
        <v>125</v>
      </c>
      <c r="C1122" s="65" t="s">
        <v>125</v>
      </c>
      <c r="D1122" s="65" t="s">
        <v>125</v>
      </c>
      <c r="E1122" s="66" t="s">
        <v>125</v>
      </c>
      <c r="F1122" s="54">
        <v>0</v>
      </c>
      <c r="G1122" s="55">
        <v>0</v>
      </c>
      <c r="H1122" s="67">
        <f t="shared" si="60"/>
        <v>0</v>
      </c>
      <c r="I1122" s="68"/>
      <c r="J1122" s="56"/>
      <c r="K1122" s="69"/>
      <c r="L1122" s="70">
        <f t="shared" si="61"/>
        <v>0</v>
      </c>
      <c r="M1122" s="52"/>
      <c r="N1122" s="57">
        <v>0</v>
      </c>
      <c r="O1122" s="72"/>
      <c r="P1122" s="72"/>
      <c r="Q1122" s="72"/>
      <c r="R1122" s="72"/>
      <c r="S1122" s="72"/>
      <c r="T1122" s="72"/>
      <c r="U1122" s="72"/>
      <c r="V1122" s="72"/>
      <c r="W1122" s="72"/>
      <c r="X1122" s="72"/>
      <c r="Y1122" s="72"/>
      <c r="Z1122" s="72"/>
      <c r="AA1122" s="58">
        <f t="shared" si="62"/>
        <v>0</v>
      </c>
      <c r="AB1122" s="73"/>
      <c r="AC1122" s="59">
        <f>IF(ROUND(Comptes!AA1122,0)=0,Comptes!AF1122,IFERROR(IF(Comptes!H1122&lt;&gt;0,IF(Comptes!AA1122&lt;&gt;0,SUMPRODUCT(Comptes!O1122:Z1122,Comptes!$O$5:$Z$5)/Comptes!AA1122,IF(Comptes!G1122&lt;&gt;0,$AC$3,Comptes!AF1122)),""),""))</f>
        <v>0</v>
      </c>
      <c r="AD1122" s="60" t="str">
        <f ca="1">+IFERROR(VLOOKUP((($AC$3-AC1122))/30.5,$AK$24:$AL$28,2,TRUE),"")</f>
        <v>A plus d’un an</v>
      </c>
      <c r="AE1122" s="52"/>
      <c r="AF1122" s="61"/>
    </row>
    <row r="1123" spans="1:32" s="62" customFormat="1" ht="13.8" x14ac:dyDescent="0.3">
      <c r="A1123" s="76"/>
      <c r="B1123" s="64" t="s">
        <v>125</v>
      </c>
      <c r="C1123" s="65" t="s">
        <v>125</v>
      </c>
      <c r="D1123" s="65" t="s">
        <v>125</v>
      </c>
      <c r="E1123" s="66" t="s">
        <v>125</v>
      </c>
      <c r="F1123" s="54">
        <v>0</v>
      </c>
      <c r="G1123" s="55">
        <v>0</v>
      </c>
      <c r="H1123" s="67">
        <f t="shared" si="60"/>
        <v>0</v>
      </c>
      <c r="I1123" s="68"/>
      <c r="J1123" s="56"/>
      <c r="K1123" s="69"/>
      <c r="L1123" s="70">
        <f t="shared" si="61"/>
        <v>0</v>
      </c>
      <c r="M1123" s="52"/>
      <c r="N1123" s="57">
        <v>0</v>
      </c>
      <c r="O1123" s="72"/>
      <c r="P1123" s="72"/>
      <c r="Q1123" s="72"/>
      <c r="R1123" s="72"/>
      <c r="S1123" s="72"/>
      <c r="T1123" s="72"/>
      <c r="U1123" s="72"/>
      <c r="V1123" s="72"/>
      <c r="W1123" s="72"/>
      <c r="X1123" s="72"/>
      <c r="Y1123" s="72"/>
      <c r="Z1123" s="72"/>
      <c r="AA1123" s="58">
        <f t="shared" si="62"/>
        <v>0</v>
      </c>
      <c r="AB1123" s="73"/>
      <c r="AC1123" s="59">
        <f>IF(ROUND(Comptes!AA1123,0)=0,Comptes!AF1123,IFERROR(IF(Comptes!H1123&lt;&gt;0,IF(Comptes!AA1123&lt;&gt;0,SUMPRODUCT(Comptes!O1123:Z1123,Comptes!$O$5:$Z$5)/Comptes!AA1123,IF(Comptes!G1123&lt;&gt;0,$AC$3,Comptes!AF1123)),""),""))</f>
        <v>0</v>
      </c>
      <c r="AD1123" s="60" t="str">
        <f ca="1">+IFERROR(VLOOKUP((($AC$3-AC1123))/30.5,$AK$24:$AL$28,2,TRUE),"")</f>
        <v>A plus d’un an</v>
      </c>
      <c r="AE1123" s="52"/>
      <c r="AF1123" s="61"/>
    </row>
    <row r="1124" spans="1:32" s="62" customFormat="1" ht="13.8" x14ac:dyDescent="0.3">
      <c r="A1124" s="76"/>
      <c r="B1124" s="64" t="s">
        <v>125</v>
      </c>
      <c r="C1124" s="65" t="s">
        <v>125</v>
      </c>
      <c r="D1124" s="65" t="s">
        <v>125</v>
      </c>
      <c r="E1124" s="66" t="s">
        <v>125</v>
      </c>
      <c r="F1124" s="54">
        <v>0</v>
      </c>
      <c r="G1124" s="55">
        <v>0</v>
      </c>
      <c r="H1124" s="67">
        <f t="shared" si="60"/>
        <v>0</v>
      </c>
      <c r="I1124" s="68"/>
      <c r="J1124" s="56"/>
      <c r="K1124" s="69"/>
      <c r="L1124" s="70">
        <f t="shared" si="61"/>
        <v>0</v>
      </c>
      <c r="M1124" s="52"/>
      <c r="N1124" s="57">
        <v>0</v>
      </c>
      <c r="O1124" s="72"/>
      <c r="P1124" s="72"/>
      <c r="Q1124" s="72"/>
      <c r="R1124" s="72"/>
      <c r="S1124" s="72"/>
      <c r="T1124" s="72"/>
      <c r="U1124" s="72"/>
      <c r="V1124" s="72"/>
      <c r="W1124" s="72"/>
      <c r="X1124" s="72"/>
      <c r="Y1124" s="72"/>
      <c r="Z1124" s="72"/>
      <c r="AA1124" s="58">
        <f t="shared" si="62"/>
        <v>0</v>
      </c>
      <c r="AB1124" s="73"/>
      <c r="AC1124" s="59">
        <f>IF(ROUND(Comptes!AA1124,0)=0,Comptes!AF1124,IFERROR(IF(Comptes!H1124&lt;&gt;0,IF(Comptes!AA1124&lt;&gt;0,SUMPRODUCT(Comptes!O1124:Z1124,Comptes!$O$5:$Z$5)/Comptes!AA1124,IF(Comptes!G1124&lt;&gt;0,$AC$3,Comptes!AF1124)),""),""))</f>
        <v>0</v>
      </c>
      <c r="AD1124" s="60" t="str">
        <f ca="1">+IFERROR(VLOOKUP((($AC$3-AC1124))/30.5,$AK$24:$AL$28,2,TRUE),"")</f>
        <v>A plus d’un an</v>
      </c>
      <c r="AE1124" s="52"/>
      <c r="AF1124" s="61"/>
    </row>
    <row r="1125" spans="1:32" s="62" customFormat="1" ht="13.8" x14ac:dyDescent="0.3">
      <c r="A1125" s="76"/>
      <c r="B1125" s="64" t="s">
        <v>125</v>
      </c>
      <c r="C1125" s="65" t="s">
        <v>125</v>
      </c>
      <c r="D1125" s="65" t="s">
        <v>125</v>
      </c>
      <c r="E1125" s="66" t="s">
        <v>125</v>
      </c>
      <c r="F1125" s="54">
        <v>0</v>
      </c>
      <c r="G1125" s="55">
        <v>0</v>
      </c>
      <c r="H1125" s="67">
        <f t="shared" si="60"/>
        <v>0</v>
      </c>
      <c r="I1125" s="68"/>
      <c r="J1125" s="56"/>
      <c r="K1125" s="69"/>
      <c r="L1125" s="70">
        <f t="shared" si="61"/>
        <v>0</v>
      </c>
      <c r="M1125" s="52"/>
      <c r="N1125" s="57">
        <v>0</v>
      </c>
      <c r="O1125" s="72"/>
      <c r="P1125" s="72"/>
      <c r="Q1125" s="72"/>
      <c r="R1125" s="72"/>
      <c r="S1125" s="72"/>
      <c r="T1125" s="72"/>
      <c r="U1125" s="72"/>
      <c r="V1125" s="72"/>
      <c r="W1125" s="72"/>
      <c r="X1125" s="72"/>
      <c r="Y1125" s="72"/>
      <c r="Z1125" s="72"/>
      <c r="AA1125" s="58">
        <f t="shared" si="62"/>
        <v>0</v>
      </c>
      <c r="AB1125" s="73"/>
      <c r="AC1125" s="59">
        <f>IF(ROUND(Comptes!AA1125,0)=0,Comptes!AF1125,IFERROR(IF(Comptes!H1125&lt;&gt;0,IF(Comptes!AA1125&lt;&gt;0,SUMPRODUCT(Comptes!O1125:Z1125,Comptes!$O$5:$Z$5)/Comptes!AA1125,IF(Comptes!G1125&lt;&gt;0,$AC$3,Comptes!AF1125)),""),""))</f>
        <v>0</v>
      </c>
      <c r="AD1125" s="60" t="str">
        <f ca="1">+IFERROR(VLOOKUP((($AC$3-AC1125))/30.5,$AK$24:$AL$28,2,TRUE),"")</f>
        <v>A plus d’un an</v>
      </c>
      <c r="AE1125" s="52"/>
      <c r="AF1125" s="61"/>
    </row>
    <row r="1126" spans="1:32" s="62" customFormat="1" ht="13.8" x14ac:dyDescent="0.3">
      <c r="A1126" s="76"/>
      <c r="B1126" s="64" t="s">
        <v>125</v>
      </c>
      <c r="C1126" s="65" t="s">
        <v>125</v>
      </c>
      <c r="D1126" s="65" t="s">
        <v>125</v>
      </c>
      <c r="E1126" s="66" t="s">
        <v>125</v>
      </c>
      <c r="F1126" s="54">
        <v>0</v>
      </c>
      <c r="G1126" s="55">
        <v>0</v>
      </c>
      <c r="H1126" s="67">
        <f t="shared" si="60"/>
        <v>0</v>
      </c>
      <c r="I1126" s="68"/>
      <c r="J1126" s="56"/>
      <c r="K1126" s="69"/>
      <c r="L1126" s="70">
        <f t="shared" si="61"/>
        <v>0</v>
      </c>
      <c r="M1126" s="52"/>
      <c r="N1126" s="57">
        <v>0</v>
      </c>
      <c r="O1126" s="72"/>
      <c r="P1126" s="72"/>
      <c r="Q1126" s="72"/>
      <c r="R1126" s="72"/>
      <c r="S1126" s="72"/>
      <c r="T1126" s="72"/>
      <c r="U1126" s="72"/>
      <c r="V1126" s="72"/>
      <c r="W1126" s="72"/>
      <c r="X1126" s="72"/>
      <c r="Y1126" s="72"/>
      <c r="Z1126" s="72"/>
      <c r="AA1126" s="58">
        <f t="shared" si="62"/>
        <v>0</v>
      </c>
      <c r="AB1126" s="73"/>
      <c r="AC1126" s="59">
        <f>IF(ROUND(Comptes!AA1126,0)=0,Comptes!AF1126,IFERROR(IF(Comptes!H1126&lt;&gt;0,IF(Comptes!AA1126&lt;&gt;0,SUMPRODUCT(Comptes!O1126:Z1126,Comptes!$O$5:$Z$5)/Comptes!AA1126,IF(Comptes!G1126&lt;&gt;0,$AC$3,Comptes!AF1126)),""),""))</f>
        <v>0</v>
      </c>
      <c r="AD1126" s="60" t="str">
        <f ca="1">+IFERROR(VLOOKUP((($AC$3-AC1126))/30.5,$AK$24:$AL$28,2,TRUE),"")</f>
        <v>A plus d’un an</v>
      </c>
      <c r="AE1126" s="52"/>
      <c r="AF1126" s="61"/>
    </row>
    <row r="1127" spans="1:32" s="62" customFormat="1" ht="13.8" x14ac:dyDescent="0.3">
      <c r="A1127" s="76"/>
      <c r="B1127" s="64" t="s">
        <v>125</v>
      </c>
      <c r="C1127" s="65" t="s">
        <v>125</v>
      </c>
      <c r="D1127" s="65" t="s">
        <v>125</v>
      </c>
      <c r="E1127" s="66" t="s">
        <v>125</v>
      </c>
      <c r="F1127" s="54">
        <v>0</v>
      </c>
      <c r="G1127" s="55">
        <v>0</v>
      </c>
      <c r="H1127" s="67">
        <f t="shared" si="60"/>
        <v>0</v>
      </c>
      <c r="I1127" s="68"/>
      <c r="J1127" s="56"/>
      <c r="K1127" s="69"/>
      <c r="L1127" s="70">
        <f t="shared" si="61"/>
        <v>0</v>
      </c>
      <c r="M1127" s="52"/>
      <c r="N1127" s="57">
        <v>0</v>
      </c>
      <c r="O1127" s="72"/>
      <c r="P1127" s="72"/>
      <c r="Q1127" s="72"/>
      <c r="R1127" s="72"/>
      <c r="S1127" s="72"/>
      <c r="T1127" s="72"/>
      <c r="U1127" s="72"/>
      <c r="V1127" s="72"/>
      <c r="W1127" s="72"/>
      <c r="X1127" s="72"/>
      <c r="Y1127" s="72"/>
      <c r="Z1127" s="72"/>
      <c r="AA1127" s="58">
        <f t="shared" si="62"/>
        <v>0</v>
      </c>
      <c r="AB1127" s="73"/>
      <c r="AC1127" s="59">
        <f>IF(ROUND(Comptes!AA1127,0)=0,Comptes!AF1127,IFERROR(IF(Comptes!H1127&lt;&gt;0,IF(Comptes!AA1127&lt;&gt;0,SUMPRODUCT(Comptes!O1127:Z1127,Comptes!$O$5:$Z$5)/Comptes!AA1127,IF(Comptes!G1127&lt;&gt;0,$AC$3,Comptes!AF1127)),""),""))</f>
        <v>0</v>
      </c>
      <c r="AD1127" s="60" t="str">
        <f ca="1">+IFERROR(VLOOKUP((($AC$3-AC1127))/30.5,$AK$24:$AL$28,2,TRUE),"")</f>
        <v>A plus d’un an</v>
      </c>
      <c r="AE1127" s="52"/>
      <c r="AF1127" s="61"/>
    </row>
    <row r="1128" spans="1:32" s="62" customFormat="1" ht="13.8" x14ac:dyDescent="0.3">
      <c r="A1128" s="76"/>
      <c r="B1128" s="64" t="s">
        <v>125</v>
      </c>
      <c r="C1128" s="65" t="s">
        <v>125</v>
      </c>
      <c r="D1128" s="65" t="s">
        <v>125</v>
      </c>
      <c r="E1128" s="66" t="s">
        <v>125</v>
      </c>
      <c r="F1128" s="54">
        <v>0</v>
      </c>
      <c r="G1128" s="55">
        <v>0</v>
      </c>
      <c r="H1128" s="67">
        <f t="shared" si="60"/>
        <v>0</v>
      </c>
      <c r="I1128" s="68"/>
      <c r="J1128" s="56"/>
      <c r="K1128" s="69"/>
      <c r="L1128" s="70">
        <f t="shared" si="61"/>
        <v>0</v>
      </c>
      <c r="M1128" s="52"/>
      <c r="N1128" s="57">
        <v>0</v>
      </c>
      <c r="O1128" s="72"/>
      <c r="P1128" s="72"/>
      <c r="Q1128" s="72"/>
      <c r="R1128" s="72"/>
      <c r="S1128" s="72"/>
      <c r="T1128" s="72"/>
      <c r="U1128" s="72"/>
      <c r="V1128" s="72"/>
      <c r="W1128" s="72"/>
      <c r="X1128" s="72"/>
      <c r="Y1128" s="72"/>
      <c r="Z1128" s="72"/>
      <c r="AA1128" s="58">
        <f t="shared" si="62"/>
        <v>0</v>
      </c>
      <c r="AB1128" s="73"/>
      <c r="AC1128" s="59">
        <f>IF(ROUND(Comptes!AA1128,0)=0,Comptes!AF1128,IFERROR(IF(Comptes!H1128&lt;&gt;0,IF(Comptes!AA1128&lt;&gt;0,SUMPRODUCT(Comptes!O1128:Z1128,Comptes!$O$5:$Z$5)/Comptes!AA1128,IF(Comptes!G1128&lt;&gt;0,$AC$3,Comptes!AF1128)),""),""))</f>
        <v>0</v>
      </c>
      <c r="AD1128" s="60" t="str">
        <f ca="1">+IFERROR(VLOOKUP((($AC$3-AC1128))/30.5,$AK$24:$AL$28,2,TRUE),"")</f>
        <v>A plus d’un an</v>
      </c>
      <c r="AE1128" s="52"/>
      <c r="AF1128" s="61"/>
    </row>
    <row r="1129" spans="1:32" s="62" customFormat="1" ht="13.8" x14ac:dyDescent="0.3">
      <c r="A1129" s="76"/>
      <c r="B1129" s="64" t="s">
        <v>125</v>
      </c>
      <c r="C1129" s="65" t="s">
        <v>125</v>
      </c>
      <c r="D1129" s="65" t="s">
        <v>125</v>
      </c>
      <c r="E1129" s="66" t="s">
        <v>125</v>
      </c>
      <c r="F1129" s="54">
        <v>0</v>
      </c>
      <c r="G1129" s="55">
        <v>0</v>
      </c>
      <c r="H1129" s="67">
        <f t="shared" si="60"/>
        <v>0</v>
      </c>
      <c r="I1129" s="68"/>
      <c r="J1129" s="56"/>
      <c r="K1129" s="69"/>
      <c r="L1129" s="70">
        <f t="shared" si="61"/>
        <v>0</v>
      </c>
      <c r="M1129" s="52"/>
      <c r="N1129" s="57">
        <v>0</v>
      </c>
      <c r="O1129" s="72"/>
      <c r="P1129" s="72"/>
      <c r="Q1129" s="72"/>
      <c r="R1129" s="72"/>
      <c r="S1129" s="72"/>
      <c r="T1129" s="72"/>
      <c r="U1129" s="72"/>
      <c r="V1129" s="72"/>
      <c r="W1129" s="72"/>
      <c r="X1129" s="72"/>
      <c r="Y1129" s="72"/>
      <c r="Z1129" s="72"/>
      <c r="AA1129" s="58">
        <f t="shared" si="62"/>
        <v>0</v>
      </c>
      <c r="AB1129" s="73"/>
      <c r="AC1129" s="59">
        <f>IF(ROUND(Comptes!AA1129,0)=0,Comptes!AF1129,IFERROR(IF(Comptes!H1129&lt;&gt;0,IF(Comptes!AA1129&lt;&gt;0,SUMPRODUCT(Comptes!O1129:Z1129,Comptes!$O$5:$Z$5)/Comptes!AA1129,IF(Comptes!G1129&lt;&gt;0,$AC$3,Comptes!AF1129)),""),""))</f>
        <v>0</v>
      </c>
      <c r="AD1129" s="60" t="str">
        <f ca="1">+IFERROR(VLOOKUP((($AC$3-AC1129))/30.5,$AK$24:$AL$28,2,TRUE),"")</f>
        <v>A plus d’un an</v>
      </c>
      <c r="AE1129" s="52"/>
      <c r="AF1129" s="61"/>
    </row>
    <row r="1130" spans="1:32" s="62" customFormat="1" ht="13.8" x14ac:dyDescent="0.3">
      <c r="A1130" s="76"/>
      <c r="B1130" s="64" t="s">
        <v>125</v>
      </c>
      <c r="C1130" s="65" t="s">
        <v>125</v>
      </c>
      <c r="D1130" s="65" t="s">
        <v>125</v>
      </c>
      <c r="E1130" s="66" t="s">
        <v>125</v>
      </c>
      <c r="F1130" s="54">
        <v>0</v>
      </c>
      <c r="G1130" s="55">
        <v>0</v>
      </c>
      <c r="H1130" s="67">
        <f t="shared" si="60"/>
        <v>0</v>
      </c>
      <c r="I1130" s="68"/>
      <c r="J1130" s="56"/>
      <c r="K1130" s="69"/>
      <c r="L1130" s="70">
        <f t="shared" si="61"/>
        <v>0</v>
      </c>
      <c r="M1130" s="52"/>
      <c r="N1130" s="57">
        <v>0</v>
      </c>
      <c r="O1130" s="72"/>
      <c r="P1130" s="72"/>
      <c r="Q1130" s="72"/>
      <c r="R1130" s="72"/>
      <c r="S1130" s="72"/>
      <c r="T1130" s="72"/>
      <c r="U1130" s="72"/>
      <c r="V1130" s="72"/>
      <c r="W1130" s="72"/>
      <c r="X1130" s="72"/>
      <c r="Y1130" s="72"/>
      <c r="Z1130" s="72"/>
      <c r="AA1130" s="58">
        <f t="shared" si="62"/>
        <v>0</v>
      </c>
      <c r="AB1130" s="73"/>
      <c r="AC1130" s="59">
        <f>IF(ROUND(Comptes!AA1130,0)=0,Comptes!AF1130,IFERROR(IF(Comptes!H1130&lt;&gt;0,IF(Comptes!AA1130&lt;&gt;0,SUMPRODUCT(Comptes!O1130:Z1130,Comptes!$O$5:$Z$5)/Comptes!AA1130,IF(Comptes!G1130&lt;&gt;0,$AC$3,Comptes!AF1130)),""),""))</f>
        <v>0</v>
      </c>
      <c r="AD1130" s="60" t="str">
        <f ca="1">+IFERROR(VLOOKUP((($AC$3-AC1130))/30.5,$AK$24:$AL$28,2,TRUE),"")</f>
        <v>A plus d’un an</v>
      </c>
      <c r="AE1130" s="52"/>
      <c r="AF1130" s="61"/>
    </row>
    <row r="1131" spans="1:32" s="62" customFormat="1" ht="13.8" x14ac:dyDescent="0.3">
      <c r="A1131" s="76"/>
      <c r="B1131" s="64" t="s">
        <v>125</v>
      </c>
      <c r="C1131" s="65" t="s">
        <v>125</v>
      </c>
      <c r="D1131" s="65" t="s">
        <v>125</v>
      </c>
      <c r="E1131" s="66" t="s">
        <v>125</v>
      </c>
      <c r="F1131" s="54">
        <v>0</v>
      </c>
      <c r="G1131" s="55">
        <v>0</v>
      </c>
      <c r="H1131" s="67">
        <f t="shared" si="60"/>
        <v>0</v>
      </c>
      <c r="I1131" s="68"/>
      <c r="J1131" s="56"/>
      <c r="K1131" s="69"/>
      <c r="L1131" s="70">
        <f t="shared" si="61"/>
        <v>0</v>
      </c>
      <c r="M1131" s="52"/>
      <c r="N1131" s="57">
        <v>0</v>
      </c>
      <c r="O1131" s="72"/>
      <c r="P1131" s="72"/>
      <c r="Q1131" s="72"/>
      <c r="R1131" s="72"/>
      <c r="S1131" s="72"/>
      <c r="T1131" s="72"/>
      <c r="U1131" s="72"/>
      <c r="V1131" s="72"/>
      <c r="W1131" s="72"/>
      <c r="X1131" s="72"/>
      <c r="Y1131" s="72"/>
      <c r="Z1131" s="72"/>
      <c r="AA1131" s="58">
        <f t="shared" si="62"/>
        <v>0</v>
      </c>
      <c r="AB1131" s="73"/>
      <c r="AC1131" s="59">
        <f>IF(ROUND(Comptes!AA1131,0)=0,Comptes!AF1131,IFERROR(IF(Comptes!H1131&lt;&gt;0,IF(Comptes!AA1131&lt;&gt;0,SUMPRODUCT(Comptes!O1131:Z1131,Comptes!$O$5:$Z$5)/Comptes!AA1131,IF(Comptes!G1131&lt;&gt;0,$AC$3,Comptes!AF1131)),""),""))</f>
        <v>0</v>
      </c>
      <c r="AD1131" s="60" t="str">
        <f ca="1">+IFERROR(VLOOKUP((($AC$3-AC1131))/30.5,$AK$24:$AL$28,2,TRUE),"")</f>
        <v>A plus d’un an</v>
      </c>
      <c r="AE1131" s="52"/>
      <c r="AF1131" s="61"/>
    </row>
    <row r="1132" spans="1:32" s="62" customFormat="1" ht="13.8" x14ac:dyDescent="0.3">
      <c r="A1132" s="76"/>
      <c r="B1132" s="64" t="s">
        <v>125</v>
      </c>
      <c r="C1132" s="65" t="s">
        <v>125</v>
      </c>
      <c r="D1132" s="65" t="s">
        <v>125</v>
      </c>
      <c r="E1132" s="66" t="s">
        <v>125</v>
      </c>
      <c r="F1132" s="54">
        <v>0</v>
      </c>
      <c r="G1132" s="55">
        <v>0</v>
      </c>
      <c r="H1132" s="67">
        <f t="shared" si="60"/>
        <v>0</v>
      </c>
      <c r="I1132" s="68"/>
      <c r="J1132" s="56"/>
      <c r="K1132" s="69"/>
      <c r="L1132" s="70">
        <f t="shared" si="61"/>
        <v>0</v>
      </c>
      <c r="M1132" s="52"/>
      <c r="N1132" s="57">
        <v>0</v>
      </c>
      <c r="O1132" s="72"/>
      <c r="P1132" s="72"/>
      <c r="Q1132" s="72"/>
      <c r="R1132" s="72"/>
      <c r="S1132" s="72"/>
      <c r="T1132" s="72"/>
      <c r="U1132" s="72"/>
      <c r="V1132" s="72"/>
      <c r="W1132" s="72"/>
      <c r="X1132" s="72"/>
      <c r="Y1132" s="72"/>
      <c r="Z1132" s="72"/>
      <c r="AA1132" s="58">
        <f t="shared" si="62"/>
        <v>0</v>
      </c>
      <c r="AB1132" s="73"/>
      <c r="AC1132" s="59">
        <f>IF(ROUND(Comptes!AA1132,0)=0,Comptes!AF1132,IFERROR(IF(Comptes!H1132&lt;&gt;0,IF(Comptes!AA1132&lt;&gt;0,SUMPRODUCT(Comptes!O1132:Z1132,Comptes!$O$5:$Z$5)/Comptes!AA1132,IF(Comptes!G1132&lt;&gt;0,$AC$3,Comptes!AF1132)),""),""))</f>
        <v>0</v>
      </c>
      <c r="AD1132" s="60" t="str">
        <f ca="1">+IFERROR(VLOOKUP((($AC$3-AC1132))/30.5,$AK$24:$AL$28,2,TRUE),"")</f>
        <v>A plus d’un an</v>
      </c>
      <c r="AE1132" s="52"/>
      <c r="AF1132" s="61"/>
    </row>
    <row r="1133" spans="1:32" s="62" customFormat="1" ht="13.8" x14ac:dyDescent="0.3">
      <c r="A1133" s="76"/>
      <c r="B1133" s="64" t="s">
        <v>125</v>
      </c>
      <c r="C1133" s="65" t="s">
        <v>125</v>
      </c>
      <c r="D1133" s="65" t="s">
        <v>125</v>
      </c>
      <c r="E1133" s="66" t="s">
        <v>125</v>
      </c>
      <c r="F1133" s="54">
        <v>0</v>
      </c>
      <c r="G1133" s="55">
        <v>0</v>
      </c>
      <c r="H1133" s="67">
        <f t="shared" si="60"/>
        <v>0</v>
      </c>
      <c r="I1133" s="68"/>
      <c r="J1133" s="56"/>
      <c r="K1133" s="69"/>
      <c r="L1133" s="70">
        <f t="shared" si="61"/>
        <v>0</v>
      </c>
      <c r="M1133" s="52"/>
      <c r="N1133" s="57">
        <v>0</v>
      </c>
      <c r="O1133" s="72"/>
      <c r="P1133" s="72"/>
      <c r="Q1133" s="72"/>
      <c r="R1133" s="72"/>
      <c r="S1133" s="72"/>
      <c r="T1133" s="72"/>
      <c r="U1133" s="72"/>
      <c r="V1133" s="72"/>
      <c r="W1133" s="72"/>
      <c r="X1133" s="72"/>
      <c r="Y1133" s="72"/>
      <c r="Z1133" s="72"/>
      <c r="AA1133" s="58">
        <f t="shared" si="62"/>
        <v>0</v>
      </c>
      <c r="AB1133" s="73"/>
      <c r="AC1133" s="59">
        <f>IF(ROUND(Comptes!AA1133,0)=0,Comptes!AF1133,IFERROR(IF(Comptes!H1133&lt;&gt;0,IF(Comptes!AA1133&lt;&gt;0,SUMPRODUCT(Comptes!O1133:Z1133,Comptes!$O$5:$Z$5)/Comptes!AA1133,IF(Comptes!G1133&lt;&gt;0,$AC$3,Comptes!AF1133)),""),""))</f>
        <v>0</v>
      </c>
      <c r="AD1133" s="60" t="str">
        <f ca="1">+IFERROR(VLOOKUP((($AC$3-AC1133))/30.5,$AK$24:$AL$28,2,TRUE),"")</f>
        <v>A plus d’un an</v>
      </c>
      <c r="AE1133" s="52"/>
      <c r="AF1133" s="61"/>
    </row>
    <row r="1134" spans="1:32" s="62" customFormat="1" ht="13.8" x14ac:dyDescent="0.3">
      <c r="A1134" s="76"/>
      <c r="B1134" s="64" t="s">
        <v>125</v>
      </c>
      <c r="C1134" s="65" t="s">
        <v>125</v>
      </c>
      <c r="D1134" s="65" t="s">
        <v>125</v>
      </c>
      <c r="E1134" s="66" t="s">
        <v>125</v>
      </c>
      <c r="F1134" s="54">
        <v>0</v>
      </c>
      <c r="G1134" s="55">
        <v>0</v>
      </c>
      <c r="H1134" s="67">
        <f t="shared" si="60"/>
        <v>0</v>
      </c>
      <c r="I1134" s="68"/>
      <c r="J1134" s="56"/>
      <c r="K1134" s="69"/>
      <c r="L1134" s="70">
        <f t="shared" si="61"/>
        <v>0</v>
      </c>
      <c r="M1134" s="52"/>
      <c r="N1134" s="57">
        <v>0</v>
      </c>
      <c r="O1134" s="72"/>
      <c r="P1134" s="72"/>
      <c r="Q1134" s="72"/>
      <c r="R1134" s="72"/>
      <c r="S1134" s="72"/>
      <c r="T1134" s="72"/>
      <c r="U1134" s="72"/>
      <c r="V1134" s="72"/>
      <c r="W1134" s="72"/>
      <c r="X1134" s="72"/>
      <c r="Y1134" s="72"/>
      <c r="Z1134" s="72"/>
      <c r="AA1134" s="58">
        <f t="shared" si="62"/>
        <v>0</v>
      </c>
      <c r="AB1134" s="73"/>
      <c r="AC1134" s="59">
        <f>IF(ROUND(Comptes!AA1134,0)=0,Comptes!AF1134,IFERROR(IF(Comptes!H1134&lt;&gt;0,IF(Comptes!AA1134&lt;&gt;0,SUMPRODUCT(Comptes!O1134:Z1134,Comptes!$O$5:$Z$5)/Comptes!AA1134,IF(Comptes!G1134&lt;&gt;0,$AC$3,Comptes!AF1134)),""),""))</f>
        <v>0</v>
      </c>
      <c r="AD1134" s="60" t="str">
        <f ca="1">+IFERROR(VLOOKUP((($AC$3-AC1134))/30.5,$AK$24:$AL$28,2,TRUE),"")</f>
        <v>A plus d’un an</v>
      </c>
      <c r="AE1134" s="52"/>
      <c r="AF1134" s="61"/>
    </row>
    <row r="1135" spans="1:32" s="62" customFormat="1" ht="13.8" x14ac:dyDescent="0.3">
      <c r="A1135" s="76"/>
      <c r="B1135" s="64" t="s">
        <v>125</v>
      </c>
      <c r="C1135" s="65" t="s">
        <v>125</v>
      </c>
      <c r="D1135" s="65" t="s">
        <v>125</v>
      </c>
      <c r="E1135" s="66" t="s">
        <v>125</v>
      </c>
      <c r="F1135" s="54">
        <v>0</v>
      </c>
      <c r="G1135" s="55">
        <v>0</v>
      </c>
      <c r="H1135" s="67">
        <f t="shared" si="60"/>
        <v>0</v>
      </c>
      <c r="I1135" s="68"/>
      <c r="J1135" s="56"/>
      <c r="K1135" s="69"/>
      <c r="L1135" s="70">
        <f t="shared" si="61"/>
        <v>0</v>
      </c>
      <c r="M1135" s="52"/>
      <c r="N1135" s="57">
        <v>0</v>
      </c>
      <c r="O1135" s="72"/>
      <c r="P1135" s="72"/>
      <c r="Q1135" s="72"/>
      <c r="R1135" s="72"/>
      <c r="S1135" s="72"/>
      <c r="T1135" s="72"/>
      <c r="U1135" s="72"/>
      <c r="V1135" s="72"/>
      <c r="W1135" s="72"/>
      <c r="X1135" s="72"/>
      <c r="Y1135" s="72"/>
      <c r="Z1135" s="72"/>
      <c r="AA1135" s="58">
        <f t="shared" si="62"/>
        <v>0</v>
      </c>
      <c r="AB1135" s="73"/>
      <c r="AC1135" s="59">
        <f>IF(ROUND(Comptes!AA1135,0)=0,Comptes!AF1135,IFERROR(IF(Comptes!H1135&lt;&gt;0,IF(Comptes!AA1135&lt;&gt;0,SUMPRODUCT(Comptes!O1135:Z1135,Comptes!$O$5:$Z$5)/Comptes!AA1135,IF(Comptes!G1135&lt;&gt;0,$AC$3,Comptes!AF1135)),""),""))</f>
        <v>0</v>
      </c>
      <c r="AD1135" s="60" t="str">
        <f ca="1">+IFERROR(VLOOKUP((($AC$3-AC1135))/30.5,$AK$24:$AL$28,2,TRUE),"")</f>
        <v>A plus d’un an</v>
      </c>
      <c r="AE1135" s="52"/>
      <c r="AF1135" s="61"/>
    </row>
    <row r="1136" spans="1:32" s="62" customFormat="1" ht="13.8" x14ac:dyDescent="0.3">
      <c r="A1136" s="76"/>
      <c r="B1136" s="64" t="s">
        <v>125</v>
      </c>
      <c r="C1136" s="65" t="s">
        <v>125</v>
      </c>
      <c r="D1136" s="65" t="s">
        <v>125</v>
      </c>
      <c r="E1136" s="66" t="s">
        <v>125</v>
      </c>
      <c r="F1136" s="54">
        <v>0</v>
      </c>
      <c r="G1136" s="55">
        <v>0</v>
      </c>
      <c r="H1136" s="67">
        <f t="shared" si="60"/>
        <v>0</v>
      </c>
      <c r="I1136" s="68"/>
      <c r="J1136" s="56"/>
      <c r="K1136" s="69"/>
      <c r="L1136" s="70">
        <f t="shared" si="61"/>
        <v>0</v>
      </c>
      <c r="M1136" s="52"/>
      <c r="N1136" s="57">
        <v>0</v>
      </c>
      <c r="O1136" s="72"/>
      <c r="P1136" s="72"/>
      <c r="Q1136" s="72"/>
      <c r="R1136" s="72"/>
      <c r="S1136" s="72"/>
      <c r="T1136" s="72"/>
      <c r="U1136" s="72"/>
      <c r="V1136" s="72"/>
      <c r="W1136" s="72"/>
      <c r="X1136" s="72"/>
      <c r="Y1136" s="72"/>
      <c r="Z1136" s="72"/>
      <c r="AA1136" s="58">
        <f t="shared" si="62"/>
        <v>0</v>
      </c>
      <c r="AB1136" s="73"/>
      <c r="AC1136" s="59">
        <f>IF(ROUND(Comptes!AA1136,0)=0,Comptes!AF1136,IFERROR(IF(Comptes!H1136&lt;&gt;0,IF(Comptes!AA1136&lt;&gt;0,SUMPRODUCT(Comptes!O1136:Z1136,Comptes!$O$5:$Z$5)/Comptes!AA1136,IF(Comptes!G1136&lt;&gt;0,$AC$3,Comptes!AF1136)),""),""))</f>
        <v>0</v>
      </c>
      <c r="AD1136" s="60" t="str">
        <f ca="1">+IFERROR(VLOOKUP((($AC$3-AC1136))/30.5,$AK$24:$AL$28,2,TRUE),"")</f>
        <v>A plus d’un an</v>
      </c>
      <c r="AE1136" s="52"/>
      <c r="AF1136" s="61"/>
    </row>
    <row r="1137" spans="1:32" s="62" customFormat="1" ht="13.8" x14ac:dyDescent="0.3">
      <c r="A1137" s="76"/>
      <c r="B1137" s="64" t="s">
        <v>125</v>
      </c>
      <c r="C1137" s="65" t="s">
        <v>125</v>
      </c>
      <c r="D1137" s="65" t="s">
        <v>125</v>
      </c>
      <c r="E1137" s="66" t="s">
        <v>125</v>
      </c>
      <c r="F1137" s="54">
        <v>0</v>
      </c>
      <c r="G1137" s="55">
        <v>0</v>
      </c>
      <c r="H1137" s="67">
        <f t="shared" si="60"/>
        <v>0</v>
      </c>
      <c r="I1137" s="68"/>
      <c r="J1137" s="56"/>
      <c r="K1137" s="69"/>
      <c r="L1137" s="70">
        <f t="shared" si="61"/>
        <v>0</v>
      </c>
      <c r="M1137" s="52"/>
      <c r="N1137" s="57">
        <v>0</v>
      </c>
      <c r="O1137" s="72"/>
      <c r="P1137" s="72"/>
      <c r="Q1137" s="72"/>
      <c r="R1137" s="72"/>
      <c r="S1137" s="72"/>
      <c r="T1137" s="72"/>
      <c r="U1137" s="72"/>
      <c r="V1137" s="72"/>
      <c r="W1137" s="72"/>
      <c r="X1137" s="72"/>
      <c r="Y1137" s="72"/>
      <c r="Z1137" s="72"/>
      <c r="AA1137" s="58">
        <f t="shared" si="62"/>
        <v>0</v>
      </c>
      <c r="AB1137" s="73"/>
      <c r="AC1137" s="59">
        <f>IF(ROUND(Comptes!AA1137,0)=0,Comptes!AF1137,IFERROR(IF(Comptes!H1137&lt;&gt;0,IF(Comptes!AA1137&lt;&gt;0,SUMPRODUCT(Comptes!O1137:Z1137,Comptes!$O$5:$Z$5)/Comptes!AA1137,IF(Comptes!G1137&lt;&gt;0,$AC$3,Comptes!AF1137)),""),""))</f>
        <v>0</v>
      </c>
      <c r="AD1137" s="60" t="str">
        <f ca="1">+IFERROR(VLOOKUP((($AC$3-AC1137))/30.5,$AK$24:$AL$28,2,TRUE),"")</f>
        <v>A plus d’un an</v>
      </c>
      <c r="AE1137" s="52"/>
      <c r="AF1137" s="61"/>
    </row>
    <row r="1138" spans="1:32" s="62" customFormat="1" ht="13.8" x14ac:dyDescent="0.3">
      <c r="A1138" s="76"/>
      <c r="B1138" s="64" t="s">
        <v>125</v>
      </c>
      <c r="C1138" s="65" t="s">
        <v>125</v>
      </c>
      <c r="D1138" s="65" t="s">
        <v>125</v>
      </c>
      <c r="E1138" s="66" t="s">
        <v>125</v>
      </c>
      <c r="F1138" s="54">
        <v>0</v>
      </c>
      <c r="G1138" s="55">
        <v>0</v>
      </c>
      <c r="H1138" s="67">
        <f t="shared" si="60"/>
        <v>0</v>
      </c>
      <c r="I1138" s="68"/>
      <c r="J1138" s="56"/>
      <c r="K1138" s="69"/>
      <c r="L1138" s="70">
        <f t="shared" si="61"/>
        <v>0</v>
      </c>
      <c r="M1138" s="52"/>
      <c r="N1138" s="57">
        <v>0</v>
      </c>
      <c r="O1138" s="72"/>
      <c r="P1138" s="72"/>
      <c r="Q1138" s="72"/>
      <c r="R1138" s="72"/>
      <c r="S1138" s="72"/>
      <c r="T1138" s="72"/>
      <c r="U1138" s="72"/>
      <c r="V1138" s="72"/>
      <c r="W1138" s="72"/>
      <c r="X1138" s="72"/>
      <c r="Y1138" s="72"/>
      <c r="Z1138" s="72"/>
      <c r="AA1138" s="58">
        <f t="shared" si="62"/>
        <v>0</v>
      </c>
      <c r="AB1138" s="73"/>
      <c r="AC1138" s="59">
        <f>IF(ROUND(Comptes!AA1138,0)=0,Comptes!AF1138,IFERROR(IF(Comptes!H1138&lt;&gt;0,IF(Comptes!AA1138&lt;&gt;0,SUMPRODUCT(Comptes!O1138:Z1138,Comptes!$O$5:$Z$5)/Comptes!AA1138,IF(Comptes!G1138&lt;&gt;0,$AC$3,Comptes!AF1138)),""),""))</f>
        <v>0</v>
      </c>
      <c r="AD1138" s="60" t="str">
        <f ca="1">+IFERROR(VLOOKUP((($AC$3-AC1138))/30.5,$AK$24:$AL$28,2,TRUE),"")</f>
        <v>A plus d’un an</v>
      </c>
      <c r="AE1138" s="52"/>
      <c r="AF1138" s="61"/>
    </row>
    <row r="1139" spans="1:32" s="62" customFormat="1" ht="13.8" x14ac:dyDescent="0.3">
      <c r="A1139" s="76"/>
      <c r="B1139" s="64" t="s">
        <v>125</v>
      </c>
      <c r="C1139" s="65" t="s">
        <v>125</v>
      </c>
      <c r="D1139" s="65" t="s">
        <v>125</v>
      </c>
      <c r="E1139" s="66" t="s">
        <v>125</v>
      </c>
      <c r="F1139" s="54">
        <v>0</v>
      </c>
      <c r="G1139" s="55">
        <v>0</v>
      </c>
      <c r="H1139" s="67">
        <f t="shared" si="60"/>
        <v>0</v>
      </c>
      <c r="I1139" s="68"/>
      <c r="J1139" s="56"/>
      <c r="K1139" s="69"/>
      <c r="L1139" s="70">
        <f t="shared" si="61"/>
        <v>0</v>
      </c>
      <c r="M1139" s="52"/>
      <c r="N1139" s="57">
        <v>0</v>
      </c>
      <c r="O1139" s="72"/>
      <c r="P1139" s="72"/>
      <c r="Q1139" s="72"/>
      <c r="R1139" s="72"/>
      <c r="S1139" s="72"/>
      <c r="T1139" s="72"/>
      <c r="U1139" s="72"/>
      <c r="V1139" s="72"/>
      <c r="W1139" s="72"/>
      <c r="X1139" s="72"/>
      <c r="Y1139" s="72"/>
      <c r="Z1139" s="72"/>
      <c r="AA1139" s="58">
        <f t="shared" si="62"/>
        <v>0</v>
      </c>
      <c r="AB1139" s="73"/>
      <c r="AC1139" s="59">
        <f>IF(ROUND(Comptes!AA1139,0)=0,Comptes!AF1139,IFERROR(IF(Comptes!H1139&lt;&gt;0,IF(Comptes!AA1139&lt;&gt;0,SUMPRODUCT(Comptes!O1139:Z1139,Comptes!$O$5:$Z$5)/Comptes!AA1139,IF(Comptes!G1139&lt;&gt;0,$AC$3,Comptes!AF1139)),""),""))</f>
        <v>0</v>
      </c>
      <c r="AD1139" s="60" t="str">
        <f ca="1">+IFERROR(VLOOKUP((($AC$3-AC1139))/30.5,$AK$24:$AL$28,2,TRUE),"")</f>
        <v>A plus d’un an</v>
      </c>
      <c r="AE1139" s="52"/>
      <c r="AF1139" s="61"/>
    </row>
    <row r="1140" spans="1:32" s="62" customFormat="1" ht="13.8" x14ac:dyDescent="0.3">
      <c r="A1140" s="76"/>
      <c r="B1140" s="64" t="s">
        <v>125</v>
      </c>
      <c r="C1140" s="65" t="s">
        <v>125</v>
      </c>
      <c r="D1140" s="65" t="s">
        <v>125</v>
      </c>
      <c r="E1140" s="66" t="s">
        <v>125</v>
      </c>
      <c r="F1140" s="54">
        <v>0</v>
      </c>
      <c r="G1140" s="55">
        <v>0</v>
      </c>
      <c r="H1140" s="67">
        <f t="shared" si="60"/>
        <v>0</v>
      </c>
      <c r="I1140" s="68"/>
      <c r="J1140" s="56"/>
      <c r="K1140" s="69"/>
      <c r="L1140" s="70">
        <f t="shared" si="61"/>
        <v>0</v>
      </c>
      <c r="M1140" s="52"/>
      <c r="N1140" s="57">
        <v>0</v>
      </c>
      <c r="O1140" s="72"/>
      <c r="P1140" s="72"/>
      <c r="Q1140" s="72"/>
      <c r="R1140" s="72"/>
      <c r="S1140" s="72"/>
      <c r="T1140" s="72"/>
      <c r="U1140" s="72"/>
      <c r="V1140" s="72"/>
      <c r="W1140" s="72"/>
      <c r="X1140" s="72"/>
      <c r="Y1140" s="72"/>
      <c r="Z1140" s="72"/>
      <c r="AA1140" s="58">
        <f t="shared" si="62"/>
        <v>0</v>
      </c>
      <c r="AB1140" s="73"/>
      <c r="AC1140" s="59">
        <f>IF(ROUND(Comptes!AA1140,0)=0,Comptes!AF1140,IFERROR(IF(Comptes!H1140&lt;&gt;0,IF(Comptes!AA1140&lt;&gt;0,SUMPRODUCT(Comptes!O1140:Z1140,Comptes!$O$5:$Z$5)/Comptes!AA1140,IF(Comptes!G1140&lt;&gt;0,$AC$3,Comptes!AF1140)),""),""))</f>
        <v>0</v>
      </c>
      <c r="AD1140" s="60" t="str">
        <f ca="1">+IFERROR(VLOOKUP((($AC$3-AC1140))/30.5,$AK$24:$AL$28,2,TRUE),"")</f>
        <v>A plus d’un an</v>
      </c>
      <c r="AE1140" s="52"/>
      <c r="AF1140" s="61"/>
    </row>
    <row r="1141" spans="1:32" s="62" customFormat="1" ht="13.8" x14ac:dyDescent="0.3">
      <c r="A1141" s="76"/>
      <c r="B1141" s="64" t="s">
        <v>125</v>
      </c>
      <c r="C1141" s="65" t="s">
        <v>125</v>
      </c>
      <c r="D1141" s="65" t="s">
        <v>125</v>
      </c>
      <c r="E1141" s="66" t="s">
        <v>125</v>
      </c>
      <c r="F1141" s="54">
        <v>0</v>
      </c>
      <c r="G1141" s="55">
        <v>0</v>
      </c>
      <c r="H1141" s="67">
        <f t="shared" ref="H1141:H1204" si="63">AA1141+N1141-G1141</f>
        <v>0</v>
      </c>
      <c r="I1141" s="68"/>
      <c r="J1141" s="56"/>
      <c r="K1141" s="69"/>
      <c r="L1141" s="70">
        <f t="shared" ref="L1141:L1204" si="64">+F1141-N1141-K1141-AA1141</f>
        <v>0</v>
      </c>
      <c r="M1141" s="52"/>
      <c r="N1141" s="57">
        <v>0</v>
      </c>
      <c r="O1141" s="72"/>
      <c r="P1141" s="72"/>
      <c r="Q1141" s="72"/>
      <c r="R1141" s="72"/>
      <c r="S1141" s="72"/>
      <c r="T1141" s="72"/>
      <c r="U1141" s="72"/>
      <c r="V1141" s="72"/>
      <c r="W1141" s="72"/>
      <c r="X1141" s="72"/>
      <c r="Y1141" s="72"/>
      <c r="Z1141" s="72"/>
      <c r="AA1141" s="58">
        <f t="shared" ref="AA1141:AA1204" si="65">+SUM(O1141:Z1141)</f>
        <v>0</v>
      </c>
      <c r="AB1141" s="73"/>
      <c r="AC1141" s="59">
        <f>IF(ROUND(Comptes!AA1141,0)=0,Comptes!AF1141,IFERROR(IF(Comptes!H1141&lt;&gt;0,IF(Comptes!AA1141&lt;&gt;0,SUMPRODUCT(Comptes!O1141:Z1141,Comptes!$O$5:$Z$5)/Comptes!AA1141,IF(Comptes!G1141&lt;&gt;0,$AC$3,Comptes!AF1141)),""),""))</f>
        <v>0</v>
      </c>
      <c r="AD1141" s="60" t="str">
        <f ca="1">+IFERROR(VLOOKUP((($AC$3-AC1141))/30.5,$AK$24:$AL$28,2,TRUE),"")</f>
        <v>A plus d’un an</v>
      </c>
      <c r="AE1141" s="52"/>
      <c r="AF1141" s="61"/>
    </row>
    <row r="1142" spans="1:32" s="62" customFormat="1" ht="13.8" x14ac:dyDescent="0.3">
      <c r="A1142" s="76"/>
      <c r="B1142" s="64" t="s">
        <v>125</v>
      </c>
      <c r="C1142" s="65" t="s">
        <v>125</v>
      </c>
      <c r="D1142" s="65" t="s">
        <v>125</v>
      </c>
      <c r="E1142" s="66" t="s">
        <v>125</v>
      </c>
      <c r="F1142" s="54">
        <v>0</v>
      </c>
      <c r="G1142" s="55">
        <v>0</v>
      </c>
      <c r="H1142" s="67">
        <f t="shared" si="63"/>
        <v>0</v>
      </c>
      <c r="I1142" s="68"/>
      <c r="J1142" s="56"/>
      <c r="K1142" s="69"/>
      <c r="L1142" s="70">
        <f t="shared" si="64"/>
        <v>0</v>
      </c>
      <c r="M1142" s="52"/>
      <c r="N1142" s="57">
        <v>0</v>
      </c>
      <c r="O1142" s="72"/>
      <c r="P1142" s="72"/>
      <c r="Q1142" s="72"/>
      <c r="R1142" s="72"/>
      <c r="S1142" s="72"/>
      <c r="T1142" s="72"/>
      <c r="U1142" s="72"/>
      <c r="V1142" s="72"/>
      <c r="W1142" s="72"/>
      <c r="X1142" s="72"/>
      <c r="Y1142" s="72"/>
      <c r="Z1142" s="72"/>
      <c r="AA1142" s="58">
        <f t="shared" si="65"/>
        <v>0</v>
      </c>
      <c r="AB1142" s="73"/>
      <c r="AC1142" s="59">
        <f>IF(ROUND(Comptes!AA1142,0)=0,Comptes!AF1142,IFERROR(IF(Comptes!H1142&lt;&gt;0,IF(Comptes!AA1142&lt;&gt;0,SUMPRODUCT(Comptes!O1142:Z1142,Comptes!$O$5:$Z$5)/Comptes!AA1142,IF(Comptes!G1142&lt;&gt;0,$AC$3,Comptes!AF1142)),""),""))</f>
        <v>0</v>
      </c>
      <c r="AD1142" s="60" t="str">
        <f ca="1">+IFERROR(VLOOKUP((($AC$3-AC1142))/30.5,$AK$24:$AL$28,2,TRUE),"")</f>
        <v>A plus d’un an</v>
      </c>
      <c r="AE1142" s="52"/>
      <c r="AF1142" s="61"/>
    </row>
    <row r="1143" spans="1:32" s="62" customFormat="1" ht="13.8" x14ac:dyDescent="0.3">
      <c r="A1143" s="76"/>
      <c r="B1143" s="64" t="s">
        <v>125</v>
      </c>
      <c r="C1143" s="65" t="s">
        <v>125</v>
      </c>
      <c r="D1143" s="65" t="s">
        <v>125</v>
      </c>
      <c r="E1143" s="66" t="s">
        <v>125</v>
      </c>
      <c r="F1143" s="54">
        <v>0</v>
      </c>
      <c r="G1143" s="55">
        <v>0</v>
      </c>
      <c r="H1143" s="67">
        <f t="shared" si="63"/>
        <v>0</v>
      </c>
      <c r="I1143" s="68"/>
      <c r="J1143" s="56"/>
      <c r="K1143" s="69"/>
      <c r="L1143" s="70">
        <f t="shared" si="64"/>
        <v>0</v>
      </c>
      <c r="M1143" s="52"/>
      <c r="N1143" s="57">
        <v>0</v>
      </c>
      <c r="O1143" s="72"/>
      <c r="P1143" s="72"/>
      <c r="Q1143" s="72"/>
      <c r="R1143" s="72"/>
      <c r="S1143" s="72"/>
      <c r="T1143" s="72"/>
      <c r="U1143" s="72"/>
      <c r="V1143" s="72"/>
      <c r="W1143" s="72"/>
      <c r="X1143" s="72"/>
      <c r="Y1143" s="72"/>
      <c r="Z1143" s="72"/>
      <c r="AA1143" s="58">
        <f t="shared" si="65"/>
        <v>0</v>
      </c>
      <c r="AB1143" s="73"/>
      <c r="AC1143" s="59">
        <f>IF(ROUND(Comptes!AA1143,0)=0,Comptes!AF1143,IFERROR(IF(Comptes!H1143&lt;&gt;0,IF(Comptes!AA1143&lt;&gt;0,SUMPRODUCT(Comptes!O1143:Z1143,Comptes!$O$5:$Z$5)/Comptes!AA1143,IF(Comptes!G1143&lt;&gt;0,$AC$3,Comptes!AF1143)),""),""))</f>
        <v>0</v>
      </c>
      <c r="AD1143" s="60" t="str">
        <f ca="1">+IFERROR(VLOOKUP((($AC$3-AC1143))/30.5,$AK$24:$AL$28,2,TRUE),"")</f>
        <v>A plus d’un an</v>
      </c>
      <c r="AE1143" s="52"/>
      <c r="AF1143" s="61"/>
    </row>
    <row r="1144" spans="1:32" s="62" customFormat="1" ht="13.8" x14ac:dyDescent="0.3">
      <c r="A1144" s="76"/>
      <c r="B1144" s="64" t="s">
        <v>125</v>
      </c>
      <c r="C1144" s="65" t="s">
        <v>125</v>
      </c>
      <c r="D1144" s="65" t="s">
        <v>125</v>
      </c>
      <c r="E1144" s="66" t="s">
        <v>125</v>
      </c>
      <c r="F1144" s="54">
        <v>0</v>
      </c>
      <c r="G1144" s="55">
        <v>0</v>
      </c>
      <c r="H1144" s="67">
        <f t="shared" si="63"/>
        <v>0</v>
      </c>
      <c r="I1144" s="68"/>
      <c r="J1144" s="56"/>
      <c r="K1144" s="69"/>
      <c r="L1144" s="70">
        <f t="shared" si="64"/>
        <v>0</v>
      </c>
      <c r="M1144" s="52"/>
      <c r="N1144" s="57">
        <v>0</v>
      </c>
      <c r="O1144" s="72"/>
      <c r="P1144" s="72"/>
      <c r="Q1144" s="72"/>
      <c r="R1144" s="72"/>
      <c r="S1144" s="72"/>
      <c r="T1144" s="72"/>
      <c r="U1144" s="72"/>
      <c r="V1144" s="72"/>
      <c r="W1144" s="72"/>
      <c r="X1144" s="72"/>
      <c r="Y1144" s="72"/>
      <c r="Z1144" s="72"/>
      <c r="AA1144" s="58">
        <f t="shared" si="65"/>
        <v>0</v>
      </c>
      <c r="AB1144" s="73"/>
      <c r="AC1144" s="59">
        <f>IF(ROUND(Comptes!AA1144,0)=0,Comptes!AF1144,IFERROR(IF(Comptes!H1144&lt;&gt;0,IF(Comptes!AA1144&lt;&gt;0,SUMPRODUCT(Comptes!O1144:Z1144,Comptes!$O$5:$Z$5)/Comptes!AA1144,IF(Comptes!G1144&lt;&gt;0,$AC$3,Comptes!AF1144)),""),""))</f>
        <v>0</v>
      </c>
      <c r="AD1144" s="60" t="str">
        <f ca="1">+IFERROR(VLOOKUP((($AC$3-AC1144))/30.5,$AK$24:$AL$28,2,TRUE),"")</f>
        <v>A plus d’un an</v>
      </c>
      <c r="AE1144" s="52"/>
      <c r="AF1144" s="61"/>
    </row>
    <row r="1145" spans="1:32" s="62" customFormat="1" ht="13.8" x14ac:dyDescent="0.3">
      <c r="A1145" s="76"/>
      <c r="B1145" s="64" t="s">
        <v>125</v>
      </c>
      <c r="C1145" s="65" t="s">
        <v>125</v>
      </c>
      <c r="D1145" s="65" t="s">
        <v>125</v>
      </c>
      <c r="E1145" s="66" t="s">
        <v>125</v>
      </c>
      <c r="F1145" s="54">
        <v>0</v>
      </c>
      <c r="G1145" s="55">
        <v>0</v>
      </c>
      <c r="H1145" s="67">
        <f t="shared" si="63"/>
        <v>0</v>
      </c>
      <c r="I1145" s="68"/>
      <c r="J1145" s="56"/>
      <c r="K1145" s="69"/>
      <c r="L1145" s="70">
        <f t="shared" si="64"/>
        <v>0</v>
      </c>
      <c r="M1145" s="52"/>
      <c r="N1145" s="57">
        <v>0</v>
      </c>
      <c r="O1145" s="72"/>
      <c r="P1145" s="72"/>
      <c r="Q1145" s="72"/>
      <c r="R1145" s="72"/>
      <c r="S1145" s="72"/>
      <c r="T1145" s="72"/>
      <c r="U1145" s="72"/>
      <c r="V1145" s="72"/>
      <c r="W1145" s="72"/>
      <c r="X1145" s="72"/>
      <c r="Y1145" s="72"/>
      <c r="Z1145" s="72"/>
      <c r="AA1145" s="58">
        <f t="shared" si="65"/>
        <v>0</v>
      </c>
      <c r="AB1145" s="73"/>
      <c r="AC1145" s="59">
        <f>IF(ROUND(Comptes!AA1145,0)=0,Comptes!AF1145,IFERROR(IF(Comptes!H1145&lt;&gt;0,IF(Comptes!AA1145&lt;&gt;0,SUMPRODUCT(Comptes!O1145:Z1145,Comptes!$O$5:$Z$5)/Comptes!AA1145,IF(Comptes!G1145&lt;&gt;0,$AC$3,Comptes!AF1145)),""),""))</f>
        <v>0</v>
      </c>
      <c r="AD1145" s="60" t="str">
        <f ca="1">+IFERROR(VLOOKUP((($AC$3-AC1145))/30.5,$AK$24:$AL$28,2,TRUE),"")</f>
        <v>A plus d’un an</v>
      </c>
      <c r="AE1145" s="52"/>
      <c r="AF1145" s="61"/>
    </row>
    <row r="1146" spans="1:32" s="62" customFormat="1" ht="13.8" x14ac:dyDescent="0.3">
      <c r="A1146" s="76"/>
      <c r="B1146" s="64" t="s">
        <v>125</v>
      </c>
      <c r="C1146" s="65" t="s">
        <v>125</v>
      </c>
      <c r="D1146" s="65" t="s">
        <v>125</v>
      </c>
      <c r="E1146" s="66" t="s">
        <v>125</v>
      </c>
      <c r="F1146" s="54">
        <v>0</v>
      </c>
      <c r="G1146" s="55">
        <v>0</v>
      </c>
      <c r="H1146" s="67">
        <f t="shared" si="63"/>
        <v>0</v>
      </c>
      <c r="I1146" s="68"/>
      <c r="J1146" s="56"/>
      <c r="K1146" s="69"/>
      <c r="L1146" s="70">
        <f t="shared" si="64"/>
        <v>0</v>
      </c>
      <c r="M1146" s="52"/>
      <c r="N1146" s="57">
        <v>0</v>
      </c>
      <c r="O1146" s="72"/>
      <c r="P1146" s="72"/>
      <c r="Q1146" s="72"/>
      <c r="R1146" s="72"/>
      <c r="S1146" s="72"/>
      <c r="T1146" s="72"/>
      <c r="U1146" s="72"/>
      <c r="V1146" s="72"/>
      <c r="W1146" s="72"/>
      <c r="X1146" s="72"/>
      <c r="Y1146" s="72"/>
      <c r="Z1146" s="72"/>
      <c r="AA1146" s="58">
        <f t="shared" si="65"/>
        <v>0</v>
      </c>
      <c r="AB1146" s="73"/>
      <c r="AC1146" s="59">
        <f>IF(ROUND(Comptes!AA1146,0)=0,Comptes!AF1146,IFERROR(IF(Comptes!H1146&lt;&gt;0,IF(Comptes!AA1146&lt;&gt;0,SUMPRODUCT(Comptes!O1146:Z1146,Comptes!$O$5:$Z$5)/Comptes!AA1146,IF(Comptes!G1146&lt;&gt;0,$AC$3,Comptes!AF1146)),""),""))</f>
        <v>0</v>
      </c>
      <c r="AD1146" s="60" t="str">
        <f ca="1">+IFERROR(VLOOKUP((($AC$3-AC1146))/30.5,$AK$24:$AL$28,2,TRUE),"")</f>
        <v>A plus d’un an</v>
      </c>
      <c r="AE1146" s="52"/>
      <c r="AF1146" s="61"/>
    </row>
    <row r="1147" spans="1:32" s="62" customFormat="1" ht="13.8" x14ac:dyDescent="0.3">
      <c r="A1147" s="76"/>
      <c r="B1147" s="64" t="s">
        <v>125</v>
      </c>
      <c r="C1147" s="65" t="s">
        <v>125</v>
      </c>
      <c r="D1147" s="65" t="s">
        <v>125</v>
      </c>
      <c r="E1147" s="66" t="s">
        <v>125</v>
      </c>
      <c r="F1147" s="54">
        <v>0</v>
      </c>
      <c r="G1147" s="55">
        <v>0</v>
      </c>
      <c r="H1147" s="67">
        <f t="shared" si="63"/>
        <v>0</v>
      </c>
      <c r="I1147" s="68"/>
      <c r="J1147" s="56"/>
      <c r="K1147" s="69"/>
      <c r="L1147" s="70">
        <f t="shared" si="64"/>
        <v>0</v>
      </c>
      <c r="M1147" s="52"/>
      <c r="N1147" s="57">
        <v>0</v>
      </c>
      <c r="O1147" s="72"/>
      <c r="P1147" s="72"/>
      <c r="Q1147" s="72"/>
      <c r="R1147" s="72"/>
      <c r="S1147" s="72"/>
      <c r="T1147" s="72"/>
      <c r="U1147" s="72"/>
      <c r="V1147" s="72"/>
      <c r="W1147" s="72"/>
      <c r="X1147" s="72"/>
      <c r="Y1147" s="72"/>
      <c r="Z1147" s="72"/>
      <c r="AA1147" s="58">
        <f t="shared" si="65"/>
        <v>0</v>
      </c>
      <c r="AB1147" s="73"/>
      <c r="AC1147" s="59">
        <f>IF(ROUND(Comptes!AA1147,0)=0,Comptes!AF1147,IFERROR(IF(Comptes!H1147&lt;&gt;0,IF(Comptes!AA1147&lt;&gt;0,SUMPRODUCT(Comptes!O1147:Z1147,Comptes!$O$5:$Z$5)/Comptes!AA1147,IF(Comptes!G1147&lt;&gt;0,$AC$3,Comptes!AF1147)),""),""))</f>
        <v>0</v>
      </c>
      <c r="AD1147" s="60" t="str">
        <f ca="1">+IFERROR(VLOOKUP((($AC$3-AC1147))/30.5,$AK$24:$AL$28,2,TRUE),"")</f>
        <v>A plus d’un an</v>
      </c>
      <c r="AE1147" s="52"/>
      <c r="AF1147" s="61"/>
    </row>
    <row r="1148" spans="1:32" s="62" customFormat="1" ht="13.8" x14ac:dyDescent="0.3">
      <c r="A1148" s="76"/>
      <c r="B1148" s="64" t="s">
        <v>125</v>
      </c>
      <c r="C1148" s="65" t="s">
        <v>125</v>
      </c>
      <c r="D1148" s="65" t="s">
        <v>125</v>
      </c>
      <c r="E1148" s="66" t="s">
        <v>125</v>
      </c>
      <c r="F1148" s="54">
        <v>0</v>
      </c>
      <c r="G1148" s="55">
        <v>0</v>
      </c>
      <c r="H1148" s="67">
        <f t="shared" si="63"/>
        <v>0</v>
      </c>
      <c r="I1148" s="68"/>
      <c r="J1148" s="56"/>
      <c r="K1148" s="69"/>
      <c r="L1148" s="70">
        <f t="shared" si="64"/>
        <v>0</v>
      </c>
      <c r="M1148" s="52"/>
      <c r="N1148" s="57">
        <v>0</v>
      </c>
      <c r="O1148" s="72"/>
      <c r="P1148" s="72"/>
      <c r="Q1148" s="72"/>
      <c r="R1148" s="72"/>
      <c r="S1148" s="72"/>
      <c r="T1148" s="72"/>
      <c r="U1148" s="72"/>
      <c r="V1148" s="72"/>
      <c r="W1148" s="72"/>
      <c r="X1148" s="72"/>
      <c r="Y1148" s="72"/>
      <c r="Z1148" s="72"/>
      <c r="AA1148" s="58">
        <f t="shared" si="65"/>
        <v>0</v>
      </c>
      <c r="AB1148" s="73"/>
      <c r="AC1148" s="59">
        <f>IF(ROUND(Comptes!AA1148,0)=0,Comptes!AF1148,IFERROR(IF(Comptes!H1148&lt;&gt;0,IF(Comptes!AA1148&lt;&gt;0,SUMPRODUCT(Comptes!O1148:Z1148,Comptes!$O$5:$Z$5)/Comptes!AA1148,IF(Comptes!G1148&lt;&gt;0,$AC$3,Comptes!AF1148)),""),""))</f>
        <v>0</v>
      </c>
      <c r="AD1148" s="60" t="str">
        <f ca="1">+IFERROR(VLOOKUP((($AC$3-AC1148))/30.5,$AK$24:$AL$28,2,TRUE),"")</f>
        <v>A plus d’un an</v>
      </c>
      <c r="AE1148" s="52"/>
      <c r="AF1148" s="61"/>
    </row>
    <row r="1149" spans="1:32" s="62" customFormat="1" ht="13.8" x14ac:dyDescent="0.3">
      <c r="A1149" s="76"/>
      <c r="B1149" s="64" t="s">
        <v>125</v>
      </c>
      <c r="C1149" s="65" t="s">
        <v>125</v>
      </c>
      <c r="D1149" s="65" t="s">
        <v>125</v>
      </c>
      <c r="E1149" s="66" t="s">
        <v>125</v>
      </c>
      <c r="F1149" s="54">
        <v>0</v>
      </c>
      <c r="G1149" s="55">
        <v>0</v>
      </c>
      <c r="H1149" s="67">
        <f t="shared" si="63"/>
        <v>0</v>
      </c>
      <c r="I1149" s="68"/>
      <c r="J1149" s="56"/>
      <c r="K1149" s="69"/>
      <c r="L1149" s="70">
        <f t="shared" si="64"/>
        <v>0</v>
      </c>
      <c r="M1149" s="52"/>
      <c r="N1149" s="57">
        <v>0</v>
      </c>
      <c r="O1149" s="72"/>
      <c r="P1149" s="72"/>
      <c r="Q1149" s="72"/>
      <c r="R1149" s="72"/>
      <c r="S1149" s="72"/>
      <c r="T1149" s="72"/>
      <c r="U1149" s="72"/>
      <c r="V1149" s="72"/>
      <c r="W1149" s="72"/>
      <c r="X1149" s="72"/>
      <c r="Y1149" s="72"/>
      <c r="Z1149" s="72"/>
      <c r="AA1149" s="58">
        <f t="shared" si="65"/>
        <v>0</v>
      </c>
      <c r="AB1149" s="73"/>
      <c r="AC1149" s="59">
        <f>IF(ROUND(Comptes!AA1149,0)=0,Comptes!AF1149,IFERROR(IF(Comptes!H1149&lt;&gt;0,IF(Comptes!AA1149&lt;&gt;0,SUMPRODUCT(Comptes!O1149:Z1149,Comptes!$O$5:$Z$5)/Comptes!AA1149,IF(Comptes!G1149&lt;&gt;0,$AC$3,Comptes!AF1149)),""),""))</f>
        <v>0</v>
      </c>
      <c r="AD1149" s="60" t="str">
        <f ca="1">+IFERROR(VLOOKUP((($AC$3-AC1149))/30.5,$AK$24:$AL$28,2,TRUE),"")</f>
        <v>A plus d’un an</v>
      </c>
      <c r="AE1149" s="52"/>
      <c r="AF1149" s="61"/>
    </row>
    <row r="1150" spans="1:32" s="62" customFormat="1" ht="13.8" x14ac:dyDescent="0.3">
      <c r="A1150" s="76"/>
      <c r="B1150" s="64" t="s">
        <v>125</v>
      </c>
      <c r="C1150" s="65" t="s">
        <v>125</v>
      </c>
      <c r="D1150" s="65" t="s">
        <v>125</v>
      </c>
      <c r="E1150" s="66" t="s">
        <v>125</v>
      </c>
      <c r="F1150" s="54">
        <v>0</v>
      </c>
      <c r="G1150" s="55">
        <v>0</v>
      </c>
      <c r="H1150" s="67">
        <f t="shared" si="63"/>
        <v>0</v>
      </c>
      <c r="I1150" s="68"/>
      <c r="J1150" s="56"/>
      <c r="K1150" s="69"/>
      <c r="L1150" s="70">
        <f t="shared" si="64"/>
        <v>0</v>
      </c>
      <c r="M1150" s="52"/>
      <c r="N1150" s="57">
        <v>0</v>
      </c>
      <c r="O1150" s="72"/>
      <c r="P1150" s="72"/>
      <c r="Q1150" s="72"/>
      <c r="R1150" s="72"/>
      <c r="S1150" s="72"/>
      <c r="T1150" s="72"/>
      <c r="U1150" s="72"/>
      <c r="V1150" s="72"/>
      <c r="W1150" s="72"/>
      <c r="X1150" s="72"/>
      <c r="Y1150" s="72"/>
      <c r="Z1150" s="72"/>
      <c r="AA1150" s="58">
        <f t="shared" si="65"/>
        <v>0</v>
      </c>
      <c r="AB1150" s="73"/>
      <c r="AC1150" s="59">
        <f>IF(ROUND(Comptes!AA1150,0)=0,Comptes!AF1150,IFERROR(IF(Comptes!H1150&lt;&gt;0,IF(Comptes!AA1150&lt;&gt;0,SUMPRODUCT(Comptes!O1150:Z1150,Comptes!$O$5:$Z$5)/Comptes!AA1150,IF(Comptes!G1150&lt;&gt;0,$AC$3,Comptes!AF1150)),""),""))</f>
        <v>0</v>
      </c>
      <c r="AD1150" s="60" t="str">
        <f ca="1">+IFERROR(VLOOKUP((($AC$3-AC1150))/30.5,$AK$24:$AL$28,2,TRUE),"")</f>
        <v>A plus d’un an</v>
      </c>
      <c r="AE1150" s="52"/>
      <c r="AF1150" s="61"/>
    </row>
    <row r="1151" spans="1:32" s="62" customFormat="1" ht="13.8" x14ac:dyDescent="0.3">
      <c r="A1151" s="76"/>
      <c r="B1151" s="64" t="s">
        <v>125</v>
      </c>
      <c r="C1151" s="65" t="s">
        <v>125</v>
      </c>
      <c r="D1151" s="65" t="s">
        <v>125</v>
      </c>
      <c r="E1151" s="66" t="s">
        <v>125</v>
      </c>
      <c r="F1151" s="54">
        <v>0</v>
      </c>
      <c r="G1151" s="55">
        <v>0</v>
      </c>
      <c r="H1151" s="67">
        <f t="shared" si="63"/>
        <v>0</v>
      </c>
      <c r="I1151" s="68"/>
      <c r="J1151" s="56"/>
      <c r="K1151" s="69"/>
      <c r="L1151" s="70">
        <f t="shared" si="64"/>
        <v>0</v>
      </c>
      <c r="M1151" s="52"/>
      <c r="N1151" s="57">
        <v>0</v>
      </c>
      <c r="O1151" s="72"/>
      <c r="P1151" s="72"/>
      <c r="Q1151" s="72"/>
      <c r="R1151" s="72"/>
      <c r="S1151" s="72"/>
      <c r="T1151" s="72"/>
      <c r="U1151" s="72"/>
      <c r="V1151" s="72"/>
      <c r="W1151" s="72"/>
      <c r="X1151" s="72"/>
      <c r="Y1151" s="72"/>
      <c r="Z1151" s="72"/>
      <c r="AA1151" s="58">
        <f t="shared" si="65"/>
        <v>0</v>
      </c>
      <c r="AB1151" s="73"/>
      <c r="AC1151" s="59">
        <f>IF(ROUND(Comptes!AA1151,0)=0,Comptes!AF1151,IFERROR(IF(Comptes!H1151&lt;&gt;0,IF(Comptes!AA1151&lt;&gt;0,SUMPRODUCT(Comptes!O1151:Z1151,Comptes!$O$5:$Z$5)/Comptes!AA1151,IF(Comptes!G1151&lt;&gt;0,$AC$3,Comptes!AF1151)),""),""))</f>
        <v>0</v>
      </c>
      <c r="AD1151" s="60" t="str">
        <f ca="1">+IFERROR(VLOOKUP((($AC$3-AC1151))/30.5,$AK$24:$AL$28,2,TRUE),"")</f>
        <v>A plus d’un an</v>
      </c>
      <c r="AE1151" s="52"/>
      <c r="AF1151" s="61"/>
    </row>
    <row r="1152" spans="1:32" s="62" customFormat="1" ht="13.8" x14ac:dyDescent="0.3">
      <c r="A1152" s="76"/>
      <c r="B1152" s="64" t="s">
        <v>125</v>
      </c>
      <c r="C1152" s="65" t="s">
        <v>125</v>
      </c>
      <c r="D1152" s="65" t="s">
        <v>125</v>
      </c>
      <c r="E1152" s="66" t="s">
        <v>125</v>
      </c>
      <c r="F1152" s="54">
        <v>0</v>
      </c>
      <c r="G1152" s="55">
        <v>0</v>
      </c>
      <c r="H1152" s="67">
        <f t="shared" si="63"/>
        <v>0</v>
      </c>
      <c r="I1152" s="68"/>
      <c r="J1152" s="56"/>
      <c r="K1152" s="69"/>
      <c r="L1152" s="70">
        <f t="shared" si="64"/>
        <v>0</v>
      </c>
      <c r="M1152" s="52"/>
      <c r="N1152" s="57">
        <v>0</v>
      </c>
      <c r="O1152" s="72"/>
      <c r="P1152" s="72"/>
      <c r="Q1152" s="72"/>
      <c r="R1152" s="72"/>
      <c r="S1152" s="72"/>
      <c r="T1152" s="72"/>
      <c r="U1152" s="72"/>
      <c r="V1152" s="72"/>
      <c r="W1152" s="72"/>
      <c r="X1152" s="72"/>
      <c r="Y1152" s="72"/>
      <c r="Z1152" s="72"/>
      <c r="AA1152" s="58">
        <f t="shared" si="65"/>
        <v>0</v>
      </c>
      <c r="AB1152" s="73"/>
      <c r="AC1152" s="59">
        <f>IF(ROUND(Comptes!AA1152,0)=0,Comptes!AF1152,IFERROR(IF(Comptes!H1152&lt;&gt;0,IF(Comptes!AA1152&lt;&gt;0,SUMPRODUCT(Comptes!O1152:Z1152,Comptes!$O$5:$Z$5)/Comptes!AA1152,IF(Comptes!G1152&lt;&gt;0,$AC$3,Comptes!AF1152)),""),""))</f>
        <v>0</v>
      </c>
      <c r="AD1152" s="60" t="str">
        <f ca="1">+IFERROR(VLOOKUP((($AC$3-AC1152))/30.5,$AK$24:$AL$28,2,TRUE),"")</f>
        <v>A plus d’un an</v>
      </c>
      <c r="AE1152" s="52"/>
      <c r="AF1152" s="61"/>
    </row>
    <row r="1153" spans="1:32" s="62" customFormat="1" ht="13.8" x14ac:dyDescent="0.3">
      <c r="A1153" s="76"/>
      <c r="B1153" s="64" t="s">
        <v>125</v>
      </c>
      <c r="C1153" s="65" t="s">
        <v>125</v>
      </c>
      <c r="D1153" s="65" t="s">
        <v>125</v>
      </c>
      <c r="E1153" s="66" t="s">
        <v>125</v>
      </c>
      <c r="F1153" s="54">
        <v>0</v>
      </c>
      <c r="G1153" s="55">
        <v>0</v>
      </c>
      <c r="H1153" s="67">
        <f t="shared" si="63"/>
        <v>0</v>
      </c>
      <c r="I1153" s="68"/>
      <c r="J1153" s="56"/>
      <c r="K1153" s="69"/>
      <c r="L1153" s="70">
        <f t="shared" si="64"/>
        <v>0</v>
      </c>
      <c r="M1153" s="52"/>
      <c r="N1153" s="57">
        <v>0</v>
      </c>
      <c r="O1153" s="72"/>
      <c r="P1153" s="72"/>
      <c r="Q1153" s="72"/>
      <c r="R1153" s="72"/>
      <c r="S1153" s="72"/>
      <c r="T1153" s="72"/>
      <c r="U1153" s="72"/>
      <c r="V1153" s="72"/>
      <c r="W1153" s="72"/>
      <c r="X1153" s="72"/>
      <c r="Y1153" s="72"/>
      <c r="Z1153" s="72"/>
      <c r="AA1153" s="58">
        <f t="shared" si="65"/>
        <v>0</v>
      </c>
      <c r="AB1153" s="73"/>
      <c r="AC1153" s="59">
        <f>IF(ROUND(Comptes!AA1153,0)=0,Comptes!AF1153,IFERROR(IF(Comptes!H1153&lt;&gt;0,IF(Comptes!AA1153&lt;&gt;0,SUMPRODUCT(Comptes!O1153:Z1153,Comptes!$O$5:$Z$5)/Comptes!AA1153,IF(Comptes!G1153&lt;&gt;0,$AC$3,Comptes!AF1153)),""),""))</f>
        <v>0</v>
      </c>
      <c r="AD1153" s="60" t="str">
        <f ca="1">+IFERROR(VLOOKUP((($AC$3-AC1153))/30.5,$AK$24:$AL$28,2,TRUE),"")</f>
        <v>A plus d’un an</v>
      </c>
      <c r="AE1153" s="52"/>
      <c r="AF1153" s="61"/>
    </row>
    <row r="1154" spans="1:32" s="62" customFormat="1" ht="13.8" x14ac:dyDescent="0.3">
      <c r="A1154" s="76"/>
      <c r="B1154" s="64" t="s">
        <v>125</v>
      </c>
      <c r="C1154" s="65" t="s">
        <v>125</v>
      </c>
      <c r="D1154" s="65" t="s">
        <v>125</v>
      </c>
      <c r="E1154" s="66" t="s">
        <v>125</v>
      </c>
      <c r="F1154" s="54">
        <v>0</v>
      </c>
      <c r="G1154" s="55">
        <v>0</v>
      </c>
      <c r="H1154" s="67">
        <f t="shared" si="63"/>
        <v>0</v>
      </c>
      <c r="I1154" s="68"/>
      <c r="J1154" s="56"/>
      <c r="K1154" s="69"/>
      <c r="L1154" s="70">
        <f t="shared" si="64"/>
        <v>0</v>
      </c>
      <c r="M1154" s="52"/>
      <c r="N1154" s="57">
        <v>0</v>
      </c>
      <c r="O1154" s="72"/>
      <c r="P1154" s="72"/>
      <c r="Q1154" s="72"/>
      <c r="R1154" s="72"/>
      <c r="S1154" s="72"/>
      <c r="T1154" s="72"/>
      <c r="U1154" s="72"/>
      <c r="V1154" s="72"/>
      <c r="W1154" s="72"/>
      <c r="X1154" s="72"/>
      <c r="Y1154" s="72"/>
      <c r="Z1154" s="72"/>
      <c r="AA1154" s="58">
        <f t="shared" si="65"/>
        <v>0</v>
      </c>
      <c r="AB1154" s="73"/>
      <c r="AC1154" s="59">
        <f>IF(ROUND(Comptes!AA1154,0)=0,Comptes!AF1154,IFERROR(IF(Comptes!H1154&lt;&gt;0,IF(Comptes!AA1154&lt;&gt;0,SUMPRODUCT(Comptes!O1154:Z1154,Comptes!$O$5:$Z$5)/Comptes!AA1154,IF(Comptes!G1154&lt;&gt;0,$AC$3,Comptes!AF1154)),""),""))</f>
        <v>0</v>
      </c>
      <c r="AD1154" s="60" t="str">
        <f ca="1">+IFERROR(VLOOKUP((($AC$3-AC1154))/30.5,$AK$24:$AL$28,2,TRUE),"")</f>
        <v>A plus d’un an</v>
      </c>
      <c r="AE1154" s="52"/>
      <c r="AF1154" s="61"/>
    </row>
    <row r="1155" spans="1:32" s="62" customFormat="1" ht="13.8" x14ac:dyDescent="0.3">
      <c r="A1155" s="76"/>
      <c r="B1155" s="64" t="s">
        <v>125</v>
      </c>
      <c r="C1155" s="65" t="s">
        <v>125</v>
      </c>
      <c r="D1155" s="65" t="s">
        <v>125</v>
      </c>
      <c r="E1155" s="66" t="s">
        <v>125</v>
      </c>
      <c r="F1155" s="54">
        <v>0</v>
      </c>
      <c r="G1155" s="55">
        <v>0</v>
      </c>
      <c r="H1155" s="67">
        <f t="shared" si="63"/>
        <v>0</v>
      </c>
      <c r="I1155" s="68"/>
      <c r="J1155" s="56"/>
      <c r="K1155" s="69"/>
      <c r="L1155" s="70">
        <f t="shared" si="64"/>
        <v>0</v>
      </c>
      <c r="M1155" s="52"/>
      <c r="N1155" s="57">
        <v>0</v>
      </c>
      <c r="O1155" s="72"/>
      <c r="P1155" s="72"/>
      <c r="Q1155" s="72"/>
      <c r="R1155" s="72"/>
      <c r="S1155" s="72"/>
      <c r="T1155" s="72"/>
      <c r="U1155" s="72"/>
      <c r="V1155" s="72"/>
      <c r="W1155" s="72"/>
      <c r="X1155" s="72"/>
      <c r="Y1155" s="72"/>
      <c r="Z1155" s="72"/>
      <c r="AA1155" s="58">
        <f t="shared" si="65"/>
        <v>0</v>
      </c>
      <c r="AB1155" s="73"/>
      <c r="AC1155" s="59">
        <f>IF(ROUND(Comptes!AA1155,0)=0,Comptes!AF1155,IFERROR(IF(Comptes!H1155&lt;&gt;0,IF(Comptes!AA1155&lt;&gt;0,SUMPRODUCT(Comptes!O1155:Z1155,Comptes!$O$5:$Z$5)/Comptes!AA1155,IF(Comptes!G1155&lt;&gt;0,$AC$3,Comptes!AF1155)),""),""))</f>
        <v>0</v>
      </c>
      <c r="AD1155" s="60" t="str">
        <f ca="1">+IFERROR(VLOOKUP((($AC$3-AC1155))/30.5,$AK$24:$AL$28,2,TRUE),"")</f>
        <v>A plus d’un an</v>
      </c>
      <c r="AE1155" s="52"/>
      <c r="AF1155" s="61"/>
    </row>
    <row r="1156" spans="1:32" s="62" customFormat="1" ht="13.8" x14ac:dyDescent="0.3">
      <c r="A1156" s="76"/>
      <c r="B1156" s="64" t="s">
        <v>125</v>
      </c>
      <c r="C1156" s="65" t="s">
        <v>125</v>
      </c>
      <c r="D1156" s="65" t="s">
        <v>125</v>
      </c>
      <c r="E1156" s="66" t="s">
        <v>125</v>
      </c>
      <c r="F1156" s="54">
        <v>0</v>
      </c>
      <c r="G1156" s="55">
        <v>0</v>
      </c>
      <c r="H1156" s="67">
        <f t="shared" si="63"/>
        <v>0</v>
      </c>
      <c r="I1156" s="68"/>
      <c r="J1156" s="56"/>
      <c r="K1156" s="69"/>
      <c r="L1156" s="70">
        <f t="shared" si="64"/>
        <v>0</v>
      </c>
      <c r="M1156" s="52"/>
      <c r="N1156" s="57">
        <v>0</v>
      </c>
      <c r="O1156" s="72"/>
      <c r="P1156" s="72"/>
      <c r="Q1156" s="72"/>
      <c r="R1156" s="72"/>
      <c r="S1156" s="72"/>
      <c r="T1156" s="72"/>
      <c r="U1156" s="72"/>
      <c r="V1156" s="72"/>
      <c r="W1156" s="72"/>
      <c r="X1156" s="72"/>
      <c r="Y1156" s="72"/>
      <c r="Z1156" s="72"/>
      <c r="AA1156" s="58">
        <f t="shared" si="65"/>
        <v>0</v>
      </c>
      <c r="AB1156" s="73"/>
      <c r="AC1156" s="59">
        <f>IF(ROUND(Comptes!AA1156,0)=0,Comptes!AF1156,IFERROR(IF(Comptes!H1156&lt;&gt;0,IF(Comptes!AA1156&lt;&gt;0,SUMPRODUCT(Comptes!O1156:Z1156,Comptes!$O$5:$Z$5)/Comptes!AA1156,IF(Comptes!G1156&lt;&gt;0,$AC$3,Comptes!AF1156)),""),""))</f>
        <v>0</v>
      </c>
      <c r="AD1156" s="60" t="str">
        <f ca="1">+IFERROR(VLOOKUP((($AC$3-AC1156))/30.5,$AK$24:$AL$28,2,TRUE),"")</f>
        <v>A plus d’un an</v>
      </c>
      <c r="AE1156" s="52"/>
      <c r="AF1156" s="61"/>
    </row>
    <row r="1157" spans="1:32" s="62" customFormat="1" ht="13.8" x14ac:dyDescent="0.3">
      <c r="A1157" s="76"/>
      <c r="B1157" s="64" t="s">
        <v>125</v>
      </c>
      <c r="C1157" s="65" t="s">
        <v>125</v>
      </c>
      <c r="D1157" s="65" t="s">
        <v>125</v>
      </c>
      <c r="E1157" s="66" t="s">
        <v>125</v>
      </c>
      <c r="F1157" s="54">
        <v>0</v>
      </c>
      <c r="G1157" s="55">
        <v>0</v>
      </c>
      <c r="H1157" s="67">
        <f t="shared" si="63"/>
        <v>0</v>
      </c>
      <c r="I1157" s="68"/>
      <c r="J1157" s="56"/>
      <c r="K1157" s="69"/>
      <c r="L1157" s="70">
        <f t="shared" si="64"/>
        <v>0</v>
      </c>
      <c r="M1157" s="52"/>
      <c r="N1157" s="57">
        <v>0</v>
      </c>
      <c r="O1157" s="72"/>
      <c r="P1157" s="72"/>
      <c r="Q1157" s="72"/>
      <c r="R1157" s="72"/>
      <c r="S1157" s="72"/>
      <c r="T1157" s="72"/>
      <c r="U1157" s="72"/>
      <c r="V1157" s="72"/>
      <c r="W1157" s="72"/>
      <c r="X1157" s="72"/>
      <c r="Y1157" s="72"/>
      <c r="Z1157" s="72"/>
      <c r="AA1157" s="58">
        <f t="shared" si="65"/>
        <v>0</v>
      </c>
      <c r="AB1157" s="73"/>
      <c r="AC1157" s="59">
        <f>IF(ROUND(Comptes!AA1157,0)=0,Comptes!AF1157,IFERROR(IF(Comptes!H1157&lt;&gt;0,IF(Comptes!AA1157&lt;&gt;0,SUMPRODUCT(Comptes!O1157:Z1157,Comptes!$O$5:$Z$5)/Comptes!AA1157,IF(Comptes!G1157&lt;&gt;0,$AC$3,Comptes!AF1157)),""),""))</f>
        <v>0</v>
      </c>
      <c r="AD1157" s="60" t="str">
        <f ca="1">+IFERROR(VLOOKUP((($AC$3-AC1157))/30.5,$AK$24:$AL$28,2,TRUE),"")</f>
        <v>A plus d’un an</v>
      </c>
      <c r="AE1157" s="52"/>
      <c r="AF1157" s="61"/>
    </row>
    <row r="1158" spans="1:32" s="62" customFormat="1" ht="13.8" x14ac:dyDescent="0.3">
      <c r="A1158" s="76"/>
      <c r="B1158" s="64" t="s">
        <v>125</v>
      </c>
      <c r="C1158" s="65" t="s">
        <v>125</v>
      </c>
      <c r="D1158" s="65" t="s">
        <v>125</v>
      </c>
      <c r="E1158" s="66" t="s">
        <v>125</v>
      </c>
      <c r="F1158" s="54">
        <v>0</v>
      </c>
      <c r="G1158" s="55">
        <v>0</v>
      </c>
      <c r="H1158" s="67">
        <f t="shared" si="63"/>
        <v>0</v>
      </c>
      <c r="I1158" s="68"/>
      <c r="J1158" s="56"/>
      <c r="K1158" s="69"/>
      <c r="L1158" s="70">
        <f t="shared" si="64"/>
        <v>0</v>
      </c>
      <c r="M1158" s="52"/>
      <c r="N1158" s="57">
        <v>0</v>
      </c>
      <c r="O1158" s="72"/>
      <c r="P1158" s="72"/>
      <c r="Q1158" s="72"/>
      <c r="R1158" s="72"/>
      <c r="S1158" s="72"/>
      <c r="T1158" s="72"/>
      <c r="U1158" s="72"/>
      <c r="V1158" s="72"/>
      <c r="W1158" s="72"/>
      <c r="X1158" s="72"/>
      <c r="Y1158" s="72"/>
      <c r="Z1158" s="72"/>
      <c r="AA1158" s="58">
        <f t="shared" si="65"/>
        <v>0</v>
      </c>
      <c r="AB1158" s="73"/>
      <c r="AC1158" s="59">
        <f>IF(ROUND(Comptes!AA1158,0)=0,Comptes!AF1158,IFERROR(IF(Comptes!H1158&lt;&gt;0,IF(Comptes!AA1158&lt;&gt;0,SUMPRODUCT(Comptes!O1158:Z1158,Comptes!$O$5:$Z$5)/Comptes!AA1158,IF(Comptes!G1158&lt;&gt;0,$AC$3,Comptes!AF1158)),""),""))</f>
        <v>0</v>
      </c>
      <c r="AD1158" s="60" t="str">
        <f ca="1">+IFERROR(VLOOKUP((($AC$3-AC1158))/30.5,$AK$24:$AL$28,2,TRUE),"")</f>
        <v>A plus d’un an</v>
      </c>
      <c r="AE1158" s="52"/>
      <c r="AF1158" s="61"/>
    </row>
    <row r="1159" spans="1:32" s="62" customFormat="1" ht="13.8" x14ac:dyDescent="0.3">
      <c r="A1159" s="76"/>
      <c r="B1159" s="64" t="s">
        <v>125</v>
      </c>
      <c r="C1159" s="65" t="s">
        <v>125</v>
      </c>
      <c r="D1159" s="65" t="s">
        <v>125</v>
      </c>
      <c r="E1159" s="66" t="s">
        <v>125</v>
      </c>
      <c r="F1159" s="54">
        <v>0</v>
      </c>
      <c r="G1159" s="55">
        <v>0</v>
      </c>
      <c r="H1159" s="67">
        <f t="shared" si="63"/>
        <v>0</v>
      </c>
      <c r="I1159" s="68"/>
      <c r="J1159" s="56"/>
      <c r="K1159" s="69"/>
      <c r="L1159" s="70">
        <f t="shared" si="64"/>
        <v>0</v>
      </c>
      <c r="M1159" s="52"/>
      <c r="N1159" s="57">
        <v>0</v>
      </c>
      <c r="O1159" s="72"/>
      <c r="P1159" s="72"/>
      <c r="Q1159" s="72"/>
      <c r="R1159" s="72"/>
      <c r="S1159" s="72"/>
      <c r="T1159" s="72"/>
      <c r="U1159" s="72"/>
      <c r="V1159" s="72"/>
      <c r="W1159" s="72"/>
      <c r="X1159" s="72"/>
      <c r="Y1159" s="72"/>
      <c r="Z1159" s="72"/>
      <c r="AA1159" s="58">
        <f t="shared" si="65"/>
        <v>0</v>
      </c>
      <c r="AB1159" s="73"/>
      <c r="AC1159" s="59">
        <f>IF(ROUND(Comptes!AA1159,0)=0,Comptes!AF1159,IFERROR(IF(Comptes!H1159&lt;&gt;0,IF(Comptes!AA1159&lt;&gt;0,SUMPRODUCT(Comptes!O1159:Z1159,Comptes!$O$5:$Z$5)/Comptes!AA1159,IF(Comptes!G1159&lt;&gt;0,$AC$3,Comptes!AF1159)),""),""))</f>
        <v>0</v>
      </c>
      <c r="AD1159" s="60" t="str">
        <f ca="1">+IFERROR(VLOOKUP((($AC$3-AC1159))/30.5,$AK$24:$AL$28,2,TRUE),"")</f>
        <v>A plus d’un an</v>
      </c>
      <c r="AE1159" s="52"/>
      <c r="AF1159" s="61"/>
    </row>
    <row r="1160" spans="1:32" s="62" customFormat="1" ht="13.8" x14ac:dyDescent="0.3">
      <c r="A1160" s="76"/>
      <c r="B1160" s="64" t="s">
        <v>125</v>
      </c>
      <c r="C1160" s="65" t="s">
        <v>125</v>
      </c>
      <c r="D1160" s="65" t="s">
        <v>125</v>
      </c>
      <c r="E1160" s="66" t="s">
        <v>125</v>
      </c>
      <c r="F1160" s="54">
        <v>0</v>
      </c>
      <c r="G1160" s="55">
        <v>0</v>
      </c>
      <c r="H1160" s="67">
        <f t="shared" si="63"/>
        <v>0</v>
      </c>
      <c r="I1160" s="68"/>
      <c r="J1160" s="56"/>
      <c r="K1160" s="69"/>
      <c r="L1160" s="70">
        <f t="shared" si="64"/>
        <v>0</v>
      </c>
      <c r="M1160" s="52"/>
      <c r="N1160" s="57">
        <v>0</v>
      </c>
      <c r="O1160" s="72"/>
      <c r="P1160" s="72"/>
      <c r="Q1160" s="72"/>
      <c r="R1160" s="72"/>
      <c r="S1160" s="72"/>
      <c r="T1160" s="72"/>
      <c r="U1160" s="72"/>
      <c r="V1160" s="72"/>
      <c r="W1160" s="72"/>
      <c r="X1160" s="72"/>
      <c r="Y1160" s="72"/>
      <c r="Z1160" s="72"/>
      <c r="AA1160" s="58">
        <f t="shared" si="65"/>
        <v>0</v>
      </c>
      <c r="AB1160" s="73"/>
      <c r="AC1160" s="59">
        <f>IF(ROUND(Comptes!AA1160,0)=0,Comptes!AF1160,IFERROR(IF(Comptes!H1160&lt;&gt;0,IF(Comptes!AA1160&lt;&gt;0,SUMPRODUCT(Comptes!O1160:Z1160,Comptes!$O$5:$Z$5)/Comptes!AA1160,IF(Comptes!G1160&lt;&gt;0,$AC$3,Comptes!AF1160)),""),""))</f>
        <v>0</v>
      </c>
      <c r="AD1160" s="60" t="str">
        <f ca="1">+IFERROR(VLOOKUP((($AC$3-AC1160))/30.5,$AK$24:$AL$28,2,TRUE),"")</f>
        <v>A plus d’un an</v>
      </c>
      <c r="AE1160" s="52"/>
      <c r="AF1160" s="61"/>
    </row>
    <row r="1161" spans="1:32" s="62" customFormat="1" ht="13.8" x14ac:dyDescent="0.3">
      <c r="A1161" s="76"/>
      <c r="B1161" s="64" t="s">
        <v>125</v>
      </c>
      <c r="C1161" s="65" t="s">
        <v>125</v>
      </c>
      <c r="D1161" s="65" t="s">
        <v>125</v>
      </c>
      <c r="E1161" s="66" t="s">
        <v>125</v>
      </c>
      <c r="F1161" s="54">
        <v>0</v>
      </c>
      <c r="G1161" s="55">
        <v>0</v>
      </c>
      <c r="H1161" s="67">
        <f t="shared" si="63"/>
        <v>0</v>
      </c>
      <c r="I1161" s="68"/>
      <c r="J1161" s="56"/>
      <c r="K1161" s="69"/>
      <c r="L1161" s="70">
        <f t="shared" si="64"/>
        <v>0</v>
      </c>
      <c r="M1161" s="52"/>
      <c r="N1161" s="57">
        <v>0</v>
      </c>
      <c r="O1161" s="72"/>
      <c r="P1161" s="72"/>
      <c r="Q1161" s="72"/>
      <c r="R1161" s="72"/>
      <c r="S1161" s="72"/>
      <c r="T1161" s="72"/>
      <c r="U1161" s="72"/>
      <c r="V1161" s="72"/>
      <c r="W1161" s="72"/>
      <c r="X1161" s="72"/>
      <c r="Y1161" s="72"/>
      <c r="Z1161" s="72"/>
      <c r="AA1161" s="58">
        <f t="shared" si="65"/>
        <v>0</v>
      </c>
      <c r="AB1161" s="73"/>
      <c r="AC1161" s="59">
        <f>IF(ROUND(Comptes!AA1161,0)=0,Comptes!AF1161,IFERROR(IF(Comptes!H1161&lt;&gt;0,IF(Comptes!AA1161&lt;&gt;0,SUMPRODUCT(Comptes!O1161:Z1161,Comptes!$O$5:$Z$5)/Comptes!AA1161,IF(Comptes!G1161&lt;&gt;0,$AC$3,Comptes!AF1161)),""),""))</f>
        <v>0</v>
      </c>
      <c r="AD1161" s="60" t="str">
        <f ca="1">+IFERROR(VLOOKUP((($AC$3-AC1161))/30.5,$AK$24:$AL$28,2,TRUE),"")</f>
        <v>A plus d’un an</v>
      </c>
      <c r="AE1161" s="52"/>
      <c r="AF1161" s="61"/>
    </row>
    <row r="1162" spans="1:32" s="62" customFormat="1" ht="13.8" x14ac:dyDescent="0.3">
      <c r="A1162" s="76"/>
      <c r="B1162" s="64" t="s">
        <v>125</v>
      </c>
      <c r="C1162" s="65" t="s">
        <v>125</v>
      </c>
      <c r="D1162" s="65" t="s">
        <v>125</v>
      </c>
      <c r="E1162" s="66" t="s">
        <v>125</v>
      </c>
      <c r="F1162" s="54">
        <v>0</v>
      </c>
      <c r="G1162" s="55">
        <v>0</v>
      </c>
      <c r="H1162" s="67">
        <f t="shared" si="63"/>
        <v>0</v>
      </c>
      <c r="I1162" s="68"/>
      <c r="J1162" s="56"/>
      <c r="K1162" s="69"/>
      <c r="L1162" s="70">
        <f t="shared" si="64"/>
        <v>0</v>
      </c>
      <c r="M1162" s="52"/>
      <c r="N1162" s="57">
        <v>0</v>
      </c>
      <c r="O1162" s="72"/>
      <c r="P1162" s="72"/>
      <c r="Q1162" s="72"/>
      <c r="R1162" s="72"/>
      <c r="S1162" s="72"/>
      <c r="T1162" s="72"/>
      <c r="U1162" s="72"/>
      <c r="V1162" s="72"/>
      <c r="W1162" s="72"/>
      <c r="X1162" s="72"/>
      <c r="Y1162" s="72"/>
      <c r="Z1162" s="72"/>
      <c r="AA1162" s="58">
        <f t="shared" si="65"/>
        <v>0</v>
      </c>
      <c r="AB1162" s="73"/>
      <c r="AC1162" s="59">
        <f>IF(ROUND(Comptes!AA1162,0)=0,Comptes!AF1162,IFERROR(IF(Comptes!H1162&lt;&gt;0,IF(Comptes!AA1162&lt;&gt;0,SUMPRODUCT(Comptes!O1162:Z1162,Comptes!$O$5:$Z$5)/Comptes!AA1162,IF(Comptes!G1162&lt;&gt;0,$AC$3,Comptes!AF1162)),""),""))</f>
        <v>0</v>
      </c>
      <c r="AD1162" s="60" t="str">
        <f ca="1">+IFERROR(VLOOKUP((($AC$3-AC1162))/30.5,$AK$24:$AL$28,2,TRUE),"")</f>
        <v>A plus d’un an</v>
      </c>
      <c r="AE1162" s="52"/>
      <c r="AF1162" s="61"/>
    </row>
    <row r="1163" spans="1:32" s="62" customFormat="1" ht="13.8" x14ac:dyDescent="0.3">
      <c r="A1163" s="76"/>
      <c r="B1163" s="64" t="s">
        <v>125</v>
      </c>
      <c r="C1163" s="65" t="s">
        <v>125</v>
      </c>
      <c r="D1163" s="65" t="s">
        <v>125</v>
      </c>
      <c r="E1163" s="66" t="s">
        <v>125</v>
      </c>
      <c r="F1163" s="54">
        <v>0</v>
      </c>
      <c r="G1163" s="55">
        <v>0</v>
      </c>
      <c r="H1163" s="67">
        <f t="shared" si="63"/>
        <v>0</v>
      </c>
      <c r="I1163" s="68"/>
      <c r="J1163" s="56"/>
      <c r="K1163" s="69"/>
      <c r="L1163" s="70">
        <f t="shared" si="64"/>
        <v>0</v>
      </c>
      <c r="M1163" s="52"/>
      <c r="N1163" s="57">
        <v>0</v>
      </c>
      <c r="O1163" s="72"/>
      <c r="P1163" s="72"/>
      <c r="Q1163" s="72"/>
      <c r="R1163" s="72"/>
      <c r="S1163" s="72"/>
      <c r="T1163" s="72"/>
      <c r="U1163" s="72"/>
      <c r="V1163" s="72"/>
      <c r="W1163" s="72"/>
      <c r="X1163" s="72"/>
      <c r="Y1163" s="72"/>
      <c r="Z1163" s="72"/>
      <c r="AA1163" s="58">
        <f t="shared" si="65"/>
        <v>0</v>
      </c>
      <c r="AB1163" s="73"/>
      <c r="AC1163" s="59">
        <f>IF(ROUND(Comptes!AA1163,0)=0,Comptes!AF1163,IFERROR(IF(Comptes!H1163&lt;&gt;0,IF(Comptes!AA1163&lt;&gt;0,SUMPRODUCT(Comptes!O1163:Z1163,Comptes!$O$5:$Z$5)/Comptes!AA1163,IF(Comptes!G1163&lt;&gt;0,$AC$3,Comptes!AF1163)),""),""))</f>
        <v>0</v>
      </c>
      <c r="AD1163" s="60" t="str">
        <f ca="1">+IFERROR(VLOOKUP((($AC$3-AC1163))/30.5,$AK$24:$AL$28,2,TRUE),"")</f>
        <v>A plus d’un an</v>
      </c>
      <c r="AE1163" s="52"/>
      <c r="AF1163" s="61"/>
    </row>
    <row r="1164" spans="1:32" s="62" customFormat="1" ht="13.8" x14ac:dyDescent="0.3">
      <c r="A1164" s="76"/>
      <c r="B1164" s="64" t="s">
        <v>125</v>
      </c>
      <c r="C1164" s="65" t="s">
        <v>125</v>
      </c>
      <c r="D1164" s="65" t="s">
        <v>125</v>
      </c>
      <c r="E1164" s="66" t="s">
        <v>125</v>
      </c>
      <c r="F1164" s="54">
        <v>0</v>
      </c>
      <c r="G1164" s="55">
        <v>0</v>
      </c>
      <c r="H1164" s="67">
        <f t="shared" si="63"/>
        <v>0</v>
      </c>
      <c r="I1164" s="68"/>
      <c r="J1164" s="56"/>
      <c r="K1164" s="69"/>
      <c r="L1164" s="70">
        <f t="shared" si="64"/>
        <v>0</v>
      </c>
      <c r="M1164" s="52"/>
      <c r="N1164" s="57">
        <v>0</v>
      </c>
      <c r="O1164" s="72"/>
      <c r="P1164" s="72"/>
      <c r="Q1164" s="72"/>
      <c r="R1164" s="72"/>
      <c r="S1164" s="72"/>
      <c r="T1164" s="72"/>
      <c r="U1164" s="72"/>
      <c r="V1164" s="72"/>
      <c r="W1164" s="72"/>
      <c r="X1164" s="72"/>
      <c r="Y1164" s="72"/>
      <c r="Z1164" s="72"/>
      <c r="AA1164" s="58">
        <f t="shared" si="65"/>
        <v>0</v>
      </c>
      <c r="AB1164" s="73"/>
      <c r="AC1164" s="59">
        <f>IF(ROUND(Comptes!AA1164,0)=0,Comptes!AF1164,IFERROR(IF(Comptes!H1164&lt;&gt;0,IF(Comptes!AA1164&lt;&gt;0,SUMPRODUCT(Comptes!O1164:Z1164,Comptes!$O$5:$Z$5)/Comptes!AA1164,IF(Comptes!G1164&lt;&gt;0,$AC$3,Comptes!AF1164)),""),""))</f>
        <v>0</v>
      </c>
      <c r="AD1164" s="60" t="str">
        <f ca="1">+IFERROR(VLOOKUP((($AC$3-AC1164))/30.5,$AK$24:$AL$28,2,TRUE),"")</f>
        <v>A plus d’un an</v>
      </c>
      <c r="AE1164" s="52"/>
      <c r="AF1164" s="61"/>
    </row>
    <row r="1165" spans="1:32" s="62" customFormat="1" ht="13.8" x14ac:dyDescent="0.3">
      <c r="A1165" s="76"/>
      <c r="B1165" s="64" t="s">
        <v>125</v>
      </c>
      <c r="C1165" s="65" t="s">
        <v>125</v>
      </c>
      <c r="D1165" s="65" t="s">
        <v>125</v>
      </c>
      <c r="E1165" s="66" t="s">
        <v>125</v>
      </c>
      <c r="F1165" s="54">
        <v>0</v>
      </c>
      <c r="G1165" s="55">
        <v>0</v>
      </c>
      <c r="H1165" s="67">
        <f t="shared" si="63"/>
        <v>0</v>
      </c>
      <c r="I1165" s="68"/>
      <c r="J1165" s="56"/>
      <c r="K1165" s="69"/>
      <c r="L1165" s="70">
        <f t="shared" si="64"/>
        <v>0</v>
      </c>
      <c r="M1165" s="52"/>
      <c r="N1165" s="57">
        <v>0</v>
      </c>
      <c r="O1165" s="72"/>
      <c r="P1165" s="72"/>
      <c r="Q1165" s="72"/>
      <c r="R1165" s="72"/>
      <c r="S1165" s="72"/>
      <c r="T1165" s="72"/>
      <c r="U1165" s="72"/>
      <c r="V1165" s="72"/>
      <c r="W1165" s="72"/>
      <c r="X1165" s="72"/>
      <c r="Y1165" s="72"/>
      <c r="Z1165" s="72"/>
      <c r="AA1165" s="58">
        <f t="shared" si="65"/>
        <v>0</v>
      </c>
      <c r="AB1165" s="73"/>
      <c r="AC1165" s="59">
        <f>IF(ROUND(Comptes!AA1165,0)=0,Comptes!AF1165,IFERROR(IF(Comptes!H1165&lt;&gt;0,IF(Comptes!AA1165&lt;&gt;0,SUMPRODUCT(Comptes!O1165:Z1165,Comptes!$O$5:$Z$5)/Comptes!AA1165,IF(Comptes!G1165&lt;&gt;0,$AC$3,Comptes!AF1165)),""),""))</f>
        <v>0</v>
      </c>
      <c r="AD1165" s="60" t="str">
        <f ca="1">+IFERROR(VLOOKUP((($AC$3-AC1165))/30.5,$AK$24:$AL$28,2,TRUE),"")</f>
        <v>A plus d’un an</v>
      </c>
      <c r="AE1165" s="52"/>
      <c r="AF1165" s="61"/>
    </row>
    <row r="1166" spans="1:32" s="62" customFormat="1" ht="13.8" x14ac:dyDescent="0.3">
      <c r="A1166" s="76"/>
      <c r="B1166" s="64" t="s">
        <v>125</v>
      </c>
      <c r="C1166" s="65" t="s">
        <v>125</v>
      </c>
      <c r="D1166" s="65" t="s">
        <v>125</v>
      </c>
      <c r="E1166" s="66" t="s">
        <v>125</v>
      </c>
      <c r="F1166" s="54">
        <v>0</v>
      </c>
      <c r="G1166" s="55">
        <v>0</v>
      </c>
      <c r="H1166" s="67">
        <f t="shared" si="63"/>
        <v>0</v>
      </c>
      <c r="I1166" s="68"/>
      <c r="J1166" s="56"/>
      <c r="K1166" s="69"/>
      <c r="L1166" s="70">
        <f t="shared" si="64"/>
        <v>0</v>
      </c>
      <c r="M1166" s="52"/>
      <c r="N1166" s="57">
        <v>0</v>
      </c>
      <c r="O1166" s="72"/>
      <c r="P1166" s="72"/>
      <c r="Q1166" s="72"/>
      <c r="R1166" s="72"/>
      <c r="S1166" s="72"/>
      <c r="T1166" s="72"/>
      <c r="U1166" s="72"/>
      <c r="V1166" s="72"/>
      <c r="W1166" s="72"/>
      <c r="X1166" s="72"/>
      <c r="Y1166" s="72"/>
      <c r="Z1166" s="72"/>
      <c r="AA1166" s="58">
        <f t="shared" si="65"/>
        <v>0</v>
      </c>
      <c r="AB1166" s="73"/>
      <c r="AC1166" s="59">
        <f>IF(ROUND(Comptes!AA1166,0)=0,Comptes!AF1166,IFERROR(IF(Comptes!H1166&lt;&gt;0,IF(Comptes!AA1166&lt;&gt;0,SUMPRODUCT(Comptes!O1166:Z1166,Comptes!$O$5:$Z$5)/Comptes!AA1166,IF(Comptes!G1166&lt;&gt;0,$AC$3,Comptes!AF1166)),""),""))</f>
        <v>0</v>
      </c>
      <c r="AD1166" s="60" t="str">
        <f ca="1">+IFERROR(VLOOKUP((($AC$3-AC1166))/30.5,$AK$24:$AL$28,2,TRUE),"")</f>
        <v>A plus d’un an</v>
      </c>
      <c r="AE1166" s="52"/>
      <c r="AF1166" s="61"/>
    </row>
    <row r="1167" spans="1:32" s="62" customFormat="1" ht="13.8" x14ac:dyDescent="0.3">
      <c r="A1167" s="76"/>
      <c r="B1167" s="64" t="s">
        <v>125</v>
      </c>
      <c r="C1167" s="65" t="s">
        <v>125</v>
      </c>
      <c r="D1167" s="65" t="s">
        <v>125</v>
      </c>
      <c r="E1167" s="66" t="s">
        <v>125</v>
      </c>
      <c r="F1167" s="54">
        <v>0</v>
      </c>
      <c r="G1167" s="55">
        <v>0</v>
      </c>
      <c r="H1167" s="67">
        <f t="shared" si="63"/>
        <v>0</v>
      </c>
      <c r="I1167" s="68"/>
      <c r="J1167" s="56"/>
      <c r="K1167" s="69"/>
      <c r="L1167" s="70">
        <f t="shared" si="64"/>
        <v>0</v>
      </c>
      <c r="M1167" s="52"/>
      <c r="N1167" s="57">
        <v>0</v>
      </c>
      <c r="O1167" s="72"/>
      <c r="P1167" s="72"/>
      <c r="Q1167" s="72"/>
      <c r="R1167" s="72"/>
      <c r="S1167" s="72"/>
      <c r="T1167" s="72"/>
      <c r="U1167" s="72"/>
      <c r="V1167" s="72"/>
      <c r="W1167" s="72"/>
      <c r="X1167" s="72"/>
      <c r="Y1167" s="72"/>
      <c r="Z1167" s="72"/>
      <c r="AA1167" s="58">
        <f t="shared" si="65"/>
        <v>0</v>
      </c>
      <c r="AB1167" s="73"/>
      <c r="AC1167" s="59">
        <f>IF(ROUND(Comptes!AA1167,0)=0,Comptes!AF1167,IFERROR(IF(Comptes!H1167&lt;&gt;0,IF(Comptes!AA1167&lt;&gt;0,SUMPRODUCT(Comptes!O1167:Z1167,Comptes!$O$5:$Z$5)/Comptes!AA1167,IF(Comptes!G1167&lt;&gt;0,$AC$3,Comptes!AF1167)),""),""))</f>
        <v>0</v>
      </c>
      <c r="AD1167" s="60" t="str">
        <f ca="1">+IFERROR(VLOOKUP((($AC$3-AC1167))/30.5,$AK$24:$AL$28,2,TRUE),"")</f>
        <v>A plus d’un an</v>
      </c>
      <c r="AE1167" s="52"/>
      <c r="AF1167" s="61"/>
    </row>
    <row r="1168" spans="1:32" s="62" customFormat="1" ht="13.8" x14ac:dyDescent="0.3">
      <c r="A1168" s="76"/>
      <c r="B1168" s="64" t="s">
        <v>125</v>
      </c>
      <c r="C1168" s="65" t="s">
        <v>125</v>
      </c>
      <c r="D1168" s="65" t="s">
        <v>125</v>
      </c>
      <c r="E1168" s="66" t="s">
        <v>125</v>
      </c>
      <c r="F1168" s="54">
        <v>0</v>
      </c>
      <c r="G1168" s="55">
        <v>0</v>
      </c>
      <c r="H1168" s="67">
        <f t="shared" si="63"/>
        <v>0</v>
      </c>
      <c r="I1168" s="68"/>
      <c r="J1168" s="56"/>
      <c r="K1168" s="69"/>
      <c r="L1168" s="70">
        <f t="shared" si="64"/>
        <v>0</v>
      </c>
      <c r="M1168" s="52"/>
      <c r="N1168" s="57">
        <v>0</v>
      </c>
      <c r="O1168" s="72"/>
      <c r="P1168" s="72"/>
      <c r="Q1168" s="72"/>
      <c r="R1168" s="72"/>
      <c r="S1168" s="72"/>
      <c r="T1168" s="72"/>
      <c r="U1168" s="72"/>
      <c r="V1168" s="72"/>
      <c r="W1168" s="72"/>
      <c r="X1168" s="72"/>
      <c r="Y1168" s="72"/>
      <c r="Z1168" s="72"/>
      <c r="AA1168" s="58">
        <f t="shared" si="65"/>
        <v>0</v>
      </c>
      <c r="AB1168" s="73"/>
      <c r="AC1168" s="59">
        <f>IF(ROUND(Comptes!AA1168,0)=0,Comptes!AF1168,IFERROR(IF(Comptes!H1168&lt;&gt;0,IF(Comptes!AA1168&lt;&gt;0,SUMPRODUCT(Comptes!O1168:Z1168,Comptes!$O$5:$Z$5)/Comptes!AA1168,IF(Comptes!G1168&lt;&gt;0,$AC$3,Comptes!AF1168)),""),""))</f>
        <v>0</v>
      </c>
      <c r="AD1168" s="60" t="str">
        <f ca="1">+IFERROR(VLOOKUP((($AC$3-AC1168))/30.5,$AK$24:$AL$28,2,TRUE),"")</f>
        <v>A plus d’un an</v>
      </c>
      <c r="AE1168" s="52"/>
      <c r="AF1168" s="61"/>
    </row>
    <row r="1169" spans="1:32" s="62" customFormat="1" ht="13.8" x14ac:dyDescent="0.3">
      <c r="A1169" s="76"/>
      <c r="B1169" s="64" t="s">
        <v>125</v>
      </c>
      <c r="C1169" s="65" t="s">
        <v>125</v>
      </c>
      <c r="D1169" s="65" t="s">
        <v>125</v>
      </c>
      <c r="E1169" s="66" t="s">
        <v>125</v>
      </c>
      <c r="F1169" s="54">
        <v>0</v>
      </c>
      <c r="G1169" s="55">
        <v>0</v>
      </c>
      <c r="H1169" s="67">
        <f t="shared" si="63"/>
        <v>0</v>
      </c>
      <c r="I1169" s="68"/>
      <c r="J1169" s="56"/>
      <c r="K1169" s="69"/>
      <c r="L1169" s="70">
        <f t="shared" si="64"/>
        <v>0</v>
      </c>
      <c r="M1169" s="52"/>
      <c r="N1169" s="57">
        <v>0</v>
      </c>
      <c r="O1169" s="72"/>
      <c r="P1169" s="72"/>
      <c r="Q1169" s="72"/>
      <c r="R1169" s="72"/>
      <c r="S1169" s="72"/>
      <c r="T1169" s="72"/>
      <c r="U1169" s="72"/>
      <c r="V1169" s="72"/>
      <c r="W1169" s="72"/>
      <c r="X1169" s="72"/>
      <c r="Y1169" s="72"/>
      <c r="Z1169" s="72"/>
      <c r="AA1169" s="58">
        <f t="shared" si="65"/>
        <v>0</v>
      </c>
      <c r="AB1169" s="73"/>
      <c r="AC1169" s="59">
        <f>IF(ROUND(Comptes!AA1169,0)=0,Comptes!AF1169,IFERROR(IF(Comptes!H1169&lt;&gt;0,IF(Comptes!AA1169&lt;&gt;0,SUMPRODUCT(Comptes!O1169:Z1169,Comptes!$O$5:$Z$5)/Comptes!AA1169,IF(Comptes!G1169&lt;&gt;0,$AC$3,Comptes!AF1169)),""),""))</f>
        <v>0</v>
      </c>
      <c r="AD1169" s="60" t="str">
        <f ca="1">+IFERROR(VLOOKUP((($AC$3-AC1169))/30.5,$AK$24:$AL$28,2,TRUE),"")</f>
        <v>A plus d’un an</v>
      </c>
      <c r="AE1169" s="52"/>
      <c r="AF1169" s="61"/>
    </row>
    <row r="1170" spans="1:32" s="62" customFormat="1" ht="13.8" x14ac:dyDescent="0.3">
      <c r="A1170" s="76"/>
      <c r="B1170" s="64" t="s">
        <v>125</v>
      </c>
      <c r="C1170" s="65" t="s">
        <v>125</v>
      </c>
      <c r="D1170" s="65" t="s">
        <v>125</v>
      </c>
      <c r="E1170" s="66" t="s">
        <v>125</v>
      </c>
      <c r="F1170" s="54">
        <v>0</v>
      </c>
      <c r="G1170" s="55">
        <v>0</v>
      </c>
      <c r="H1170" s="67">
        <f t="shared" si="63"/>
        <v>0</v>
      </c>
      <c r="I1170" s="68"/>
      <c r="J1170" s="56"/>
      <c r="K1170" s="69"/>
      <c r="L1170" s="70">
        <f t="shared" si="64"/>
        <v>0</v>
      </c>
      <c r="M1170" s="52"/>
      <c r="N1170" s="57">
        <v>0</v>
      </c>
      <c r="O1170" s="72"/>
      <c r="P1170" s="72"/>
      <c r="Q1170" s="72"/>
      <c r="R1170" s="72"/>
      <c r="S1170" s="72"/>
      <c r="T1170" s="72"/>
      <c r="U1170" s="72"/>
      <c r="V1170" s="72"/>
      <c r="W1170" s="72"/>
      <c r="X1170" s="72"/>
      <c r="Y1170" s="72"/>
      <c r="Z1170" s="72"/>
      <c r="AA1170" s="58">
        <f t="shared" si="65"/>
        <v>0</v>
      </c>
      <c r="AB1170" s="73"/>
      <c r="AC1170" s="59">
        <f>IF(ROUND(Comptes!AA1170,0)=0,Comptes!AF1170,IFERROR(IF(Comptes!H1170&lt;&gt;0,IF(Comptes!AA1170&lt;&gt;0,SUMPRODUCT(Comptes!O1170:Z1170,Comptes!$O$5:$Z$5)/Comptes!AA1170,IF(Comptes!G1170&lt;&gt;0,$AC$3,Comptes!AF1170)),""),""))</f>
        <v>0</v>
      </c>
      <c r="AD1170" s="60" t="str">
        <f ca="1">+IFERROR(VLOOKUP((($AC$3-AC1170))/30.5,$AK$24:$AL$28,2,TRUE),"")</f>
        <v>A plus d’un an</v>
      </c>
      <c r="AE1170" s="52"/>
      <c r="AF1170" s="61"/>
    </row>
    <row r="1171" spans="1:32" s="62" customFormat="1" ht="13.8" x14ac:dyDescent="0.3">
      <c r="A1171" s="76"/>
      <c r="B1171" s="64" t="s">
        <v>125</v>
      </c>
      <c r="C1171" s="65" t="s">
        <v>125</v>
      </c>
      <c r="D1171" s="65" t="s">
        <v>125</v>
      </c>
      <c r="E1171" s="66" t="s">
        <v>125</v>
      </c>
      <c r="F1171" s="54">
        <v>0</v>
      </c>
      <c r="G1171" s="55">
        <v>0</v>
      </c>
      <c r="H1171" s="67">
        <f t="shared" si="63"/>
        <v>0</v>
      </c>
      <c r="I1171" s="68"/>
      <c r="J1171" s="56"/>
      <c r="K1171" s="69"/>
      <c r="L1171" s="70">
        <f t="shared" si="64"/>
        <v>0</v>
      </c>
      <c r="M1171" s="52"/>
      <c r="N1171" s="57">
        <v>0</v>
      </c>
      <c r="O1171" s="72"/>
      <c r="P1171" s="72"/>
      <c r="Q1171" s="72"/>
      <c r="R1171" s="72"/>
      <c r="S1171" s="72"/>
      <c r="T1171" s="72"/>
      <c r="U1171" s="72"/>
      <c r="V1171" s="72"/>
      <c r="W1171" s="72"/>
      <c r="X1171" s="72"/>
      <c r="Y1171" s="72"/>
      <c r="Z1171" s="72"/>
      <c r="AA1171" s="58">
        <f t="shared" si="65"/>
        <v>0</v>
      </c>
      <c r="AB1171" s="73"/>
      <c r="AC1171" s="59">
        <f>IF(ROUND(Comptes!AA1171,0)=0,Comptes!AF1171,IFERROR(IF(Comptes!H1171&lt;&gt;0,IF(Comptes!AA1171&lt;&gt;0,SUMPRODUCT(Comptes!O1171:Z1171,Comptes!$O$5:$Z$5)/Comptes!AA1171,IF(Comptes!G1171&lt;&gt;0,$AC$3,Comptes!AF1171)),""),""))</f>
        <v>0</v>
      </c>
      <c r="AD1171" s="60" t="str">
        <f ca="1">+IFERROR(VLOOKUP((($AC$3-AC1171))/30.5,$AK$24:$AL$28,2,TRUE),"")</f>
        <v>A plus d’un an</v>
      </c>
      <c r="AE1171" s="52"/>
      <c r="AF1171" s="61"/>
    </row>
    <row r="1172" spans="1:32" s="62" customFormat="1" ht="13.8" x14ac:dyDescent="0.3">
      <c r="A1172" s="76"/>
      <c r="B1172" s="64" t="s">
        <v>125</v>
      </c>
      <c r="C1172" s="65" t="s">
        <v>125</v>
      </c>
      <c r="D1172" s="65" t="s">
        <v>125</v>
      </c>
      <c r="E1172" s="66" t="s">
        <v>125</v>
      </c>
      <c r="F1172" s="54">
        <v>0</v>
      </c>
      <c r="G1172" s="55">
        <v>0</v>
      </c>
      <c r="H1172" s="67">
        <f t="shared" si="63"/>
        <v>0</v>
      </c>
      <c r="I1172" s="68"/>
      <c r="J1172" s="56"/>
      <c r="K1172" s="69"/>
      <c r="L1172" s="70">
        <f t="shared" si="64"/>
        <v>0</v>
      </c>
      <c r="M1172" s="52"/>
      <c r="N1172" s="57">
        <v>0</v>
      </c>
      <c r="O1172" s="72"/>
      <c r="P1172" s="72"/>
      <c r="Q1172" s="72"/>
      <c r="R1172" s="72"/>
      <c r="S1172" s="72"/>
      <c r="T1172" s="72"/>
      <c r="U1172" s="72"/>
      <c r="V1172" s="72"/>
      <c r="W1172" s="72"/>
      <c r="X1172" s="72"/>
      <c r="Y1172" s="72"/>
      <c r="Z1172" s="72"/>
      <c r="AA1172" s="58">
        <f t="shared" si="65"/>
        <v>0</v>
      </c>
      <c r="AB1172" s="73"/>
      <c r="AC1172" s="59">
        <f>IF(ROUND(Comptes!AA1172,0)=0,Comptes!AF1172,IFERROR(IF(Comptes!H1172&lt;&gt;0,IF(Comptes!AA1172&lt;&gt;0,SUMPRODUCT(Comptes!O1172:Z1172,Comptes!$O$5:$Z$5)/Comptes!AA1172,IF(Comptes!G1172&lt;&gt;0,$AC$3,Comptes!AF1172)),""),""))</f>
        <v>0</v>
      </c>
      <c r="AD1172" s="60" t="str">
        <f ca="1">+IFERROR(VLOOKUP((($AC$3-AC1172))/30.5,$AK$24:$AL$28,2,TRUE),"")</f>
        <v>A plus d’un an</v>
      </c>
      <c r="AE1172" s="52"/>
      <c r="AF1172" s="61"/>
    </row>
    <row r="1173" spans="1:32" s="62" customFormat="1" ht="13.8" x14ac:dyDescent="0.3">
      <c r="A1173" s="76"/>
      <c r="B1173" s="64" t="s">
        <v>125</v>
      </c>
      <c r="C1173" s="65" t="s">
        <v>125</v>
      </c>
      <c r="D1173" s="65" t="s">
        <v>125</v>
      </c>
      <c r="E1173" s="66" t="s">
        <v>125</v>
      </c>
      <c r="F1173" s="54">
        <v>0</v>
      </c>
      <c r="G1173" s="55">
        <v>0</v>
      </c>
      <c r="H1173" s="67">
        <f t="shared" si="63"/>
        <v>0</v>
      </c>
      <c r="I1173" s="68"/>
      <c r="J1173" s="56"/>
      <c r="K1173" s="69"/>
      <c r="L1173" s="70">
        <f t="shared" si="64"/>
        <v>0</v>
      </c>
      <c r="M1173" s="52"/>
      <c r="N1173" s="57">
        <v>0</v>
      </c>
      <c r="O1173" s="72"/>
      <c r="P1173" s="72"/>
      <c r="Q1173" s="72"/>
      <c r="R1173" s="72"/>
      <c r="S1173" s="72"/>
      <c r="T1173" s="72"/>
      <c r="U1173" s="72"/>
      <c r="V1173" s="72"/>
      <c r="W1173" s="72"/>
      <c r="X1173" s="72"/>
      <c r="Y1173" s="72"/>
      <c r="Z1173" s="72"/>
      <c r="AA1173" s="58">
        <f t="shared" si="65"/>
        <v>0</v>
      </c>
      <c r="AB1173" s="73"/>
      <c r="AC1173" s="59">
        <f>IF(ROUND(Comptes!AA1173,0)=0,Comptes!AF1173,IFERROR(IF(Comptes!H1173&lt;&gt;0,IF(Comptes!AA1173&lt;&gt;0,SUMPRODUCT(Comptes!O1173:Z1173,Comptes!$O$5:$Z$5)/Comptes!AA1173,IF(Comptes!G1173&lt;&gt;0,$AC$3,Comptes!AF1173)),""),""))</f>
        <v>0</v>
      </c>
      <c r="AD1173" s="60" t="str">
        <f ca="1">+IFERROR(VLOOKUP((($AC$3-AC1173))/30.5,$AK$24:$AL$28,2,TRUE),"")</f>
        <v>A plus d’un an</v>
      </c>
      <c r="AE1173" s="52"/>
      <c r="AF1173" s="61"/>
    </row>
    <row r="1174" spans="1:32" s="62" customFormat="1" ht="13.8" x14ac:dyDescent="0.3">
      <c r="A1174" s="76"/>
      <c r="B1174" s="64" t="s">
        <v>125</v>
      </c>
      <c r="C1174" s="65" t="s">
        <v>125</v>
      </c>
      <c r="D1174" s="65" t="s">
        <v>125</v>
      </c>
      <c r="E1174" s="66" t="s">
        <v>125</v>
      </c>
      <c r="F1174" s="54">
        <v>0</v>
      </c>
      <c r="G1174" s="55">
        <v>0</v>
      </c>
      <c r="H1174" s="67">
        <f t="shared" si="63"/>
        <v>0</v>
      </c>
      <c r="I1174" s="68"/>
      <c r="J1174" s="56"/>
      <c r="K1174" s="69"/>
      <c r="L1174" s="70">
        <f t="shared" si="64"/>
        <v>0</v>
      </c>
      <c r="M1174" s="52"/>
      <c r="N1174" s="57">
        <v>0</v>
      </c>
      <c r="O1174" s="72"/>
      <c r="P1174" s="72"/>
      <c r="Q1174" s="72"/>
      <c r="R1174" s="72"/>
      <c r="S1174" s="72"/>
      <c r="T1174" s="72"/>
      <c r="U1174" s="72"/>
      <c r="V1174" s="72"/>
      <c r="W1174" s="72"/>
      <c r="X1174" s="72"/>
      <c r="Y1174" s="72"/>
      <c r="Z1174" s="72"/>
      <c r="AA1174" s="58">
        <f t="shared" si="65"/>
        <v>0</v>
      </c>
      <c r="AB1174" s="73"/>
      <c r="AC1174" s="59">
        <f>IF(ROUND(Comptes!AA1174,0)=0,Comptes!AF1174,IFERROR(IF(Comptes!H1174&lt;&gt;0,IF(Comptes!AA1174&lt;&gt;0,SUMPRODUCT(Comptes!O1174:Z1174,Comptes!$O$5:$Z$5)/Comptes!AA1174,IF(Comptes!G1174&lt;&gt;0,$AC$3,Comptes!AF1174)),""),""))</f>
        <v>0</v>
      </c>
      <c r="AD1174" s="60" t="str">
        <f ca="1">+IFERROR(VLOOKUP((($AC$3-AC1174))/30.5,$AK$24:$AL$28,2,TRUE),"")</f>
        <v>A plus d’un an</v>
      </c>
      <c r="AE1174" s="52"/>
      <c r="AF1174" s="61"/>
    </row>
    <row r="1175" spans="1:32" s="62" customFormat="1" ht="13.8" x14ac:dyDescent="0.3">
      <c r="A1175" s="76"/>
      <c r="B1175" s="64" t="s">
        <v>125</v>
      </c>
      <c r="C1175" s="65" t="s">
        <v>125</v>
      </c>
      <c r="D1175" s="65" t="s">
        <v>125</v>
      </c>
      <c r="E1175" s="66" t="s">
        <v>125</v>
      </c>
      <c r="F1175" s="54">
        <v>0</v>
      </c>
      <c r="G1175" s="55">
        <v>0</v>
      </c>
      <c r="H1175" s="67">
        <f t="shared" si="63"/>
        <v>0</v>
      </c>
      <c r="I1175" s="68"/>
      <c r="J1175" s="56"/>
      <c r="K1175" s="69"/>
      <c r="L1175" s="70">
        <f t="shared" si="64"/>
        <v>0</v>
      </c>
      <c r="M1175" s="52"/>
      <c r="N1175" s="57">
        <v>0</v>
      </c>
      <c r="O1175" s="72"/>
      <c r="P1175" s="72"/>
      <c r="Q1175" s="72"/>
      <c r="R1175" s="72"/>
      <c r="S1175" s="72"/>
      <c r="T1175" s="72"/>
      <c r="U1175" s="72"/>
      <c r="V1175" s="72"/>
      <c r="W1175" s="72"/>
      <c r="X1175" s="72"/>
      <c r="Y1175" s="72"/>
      <c r="Z1175" s="72"/>
      <c r="AA1175" s="58">
        <f t="shared" si="65"/>
        <v>0</v>
      </c>
      <c r="AB1175" s="73"/>
      <c r="AC1175" s="59">
        <f>IF(ROUND(Comptes!AA1175,0)=0,Comptes!AF1175,IFERROR(IF(Comptes!H1175&lt;&gt;0,IF(Comptes!AA1175&lt;&gt;0,SUMPRODUCT(Comptes!O1175:Z1175,Comptes!$O$5:$Z$5)/Comptes!AA1175,IF(Comptes!G1175&lt;&gt;0,$AC$3,Comptes!AF1175)),""),""))</f>
        <v>0</v>
      </c>
      <c r="AD1175" s="60" t="str">
        <f ca="1">+IFERROR(VLOOKUP((($AC$3-AC1175))/30.5,$AK$24:$AL$28,2,TRUE),"")</f>
        <v>A plus d’un an</v>
      </c>
      <c r="AE1175" s="52"/>
      <c r="AF1175" s="61"/>
    </row>
    <row r="1176" spans="1:32" s="62" customFormat="1" ht="13.8" x14ac:dyDescent="0.3">
      <c r="A1176" s="76"/>
      <c r="B1176" s="64" t="s">
        <v>125</v>
      </c>
      <c r="C1176" s="65" t="s">
        <v>125</v>
      </c>
      <c r="D1176" s="65" t="s">
        <v>125</v>
      </c>
      <c r="E1176" s="66" t="s">
        <v>125</v>
      </c>
      <c r="F1176" s="54">
        <v>0</v>
      </c>
      <c r="G1176" s="55">
        <v>0</v>
      </c>
      <c r="H1176" s="67">
        <f t="shared" si="63"/>
        <v>0</v>
      </c>
      <c r="I1176" s="68"/>
      <c r="J1176" s="56"/>
      <c r="K1176" s="69"/>
      <c r="L1176" s="70">
        <f t="shared" si="64"/>
        <v>0</v>
      </c>
      <c r="M1176" s="52"/>
      <c r="N1176" s="57">
        <v>0</v>
      </c>
      <c r="O1176" s="72"/>
      <c r="P1176" s="72"/>
      <c r="Q1176" s="72"/>
      <c r="R1176" s="72"/>
      <c r="S1176" s="72"/>
      <c r="T1176" s="72"/>
      <c r="U1176" s="72"/>
      <c r="V1176" s="72"/>
      <c r="W1176" s="72"/>
      <c r="X1176" s="72"/>
      <c r="Y1176" s="72"/>
      <c r="Z1176" s="72"/>
      <c r="AA1176" s="58">
        <f t="shared" si="65"/>
        <v>0</v>
      </c>
      <c r="AB1176" s="73"/>
      <c r="AC1176" s="59">
        <f>IF(ROUND(Comptes!AA1176,0)=0,Comptes!AF1176,IFERROR(IF(Comptes!H1176&lt;&gt;0,IF(Comptes!AA1176&lt;&gt;0,SUMPRODUCT(Comptes!O1176:Z1176,Comptes!$O$5:$Z$5)/Comptes!AA1176,IF(Comptes!G1176&lt;&gt;0,$AC$3,Comptes!AF1176)),""),""))</f>
        <v>0</v>
      </c>
      <c r="AD1176" s="60" t="str">
        <f ca="1">+IFERROR(VLOOKUP((($AC$3-AC1176))/30.5,$AK$24:$AL$28,2,TRUE),"")</f>
        <v>A plus d’un an</v>
      </c>
      <c r="AE1176" s="52"/>
      <c r="AF1176" s="61"/>
    </row>
    <row r="1177" spans="1:32" s="62" customFormat="1" ht="13.8" x14ac:dyDescent="0.3">
      <c r="A1177" s="76"/>
      <c r="B1177" s="64" t="s">
        <v>125</v>
      </c>
      <c r="C1177" s="65" t="s">
        <v>125</v>
      </c>
      <c r="D1177" s="65" t="s">
        <v>125</v>
      </c>
      <c r="E1177" s="66" t="s">
        <v>125</v>
      </c>
      <c r="F1177" s="54">
        <v>0</v>
      </c>
      <c r="G1177" s="55">
        <v>0</v>
      </c>
      <c r="H1177" s="67">
        <f t="shared" si="63"/>
        <v>0</v>
      </c>
      <c r="I1177" s="68"/>
      <c r="J1177" s="56"/>
      <c r="K1177" s="69"/>
      <c r="L1177" s="70">
        <f t="shared" si="64"/>
        <v>0</v>
      </c>
      <c r="M1177" s="52"/>
      <c r="N1177" s="57">
        <v>0</v>
      </c>
      <c r="O1177" s="72"/>
      <c r="P1177" s="72"/>
      <c r="Q1177" s="72"/>
      <c r="R1177" s="72"/>
      <c r="S1177" s="72"/>
      <c r="T1177" s="72"/>
      <c r="U1177" s="72"/>
      <c r="V1177" s="72"/>
      <c r="W1177" s="72"/>
      <c r="X1177" s="72"/>
      <c r="Y1177" s="72"/>
      <c r="Z1177" s="72"/>
      <c r="AA1177" s="58">
        <f t="shared" si="65"/>
        <v>0</v>
      </c>
      <c r="AB1177" s="73"/>
      <c r="AC1177" s="59">
        <f>IF(ROUND(Comptes!AA1177,0)=0,Comptes!AF1177,IFERROR(IF(Comptes!H1177&lt;&gt;0,IF(Comptes!AA1177&lt;&gt;0,SUMPRODUCT(Comptes!O1177:Z1177,Comptes!$O$5:$Z$5)/Comptes!AA1177,IF(Comptes!G1177&lt;&gt;0,$AC$3,Comptes!AF1177)),""),""))</f>
        <v>0</v>
      </c>
      <c r="AD1177" s="60" t="str">
        <f ca="1">+IFERROR(VLOOKUP((($AC$3-AC1177))/30.5,$AK$24:$AL$28,2,TRUE),"")</f>
        <v>A plus d’un an</v>
      </c>
      <c r="AE1177" s="52"/>
      <c r="AF1177" s="61"/>
    </row>
    <row r="1178" spans="1:32" s="62" customFormat="1" ht="13.8" x14ac:dyDescent="0.3">
      <c r="A1178" s="76"/>
      <c r="B1178" s="64" t="s">
        <v>125</v>
      </c>
      <c r="C1178" s="65" t="s">
        <v>125</v>
      </c>
      <c r="D1178" s="65" t="s">
        <v>125</v>
      </c>
      <c r="E1178" s="66" t="s">
        <v>125</v>
      </c>
      <c r="F1178" s="54">
        <v>0</v>
      </c>
      <c r="G1178" s="55">
        <v>0</v>
      </c>
      <c r="H1178" s="67">
        <f t="shared" si="63"/>
        <v>0</v>
      </c>
      <c r="I1178" s="68"/>
      <c r="J1178" s="56"/>
      <c r="K1178" s="69"/>
      <c r="L1178" s="70">
        <f t="shared" si="64"/>
        <v>0</v>
      </c>
      <c r="M1178" s="52"/>
      <c r="N1178" s="57">
        <v>0</v>
      </c>
      <c r="O1178" s="72"/>
      <c r="P1178" s="72"/>
      <c r="Q1178" s="72"/>
      <c r="R1178" s="72"/>
      <c r="S1178" s="72"/>
      <c r="T1178" s="72"/>
      <c r="U1178" s="72"/>
      <c r="V1178" s="72"/>
      <c r="W1178" s="72"/>
      <c r="X1178" s="72"/>
      <c r="Y1178" s="72"/>
      <c r="Z1178" s="72"/>
      <c r="AA1178" s="58">
        <f t="shared" si="65"/>
        <v>0</v>
      </c>
      <c r="AB1178" s="73"/>
      <c r="AC1178" s="59">
        <f>IF(ROUND(Comptes!AA1178,0)=0,Comptes!AF1178,IFERROR(IF(Comptes!H1178&lt;&gt;0,IF(Comptes!AA1178&lt;&gt;0,SUMPRODUCT(Comptes!O1178:Z1178,Comptes!$O$5:$Z$5)/Comptes!AA1178,IF(Comptes!G1178&lt;&gt;0,$AC$3,Comptes!AF1178)),""),""))</f>
        <v>0</v>
      </c>
      <c r="AD1178" s="60" t="str">
        <f ca="1">+IFERROR(VLOOKUP((($AC$3-AC1178))/30.5,$AK$24:$AL$28,2,TRUE),"")</f>
        <v>A plus d’un an</v>
      </c>
      <c r="AE1178" s="52"/>
      <c r="AF1178" s="61"/>
    </row>
    <row r="1179" spans="1:32" s="62" customFormat="1" ht="13.8" x14ac:dyDescent="0.3">
      <c r="A1179" s="76"/>
      <c r="B1179" s="64" t="s">
        <v>125</v>
      </c>
      <c r="C1179" s="65" t="s">
        <v>125</v>
      </c>
      <c r="D1179" s="65" t="s">
        <v>125</v>
      </c>
      <c r="E1179" s="66" t="s">
        <v>125</v>
      </c>
      <c r="F1179" s="54">
        <v>0</v>
      </c>
      <c r="G1179" s="55">
        <v>0</v>
      </c>
      <c r="H1179" s="67">
        <f t="shared" si="63"/>
        <v>0</v>
      </c>
      <c r="I1179" s="68"/>
      <c r="J1179" s="56"/>
      <c r="K1179" s="69"/>
      <c r="L1179" s="70">
        <f t="shared" si="64"/>
        <v>0</v>
      </c>
      <c r="M1179" s="52"/>
      <c r="N1179" s="57">
        <v>0</v>
      </c>
      <c r="O1179" s="72"/>
      <c r="P1179" s="72"/>
      <c r="Q1179" s="72"/>
      <c r="R1179" s="72"/>
      <c r="S1179" s="72"/>
      <c r="T1179" s="72"/>
      <c r="U1179" s="72"/>
      <c r="V1179" s="72"/>
      <c r="W1179" s="72"/>
      <c r="X1179" s="72"/>
      <c r="Y1179" s="72"/>
      <c r="Z1179" s="72"/>
      <c r="AA1179" s="58">
        <f t="shared" si="65"/>
        <v>0</v>
      </c>
      <c r="AB1179" s="73"/>
      <c r="AC1179" s="59">
        <f>IF(ROUND(Comptes!AA1179,0)=0,Comptes!AF1179,IFERROR(IF(Comptes!H1179&lt;&gt;0,IF(Comptes!AA1179&lt;&gt;0,SUMPRODUCT(Comptes!O1179:Z1179,Comptes!$O$5:$Z$5)/Comptes!AA1179,IF(Comptes!G1179&lt;&gt;0,$AC$3,Comptes!AF1179)),""),""))</f>
        <v>0</v>
      </c>
      <c r="AD1179" s="60" t="str">
        <f ca="1">+IFERROR(VLOOKUP((($AC$3-AC1179))/30.5,$AK$24:$AL$28,2,TRUE),"")</f>
        <v>A plus d’un an</v>
      </c>
      <c r="AE1179" s="52"/>
      <c r="AF1179" s="61"/>
    </row>
    <row r="1180" spans="1:32" s="62" customFormat="1" ht="13.8" x14ac:dyDescent="0.3">
      <c r="A1180" s="76"/>
      <c r="B1180" s="64" t="s">
        <v>125</v>
      </c>
      <c r="C1180" s="65" t="s">
        <v>125</v>
      </c>
      <c r="D1180" s="65" t="s">
        <v>125</v>
      </c>
      <c r="E1180" s="66" t="s">
        <v>125</v>
      </c>
      <c r="F1180" s="54">
        <v>0</v>
      </c>
      <c r="G1180" s="55">
        <v>0</v>
      </c>
      <c r="H1180" s="67">
        <f t="shared" si="63"/>
        <v>0</v>
      </c>
      <c r="I1180" s="68"/>
      <c r="J1180" s="56"/>
      <c r="K1180" s="69"/>
      <c r="L1180" s="70">
        <f t="shared" si="64"/>
        <v>0</v>
      </c>
      <c r="M1180" s="52"/>
      <c r="N1180" s="57">
        <v>0</v>
      </c>
      <c r="O1180" s="72"/>
      <c r="P1180" s="72"/>
      <c r="Q1180" s="72"/>
      <c r="R1180" s="72"/>
      <c r="S1180" s="72"/>
      <c r="T1180" s="72"/>
      <c r="U1180" s="72"/>
      <c r="V1180" s="72"/>
      <c r="W1180" s="72"/>
      <c r="X1180" s="72"/>
      <c r="Y1180" s="72"/>
      <c r="Z1180" s="72"/>
      <c r="AA1180" s="58">
        <f t="shared" si="65"/>
        <v>0</v>
      </c>
      <c r="AB1180" s="73"/>
      <c r="AC1180" s="59">
        <f>IF(ROUND(Comptes!AA1180,0)=0,Comptes!AF1180,IFERROR(IF(Comptes!H1180&lt;&gt;0,IF(Comptes!AA1180&lt;&gt;0,SUMPRODUCT(Comptes!O1180:Z1180,Comptes!$O$5:$Z$5)/Comptes!AA1180,IF(Comptes!G1180&lt;&gt;0,$AC$3,Comptes!AF1180)),""),""))</f>
        <v>0</v>
      </c>
      <c r="AD1180" s="60" t="str">
        <f ca="1">+IFERROR(VLOOKUP((($AC$3-AC1180))/30.5,$AK$24:$AL$28,2,TRUE),"")</f>
        <v>A plus d’un an</v>
      </c>
      <c r="AE1180" s="52"/>
      <c r="AF1180" s="61"/>
    </row>
    <row r="1181" spans="1:32" s="62" customFormat="1" ht="13.8" x14ac:dyDescent="0.3">
      <c r="A1181" s="76"/>
      <c r="B1181" s="64" t="s">
        <v>125</v>
      </c>
      <c r="C1181" s="65" t="s">
        <v>125</v>
      </c>
      <c r="D1181" s="65" t="s">
        <v>125</v>
      </c>
      <c r="E1181" s="66" t="s">
        <v>125</v>
      </c>
      <c r="F1181" s="54">
        <v>0</v>
      </c>
      <c r="G1181" s="55">
        <v>0</v>
      </c>
      <c r="H1181" s="67">
        <f t="shared" si="63"/>
        <v>0</v>
      </c>
      <c r="I1181" s="68"/>
      <c r="J1181" s="56"/>
      <c r="K1181" s="69"/>
      <c r="L1181" s="70">
        <f t="shared" si="64"/>
        <v>0</v>
      </c>
      <c r="M1181" s="52"/>
      <c r="N1181" s="57">
        <v>0</v>
      </c>
      <c r="O1181" s="72"/>
      <c r="P1181" s="72"/>
      <c r="Q1181" s="72"/>
      <c r="R1181" s="72"/>
      <c r="S1181" s="72"/>
      <c r="T1181" s="72"/>
      <c r="U1181" s="72"/>
      <c r="V1181" s="72"/>
      <c r="W1181" s="72"/>
      <c r="X1181" s="72"/>
      <c r="Y1181" s="72"/>
      <c r="Z1181" s="72"/>
      <c r="AA1181" s="58">
        <f t="shared" si="65"/>
        <v>0</v>
      </c>
      <c r="AB1181" s="73"/>
      <c r="AC1181" s="59">
        <f>IF(ROUND(Comptes!AA1181,0)=0,Comptes!AF1181,IFERROR(IF(Comptes!H1181&lt;&gt;0,IF(Comptes!AA1181&lt;&gt;0,SUMPRODUCT(Comptes!O1181:Z1181,Comptes!$O$5:$Z$5)/Comptes!AA1181,IF(Comptes!G1181&lt;&gt;0,$AC$3,Comptes!AF1181)),""),""))</f>
        <v>0</v>
      </c>
      <c r="AD1181" s="60" t="str">
        <f ca="1">+IFERROR(VLOOKUP((($AC$3-AC1181))/30.5,$AK$24:$AL$28,2,TRUE),"")</f>
        <v>A plus d’un an</v>
      </c>
      <c r="AE1181" s="52"/>
      <c r="AF1181" s="61"/>
    </row>
    <row r="1182" spans="1:32" s="62" customFormat="1" ht="13.8" x14ac:dyDescent="0.3">
      <c r="A1182" s="76"/>
      <c r="B1182" s="64" t="s">
        <v>125</v>
      </c>
      <c r="C1182" s="65" t="s">
        <v>125</v>
      </c>
      <c r="D1182" s="65" t="s">
        <v>125</v>
      </c>
      <c r="E1182" s="66" t="s">
        <v>125</v>
      </c>
      <c r="F1182" s="54">
        <v>0</v>
      </c>
      <c r="G1182" s="55">
        <v>0</v>
      </c>
      <c r="H1182" s="67">
        <f t="shared" si="63"/>
        <v>0</v>
      </c>
      <c r="I1182" s="68"/>
      <c r="J1182" s="56"/>
      <c r="K1182" s="69"/>
      <c r="L1182" s="70">
        <f t="shared" si="64"/>
        <v>0</v>
      </c>
      <c r="M1182" s="52"/>
      <c r="N1182" s="57">
        <v>0</v>
      </c>
      <c r="O1182" s="72"/>
      <c r="P1182" s="72"/>
      <c r="Q1182" s="72"/>
      <c r="R1182" s="72"/>
      <c r="S1182" s="72"/>
      <c r="T1182" s="72"/>
      <c r="U1182" s="72"/>
      <c r="V1182" s="72"/>
      <c r="W1182" s="72"/>
      <c r="X1182" s="72"/>
      <c r="Y1182" s="72"/>
      <c r="Z1182" s="72"/>
      <c r="AA1182" s="58">
        <f t="shared" si="65"/>
        <v>0</v>
      </c>
      <c r="AB1182" s="73"/>
      <c r="AC1182" s="59">
        <f>IF(ROUND(Comptes!AA1182,0)=0,Comptes!AF1182,IFERROR(IF(Comptes!H1182&lt;&gt;0,IF(Comptes!AA1182&lt;&gt;0,SUMPRODUCT(Comptes!O1182:Z1182,Comptes!$O$5:$Z$5)/Comptes!AA1182,IF(Comptes!G1182&lt;&gt;0,$AC$3,Comptes!AF1182)),""),""))</f>
        <v>0</v>
      </c>
      <c r="AD1182" s="60" t="str">
        <f ca="1">+IFERROR(VLOOKUP((($AC$3-AC1182))/30.5,$AK$24:$AL$28,2,TRUE),"")</f>
        <v>A plus d’un an</v>
      </c>
      <c r="AE1182" s="52"/>
      <c r="AF1182" s="61"/>
    </row>
    <row r="1183" spans="1:32" s="62" customFormat="1" ht="13.8" x14ac:dyDescent="0.3">
      <c r="A1183" s="76"/>
      <c r="B1183" s="64" t="s">
        <v>125</v>
      </c>
      <c r="C1183" s="65" t="s">
        <v>125</v>
      </c>
      <c r="D1183" s="65" t="s">
        <v>125</v>
      </c>
      <c r="E1183" s="66" t="s">
        <v>125</v>
      </c>
      <c r="F1183" s="54">
        <v>0</v>
      </c>
      <c r="G1183" s="55">
        <v>0</v>
      </c>
      <c r="H1183" s="67">
        <f t="shared" si="63"/>
        <v>0</v>
      </c>
      <c r="I1183" s="68"/>
      <c r="J1183" s="56"/>
      <c r="K1183" s="69"/>
      <c r="L1183" s="70">
        <f t="shared" si="64"/>
        <v>0</v>
      </c>
      <c r="M1183" s="52"/>
      <c r="N1183" s="57">
        <v>0</v>
      </c>
      <c r="O1183" s="72"/>
      <c r="P1183" s="72"/>
      <c r="Q1183" s="72"/>
      <c r="R1183" s="72"/>
      <c r="S1183" s="72"/>
      <c r="T1183" s="72"/>
      <c r="U1183" s="72"/>
      <c r="V1183" s="72"/>
      <c r="W1183" s="72"/>
      <c r="X1183" s="72"/>
      <c r="Y1183" s="72"/>
      <c r="Z1183" s="72"/>
      <c r="AA1183" s="58">
        <f t="shared" si="65"/>
        <v>0</v>
      </c>
      <c r="AB1183" s="73"/>
      <c r="AC1183" s="59">
        <f>IF(ROUND(Comptes!AA1183,0)=0,Comptes!AF1183,IFERROR(IF(Comptes!H1183&lt;&gt;0,IF(Comptes!AA1183&lt;&gt;0,SUMPRODUCT(Comptes!O1183:Z1183,Comptes!$O$5:$Z$5)/Comptes!AA1183,IF(Comptes!G1183&lt;&gt;0,$AC$3,Comptes!AF1183)),""),""))</f>
        <v>0</v>
      </c>
      <c r="AD1183" s="60" t="str">
        <f ca="1">+IFERROR(VLOOKUP((($AC$3-AC1183))/30.5,$AK$24:$AL$28,2,TRUE),"")</f>
        <v>A plus d’un an</v>
      </c>
      <c r="AE1183" s="52"/>
      <c r="AF1183" s="61"/>
    </row>
    <row r="1184" spans="1:32" s="62" customFormat="1" ht="13.8" x14ac:dyDescent="0.3">
      <c r="A1184" s="76"/>
      <c r="B1184" s="64" t="s">
        <v>125</v>
      </c>
      <c r="C1184" s="65" t="s">
        <v>125</v>
      </c>
      <c r="D1184" s="65" t="s">
        <v>125</v>
      </c>
      <c r="E1184" s="66" t="s">
        <v>125</v>
      </c>
      <c r="F1184" s="54">
        <v>0</v>
      </c>
      <c r="G1184" s="55">
        <v>0</v>
      </c>
      <c r="H1184" s="67">
        <f t="shared" si="63"/>
        <v>0</v>
      </c>
      <c r="I1184" s="68"/>
      <c r="J1184" s="56"/>
      <c r="K1184" s="69"/>
      <c r="L1184" s="70">
        <f t="shared" si="64"/>
        <v>0</v>
      </c>
      <c r="M1184" s="52"/>
      <c r="N1184" s="57">
        <v>0</v>
      </c>
      <c r="O1184" s="72"/>
      <c r="P1184" s="72"/>
      <c r="Q1184" s="72"/>
      <c r="R1184" s="72"/>
      <c r="S1184" s="72"/>
      <c r="T1184" s="72"/>
      <c r="U1184" s="72"/>
      <c r="V1184" s="72"/>
      <c r="W1184" s="72"/>
      <c r="X1184" s="72"/>
      <c r="Y1184" s="72"/>
      <c r="Z1184" s="72"/>
      <c r="AA1184" s="58">
        <f t="shared" si="65"/>
        <v>0</v>
      </c>
      <c r="AB1184" s="73"/>
      <c r="AC1184" s="59">
        <f>IF(ROUND(Comptes!AA1184,0)=0,Comptes!AF1184,IFERROR(IF(Comptes!H1184&lt;&gt;0,IF(Comptes!AA1184&lt;&gt;0,SUMPRODUCT(Comptes!O1184:Z1184,Comptes!$O$5:$Z$5)/Comptes!AA1184,IF(Comptes!G1184&lt;&gt;0,$AC$3,Comptes!AF1184)),""),""))</f>
        <v>0</v>
      </c>
      <c r="AD1184" s="60" t="str">
        <f ca="1">+IFERROR(VLOOKUP((($AC$3-AC1184))/30.5,$AK$24:$AL$28,2,TRUE),"")</f>
        <v>A plus d’un an</v>
      </c>
      <c r="AE1184" s="52"/>
      <c r="AF1184" s="61"/>
    </row>
    <row r="1185" spans="1:32" s="62" customFormat="1" ht="13.8" x14ac:dyDescent="0.3">
      <c r="A1185" s="76"/>
      <c r="B1185" s="64" t="s">
        <v>125</v>
      </c>
      <c r="C1185" s="65" t="s">
        <v>125</v>
      </c>
      <c r="D1185" s="65" t="s">
        <v>125</v>
      </c>
      <c r="E1185" s="66" t="s">
        <v>125</v>
      </c>
      <c r="F1185" s="54">
        <v>0</v>
      </c>
      <c r="G1185" s="55">
        <v>0</v>
      </c>
      <c r="H1185" s="67">
        <f t="shared" si="63"/>
        <v>0</v>
      </c>
      <c r="I1185" s="68"/>
      <c r="J1185" s="56"/>
      <c r="K1185" s="69"/>
      <c r="L1185" s="70">
        <f t="shared" si="64"/>
        <v>0</v>
      </c>
      <c r="M1185" s="52"/>
      <c r="N1185" s="57">
        <v>0</v>
      </c>
      <c r="O1185" s="72"/>
      <c r="P1185" s="72"/>
      <c r="Q1185" s="72"/>
      <c r="R1185" s="72"/>
      <c r="S1185" s="72"/>
      <c r="T1185" s="72"/>
      <c r="U1185" s="72"/>
      <c r="V1185" s="72"/>
      <c r="W1185" s="72"/>
      <c r="X1185" s="72"/>
      <c r="Y1185" s="72"/>
      <c r="Z1185" s="72"/>
      <c r="AA1185" s="58">
        <f t="shared" si="65"/>
        <v>0</v>
      </c>
      <c r="AB1185" s="73"/>
      <c r="AC1185" s="59">
        <f>IF(ROUND(Comptes!AA1185,0)=0,Comptes!AF1185,IFERROR(IF(Comptes!H1185&lt;&gt;0,IF(Comptes!AA1185&lt;&gt;0,SUMPRODUCT(Comptes!O1185:Z1185,Comptes!$O$5:$Z$5)/Comptes!AA1185,IF(Comptes!G1185&lt;&gt;0,$AC$3,Comptes!AF1185)),""),""))</f>
        <v>0</v>
      </c>
      <c r="AD1185" s="60" t="str">
        <f ca="1">+IFERROR(VLOOKUP((($AC$3-AC1185))/30.5,$AK$24:$AL$28,2,TRUE),"")</f>
        <v>A plus d’un an</v>
      </c>
      <c r="AE1185" s="52"/>
      <c r="AF1185" s="61"/>
    </row>
    <row r="1186" spans="1:32" s="62" customFormat="1" ht="13.8" x14ac:dyDescent="0.3">
      <c r="A1186" s="76"/>
      <c r="B1186" s="64" t="s">
        <v>125</v>
      </c>
      <c r="C1186" s="65" t="s">
        <v>125</v>
      </c>
      <c r="D1186" s="65" t="s">
        <v>125</v>
      </c>
      <c r="E1186" s="66" t="s">
        <v>125</v>
      </c>
      <c r="F1186" s="54">
        <v>0</v>
      </c>
      <c r="G1186" s="55">
        <v>0</v>
      </c>
      <c r="H1186" s="67">
        <f t="shared" si="63"/>
        <v>0</v>
      </c>
      <c r="I1186" s="68"/>
      <c r="J1186" s="56"/>
      <c r="K1186" s="69"/>
      <c r="L1186" s="70">
        <f t="shared" si="64"/>
        <v>0</v>
      </c>
      <c r="M1186" s="52"/>
      <c r="N1186" s="57">
        <v>0</v>
      </c>
      <c r="O1186" s="72"/>
      <c r="P1186" s="72"/>
      <c r="Q1186" s="72"/>
      <c r="R1186" s="72"/>
      <c r="S1186" s="72"/>
      <c r="T1186" s="72"/>
      <c r="U1186" s="72"/>
      <c r="V1186" s="72"/>
      <c r="W1186" s="72"/>
      <c r="X1186" s="72"/>
      <c r="Y1186" s="72"/>
      <c r="Z1186" s="72"/>
      <c r="AA1186" s="58">
        <f t="shared" si="65"/>
        <v>0</v>
      </c>
      <c r="AB1186" s="73"/>
      <c r="AC1186" s="59">
        <f>IF(ROUND(Comptes!AA1186,0)=0,Comptes!AF1186,IFERROR(IF(Comptes!H1186&lt;&gt;0,IF(Comptes!AA1186&lt;&gt;0,SUMPRODUCT(Comptes!O1186:Z1186,Comptes!$O$5:$Z$5)/Comptes!AA1186,IF(Comptes!G1186&lt;&gt;0,$AC$3,Comptes!AF1186)),""),""))</f>
        <v>0</v>
      </c>
      <c r="AD1186" s="60" t="str">
        <f ca="1">+IFERROR(VLOOKUP((($AC$3-AC1186))/30.5,$AK$24:$AL$28,2,TRUE),"")</f>
        <v>A plus d’un an</v>
      </c>
      <c r="AE1186" s="52"/>
      <c r="AF1186" s="61"/>
    </row>
    <row r="1187" spans="1:32" s="62" customFormat="1" ht="13.8" x14ac:dyDescent="0.3">
      <c r="A1187" s="76"/>
      <c r="B1187" s="64" t="s">
        <v>125</v>
      </c>
      <c r="C1187" s="65" t="s">
        <v>125</v>
      </c>
      <c r="D1187" s="65" t="s">
        <v>125</v>
      </c>
      <c r="E1187" s="66" t="s">
        <v>125</v>
      </c>
      <c r="F1187" s="54">
        <v>0</v>
      </c>
      <c r="G1187" s="55">
        <v>0</v>
      </c>
      <c r="H1187" s="67">
        <f t="shared" si="63"/>
        <v>0</v>
      </c>
      <c r="I1187" s="68"/>
      <c r="J1187" s="56"/>
      <c r="K1187" s="69"/>
      <c r="L1187" s="70">
        <f t="shared" si="64"/>
        <v>0</v>
      </c>
      <c r="M1187" s="52"/>
      <c r="N1187" s="57">
        <v>0</v>
      </c>
      <c r="O1187" s="72"/>
      <c r="P1187" s="72"/>
      <c r="Q1187" s="72"/>
      <c r="R1187" s="72"/>
      <c r="S1187" s="72"/>
      <c r="T1187" s="72"/>
      <c r="U1187" s="72"/>
      <c r="V1187" s="72"/>
      <c r="W1187" s="72"/>
      <c r="X1187" s="72"/>
      <c r="Y1187" s="72"/>
      <c r="Z1187" s="72"/>
      <c r="AA1187" s="58">
        <f t="shared" si="65"/>
        <v>0</v>
      </c>
      <c r="AB1187" s="73"/>
      <c r="AC1187" s="59">
        <f>IF(ROUND(Comptes!AA1187,0)=0,Comptes!AF1187,IFERROR(IF(Comptes!H1187&lt;&gt;0,IF(Comptes!AA1187&lt;&gt;0,SUMPRODUCT(Comptes!O1187:Z1187,Comptes!$O$5:$Z$5)/Comptes!AA1187,IF(Comptes!G1187&lt;&gt;0,$AC$3,Comptes!AF1187)),""),""))</f>
        <v>0</v>
      </c>
      <c r="AD1187" s="60" t="str">
        <f ca="1">+IFERROR(VLOOKUP((($AC$3-AC1187))/30.5,$AK$24:$AL$28,2,TRUE),"")</f>
        <v>A plus d’un an</v>
      </c>
      <c r="AE1187" s="52"/>
      <c r="AF1187" s="61"/>
    </row>
    <row r="1188" spans="1:32" s="62" customFormat="1" ht="13.8" x14ac:dyDescent="0.3">
      <c r="A1188" s="76"/>
      <c r="B1188" s="64" t="s">
        <v>125</v>
      </c>
      <c r="C1188" s="65" t="s">
        <v>125</v>
      </c>
      <c r="D1188" s="65" t="s">
        <v>125</v>
      </c>
      <c r="E1188" s="66" t="s">
        <v>125</v>
      </c>
      <c r="F1188" s="54">
        <v>0</v>
      </c>
      <c r="G1188" s="55">
        <v>0</v>
      </c>
      <c r="H1188" s="67">
        <f t="shared" si="63"/>
        <v>0</v>
      </c>
      <c r="I1188" s="68"/>
      <c r="J1188" s="56"/>
      <c r="K1188" s="69"/>
      <c r="L1188" s="70">
        <f t="shared" si="64"/>
        <v>0</v>
      </c>
      <c r="M1188" s="52"/>
      <c r="N1188" s="57">
        <v>0</v>
      </c>
      <c r="O1188" s="72"/>
      <c r="P1188" s="72"/>
      <c r="Q1188" s="72"/>
      <c r="R1188" s="72"/>
      <c r="S1188" s="72"/>
      <c r="T1188" s="72"/>
      <c r="U1188" s="72"/>
      <c r="V1188" s="72"/>
      <c r="W1188" s="72"/>
      <c r="X1188" s="72"/>
      <c r="Y1188" s="72"/>
      <c r="Z1188" s="72"/>
      <c r="AA1188" s="58">
        <f t="shared" si="65"/>
        <v>0</v>
      </c>
      <c r="AB1188" s="73"/>
      <c r="AC1188" s="59">
        <f>IF(ROUND(Comptes!AA1188,0)=0,Comptes!AF1188,IFERROR(IF(Comptes!H1188&lt;&gt;0,IF(Comptes!AA1188&lt;&gt;0,SUMPRODUCT(Comptes!O1188:Z1188,Comptes!$O$5:$Z$5)/Comptes!AA1188,IF(Comptes!G1188&lt;&gt;0,$AC$3,Comptes!AF1188)),""),""))</f>
        <v>0</v>
      </c>
      <c r="AD1188" s="60" t="str">
        <f ca="1">+IFERROR(VLOOKUP((($AC$3-AC1188))/30.5,$AK$24:$AL$28,2,TRUE),"")</f>
        <v>A plus d’un an</v>
      </c>
      <c r="AE1188" s="52"/>
      <c r="AF1188" s="61"/>
    </row>
    <row r="1189" spans="1:32" s="62" customFormat="1" ht="13.8" x14ac:dyDescent="0.3">
      <c r="A1189" s="76"/>
      <c r="B1189" s="64" t="s">
        <v>125</v>
      </c>
      <c r="C1189" s="65" t="s">
        <v>125</v>
      </c>
      <c r="D1189" s="65" t="s">
        <v>125</v>
      </c>
      <c r="E1189" s="66" t="s">
        <v>125</v>
      </c>
      <c r="F1189" s="54">
        <v>0</v>
      </c>
      <c r="G1189" s="55">
        <v>0</v>
      </c>
      <c r="H1189" s="67">
        <f t="shared" si="63"/>
        <v>0</v>
      </c>
      <c r="I1189" s="68"/>
      <c r="J1189" s="56"/>
      <c r="K1189" s="69"/>
      <c r="L1189" s="70">
        <f t="shared" si="64"/>
        <v>0</v>
      </c>
      <c r="M1189" s="52"/>
      <c r="N1189" s="57">
        <v>0</v>
      </c>
      <c r="O1189" s="72"/>
      <c r="P1189" s="72"/>
      <c r="Q1189" s="72"/>
      <c r="R1189" s="72"/>
      <c r="S1189" s="72"/>
      <c r="T1189" s="72"/>
      <c r="U1189" s="72"/>
      <c r="V1189" s="72"/>
      <c r="W1189" s="72"/>
      <c r="X1189" s="72"/>
      <c r="Y1189" s="72"/>
      <c r="Z1189" s="72"/>
      <c r="AA1189" s="58">
        <f t="shared" si="65"/>
        <v>0</v>
      </c>
      <c r="AB1189" s="73"/>
      <c r="AC1189" s="59">
        <f>IF(ROUND(Comptes!AA1189,0)=0,Comptes!AF1189,IFERROR(IF(Comptes!H1189&lt;&gt;0,IF(Comptes!AA1189&lt;&gt;0,SUMPRODUCT(Comptes!O1189:Z1189,Comptes!$O$5:$Z$5)/Comptes!AA1189,IF(Comptes!G1189&lt;&gt;0,$AC$3,Comptes!AF1189)),""),""))</f>
        <v>0</v>
      </c>
      <c r="AD1189" s="60" t="str">
        <f ca="1">+IFERROR(VLOOKUP((($AC$3-AC1189))/30.5,$AK$24:$AL$28,2,TRUE),"")</f>
        <v>A plus d’un an</v>
      </c>
      <c r="AE1189" s="52"/>
      <c r="AF1189" s="61"/>
    </row>
    <row r="1190" spans="1:32" s="62" customFormat="1" ht="13.8" x14ac:dyDescent="0.3">
      <c r="A1190" s="76"/>
      <c r="B1190" s="64" t="s">
        <v>125</v>
      </c>
      <c r="C1190" s="65" t="s">
        <v>125</v>
      </c>
      <c r="D1190" s="65" t="s">
        <v>125</v>
      </c>
      <c r="E1190" s="66" t="s">
        <v>125</v>
      </c>
      <c r="F1190" s="54">
        <v>0</v>
      </c>
      <c r="G1190" s="55">
        <v>0</v>
      </c>
      <c r="H1190" s="67">
        <f t="shared" si="63"/>
        <v>0</v>
      </c>
      <c r="I1190" s="68"/>
      <c r="J1190" s="56"/>
      <c r="K1190" s="69"/>
      <c r="L1190" s="70">
        <f t="shared" si="64"/>
        <v>0</v>
      </c>
      <c r="M1190" s="52"/>
      <c r="N1190" s="57">
        <v>0</v>
      </c>
      <c r="O1190" s="72"/>
      <c r="P1190" s="72"/>
      <c r="Q1190" s="72"/>
      <c r="R1190" s="72"/>
      <c r="S1190" s="72"/>
      <c r="T1190" s="72"/>
      <c r="U1190" s="72"/>
      <c r="V1190" s="72"/>
      <c r="W1190" s="72"/>
      <c r="X1190" s="72"/>
      <c r="Y1190" s="72"/>
      <c r="Z1190" s="72"/>
      <c r="AA1190" s="58">
        <f t="shared" si="65"/>
        <v>0</v>
      </c>
      <c r="AB1190" s="73"/>
      <c r="AC1190" s="59">
        <f>IF(ROUND(Comptes!AA1190,0)=0,Comptes!AF1190,IFERROR(IF(Comptes!H1190&lt;&gt;0,IF(Comptes!AA1190&lt;&gt;0,SUMPRODUCT(Comptes!O1190:Z1190,Comptes!$O$5:$Z$5)/Comptes!AA1190,IF(Comptes!G1190&lt;&gt;0,$AC$3,Comptes!AF1190)),""),""))</f>
        <v>0</v>
      </c>
      <c r="AD1190" s="60" t="str">
        <f ca="1">+IFERROR(VLOOKUP((($AC$3-AC1190))/30.5,$AK$24:$AL$28,2,TRUE),"")</f>
        <v>A plus d’un an</v>
      </c>
      <c r="AE1190" s="52"/>
      <c r="AF1190" s="61"/>
    </row>
    <row r="1191" spans="1:32" s="62" customFormat="1" ht="13.8" x14ac:dyDescent="0.3">
      <c r="A1191" s="76"/>
      <c r="B1191" s="64" t="s">
        <v>125</v>
      </c>
      <c r="C1191" s="65" t="s">
        <v>125</v>
      </c>
      <c r="D1191" s="65" t="s">
        <v>125</v>
      </c>
      <c r="E1191" s="66" t="s">
        <v>125</v>
      </c>
      <c r="F1191" s="54">
        <v>0</v>
      </c>
      <c r="G1191" s="55">
        <v>0</v>
      </c>
      <c r="H1191" s="67">
        <f t="shared" si="63"/>
        <v>0</v>
      </c>
      <c r="I1191" s="68"/>
      <c r="J1191" s="56"/>
      <c r="K1191" s="69"/>
      <c r="L1191" s="70">
        <f t="shared" si="64"/>
        <v>0</v>
      </c>
      <c r="M1191" s="52"/>
      <c r="N1191" s="57">
        <v>0</v>
      </c>
      <c r="O1191" s="72"/>
      <c r="P1191" s="72"/>
      <c r="Q1191" s="72"/>
      <c r="R1191" s="72"/>
      <c r="S1191" s="72"/>
      <c r="T1191" s="72"/>
      <c r="U1191" s="72"/>
      <c r="V1191" s="72"/>
      <c r="W1191" s="72"/>
      <c r="X1191" s="72"/>
      <c r="Y1191" s="72"/>
      <c r="Z1191" s="72"/>
      <c r="AA1191" s="58">
        <f t="shared" si="65"/>
        <v>0</v>
      </c>
      <c r="AB1191" s="73"/>
      <c r="AC1191" s="59">
        <f>IF(ROUND(Comptes!AA1191,0)=0,Comptes!AF1191,IFERROR(IF(Comptes!H1191&lt;&gt;0,IF(Comptes!AA1191&lt;&gt;0,SUMPRODUCT(Comptes!O1191:Z1191,Comptes!$O$5:$Z$5)/Comptes!AA1191,IF(Comptes!G1191&lt;&gt;0,$AC$3,Comptes!AF1191)),""),""))</f>
        <v>0</v>
      </c>
      <c r="AD1191" s="60" t="str">
        <f ca="1">+IFERROR(VLOOKUP((($AC$3-AC1191))/30.5,$AK$24:$AL$28,2,TRUE),"")</f>
        <v>A plus d’un an</v>
      </c>
      <c r="AE1191" s="52"/>
      <c r="AF1191" s="61"/>
    </row>
    <row r="1192" spans="1:32" s="62" customFormat="1" ht="13.8" x14ac:dyDescent="0.3">
      <c r="A1192" s="76"/>
      <c r="B1192" s="64" t="s">
        <v>125</v>
      </c>
      <c r="C1192" s="65" t="s">
        <v>125</v>
      </c>
      <c r="D1192" s="65" t="s">
        <v>125</v>
      </c>
      <c r="E1192" s="66" t="s">
        <v>125</v>
      </c>
      <c r="F1192" s="54">
        <v>0</v>
      </c>
      <c r="G1192" s="55">
        <v>0</v>
      </c>
      <c r="H1192" s="67">
        <f t="shared" si="63"/>
        <v>0</v>
      </c>
      <c r="I1192" s="68"/>
      <c r="J1192" s="56"/>
      <c r="K1192" s="69"/>
      <c r="L1192" s="70">
        <f t="shared" si="64"/>
        <v>0</v>
      </c>
      <c r="M1192" s="52"/>
      <c r="N1192" s="57">
        <v>0</v>
      </c>
      <c r="O1192" s="72"/>
      <c r="P1192" s="72"/>
      <c r="Q1192" s="72"/>
      <c r="R1192" s="72"/>
      <c r="S1192" s="72"/>
      <c r="T1192" s="72"/>
      <c r="U1192" s="72"/>
      <c r="V1192" s="72"/>
      <c r="W1192" s="72"/>
      <c r="X1192" s="72"/>
      <c r="Y1192" s="72"/>
      <c r="Z1192" s="72"/>
      <c r="AA1192" s="58">
        <f t="shared" si="65"/>
        <v>0</v>
      </c>
      <c r="AB1192" s="73"/>
      <c r="AC1192" s="59">
        <f>IF(ROUND(Comptes!AA1192,0)=0,Comptes!AF1192,IFERROR(IF(Comptes!H1192&lt;&gt;0,IF(Comptes!AA1192&lt;&gt;0,SUMPRODUCT(Comptes!O1192:Z1192,Comptes!$O$5:$Z$5)/Comptes!AA1192,IF(Comptes!G1192&lt;&gt;0,$AC$3,Comptes!AF1192)),""),""))</f>
        <v>0</v>
      </c>
      <c r="AD1192" s="60" t="str">
        <f ca="1">+IFERROR(VLOOKUP((($AC$3-AC1192))/30.5,$AK$24:$AL$28,2,TRUE),"")</f>
        <v>A plus d’un an</v>
      </c>
      <c r="AE1192" s="52"/>
      <c r="AF1192" s="61"/>
    </row>
    <row r="1193" spans="1:32" s="62" customFormat="1" ht="13.8" x14ac:dyDescent="0.3">
      <c r="A1193" s="76"/>
      <c r="B1193" s="64" t="s">
        <v>125</v>
      </c>
      <c r="C1193" s="65" t="s">
        <v>125</v>
      </c>
      <c r="D1193" s="65" t="s">
        <v>125</v>
      </c>
      <c r="E1193" s="66" t="s">
        <v>125</v>
      </c>
      <c r="F1193" s="54">
        <v>0</v>
      </c>
      <c r="G1193" s="55">
        <v>0</v>
      </c>
      <c r="H1193" s="67">
        <f t="shared" si="63"/>
        <v>0</v>
      </c>
      <c r="I1193" s="68"/>
      <c r="J1193" s="56"/>
      <c r="K1193" s="69"/>
      <c r="L1193" s="70">
        <f t="shared" si="64"/>
        <v>0</v>
      </c>
      <c r="M1193" s="52"/>
      <c r="N1193" s="57">
        <v>0</v>
      </c>
      <c r="O1193" s="72"/>
      <c r="P1193" s="72"/>
      <c r="Q1193" s="72"/>
      <c r="R1193" s="72"/>
      <c r="S1193" s="72"/>
      <c r="T1193" s="72"/>
      <c r="U1193" s="72"/>
      <c r="V1193" s="72"/>
      <c r="W1193" s="72"/>
      <c r="X1193" s="72"/>
      <c r="Y1193" s="72"/>
      <c r="Z1193" s="72"/>
      <c r="AA1193" s="58">
        <f t="shared" si="65"/>
        <v>0</v>
      </c>
      <c r="AB1193" s="73"/>
      <c r="AC1193" s="59">
        <f>IF(ROUND(Comptes!AA1193,0)=0,Comptes!AF1193,IFERROR(IF(Comptes!H1193&lt;&gt;0,IF(Comptes!AA1193&lt;&gt;0,SUMPRODUCT(Comptes!O1193:Z1193,Comptes!$O$5:$Z$5)/Comptes!AA1193,IF(Comptes!G1193&lt;&gt;0,$AC$3,Comptes!AF1193)),""),""))</f>
        <v>0</v>
      </c>
      <c r="AD1193" s="60" t="str">
        <f ca="1">+IFERROR(VLOOKUP((($AC$3-AC1193))/30.5,$AK$24:$AL$28,2,TRUE),"")</f>
        <v>A plus d’un an</v>
      </c>
      <c r="AE1193" s="52"/>
      <c r="AF1193" s="61"/>
    </row>
    <row r="1194" spans="1:32" s="62" customFormat="1" ht="13.8" x14ac:dyDescent="0.3">
      <c r="A1194" s="76"/>
      <c r="B1194" s="64" t="s">
        <v>125</v>
      </c>
      <c r="C1194" s="65" t="s">
        <v>125</v>
      </c>
      <c r="D1194" s="65" t="s">
        <v>125</v>
      </c>
      <c r="E1194" s="66" t="s">
        <v>125</v>
      </c>
      <c r="F1194" s="54">
        <v>0</v>
      </c>
      <c r="G1194" s="55">
        <v>0</v>
      </c>
      <c r="H1194" s="67">
        <f t="shared" si="63"/>
        <v>0</v>
      </c>
      <c r="I1194" s="68"/>
      <c r="J1194" s="56"/>
      <c r="K1194" s="69"/>
      <c r="L1194" s="70">
        <f t="shared" si="64"/>
        <v>0</v>
      </c>
      <c r="M1194" s="52"/>
      <c r="N1194" s="57">
        <v>0</v>
      </c>
      <c r="O1194" s="72"/>
      <c r="P1194" s="72"/>
      <c r="Q1194" s="72"/>
      <c r="R1194" s="72"/>
      <c r="S1194" s="72"/>
      <c r="T1194" s="72"/>
      <c r="U1194" s="72"/>
      <c r="V1194" s="72"/>
      <c r="W1194" s="72"/>
      <c r="X1194" s="72"/>
      <c r="Y1194" s="72"/>
      <c r="Z1194" s="72"/>
      <c r="AA1194" s="58">
        <f t="shared" si="65"/>
        <v>0</v>
      </c>
      <c r="AB1194" s="73"/>
      <c r="AC1194" s="59">
        <f>IF(ROUND(Comptes!AA1194,0)=0,Comptes!AF1194,IFERROR(IF(Comptes!H1194&lt;&gt;0,IF(Comptes!AA1194&lt;&gt;0,SUMPRODUCT(Comptes!O1194:Z1194,Comptes!$O$5:$Z$5)/Comptes!AA1194,IF(Comptes!G1194&lt;&gt;0,$AC$3,Comptes!AF1194)),""),""))</f>
        <v>0</v>
      </c>
      <c r="AD1194" s="60" t="str">
        <f ca="1">+IFERROR(VLOOKUP((($AC$3-AC1194))/30.5,$AK$24:$AL$28,2,TRUE),"")</f>
        <v>A plus d’un an</v>
      </c>
      <c r="AE1194" s="52"/>
      <c r="AF1194" s="61"/>
    </row>
    <row r="1195" spans="1:32" s="62" customFormat="1" ht="13.8" x14ac:dyDescent="0.3">
      <c r="A1195" s="76"/>
      <c r="B1195" s="64" t="s">
        <v>125</v>
      </c>
      <c r="C1195" s="65" t="s">
        <v>125</v>
      </c>
      <c r="D1195" s="65" t="s">
        <v>125</v>
      </c>
      <c r="E1195" s="66" t="s">
        <v>125</v>
      </c>
      <c r="F1195" s="54">
        <v>0</v>
      </c>
      <c r="G1195" s="55">
        <v>0</v>
      </c>
      <c r="H1195" s="67">
        <f t="shared" si="63"/>
        <v>0</v>
      </c>
      <c r="I1195" s="68"/>
      <c r="J1195" s="56"/>
      <c r="K1195" s="69"/>
      <c r="L1195" s="70">
        <f t="shared" si="64"/>
        <v>0</v>
      </c>
      <c r="M1195" s="52"/>
      <c r="N1195" s="57">
        <v>0</v>
      </c>
      <c r="O1195" s="72"/>
      <c r="P1195" s="72"/>
      <c r="Q1195" s="72"/>
      <c r="R1195" s="72"/>
      <c r="S1195" s="72"/>
      <c r="T1195" s="72"/>
      <c r="U1195" s="72"/>
      <c r="V1195" s="72"/>
      <c r="W1195" s="72"/>
      <c r="X1195" s="72"/>
      <c r="Y1195" s="72"/>
      <c r="Z1195" s="72"/>
      <c r="AA1195" s="58">
        <f t="shared" si="65"/>
        <v>0</v>
      </c>
      <c r="AB1195" s="73"/>
      <c r="AC1195" s="59">
        <f>IF(ROUND(Comptes!AA1195,0)=0,Comptes!AF1195,IFERROR(IF(Comptes!H1195&lt;&gt;0,IF(Comptes!AA1195&lt;&gt;0,SUMPRODUCT(Comptes!O1195:Z1195,Comptes!$O$5:$Z$5)/Comptes!AA1195,IF(Comptes!G1195&lt;&gt;0,$AC$3,Comptes!AF1195)),""),""))</f>
        <v>0</v>
      </c>
      <c r="AD1195" s="60" t="str">
        <f ca="1">+IFERROR(VLOOKUP((($AC$3-AC1195))/30.5,$AK$24:$AL$28,2,TRUE),"")</f>
        <v>A plus d’un an</v>
      </c>
      <c r="AE1195" s="52"/>
      <c r="AF1195" s="61"/>
    </row>
    <row r="1196" spans="1:32" s="62" customFormat="1" ht="13.8" x14ac:dyDescent="0.3">
      <c r="A1196" s="76"/>
      <c r="B1196" s="64" t="s">
        <v>125</v>
      </c>
      <c r="C1196" s="65" t="s">
        <v>125</v>
      </c>
      <c r="D1196" s="65" t="s">
        <v>125</v>
      </c>
      <c r="E1196" s="66" t="s">
        <v>125</v>
      </c>
      <c r="F1196" s="54">
        <v>0</v>
      </c>
      <c r="G1196" s="55">
        <v>0</v>
      </c>
      <c r="H1196" s="67">
        <f t="shared" si="63"/>
        <v>0</v>
      </c>
      <c r="I1196" s="68"/>
      <c r="J1196" s="56"/>
      <c r="K1196" s="69"/>
      <c r="L1196" s="70">
        <f t="shared" si="64"/>
        <v>0</v>
      </c>
      <c r="M1196" s="52"/>
      <c r="N1196" s="57">
        <v>0</v>
      </c>
      <c r="O1196" s="72"/>
      <c r="P1196" s="72"/>
      <c r="Q1196" s="72"/>
      <c r="R1196" s="72"/>
      <c r="S1196" s="72"/>
      <c r="T1196" s="72"/>
      <c r="U1196" s="72"/>
      <c r="V1196" s="72"/>
      <c r="W1196" s="72"/>
      <c r="X1196" s="72"/>
      <c r="Y1196" s="72"/>
      <c r="Z1196" s="72"/>
      <c r="AA1196" s="58">
        <f t="shared" si="65"/>
        <v>0</v>
      </c>
      <c r="AB1196" s="73"/>
      <c r="AC1196" s="59">
        <f>IF(ROUND(Comptes!AA1196,0)=0,Comptes!AF1196,IFERROR(IF(Comptes!H1196&lt;&gt;0,IF(Comptes!AA1196&lt;&gt;0,SUMPRODUCT(Comptes!O1196:Z1196,Comptes!$O$5:$Z$5)/Comptes!AA1196,IF(Comptes!G1196&lt;&gt;0,$AC$3,Comptes!AF1196)),""),""))</f>
        <v>0</v>
      </c>
      <c r="AD1196" s="60" t="str">
        <f ca="1">+IFERROR(VLOOKUP((($AC$3-AC1196))/30.5,$AK$24:$AL$28,2,TRUE),"")</f>
        <v>A plus d’un an</v>
      </c>
      <c r="AE1196" s="52"/>
      <c r="AF1196" s="61"/>
    </row>
    <row r="1197" spans="1:32" s="62" customFormat="1" ht="13.8" x14ac:dyDescent="0.3">
      <c r="A1197" s="76"/>
      <c r="B1197" s="64" t="s">
        <v>125</v>
      </c>
      <c r="C1197" s="65" t="s">
        <v>125</v>
      </c>
      <c r="D1197" s="65" t="s">
        <v>125</v>
      </c>
      <c r="E1197" s="66" t="s">
        <v>125</v>
      </c>
      <c r="F1197" s="54">
        <v>0</v>
      </c>
      <c r="G1197" s="55">
        <v>0</v>
      </c>
      <c r="H1197" s="67">
        <f t="shared" si="63"/>
        <v>0</v>
      </c>
      <c r="I1197" s="68"/>
      <c r="J1197" s="56"/>
      <c r="K1197" s="69"/>
      <c r="L1197" s="70">
        <f t="shared" si="64"/>
        <v>0</v>
      </c>
      <c r="M1197" s="52"/>
      <c r="N1197" s="57">
        <v>0</v>
      </c>
      <c r="O1197" s="72"/>
      <c r="P1197" s="72"/>
      <c r="Q1197" s="72"/>
      <c r="R1197" s="72"/>
      <c r="S1197" s="72"/>
      <c r="T1197" s="72"/>
      <c r="U1197" s="72"/>
      <c r="V1197" s="72"/>
      <c r="W1197" s="72"/>
      <c r="X1197" s="72"/>
      <c r="Y1197" s="72"/>
      <c r="Z1197" s="72"/>
      <c r="AA1197" s="58">
        <f t="shared" si="65"/>
        <v>0</v>
      </c>
      <c r="AB1197" s="73"/>
      <c r="AC1197" s="59">
        <f>IF(ROUND(Comptes!AA1197,0)=0,Comptes!AF1197,IFERROR(IF(Comptes!H1197&lt;&gt;0,IF(Comptes!AA1197&lt;&gt;0,SUMPRODUCT(Comptes!O1197:Z1197,Comptes!$O$5:$Z$5)/Comptes!AA1197,IF(Comptes!G1197&lt;&gt;0,$AC$3,Comptes!AF1197)),""),""))</f>
        <v>0</v>
      </c>
      <c r="AD1197" s="60" t="str">
        <f ca="1">+IFERROR(VLOOKUP((($AC$3-AC1197))/30.5,$AK$24:$AL$28,2,TRUE),"")</f>
        <v>A plus d’un an</v>
      </c>
      <c r="AE1197" s="52"/>
      <c r="AF1197" s="61"/>
    </row>
    <row r="1198" spans="1:32" s="62" customFormat="1" ht="13.8" x14ac:dyDescent="0.3">
      <c r="A1198" s="76"/>
      <c r="B1198" s="64" t="s">
        <v>125</v>
      </c>
      <c r="C1198" s="65" t="s">
        <v>125</v>
      </c>
      <c r="D1198" s="65" t="s">
        <v>125</v>
      </c>
      <c r="E1198" s="66" t="s">
        <v>125</v>
      </c>
      <c r="F1198" s="54">
        <v>0</v>
      </c>
      <c r="G1198" s="55">
        <v>0</v>
      </c>
      <c r="H1198" s="67">
        <f t="shared" si="63"/>
        <v>0</v>
      </c>
      <c r="I1198" s="68"/>
      <c r="J1198" s="56"/>
      <c r="K1198" s="69"/>
      <c r="L1198" s="70">
        <f t="shared" si="64"/>
        <v>0</v>
      </c>
      <c r="M1198" s="52"/>
      <c r="N1198" s="57">
        <v>0</v>
      </c>
      <c r="O1198" s="72"/>
      <c r="P1198" s="72"/>
      <c r="Q1198" s="72"/>
      <c r="R1198" s="72"/>
      <c r="S1198" s="72"/>
      <c r="T1198" s="72"/>
      <c r="U1198" s="72"/>
      <c r="V1198" s="72"/>
      <c r="W1198" s="72"/>
      <c r="X1198" s="72"/>
      <c r="Y1198" s="72"/>
      <c r="Z1198" s="72"/>
      <c r="AA1198" s="58">
        <f t="shared" si="65"/>
        <v>0</v>
      </c>
      <c r="AB1198" s="73"/>
      <c r="AC1198" s="59">
        <f>IF(ROUND(Comptes!AA1198,0)=0,Comptes!AF1198,IFERROR(IF(Comptes!H1198&lt;&gt;0,IF(Comptes!AA1198&lt;&gt;0,SUMPRODUCT(Comptes!O1198:Z1198,Comptes!$O$5:$Z$5)/Comptes!AA1198,IF(Comptes!G1198&lt;&gt;0,$AC$3,Comptes!AF1198)),""),""))</f>
        <v>0</v>
      </c>
      <c r="AD1198" s="60" t="str">
        <f ca="1">+IFERROR(VLOOKUP((($AC$3-AC1198))/30.5,$AK$24:$AL$28,2,TRUE),"")</f>
        <v>A plus d’un an</v>
      </c>
      <c r="AE1198" s="52"/>
      <c r="AF1198" s="61"/>
    </row>
    <row r="1199" spans="1:32" s="62" customFormat="1" ht="13.8" x14ac:dyDescent="0.3">
      <c r="A1199" s="76"/>
      <c r="B1199" s="64" t="s">
        <v>125</v>
      </c>
      <c r="C1199" s="65" t="s">
        <v>125</v>
      </c>
      <c r="D1199" s="65" t="s">
        <v>125</v>
      </c>
      <c r="E1199" s="66" t="s">
        <v>125</v>
      </c>
      <c r="F1199" s="54">
        <v>0</v>
      </c>
      <c r="G1199" s="55">
        <v>0</v>
      </c>
      <c r="H1199" s="67">
        <f t="shared" si="63"/>
        <v>0</v>
      </c>
      <c r="I1199" s="68"/>
      <c r="J1199" s="56"/>
      <c r="K1199" s="69"/>
      <c r="L1199" s="70">
        <f t="shared" si="64"/>
        <v>0</v>
      </c>
      <c r="M1199" s="52"/>
      <c r="N1199" s="57">
        <v>0</v>
      </c>
      <c r="O1199" s="72"/>
      <c r="P1199" s="72"/>
      <c r="Q1199" s="72"/>
      <c r="R1199" s="72"/>
      <c r="S1199" s="72"/>
      <c r="T1199" s="72"/>
      <c r="U1199" s="72"/>
      <c r="V1199" s="72"/>
      <c r="W1199" s="72"/>
      <c r="X1199" s="72"/>
      <c r="Y1199" s="72"/>
      <c r="Z1199" s="72"/>
      <c r="AA1199" s="58">
        <f t="shared" si="65"/>
        <v>0</v>
      </c>
      <c r="AB1199" s="73"/>
      <c r="AC1199" s="59">
        <f>IF(ROUND(Comptes!AA1199,0)=0,Comptes!AF1199,IFERROR(IF(Comptes!H1199&lt;&gt;0,IF(Comptes!AA1199&lt;&gt;0,SUMPRODUCT(Comptes!O1199:Z1199,Comptes!$O$5:$Z$5)/Comptes!AA1199,IF(Comptes!G1199&lt;&gt;0,$AC$3,Comptes!AF1199)),""),""))</f>
        <v>0</v>
      </c>
      <c r="AD1199" s="60" t="str">
        <f ca="1">+IFERROR(VLOOKUP((($AC$3-AC1199))/30.5,$AK$24:$AL$28,2,TRUE),"")</f>
        <v>A plus d’un an</v>
      </c>
      <c r="AE1199" s="52"/>
      <c r="AF1199" s="61"/>
    </row>
    <row r="1200" spans="1:32" s="62" customFormat="1" ht="13.8" x14ac:dyDescent="0.3">
      <c r="A1200" s="76"/>
      <c r="B1200" s="64" t="s">
        <v>125</v>
      </c>
      <c r="C1200" s="65" t="s">
        <v>125</v>
      </c>
      <c r="D1200" s="65" t="s">
        <v>125</v>
      </c>
      <c r="E1200" s="66" t="s">
        <v>125</v>
      </c>
      <c r="F1200" s="54">
        <v>0</v>
      </c>
      <c r="G1200" s="55">
        <v>0</v>
      </c>
      <c r="H1200" s="67">
        <f t="shared" si="63"/>
        <v>0</v>
      </c>
      <c r="I1200" s="68"/>
      <c r="J1200" s="56"/>
      <c r="K1200" s="69"/>
      <c r="L1200" s="70">
        <f t="shared" si="64"/>
        <v>0</v>
      </c>
      <c r="M1200" s="52"/>
      <c r="N1200" s="57">
        <v>0</v>
      </c>
      <c r="O1200" s="72"/>
      <c r="P1200" s="72"/>
      <c r="Q1200" s="72"/>
      <c r="R1200" s="72"/>
      <c r="S1200" s="72"/>
      <c r="T1200" s="72"/>
      <c r="U1200" s="72"/>
      <c r="V1200" s="72"/>
      <c r="W1200" s="72"/>
      <c r="X1200" s="72"/>
      <c r="Y1200" s="72"/>
      <c r="Z1200" s="72"/>
      <c r="AA1200" s="58">
        <f t="shared" si="65"/>
        <v>0</v>
      </c>
      <c r="AB1200" s="73"/>
      <c r="AC1200" s="59">
        <f>IF(ROUND(Comptes!AA1200,0)=0,Comptes!AF1200,IFERROR(IF(Comptes!H1200&lt;&gt;0,IF(Comptes!AA1200&lt;&gt;0,SUMPRODUCT(Comptes!O1200:Z1200,Comptes!$O$5:$Z$5)/Comptes!AA1200,IF(Comptes!G1200&lt;&gt;0,$AC$3,Comptes!AF1200)),""),""))</f>
        <v>0</v>
      </c>
      <c r="AD1200" s="60" t="str">
        <f ca="1">+IFERROR(VLOOKUP((($AC$3-AC1200))/30.5,$AK$24:$AL$28,2,TRUE),"")</f>
        <v>A plus d’un an</v>
      </c>
      <c r="AE1200" s="52"/>
      <c r="AF1200" s="61"/>
    </row>
    <row r="1201" spans="1:39" s="62" customFormat="1" ht="13.8" x14ac:dyDescent="0.3">
      <c r="A1201" s="76"/>
      <c r="B1201" s="64" t="s">
        <v>125</v>
      </c>
      <c r="C1201" s="65" t="s">
        <v>125</v>
      </c>
      <c r="D1201" s="65" t="s">
        <v>125</v>
      </c>
      <c r="E1201" s="66" t="s">
        <v>125</v>
      </c>
      <c r="F1201" s="54">
        <v>0</v>
      </c>
      <c r="G1201" s="55">
        <v>0</v>
      </c>
      <c r="H1201" s="67">
        <f t="shared" si="63"/>
        <v>0</v>
      </c>
      <c r="I1201" s="68"/>
      <c r="J1201" s="56"/>
      <c r="K1201" s="69"/>
      <c r="L1201" s="70">
        <f t="shared" si="64"/>
        <v>0</v>
      </c>
      <c r="M1201" s="52"/>
      <c r="N1201" s="57">
        <v>0</v>
      </c>
      <c r="O1201" s="72"/>
      <c r="P1201" s="72"/>
      <c r="Q1201" s="72"/>
      <c r="R1201" s="72"/>
      <c r="S1201" s="72"/>
      <c r="T1201" s="72"/>
      <c r="U1201" s="72"/>
      <c r="V1201" s="72"/>
      <c r="W1201" s="72"/>
      <c r="X1201" s="72"/>
      <c r="Y1201" s="72"/>
      <c r="Z1201" s="72"/>
      <c r="AA1201" s="58">
        <f t="shared" si="65"/>
        <v>0</v>
      </c>
      <c r="AB1201" s="73"/>
      <c r="AC1201" s="59">
        <f>IF(ROUND(Comptes!AA1201,0)=0,Comptes!AF1201,IFERROR(IF(Comptes!H1201&lt;&gt;0,IF(Comptes!AA1201&lt;&gt;0,SUMPRODUCT(Comptes!O1201:Z1201,Comptes!$O$5:$Z$5)/Comptes!AA1201,IF(Comptes!G1201&lt;&gt;0,$AC$3,Comptes!AF1201)),""),""))</f>
        <v>0</v>
      </c>
      <c r="AD1201" s="60" t="str">
        <f ca="1">+IFERROR(VLOOKUP((($AC$3-AC1201))/30.5,$AK$24:$AL$28,2,TRUE),"")</f>
        <v>A plus d’un an</v>
      </c>
      <c r="AE1201" s="52"/>
      <c r="AF1201" s="61"/>
    </row>
    <row r="1202" spans="1:39" s="62" customFormat="1" ht="13.8" x14ac:dyDescent="0.3">
      <c r="A1202" s="76"/>
      <c r="B1202" s="64" t="s">
        <v>125</v>
      </c>
      <c r="C1202" s="65" t="s">
        <v>125</v>
      </c>
      <c r="D1202" s="65" t="s">
        <v>125</v>
      </c>
      <c r="E1202" s="66" t="s">
        <v>125</v>
      </c>
      <c r="F1202" s="54">
        <v>0</v>
      </c>
      <c r="G1202" s="55">
        <v>0</v>
      </c>
      <c r="H1202" s="67">
        <f t="shared" si="63"/>
        <v>0</v>
      </c>
      <c r="I1202" s="68"/>
      <c r="J1202" s="56"/>
      <c r="K1202" s="69"/>
      <c r="L1202" s="70">
        <f t="shared" si="64"/>
        <v>0</v>
      </c>
      <c r="M1202" s="52"/>
      <c r="N1202" s="57">
        <v>0</v>
      </c>
      <c r="O1202" s="72"/>
      <c r="P1202" s="72"/>
      <c r="Q1202" s="72"/>
      <c r="R1202" s="72"/>
      <c r="S1202" s="72"/>
      <c r="T1202" s="72"/>
      <c r="U1202" s="72"/>
      <c r="V1202" s="72"/>
      <c r="W1202" s="72"/>
      <c r="X1202" s="72"/>
      <c r="Y1202" s="72"/>
      <c r="Z1202" s="72"/>
      <c r="AA1202" s="58">
        <f t="shared" si="65"/>
        <v>0</v>
      </c>
      <c r="AB1202" s="73"/>
      <c r="AC1202" s="59">
        <f>IF(ROUND(Comptes!AA1202,0)=0,Comptes!AF1202,IFERROR(IF(Comptes!H1202&lt;&gt;0,IF(Comptes!AA1202&lt;&gt;0,SUMPRODUCT(Comptes!O1202:Z1202,Comptes!$O$5:$Z$5)/Comptes!AA1202,IF(Comptes!G1202&lt;&gt;0,$AC$3,Comptes!AF1202)),""),""))</f>
        <v>0</v>
      </c>
      <c r="AD1202" s="60" t="str">
        <f ca="1">+IFERROR(VLOOKUP((($AC$3-AC1202))/30.5,$AK$24:$AL$28,2,TRUE),"")</f>
        <v>A plus d’un an</v>
      </c>
      <c r="AE1202" s="52"/>
      <c r="AF1202" s="61"/>
    </row>
    <row r="1203" spans="1:39" s="62" customFormat="1" ht="13.8" x14ac:dyDescent="0.3">
      <c r="A1203" s="76"/>
      <c r="B1203" s="64" t="s">
        <v>125</v>
      </c>
      <c r="C1203" s="65" t="s">
        <v>125</v>
      </c>
      <c r="D1203" s="65" t="s">
        <v>125</v>
      </c>
      <c r="E1203" s="66" t="s">
        <v>125</v>
      </c>
      <c r="F1203" s="54">
        <v>0</v>
      </c>
      <c r="G1203" s="55">
        <v>0</v>
      </c>
      <c r="H1203" s="67">
        <f t="shared" si="63"/>
        <v>0</v>
      </c>
      <c r="I1203" s="68"/>
      <c r="J1203" s="56"/>
      <c r="K1203" s="69"/>
      <c r="L1203" s="70">
        <f t="shared" si="64"/>
        <v>0</v>
      </c>
      <c r="M1203" s="52"/>
      <c r="N1203" s="57">
        <v>0</v>
      </c>
      <c r="O1203" s="72"/>
      <c r="P1203" s="72"/>
      <c r="Q1203" s="72"/>
      <c r="R1203" s="72"/>
      <c r="S1203" s="72"/>
      <c r="T1203" s="72"/>
      <c r="U1203" s="72"/>
      <c r="V1203" s="72"/>
      <c r="W1203" s="72"/>
      <c r="X1203" s="72"/>
      <c r="Y1203" s="72"/>
      <c r="Z1203" s="72"/>
      <c r="AA1203" s="58">
        <f t="shared" si="65"/>
        <v>0</v>
      </c>
      <c r="AB1203" s="73"/>
      <c r="AC1203" s="59">
        <f>IF(ROUND(Comptes!AA1203,0)=0,Comptes!AF1203,IFERROR(IF(Comptes!H1203&lt;&gt;0,IF(Comptes!AA1203&lt;&gt;0,SUMPRODUCT(Comptes!O1203:Z1203,Comptes!$O$5:$Z$5)/Comptes!AA1203,IF(Comptes!G1203&lt;&gt;0,$AC$3,Comptes!AF1203)),""),""))</f>
        <v>0</v>
      </c>
      <c r="AD1203" s="60" t="str">
        <f ca="1">+IFERROR(VLOOKUP((($AC$3-AC1203))/30.5,$AK$24:$AL$28,2,TRUE),"")</f>
        <v>A plus d’un an</v>
      </c>
      <c r="AE1203" s="52"/>
      <c r="AF1203" s="61"/>
    </row>
    <row r="1204" spans="1:39" s="62" customFormat="1" ht="13.8" x14ac:dyDescent="0.3">
      <c r="A1204" s="76"/>
      <c r="B1204" s="64" t="s">
        <v>125</v>
      </c>
      <c r="C1204" s="65" t="s">
        <v>125</v>
      </c>
      <c r="D1204" s="65" t="s">
        <v>125</v>
      </c>
      <c r="E1204" s="66" t="s">
        <v>125</v>
      </c>
      <c r="F1204" s="54">
        <v>0</v>
      </c>
      <c r="G1204" s="55">
        <v>0</v>
      </c>
      <c r="H1204" s="67">
        <f t="shared" si="63"/>
        <v>0</v>
      </c>
      <c r="I1204" s="68"/>
      <c r="J1204" s="56"/>
      <c r="K1204" s="69"/>
      <c r="L1204" s="70">
        <f t="shared" si="64"/>
        <v>0</v>
      </c>
      <c r="M1204" s="52"/>
      <c r="N1204" s="57">
        <v>0</v>
      </c>
      <c r="O1204" s="72"/>
      <c r="P1204" s="72"/>
      <c r="Q1204" s="72"/>
      <c r="R1204" s="72"/>
      <c r="S1204" s="72"/>
      <c r="T1204" s="72"/>
      <c r="U1204" s="72"/>
      <c r="V1204" s="72"/>
      <c r="W1204" s="72"/>
      <c r="X1204" s="72"/>
      <c r="Y1204" s="72"/>
      <c r="Z1204" s="72"/>
      <c r="AA1204" s="58">
        <f t="shared" si="65"/>
        <v>0</v>
      </c>
      <c r="AB1204" s="73"/>
      <c r="AC1204" s="59">
        <f>IF(ROUND(Comptes!AA1204,0)=0,Comptes!AF1204,IFERROR(IF(Comptes!H1204&lt;&gt;0,IF(Comptes!AA1204&lt;&gt;0,SUMPRODUCT(Comptes!O1204:Z1204,Comptes!$O$5:$Z$5)/Comptes!AA1204,IF(Comptes!G1204&lt;&gt;0,$AC$3,Comptes!AF1204)),""),""))</f>
        <v>0</v>
      </c>
      <c r="AD1204" s="60" t="str">
        <f ca="1">+IFERROR(VLOOKUP((($AC$3-AC1204))/30.5,$AK$24:$AL$28,2,TRUE),"")</f>
        <v>A plus d’un an</v>
      </c>
      <c r="AE1204" s="52"/>
      <c r="AF1204" s="61"/>
    </row>
    <row r="1205" spans="1:39" s="62" customFormat="1" ht="13.8" x14ac:dyDescent="0.3">
      <c r="A1205" s="76"/>
      <c r="B1205" s="64" t="s">
        <v>125</v>
      </c>
      <c r="C1205" s="65" t="s">
        <v>125</v>
      </c>
      <c r="D1205" s="65" t="s">
        <v>125</v>
      </c>
      <c r="E1205" s="66" t="s">
        <v>125</v>
      </c>
      <c r="F1205" s="54">
        <v>0</v>
      </c>
      <c r="G1205" s="55">
        <v>0</v>
      </c>
      <c r="H1205" s="67">
        <f t="shared" ref="H1205:H1268" si="66">AA1205+N1205-G1205</f>
        <v>0</v>
      </c>
      <c r="I1205" s="68"/>
      <c r="J1205" s="56"/>
      <c r="K1205" s="69"/>
      <c r="L1205" s="70">
        <f t="shared" ref="L1205:L1268" si="67">+F1205-N1205-K1205-AA1205</f>
        <v>0</v>
      </c>
      <c r="M1205" s="52"/>
      <c r="N1205" s="57">
        <v>0</v>
      </c>
      <c r="O1205" s="72"/>
      <c r="P1205" s="72"/>
      <c r="Q1205" s="72"/>
      <c r="R1205" s="72"/>
      <c r="S1205" s="72"/>
      <c r="T1205" s="72"/>
      <c r="U1205" s="72"/>
      <c r="V1205" s="72"/>
      <c r="W1205" s="72"/>
      <c r="X1205" s="72"/>
      <c r="Y1205" s="72"/>
      <c r="Z1205" s="72"/>
      <c r="AA1205" s="58">
        <f t="shared" ref="AA1205:AA1268" si="68">+SUM(O1205:Z1205)</f>
        <v>0</v>
      </c>
      <c r="AB1205" s="73"/>
      <c r="AC1205" s="59">
        <f>IF(ROUND(Comptes!AA1205,0)=0,Comptes!AF1205,IFERROR(IF(Comptes!H1205&lt;&gt;0,IF(Comptes!AA1205&lt;&gt;0,SUMPRODUCT(Comptes!O1205:Z1205,Comptes!$O$5:$Z$5)/Comptes!AA1205,IF(Comptes!G1205&lt;&gt;0,$AC$3,Comptes!AF1205)),""),""))</f>
        <v>0</v>
      </c>
      <c r="AD1205" s="60" t="str">
        <f ca="1">+IFERROR(VLOOKUP((($AC$3-AC1205))/30.5,$AK$24:$AL$28,2,TRUE),"")</f>
        <v>A plus d’un an</v>
      </c>
      <c r="AE1205" s="52"/>
      <c r="AF1205" s="61"/>
    </row>
    <row r="1206" spans="1:39" s="62" customFormat="1" ht="13.8" x14ac:dyDescent="0.3">
      <c r="A1206" s="76"/>
      <c r="B1206" s="64" t="s">
        <v>125</v>
      </c>
      <c r="C1206" s="65" t="s">
        <v>125</v>
      </c>
      <c r="D1206" s="65" t="s">
        <v>125</v>
      </c>
      <c r="E1206" s="66" t="s">
        <v>125</v>
      </c>
      <c r="F1206" s="54">
        <v>0</v>
      </c>
      <c r="G1206" s="55">
        <v>0</v>
      </c>
      <c r="H1206" s="67">
        <f t="shared" si="66"/>
        <v>0</v>
      </c>
      <c r="I1206" s="68"/>
      <c r="J1206" s="56"/>
      <c r="K1206" s="69"/>
      <c r="L1206" s="70">
        <f t="shared" si="67"/>
        <v>0</v>
      </c>
      <c r="M1206" s="52"/>
      <c r="N1206" s="57">
        <v>0</v>
      </c>
      <c r="O1206" s="72"/>
      <c r="P1206" s="72"/>
      <c r="Q1206" s="72"/>
      <c r="R1206" s="72"/>
      <c r="S1206" s="72"/>
      <c r="T1206" s="72"/>
      <c r="U1206" s="72"/>
      <c r="V1206" s="72"/>
      <c r="W1206" s="72"/>
      <c r="X1206" s="72"/>
      <c r="Y1206" s="72"/>
      <c r="Z1206" s="72"/>
      <c r="AA1206" s="58">
        <f t="shared" si="68"/>
        <v>0</v>
      </c>
      <c r="AB1206" s="73"/>
      <c r="AC1206" s="59">
        <f>IF(ROUND(Comptes!AA1206,0)=0,Comptes!AF1206,IFERROR(IF(Comptes!H1206&lt;&gt;0,IF(Comptes!AA1206&lt;&gt;0,SUMPRODUCT(Comptes!O1206:Z1206,Comptes!$O$5:$Z$5)/Comptes!AA1206,IF(Comptes!G1206&lt;&gt;0,$AC$3,Comptes!AF1206)),""),""))</f>
        <v>0</v>
      </c>
      <c r="AD1206" s="60" t="str">
        <f ca="1">+IFERROR(VLOOKUP((($AC$3-AC1206))/30.5,$AK$24:$AL$28,2,TRUE),"")</f>
        <v>A plus d’un an</v>
      </c>
      <c r="AE1206" s="52"/>
      <c r="AF1206" s="61"/>
    </row>
    <row r="1207" spans="1:39" s="62" customFormat="1" ht="13.8" x14ac:dyDescent="0.3">
      <c r="A1207" s="76"/>
      <c r="B1207" s="64" t="s">
        <v>125</v>
      </c>
      <c r="C1207" s="65" t="s">
        <v>125</v>
      </c>
      <c r="D1207" s="65" t="s">
        <v>125</v>
      </c>
      <c r="E1207" s="66" t="s">
        <v>125</v>
      </c>
      <c r="F1207" s="54">
        <v>0</v>
      </c>
      <c r="G1207" s="55">
        <v>0</v>
      </c>
      <c r="H1207" s="67">
        <f t="shared" si="66"/>
        <v>0</v>
      </c>
      <c r="I1207" s="68"/>
      <c r="J1207" s="56"/>
      <c r="K1207" s="69"/>
      <c r="L1207" s="70">
        <f t="shared" si="67"/>
        <v>0</v>
      </c>
      <c r="M1207" s="52"/>
      <c r="N1207" s="57">
        <v>0</v>
      </c>
      <c r="O1207" s="72"/>
      <c r="P1207" s="72"/>
      <c r="Q1207" s="72"/>
      <c r="R1207" s="72"/>
      <c r="S1207" s="72"/>
      <c r="T1207" s="72"/>
      <c r="U1207" s="72"/>
      <c r="V1207" s="72"/>
      <c r="W1207" s="72"/>
      <c r="X1207" s="72"/>
      <c r="Y1207" s="72"/>
      <c r="Z1207" s="72"/>
      <c r="AA1207" s="58">
        <f t="shared" si="68"/>
        <v>0</v>
      </c>
      <c r="AB1207" s="73"/>
      <c r="AC1207" s="59">
        <f>IF(ROUND(Comptes!AA1207,0)=0,Comptes!AF1207,IFERROR(IF(Comptes!H1207&lt;&gt;0,IF(Comptes!AA1207&lt;&gt;0,SUMPRODUCT(Comptes!O1207:Z1207,Comptes!$O$5:$Z$5)/Comptes!AA1207,IF(Comptes!G1207&lt;&gt;0,$AC$3,Comptes!AF1207)),""),""))</f>
        <v>0</v>
      </c>
      <c r="AD1207" s="60" t="str">
        <f ca="1">+IFERROR(VLOOKUP((($AC$3-AC1207))/30.5,$AK$24:$AL$28,2,TRUE),"")</f>
        <v>A plus d’un an</v>
      </c>
      <c r="AE1207" s="52"/>
      <c r="AF1207" s="61"/>
    </row>
    <row r="1208" spans="1:39" s="62" customFormat="1" ht="13.8" x14ac:dyDescent="0.3">
      <c r="A1208" s="76"/>
      <c r="B1208" s="64" t="s">
        <v>125</v>
      </c>
      <c r="C1208" s="65" t="s">
        <v>125</v>
      </c>
      <c r="D1208" s="65" t="s">
        <v>125</v>
      </c>
      <c r="E1208" s="66" t="s">
        <v>125</v>
      </c>
      <c r="F1208" s="54">
        <v>0</v>
      </c>
      <c r="G1208" s="55">
        <v>0</v>
      </c>
      <c r="H1208" s="67">
        <f t="shared" si="66"/>
        <v>0</v>
      </c>
      <c r="I1208" s="68"/>
      <c r="J1208" s="56"/>
      <c r="K1208" s="69"/>
      <c r="L1208" s="70">
        <f t="shared" si="67"/>
        <v>0</v>
      </c>
      <c r="M1208" s="52"/>
      <c r="N1208" s="57">
        <v>0</v>
      </c>
      <c r="O1208" s="72"/>
      <c r="P1208" s="72"/>
      <c r="Q1208" s="72"/>
      <c r="R1208" s="72"/>
      <c r="S1208" s="72"/>
      <c r="T1208" s="72"/>
      <c r="U1208" s="72"/>
      <c r="V1208" s="72"/>
      <c r="W1208" s="72"/>
      <c r="X1208" s="72"/>
      <c r="Y1208" s="72"/>
      <c r="Z1208" s="72"/>
      <c r="AA1208" s="58">
        <f t="shared" si="68"/>
        <v>0</v>
      </c>
      <c r="AB1208" s="73"/>
      <c r="AC1208" s="59">
        <f>IF(ROUND(Comptes!AA1208,0)=0,Comptes!AF1208,IFERROR(IF(Comptes!H1208&lt;&gt;0,IF(Comptes!AA1208&lt;&gt;0,SUMPRODUCT(Comptes!O1208:Z1208,Comptes!$O$5:$Z$5)/Comptes!AA1208,IF(Comptes!G1208&lt;&gt;0,$AC$3,Comptes!AF1208)),""),""))</f>
        <v>0</v>
      </c>
      <c r="AD1208" s="60" t="str">
        <f ca="1">+IFERROR(VLOOKUP((($AC$3-AC1208))/30.5,$AK$24:$AL$28,2,TRUE),"")</f>
        <v>A plus d’un an</v>
      </c>
      <c r="AE1208" s="52"/>
      <c r="AF1208" s="61"/>
    </row>
    <row r="1209" spans="1:39" s="62" customFormat="1" ht="13.8" x14ac:dyDescent="0.3">
      <c r="A1209" s="76"/>
      <c r="B1209" s="64" t="s">
        <v>125</v>
      </c>
      <c r="C1209" s="65" t="s">
        <v>125</v>
      </c>
      <c r="D1209" s="65" t="s">
        <v>125</v>
      </c>
      <c r="E1209" s="66" t="s">
        <v>125</v>
      </c>
      <c r="F1209" s="54">
        <v>0</v>
      </c>
      <c r="G1209" s="55">
        <v>0</v>
      </c>
      <c r="H1209" s="67">
        <f t="shared" si="66"/>
        <v>0</v>
      </c>
      <c r="I1209" s="68"/>
      <c r="J1209" s="56"/>
      <c r="K1209" s="69"/>
      <c r="L1209" s="70">
        <f t="shared" si="67"/>
        <v>0</v>
      </c>
      <c r="M1209" s="52"/>
      <c r="N1209" s="57">
        <v>0</v>
      </c>
      <c r="O1209" s="72"/>
      <c r="P1209" s="72"/>
      <c r="Q1209" s="72"/>
      <c r="R1209" s="72"/>
      <c r="S1209" s="72"/>
      <c r="T1209" s="72"/>
      <c r="U1209" s="72"/>
      <c r="V1209" s="72"/>
      <c r="W1209" s="72"/>
      <c r="X1209" s="72"/>
      <c r="Y1209" s="72"/>
      <c r="Z1209" s="72"/>
      <c r="AA1209" s="58">
        <f t="shared" si="68"/>
        <v>0</v>
      </c>
      <c r="AB1209" s="73"/>
      <c r="AC1209" s="59">
        <f>IF(ROUND(Comptes!AA1209,0)=0,Comptes!AF1209,IFERROR(IF(Comptes!H1209&lt;&gt;0,IF(Comptes!AA1209&lt;&gt;0,SUMPRODUCT(Comptes!O1209:Z1209,Comptes!$O$5:$Z$5)/Comptes!AA1209,IF(Comptes!G1209&lt;&gt;0,$AC$3,Comptes!AF1209)),""),""))</f>
        <v>0</v>
      </c>
      <c r="AD1209" s="60" t="str">
        <f ca="1">+IFERROR(VLOOKUP((($AC$3-AC1209))/30.5,$AK$24:$AL$28,2,TRUE),"")</f>
        <v>A plus d’un an</v>
      </c>
      <c r="AE1209" s="52"/>
      <c r="AF1209" s="61"/>
    </row>
    <row r="1210" spans="1:39" s="62" customFormat="1" ht="13.8" x14ac:dyDescent="0.3">
      <c r="A1210" s="76"/>
      <c r="B1210" s="64" t="s">
        <v>125</v>
      </c>
      <c r="C1210" s="65" t="s">
        <v>125</v>
      </c>
      <c r="D1210" s="65" t="s">
        <v>125</v>
      </c>
      <c r="E1210" s="66" t="s">
        <v>125</v>
      </c>
      <c r="F1210" s="54">
        <v>0</v>
      </c>
      <c r="G1210" s="55">
        <v>0</v>
      </c>
      <c r="H1210" s="67">
        <f t="shared" si="66"/>
        <v>0</v>
      </c>
      <c r="I1210" s="68"/>
      <c r="J1210" s="56"/>
      <c r="K1210" s="69"/>
      <c r="L1210" s="70">
        <f t="shared" si="67"/>
        <v>0</v>
      </c>
      <c r="M1210" s="52"/>
      <c r="N1210" s="57">
        <v>0</v>
      </c>
      <c r="O1210" s="72"/>
      <c r="P1210" s="72"/>
      <c r="Q1210" s="72"/>
      <c r="R1210" s="72"/>
      <c r="S1210" s="72"/>
      <c r="T1210" s="72"/>
      <c r="U1210" s="72"/>
      <c r="V1210" s="72"/>
      <c r="W1210" s="72"/>
      <c r="X1210" s="72"/>
      <c r="Y1210" s="72"/>
      <c r="Z1210" s="72"/>
      <c r="AA1210" s="58">
        <f t="shared" si="68"/>
        <v>0</v>
      </c>
      <c r="AB1210" s="73"/>
      <c r="AC1210" s="59">
        <f>IF(ROUND(Comptes!AA1210,0)=0,Comptes!AF1210,IFERROR(IF(Comptes!H1210&lt;&gt;0,IF(Comptes!AA1210&lt;&gt;0,SUMPRODUCT(Comptes!O1210:Z1210,Comptes!$O$5:$Z$5)/Comptes!AA1210,IF(Comptes!G1210&lt;&gt;0,$AC$3,Comptes!AF1210)),""),""))</f>
        <v>0</v>
      </c>
      <c r="AD1210" s="60" t="str">
        <f ca="1">+IFERROR(VLOOKUP((($AC$3-AC1210))/30.5,$AK$24:$AL$28,2,TRUE),"")</f>
        <v>A plus d’un an</v>
      </c>
      <c r="AE1210" s="52"/>
      <c r="AF1210" s="61"/>
    </row>
    <row r="1211" spans="1:39" s="62" customFormat="1" ht="13.8" x14ac:dyDescent="0.3">
      <c r="A1211" s="76"/>
      <c r="B1211" s="64" t="s">
        <v>125</v>
      </c>
      <c r="C1211" s="65" t="s">
        <v>125</v>
      </c>
      <c r="D1211" s="65" t="s">
        <v>125</v>
      </c>
      <c r="E1211" s="66" t="s">
        <v>125</v>
      </c>
      <c r="F1211" s="54">
        <v>0</v>
      </c>
      <c r="G1211" s="55">
        <v>0</v>
      </c>
      <c r="H1211" s="67">
        <f t="shared" si="66"/>
        <v>0</v>
      </c>
      <c r="I1211" s="68"/>
      <c r="J1211" s="56"/>
      <c r="K1211" s="69"/>
      <c r="L1211" s="70">
        <f t="shared" si="67"/>
        <v>0</v>
      </c>
      <c r="M1211" s="52"/>
      <c r="N1211" s="57">
        <v>0</v>
      </c>
      <c r="O1211" s="72"/>
      <c r="P1211" s="72"/>
      <c r="Q1211" s="72"/>
      <c r="R1211" s="72"/>
      <c r="S1211" s="72"/>
      <c r="T1211" s="72"/>
      <c r="U1211" s="72"/>
      <c r="V1211" s="72"/>
      <c r="W1211" s="72"/>
      <c r="X1211" s="72"/>
      <c r="Y1211" s="72"/>
      <c r="Z1211" s="72"/>
      <c r="AA1211" s="58">
        <f t="shared" si="68"/>
        <v>0</v>
      </c>
      <c r="AB1211" s="73"/>
      <c r="AC1211" s="59">
        <f>IF(ROUND(Comptes!AA1211,0)=0,Comptes!AF1211,IFERROR(IF(Comptes!H1211&lt;&gt;0,IF(Comptes!AA1211&lt;&gt;0,SUMPRODUCT(Comptes!O1211:Z1211,Comptes!$O$5:$Z$5)/Comptes!AA1211,IF(Comptes!G1211&lt;&gt;0,$AC$3,Comptes!AF1211)),""),""))</f>
        <v>0</v>
      </c>
      <c r="AD1211" s="60" t="str">
        <f ca="1">+IFERROR(VLOOKUP((($AC$3-AC1211))/30.5,$AK$24:$AL$28,2,TRUE),"")</f>
        <v>A plus d’un an</v>
      </c>
      <c r="AE1211" s="52"/>
      <c r="AF1211" s="61"/>
    </row>
    <row r="1212" spans="1:39" s="62" customFormat="1" ht="13.8" x14ac:dyDescent="0.3">
      <c r="A1212" s="76"/>
      <c r="B1212" s="64" t="s">
        <v>125</v>
      </c>
      <c r="C1212" s="65" t="s">
        <v>125</v>
      </c>
      <c r="D1212" s="65" t="s">
        <v>125</v>
      </c>
      <c r="E1212" s="66" t="s">
        <v>125</v>
      </c>
      <c r="F1212" s="54">
        <v>0</v>
      </c>
      <c r="G1212" s="55">
        <v>0</v>
      </c>
      <c r="H1212" s="67">
        <f t="shared" si="66"/>
        <v>0</v>
      </c>
      <c r="I1212" s="68"/>
      <c r="J1212" s="56"/>
      <c r="K1212" s="69"/>
      <c r="L1212" s="70">
        <f t="shared" si="67"/>
        <v>0</v>
      </c>
      <c r="M1212" s="52"/>
      <c r="N1212" s="57">
        <v>0</v>
      </c>
      <c r="O1212" s="72"/>
      <c r="P1212" s="72"/>
      <c r="Q1212" s="72"/>
      <c r="R1212" s="72"/>
      <c r="S1212" s="72"/>
      <c r="T1212" s="72"/>
      <c r="U1212" s="72"/>
      <c r="V1212" s="72"/>
      <c r="W1212" s="72"/>
      <c r="X1212" s="72"/>
      <c r="Y1212" s="72"/>
      <c r="Z1212" s="72"/>
      <c r="AA1212" s="58">
        <f t="shared" si="68"/>
        <v>0</v>
      </c>
      <c r="AB1212" s="73"/>
      <c r="AC1212" s="59">
        <f>IF(ROUND(Comptes!AA1212,0)=0,Comptes!AF1212,IFERROR(IF(Comptes!H1212&lt;&gt;0,IF(Comptes!AA1212&lt;&gt;0,SUMPRODUCT(Comptes!O1212:Z1212,Comptes!$O$5:$Z$5)/Comptes!AA1212,IF(Comptes!G1212&lt;&gt;0,$AC$3,Comptes!AF1212)),""),""))</f>
        <v>0</v>
      </c>
      <c r="AD1212" s="60" t="str">
        <f ca="1">+IFERROR(VLOOKUP((($AC$3-AC1212))/30.5,$AK$24:$AL$28,2,TRUE),"")</f>
        <v>A plus d’un an</v>
      </c>
      <c r="AE1212" s="52"/>
      <c r="AF1212" s="61"/>
    </row>
    <row r="1213" spans="1:39" s="62" customFormat="1" ht="13.8" x14ac:dyDescent="0.3">
      <c r="A1213" s="76"/>
      <c r="B1213" s="64" t="s">
        <v>125</v>
      </c>
      <c r="C1213" s="65" t="s">
        <v>125</v>
      </c>
      <c r="D1213" s="65" t="s">
        <v>125</v>
      </c>
      <c r="E1213" s="66" t="s">
        <v>125</v>
      </c>
      <c r="F1213" s="54">
        <v>0</v>
      </c>
      <c r="G1213" s="55">
        <v>0</v>
      </c>
      <c r="H1213" s="67">
        <f t="shared" si="66"/>
        <v>0</v>
      </c>
      <c r="I1213" s="68"/>
      <c r="J1213" s="56"/>
      <c r="K1213" s="69"/>
      <c r="L1213" s="70">
        <f t="shared" si="67"/>
        <v>0</v>
      </c>
      <c r="M1213" s="52"/>
      <c r="N1213" s="57">
        <v>0</v>
      </c>
      <c r="O1213" s="72"/>
      <c r="P1213" s="72"/>
      <c r="Q1213" s="72"/>
      <c r="R1213" s="72"/>
      <c r="S1213" s="72"/>
      <c r="T1213" s="72"/>
      <c r="U1213" s="72"/>
      <c r="V1213" s="72"/>
      <c r="W1213" s="72"/>
      <c r="X1213" s="72"/>
      <c r="Y1213" s="72"/>
      <c r="Z1213" s="72"/>
      <c r="AA1213" s="58">
        <f t="shared" si="68"/>
        <v>0</v>
      </c>
      <c r="AB1213" s="73"/>
      <c r="AC1213" s="59">
        <f>IF(ROUND(Comptes!AA1213,0)=0,Comptes!AF1213,IFERROR(IF(Comptes!H1213&lt;&gt;0,IF(Comptes!AA1213&lt;&gt;0,SUMPRODUCT(Comptes!O1213:Z1213,Comptes!$O$5:$Z$5)/Comptes!AA1213,IF(Comptes!G1213&lt;&gt;0,$AC$3,Comptes!AF1213)),""),""))</f>
        <v>0</v>
      </c>
      <c r="AD1213" s="60" t="str">
        <f ca="1">+IFERROR(VLOOKUP((($AC$3-AC1213))/30.5,$AK$24:$AL$28,2,TRUE),"")</f>
        <v>A plus d’un an</v>
      </c>
      <c r="AE1213" s="52"/>
      <c r="AF1213" s="61"/>
    </row>
    <row r="1214" spans="1:39" s="62" customFormat="1" ht="13.8" x14ac:dyDescent="0.3">
      <c r="A1214" s="76"/>
      <c r="B1214" s="64" t="s">
        <v>125</v>
      </c>
      <c r="C1214" s="65" t="s">
        <v>125</v>
      </c>
      <c r="D1214" s="65" t="s">
        <v>125</v>
      </c>
      <c r="E1214" s="66" t="s">
        <v>125</v>
      </c>
      <c r="F1214" s="54">
        <v>0</v>
      </c>
      <c r="G1214" s="55">
        <v>0</v>
      </c>
      <c r="H1214" s="67">
        <f t="shared" si="66"/>
        <v>0</v>
      </c>
      <c r="I1214" s="68"/>
      <c r="J1214" s="56"/>
      <c r="K1214" s="69"/>
      <c r="L1214" s="70">
        <f t="shared" si="67"/>
        <v>0</v>
      </c>
      <c r="M1214" s="52"/>
      <c r="N1214" s="57">
        <v>0</v>
      </c>
      <c r="O1214" s="72"/>
      <c r="P1214" s="72"/>
      <c r="Q1214" s="72"/>
      <c r="R1214" s="72"/>
      <c r="S1214" s="72"/>
      <c r="T1214" s="72"/>
      <c r="U1214" s="72"/>
      <c r="V1214" s="72"/>
      <c r="W1214" s="72"/>
      <c r="X1214" s="72"/>
      <c r="Y1214" s="72"/>
      <c r="Z1214" s="72"/>
      <c r="AA1214" s="58">
        <f t="shared" si="68"/>
        <v>0</v>
      </c>
      <c r="AB1214" s="73"/>
      <c r="AC1214" s="59">
        <f>IF(ROUND(Comptes!AA1214,0)=0,Comptes!AF1214,IFERROR(IF(Comptes!H1214&lt;&gt;0,IF(Comptes!AA1214&lt;&gt;0,SUMPRODUCT(Comptes!O1214:Z1214,Comptes!$O$5:$Z$5)/Comptes!AA1214,IF(Comptes!G1214&lt;&gt;0,$AC$3,Comptes!AF1214)),""),""))</f>
        <v>0</v>
      </c>
      <c r="AD1214" s="60" t="str">
        <f ca="1">+IFERROR(VLOOKUP((($AC$3-AC1214))/30.5,$AK$24:$AL$28,2,TRUE),"")</f>
        <v>A plus d’un an</v>
      </c>
      <c r="AE1214" s="52"/>
      <c r="AF1214" s="61"/>
    </row>
    <row r="1215" spans="1:39" s="62" customFormat="1" ht="13.8" x14ac:dyDescent="0.3">
      <c r="A1215" s="76"/>
      <c r="B1215" s="64" t="s">
        <v>125</v>
      </c>
      <c r="C1215" s="65" t="s">
        <v>125</v>
      </c>
      <c r="D1215" s="65" t="s">
        <v>125</v>
      </c>
      <c r="E1215" s="66" t="s">
        <v>125</v>
      </c>
      <c r="F1215" s="54">
        <v>0</v>
      </c>
      <c r="G1215" s="55">
        <v>0</v>
      </c>
      <c r="H1215" s="67">
        <f t="shared" si="66"/>
        <v>0</v>
      </c>
      <c r="I1215" s="68"/>
      <c r="J1215" s="56"/>
      <c r="K1215" s="69"/>
      <c r="L1215" s="70">
        <f t="shared" si="67"/>
        <v>0</v>
      </c>
      <c r="M1215" s="52"/>
      <c r="N1215" s="57">
        <v>0</v>
      </c>
      <c r="O1215" s="72"/>
      <c r="P1215" s="72"/>
      <c r="Q1215" s="72"/>
      <c r="R1215" s="72"/>
      <c r="S1215" s="72"/>
      <c r="T1215" s="72"/>
      <c r="U1215" s="72"/>
      <c r="V1215" s="72"/>
      <c r="W1215" s="72"/>
      <c r="X1215" s="72"/>
      <c r="Y1215" s="72"/>
      <c r="Z1215" s="72"/>
      <c r="AA1215" s="58">
        <f t="shared" si="68"/>
        <v>0</v>
      </c>
      <c r="AB1215" s="73"/>
      <c r="AC1215" s="59">
        <f>IF(ROUND(Comptes!AA1215,0)=0,Comptes!AF1215,IFERROR(IF(Comptes!H1215&lt;&gt;0,IF(Comptes!AA1215&lt;&gt;0,SUMPRODUCT(Comptes!O1215:Z1215,Comptes!$O$5:$Z$5)/Comptes!AA1215,IF(Comptes!G1215&lt;&gt;0,$AC$3,Comptes!AF1215)),""),""))</f>
        <v>0</v>
      </c>
      <c r="AD1215" s="60" t="str">
        <f ca="1">+IFERROR(VLOOKUP((($AC$3-AC1215))/30.5,$AK$24:$AL$28,2,TRUE),"")</f>
        <v>A plus d’un an</v>
      </c>
      <c r="AE1215" s="52"/>
      <c r="AF1215" s="61"/>
    </row>
    <row r="1216" spans="1:39" ht="18.75" customHeight="1" x14ac:dyDescent="0.3">
      <c r="A1216" s="76"/>
      <c r="B1216" s="64" t="s">
        <v>125</v>
      </c>
      <c r="C1216" s="65" t="s">
        <v>125</v>
      </c>
      <c r="D1216" s="65" t="s">
        <v>125</v>
      </c>
      <c r="E1216" s="66" t="s">
        <v>125</v>
      </c>
      <c r="F1216" s="54">
        <v>0</v>
      </c>
      <c r="G1216" s="55">
        <v>0</v>
      </c>
      <c r="H1216" s="67">
        <f t="shared" si="66"/>
        <v>0</v>
      </c>
      <c r="I1216" s="68"/>
      <c r="J1216" s="56"/>
      <c r="K1216" s="69"/>
      <c r="L1216" s="70">
        <f t="shared" si="67"/>
        <v>0</v>
      </c>
      <c r="M1216" s="52"/>
      <c r="N1216" s="57">
        <v>0</v>
      </c>
      <c r="O1216" s="72"/>
      <c r="P1216" s="72"/>
      <c r="Q1216" s="72"/>
      <c r="R1216" s="72"/>
      <c r="S1216" s="72"/>
      <c r="T1216" s="72"/>
      <c r="U1216" s="72"/>
      <c r="V1216" s="72"/>
      <c r="W1216" s="72"/>
      <c r="X1216" s="72"/>
      <c r="Y1216" s="72"/>
      <c r="Z1216" s="72"/>
      <c r="AA1216" s="58">
        <f t="shared" si="68"/>
        <v>0</v>
      </c>
      <c r="AB1216" s="73"/>
      <c r="AC1216" s="59">
        <f>IF(ROUND(Comptes!AA1216,0)=0,Comptes!AF1216,IFERROR(IF(Comptes!H1216&lt;&gt;0,IF(Comptes!AA1216&lt;&gt;0,SUMPRODUCT(Comptes!O1216:Z1216,Comptes!$O$5:$Z$5)/Comptes!AA1216,IF(Comptes!G1216&lt;&gt;0,$AC$3,Comptes!AF1216)),""),""))</f>
        <v>0</v>
      </c>
      <c r="AD1216" s="60" t="str">
        <f ca="1">+IFERROR(VLOOKUP((($AC$3-AC1216))/30.5,$AK$24:$AL$28,2,TRUE),"")</f>
        <v>A plus d’un an</v>
      </c>
      <c r="AE1216" s="52"/>
      <c r="AF1216" s="61"/>
      <c r="AM1216" s="53"/>
    </row>
    <row r="1217" spans="1:39" ht="13.8" x14ac:dyDescent="0.3">
      <c r="A1217" s="76"/>
      <c r="B1217" s="64" t="s">
        <v>125</v>
      </c>
      <c r="C1217" s="65" t="s">
        <v>125</v>
      </c>
      <c r="D1217" s="65" t="s">
        <v>125</v>
      </c>
      <c r="E1217" s="66" t="s">
        <v>125</v>
      </c>
      <c r="F1217" s="54">
        <v>0</v>
      </c>
      <c r="G1217" s="55">
        <v>0</v>
      </c>
      <c r="H1217" s="67">
        <f t="shared" si="66"/>
        <v>0</v>
      </c>
      <c r="I1217" s="68"/>
      <c r="J1217" s="56"/>
      <c r="K1217" s="69"/>
      <c r="L1217" s="70">
        <f t="shared" si="67"/>
        <v>0</v>
      </c>
      <c r="M1217" s="52"/>
      <c r="N1217" s="57">
        <v>0</v>
      </c>
      <c r="O1217" s="72"/>
      <c r="P1217" s="72"/>
      <c r="Q1217" s="72"/>
      <c r="R1217" s="72"/>
      <c r="S1217" s="72"/>
      <c r="T1217" s="72"/>
      <c r="U1217" s="72"/>
      <c r="V1217" s="72"/>
      <c r="W1217" s="72"/>
      <c r="X1217" s="72"/>
      <c r="Y1217" s="72"/>
      <c r="Z1217" s="72"/>
      <c r="AA1217" s="58">
        <f t="shared" si="68"/>
        <v>0</v>
      </c>
      <c r="AB1217" s="73"/>
      <c r="AC1217" s="59">
        <f>IF(ROUND(Comptes!AA1217,0)=0,Comptes!AF1217,IFERROR(IF(Comptes!H1217&lt;&gt;0,IF(Comptes!AA1217&lt;&gt;0,SUMPRODUCT(Comptes!O1217:Z1217,Comptes!$O$5:$Z$5)/Comptes!AA1217,IF(Comptes!G1217&lt;&gt;0,$AC$3,Comptes!AF1217)),""),""))</f>
        <v>0</v>
      </c>
      <c r="AD1217" s="60" t="str">
        <f ca="1">+IFERROR(VLOOKUP((($AC$3-AC1217))/30.5,$AK$24:$AL$28,2,TRUE),"")</f>
        <v>A plus d’un an</v>
      </c>
      <c r="AE1217" s="52"/>
      <c r="AF1217" s="61"/>
      <c r="AM1217" s="53"/>
    </row>
    <row r="1218" spans="1:39" ht="13.8" x14ac:dyDescent="0.3">
      <c r="A1218" s="76"/>
      <c r="B1218" s="64" t="s">
        <v>125</v>
      </c>
      <c r="C1218" s="65" t="s">
        <v>125</v>
      </c>
      <c r="D1218" s="65" t="s">
        <v>125</v>
      </c>
      <c r="E1218" s="66" t="s">
        <v>125</v>
      </c>
      <c r="F1218" s="54">
        <v>0</v>
      </c>
      <c r="G1218" s="55">
        <v>0</v>
      </c>
      <c r="H1218" s="67">
        <f t="shared" si="66"/>
        <v>0</v>
      </c>
      <c r="I1218" s="68"/>
      <c r="J1218" s="56"/>
      <c r="K1218" s="69"/>
      <c r="L1218" s="70">
        <f t="shared" si="67"/>
        <v>0</v>
      </c>
      <c r="M1218" s="52"/>
      <c r="N1218" s="57">
        <v>0</v>
      </c>
      <c r="O1218" s="72"/>
      <c r="P1218" s="72"/>
      <c r="Q1218" s="72"/>
      <c r="R1218" s="72"/>
      <c r="S1218" s="72"/>
      <c r="T1218" s="72"/>
      <c r="U1218" s="72"/>
      <c r="V1218" s="72"/>
      <c r="W1218" s="72"/>
      <c r="X1218" s="72"/>
      <c r="Y1218" s="72"/>
      <c r="Z1218" s="72"/>
      <c r="AA1218" s="58">
        <f t="shared" si="68"/>
        <v>0</v>
      </c>
      <c r="AB1218" s="73"/>
      <c r="AC1218" s="59">
        <f>IF(ROUND(Comptes!AA1218,0)=0,Comptes!AF1218,IFERROR(IF(Comptes!H1218&lt;&gt;0,IF(Comptes!AA1218&lt;&gt;0,SUMPRODUCT(Comptes!O1218:Z1218,Comptes!$O$5:$Z$5)/Comptes!AA1218,IF(Comptes!G1218&lt;&gt;0,$AC$3,Comptes!AF1218)),""),""))</f>
        <v>0</v>
      </c>
      <c r="AD1218" s="60" t="str">
        <f ca="1">+IFERROR(VLOOKUP((($AC$3-AC1218))/30.5,$AK$24:$AL$28,2,TRUE),"")</f>
        <v>A plus d’un an</v>
      </c>
      <c r="AE1218" s="52"/>
      <c r="AF1218" s="61"/>
      <c r="AM1218" s="53"/>
    </row>
    <row r="1219" spans="1:39" ht="13.8" x14ac:dyDescent="0.3">
      <c r="A1219" s="76"/>
      <c r="B1219" s="64" t="s">
        <v>125</v>
      </c>
      <c r="C1219" s="65" t="s">
        <v>125</v>
      </c>
      <c r="D1219" s="65" t="s">
        <v>125</v>
      </c>
      <c r="E1219" s="66" t="s">
        <v>125</v>
      </c>
      <c r="F1219" s="54">
        <v>0</v>
      </c>
      <c r="G1219" s="55">
        <v>0</v>
      </c>
      <c r="H1219" s="67">
        <f t="shared" si="66"/>
        <v>0</v>
      </c>
      <c r="I1219" s="68"/>
      <c r="J1219" s="56"/>
      <c r="K1219" s="69"/>
      <c r="L1219" s="70">
        <f t="shared" si="67"/>
        <v>0</v>
      </c>
      <c r="M1219" s="52"/>
      <c r="N1219" s="57">
        <v>0</v>
      </c>
      <c r="O1219" s="72"/>
      <c r="P1219" s="72"/>
      <c r="Q1219" s="72"/>
      <c r="R1219" s="72"/>
      <c r="S1219" s="72"/>
      <c r="T1219" s="72"/>
      <c r="U1219" s="72"/>
      <c r="V1219" s="72"/>
      <c r="W1219" s="72"/>
      <c r="X1219" s="72"/>
      <c r="Y1219" s="72"/>
      <c r="Z1219" s="72"/>
      <c r="AA1219" s="58">
        <f t="shared" si="68"/>
        <v>0</v>
      </c>
      <c r="AB1219" s="73"/>
      <c r="AC1219" s="59">
        <f>IF(ROUND(Comptes!AA1219,0)=0,Comptes!AF1219,IFERROR(IF(Comptes!H1219&lt;&gt;0,IF(Comptes!AA1219&lt;&gt;0,SUMPRODUCT(Comptes!O1219:Z1219,Comptes!$O$5:$Z$5)/Comptes!AA1219,IF(Comptes!G1219&lt;&gt;0,$AC$3,Comptes!AF1219)),""),""))</f>
        <v>0</v>
      </c>
      <c r="AD1219" s="60" t="str">
        <f ca="1">+IFERROR(VLOOKUP((($AC$3-AC1219))/30.5,$AK$24:$AL$28,2,TRUE),"")</f>
        <v>A plus d’un an</v>
      </c>
      <c r="AE1219" s="52"/>
      <c r="AF1219" s="61"/>
      <c r="AM1219" s="53"/>
    </row>
    <row r="1220" spans="1:39" ht="13.8" x14ac:dyDescent="0.3">
      <c r="A1220" s="76"/>
      <c r="B1220" s="64" t="s">
        <v>125</v>
      </c>
      <c r="C1220" s="65" t="s">
        <v>125</v>
      </c>
      <c r="D1220" s="65" t="s">
        <v>125</v>
      </c>
      <c r="E1220" s="66" t="s">
        <v>125</v>
      </c>
      <c r="F1220" s="54">
        <v>0</v>
      </c>
      <c r="G1220" s="55">
        <v>0</v>
      </c>
      <c r="H1220" s="67">
        <f t="shared" si="66"/>
        <v>0</v>
      </c>
      <c r="I1220" s="68"/>
      <c r="J1220" s="56"/>
      <c r="K1220" s="69"/>
      <c r="L1220" s="70">
        <f t="shared" si="67"/>
        <v>0</v>
      </c>
      <c r="M1220" s="52"/>
      <c r="N1220" s="57">
        <v>0</v>
      </c>
      <c r="O1220" s="72"/>
      <c r="P1220" s="72"/>
      <c r="Q1220" s="72"/>
      <c r="R1220" s="72"/>
      <c r="S1220" s="72"/>
      <c r="T1220" s="72"/>
      <c r="U1220" s="72"/>
      <c r="V1220" s="72"/>
      <c r="W1220" s="72"/>
      <c r="X1220" s="72"/>
      <c r="Y1220" s="72"/>
      <c r="Z1220" s="72"/>
      <c r="AA1220" s="58">
        <f t="shared" si="68"/>
        <v>0</v>
      </c>
      <c r="AB1220" s="73"/>
      <c r="AC1220" s="59">
        <f>IF(ROUND(Comptes!AA1220,0)=0,Comptes!AF1220,IFERROR(IF(Comptes!H1220&lt;&gt;0,IF(Comptes!AA1220&lt;&gt;0,SUMPRODUCT(Comptes!O1220:Z1220,Comptes!$O$5:$Z$5)/Comptes!AA1220,IF(Comptes!G1220&lt;&gt;0,$AC$3,Comptes!AF1220)),""),""))</f>
        <v>0</v>
      </c>
      <c r="AD1220" s="60" t="str">
        <f ca="1">+IFERROR(VLOOKUP((($AC$3-AC1220))/30.5,$AK$24:$AL$28,2,TRUE),"")</f>
        <v>A plus d’un an</v>
      </c>
      <c r="AE1220" s="52"/>
      <c r="AF1220" s="61"/>
    </row>
    <row r="1221" spans="1:39" ht="13.8" x14ac:dyDescent="0.3">
      <c r="A1221" s="76"/>
      <c r="B1221" s="64" t="s">
        <v>125</v>
      </c>
      <c r="C1221" s="65" t="s">
        <v>125</v>
      </c>
      <c r="D1221" s="65" t="s">
        <v>125</v>
      </c>
      <c r="E1221" s="66" t="s">
        <v>125</v>
      </c>
      <c r="F1221" s="54">
        <v>0</v>
      </c>
      <c r="G1221" s="55">
        <v>0</v>
      </c>
      <c r="H1221" s="67">
        <f t="shared" si="66"/>
        <v>0</v>
      </c>
      <c r="I1221" s="68"/>
      <c r="J1221" s="56"/>
      <c r="K1221" s="69"/>
      <c r="L1221" s="70">
        <f t="shared" si="67"/>
        <v>0</v>
      </c>
      <c r="M1221" s="52"/>
      <c r="N1221" s="57">
        <v>0</v>
      </c>
      <c r="O1221" s="72"/>
      <c r="P1221" s="72"/>
      <c r="Q1221" s="72"/>
      <c r="R1221" s="72"/>
      <c r="S1221" s="72"/>
      <c r="T1221" s="72"/>
      <c r="U1221" s="72"/>
      <c r="V1221" s="72"/>
      <c r="W1221" s="72"/>
      <c r="X1221" s="72"/>
      <c r="Y1221" s="72"/>
      <c r="Z1221" s="72"/>
      <c r="AA1221" s="58">
        <f t="shared" si="68"/>
        <v>0</v>
      </c>
      <c r="AB1221" s="73"/>
      <c r="AC1221" s="59">
        <f>IF(ROUND(Comptes!AA1221,0)=0,Comptes!AF1221,IFERROR(IF(Comptes!H1221&lt;&gt;0,IF(Comptes!AA1221&lt;&gt;0,SUMPRODUCT(Comptes!O1221:Z1221,Comptes!$O$5:$Z$5)/Comptes!AA1221,IF(Comptes!G1221&lt;&gt;0,$AC$3,Comptes!AF1221)),""),""))</f>
        <v>0</v>
      </c>
      <c r="AD1221" s="60" t="str">
        <f ca="1">+IFERROR(VLOOKUP((($AC$3-AC1221))/30.5,$AK$24:$AL$28,2,TRUE),"")</f>
        <v>A plus d’un an</v>
      </c>
      <c r="AE1221" s="52"/>
      <c r="AF1221" s="61"/>
    </row>
    <row r="1222" spans="1:39" ht="13.8" x14ac:dyDescent="0.3">
      <c r="A1222" s="76"/>
      <c r="B1222" s="64" t="s">
        <v>125</v>
      </c>
      <c r="C1222" s="65" t="s">
        <v>125</v>
      </c>
      <c r="D1222" s="65" t="s">
        <v>125</v>
      </c>
      <c r="E1222" s="66" t="s">
        <v>125</v>
      </c>
      <c r="F1222" s="54">
        <v>0</v>
      </c>
      <c r="G1222" s="55">
        <v>0</v>
      </c>
      <c r="H1222" s="67">
        <f t="shared" si="66"/>
        <v>0</v>
      </c>
      <c r="I1222" s="68"/>
      <c r="J1222" s="56"/>
      <c r="K1222" s="69"/>
      <c r="L1222" s="70">
        <f t="shared" si="67"/>
        <v>0</v>
      </c>
      <c r="M1222" s="52"/>
      <c r="N1222" s="57">
        <v>0</v>
      </c>
      <c r="O1222" s="72"/>
      <c r="P1222" s="72"/>
      <c r="Q1222" s="72"/>
      <c r="R1222" s="72"/>
      <c r="S1222" s="72"/>
      <c r="T1222" s="72"/>
      <c r="U1222" s="72"/>
      <c r="V1222" s="72"/>
      <c r="W1222" s="72"/>
      <c r="X1222" s="72"/>
      <c r="Y1222" s="72"/>
      <c r="Z1222" s="72"/>
      <c r="AA1222" s="58">
        <f t="shared" si="68"/>
        <v>0</v>
      </c>
      <c r="AB1222" s="73"/>
      <c r="AC1222" s="59">
        <f>IF(ROUND(Comptes!AA1222,0)=0,Comptes!AF1222,IFERROR(IF(Comptes!H1222&lt;&gt;0,IF(Comptes!AA1222&lt;&gt;0,SUMPRODUCT(Comptes!O1222:Z1222,Comptes!$O$5:$Z$5)/Comptes!AA1222,IF(Comptes!G1222&lt;&gt;0,$AC$3,Comptes!AF1222)),""),""))</f>
        <v>0</v>
      </c>
      <c r="AD1222" s="60" t="str">
        <f ca="1">+IFERROR(VLOOKUP((($AC$3-AC1222))/30.5,$AK$24:$AL$28,2,TRUE),"")</f>
        <v>A plus d’un an</v>
      </c>
      <c r="AE1222" s="52"/>
      <c r="AF1222" s="61"/>
      <c r="AM1222" s="53"/>
    </row>
    <row r="1223" spans="1:39" ht="13.8" x14ac:dyDescent="0.3">
      <c r="A1223" s="76"/>
      <c r="B1223" s="64" t="s">
        <v>125</v>
      </c>
      <c r="C1223" s="65" t="s">
        <v>125</v>
      </c>
      <c r="D1223" s="65" t="s">
        <v>125</v>
      </c>
      <c r="E1223" s="66" t="s">
        <v>125</v>
      </c>
      <c r="F1223" s="54">
        <v>0</v>
      </c>
      <c r="G1223" s="55">
        <v>0</v>
      </c>
      <c r="H1223" s="67">
        <f t="shared" si="66"/>
        <v>0</v>
      </c>
      <c r="I1223" s="68"/>
      <c r="J1223" s="56"/>
      <c r="K1223" s="69"/>
      <c r="L1223" s="70">
        <f t="shared" si="67"/>
        <v>0</v>
      </c>
      <c r="M1223" s="52"/>
      <c r="N1223" s="57">
        <v>0</v>
      </c>
      <c r="O1223" s="72"/>
      <c r="P1223" s="72"/>
      <c r="Q1223" s="72"/>
      <c r="R1223" s="72"/>
      <c r="S1223" s="72"/>
      <c r="T1223" s="72"/>
      <c r="U1223" s="72"/>
      <c r="V1223" s="72"/>
      <c r="W1223" s="72"/>
      <c r="X1223" s="72"/>
      <c r="Y1223" s="72"/>
      <c r="Z1223" s="72"/>
      <c r="AA1223" s="58">
        <f t="shared" si="68"/>
        <v>0</v>
      </c>
      <c r="AB1223" s="73"/>
      <c r="AC1223" s="59">
        <f>IF(ROUND(Comptes!AA1223,0)=0,Comptes!AF1223,IFERROR(IF(Comptes!H1223&lt;&gt;0,IF(Comptes!AA1223&lt;&gt;0,SUMPRODUCT(Comptes!O1223:Z1223,Comptes!$O$5:$Z$5)/Comptes!AA1223,IF(Comptes!G1223&lt;&gt;0,$AC$3,Comptes!AF1223)),""),""))</f>
        <v>0</v>
      </c>
      <c r="AD1223" s="60" t="str">
        <f ca="1">+IFERROR(VLOOKUP((($AC$3-AC1223))/30.5,$AK$24:$AL$28,2,TRUE),"")</f>
        <v>A plus d’un an</v>
      </c>
      <c r="AE1223" s="52"/>
      <c r="AF1223" s="61"/>
    </row>
    <row r="1224" spans="1:39" ht="13.8" x14ac:dyDescent="0.3">
      <c r="A1224" s="76"/>
      <c r="B1224" s="64" t="s">
        <v>125</v>
      </c>
      <c r="C1224" s="65" t="s">
        <v>125</v>
      </c>
      <c r="D1224" s="65" t="s">
        <v>125</v>
      </c>
      <c r="E1224" s="66" t="s">
        <v>125</v>
      </c>
      <c r="F1224" s="54">
        <v>0</v>
      </c>
      <c r="G1224" s="55">
        <v>0</v>
      </c>
      <c r="H1224" s="67">
        <f t="shared" si="66"/>
        <v>0</v>
      </c>
      <c r="I1224" s="68"/>
      <c r="J1224" s="56"/>
      <c r="K1224" s="69"/>
      <c r="L1224" s="70">
        <f t="shared" si="67"/>
        <v>0</v>
      </c>
      <c r="M1224" s="52"/>
      <c r="N1224" s="57">
        <v>0</v>
      </c>
      <c r="O1224" s="72"/>
      <c r="P1224" s="72"/>
      <c r="Q1224" s="72"/>
      <c r="R1224" s="72"/>
      <c r="S1224" s="72"/>
      <c r="T1224" s="72"/>
      <c r="U1224" s="72"/>
      <c r="V1224" s="72"/>
      <c r="W1224" s="72"/>
      <c r="X1224" s="72"/>
      <c r="Y1224" s="72"/>
      <c r="Z1224" s="72"/>
      <c r="AA1224" s="58">
        <f t="shared" si="68"/>
        <v>0</v>
      </c>
      <c r="AB1224" s="73"/>
      <c r="AC1224" s="59">
        <f>IF(ROUND(Comptes!AA1224,0)=0,Comptes!AF1224,IFERROR(IF(Comptes!H1224&lt;&gt;0,IF(Comptes!AA1224&lt;&gt;0,SUMPRODUCT(Comptes!O1224:Z1224,Comptes!$O$5:$Z$5)/Comptes!AA1224,IF(Comptes!G1224&lt;&gt;0,$AC$3,Comptes!AF1224)),""),""))</f>
        <v>0</v>
      </c>
      <c r="AD1224" s="60" t="str">
        <f ca="1">+IFERROR(VLOOKUP((($AC$3-AC1224))/30.5,$AK$24:$AL$28,2,TRUE),"")</f>
        <v>A plus d’un an</v>
      </c>
      <c r="AE1224" s="52"/>
      <c r="AF1224" s="61"/>
    </row>
    <row r="1225" spans="1:39" ht="13.8" x14ac:dyDescent="0.3">
      <c r="A1225" s="76"/>
      <c r="B1225" s="64" t="s">
        <v>125</v>
      </c>
      <c r="C1225" s="65" t="s">
        <v>125</v>
      </c>
      <c r="D1225" s="65" t="s">
        <v>125</v>
      </c>
      <c r="E1225" s="66" t="s">
        <v>125</v>
      </c>
      <c r="F1225" s="54">
        <v>0</v>
      </c>
      <c r="G1225" s="55">
        <v>0</v>
      </c>
      <c r="H1225" s="67">
        <f t="shared" si="66"/>
        <v>0</v>
      </c>
      <c r="I1225" s="68"/>
      <c r="J1225" s="56"/>
      <c r="K1225" s="69"/>
      <c r="L1225" s="70">
        <f t="shared" si="67"/>
        <v>0</v>
      </c>
      <c r="M1225" s="52"/>
      <c r="N1225" s="57">
        <v>0</v>
      </c>
      <c r="O1225" s="72"/>
      <c r="P1225" s="72"/>
      <c r="Q1225" s="72"/>
      <c r="R1225" s="72"/>
      <c r="S1225" s="72"/>
      <c r="T1225" s="72"/>
      <c r="U1225" s="72"/>
      <c r="V1225" s="72"/>
      <c r="W1225" s="72"/>
      <c r="X1225" s="72"/>
      <c r="Y1225" s="72"/>
      <c r="Z1225" s="72"/>
      <c r="AA1225" s="58">
        <f t="shared" si="68"/>
        <v>0</v>
      </c>
      <c r="AB1225" s="73"/>
      <c r="AC1225" s="59">
        <f>IF(ROUND(Comptes!AA1225,0)=0,Comptes!AF1225,IFERROR(IF(Comptes!H1225&lt;&gt;0,IF(Comptes!AA1225&lt;&gt;0,SUMPRODUCT(Comptes!O1225:Z1225,Comptes!$O$5:$Z$5)/Comptes!AA1225,IF(Comptes!G1225&lt;&gt;0,$AC$3,Comptes!AF1225)),""),""))</f>
        <v>0</v>
      </c>
      <c r="AD1225" s="60" t="str">
        <f ca="1">+IFERROR(VLOOKUP((($AC$3-AC1225))/30.5,$AK$24:$AL$28,2,TRUE),"")</f>
        <v>A plus d’un an</v>
      </c>
      <c r="AE1225" s="52"/>
      <c r="AF1225" s="61"/>
    </row>
    <row r="1226" spans="1:39" ht="13.8" x14ac:dyDescent="0.3">
      <c r="A1226" s="76"/>
      <c r="B1226" s="64" t="s">
        <v>125</v>
      </c>
      <c r="C1226" s="65" t="s">
        <v>125</v>
      </c>
      <c r="D1226" s="65" t="s">
        <v>125</v>
      </c>
      <c r="E1226" s="66" t="s">
        <v>125</v>
      </c>
      <c r="F1226" s="54">
        <v>0</v>
      </c>
      <c r="G1226" s="55">
        <v>0</v>
      </c>
      <c r="H1226" s="67">
        <f t="shared" si="66"/>
        <v>0</v>
      </c>
      <c r="I1226" s="68"/>
      <c r="J1226" s="56"/>
      <c r="K1226" s="69"/>
      <c r="L1226" s="70">
        <f t="shared" si="67"/>
        <v>0</v>
      </c>
      <c r="M1226" s="52"/>
      <c r="N1226" s="57">
        <v>0</v>
      </c>
      <c r="O1226" s="72"/>
      <c r="P1226" s="72"/>
      <c r="Q1226" s="72"/>
      <c r="R1226" s="72"/>
      <c r="S1226" s="72"/>
      <c r="T1226" s="72"/>
      <c r="U1226" s="72"/>
      <c r="V1226" s="72"/>
      <c r="W1226" s="72"/>
      <c r="X1226" s="72"/>
      <c r="Y1226" s="72"/>
      <c r="Z1226" s="72"/>
      <c r="AA1226" s="58">
        <f t="shared" si="68"/>
        <v>0</v>
      </c>
      <c r="AB1226" s="73"/>
      <c r="AC1226" s="59">
        <f>IF(ROUND(Comptes!AA1226,0)=0,Comptes!AF1226,IFERROR(IF(Comptes!H1226&lt;&gt;0,IF(Comptes!AA1226&lt;&gt;0,SUMPRODUCT(Comptes!O1226:Z1226,Comptes!$O$5:$Z$5)/Comptes!AA1226,IF(Comptes!G1226&lt;&gt;0,$AC$3,Comptes!AF1226)),""),""))</f>
        <v>0</v>
      </c>
      <c r="AD1226" s="60" t="str">
        <f ca="1">+IFERROR(VLOOKUP((($AC$3-AC1226))/30.5,$AK$24:$AL$28,2,TRUE),"")</f>
        <v>A plus d’un an</v>
      </c>
      <c r="AE1226" s="52"/>
      <c r="AF1226" s="61"/>
    </row>
    <row r="1227" spans="1:39" ht="13.8" x14ac:dyDescent="0.3">
      <c r="A1227" s="76"/>
      <c r="B1227" s="64" t="s">
        <v>125</v>
      </c>
      <c r="C1227" s="65" t="s">
        <v>125</v>
      </c>
      <c r="D1227" s="65" t="s">
        <v>125</v>
      </c>
      <c r="E1227" s="66" t="s">
        <v>125</v>
      </c>
      <c r="F1227" s="54">
        <v>0</v>
      </c>
      <c r="G1227" s="55">
        <v>0</v>
      </c>
      <c r="H1227" s="67">
        <f t="shared" si="66"/>
        <v>0</v>
      </c>
      <c r="I1227" s="68"/>
      <c r="J1227" s="56"/>
      <c r="K1227" s="69"/>
      <c r="L1227" s="70">
        <f t="shared" si="67"/>
        <v>0</v>
      </c>
      <c r="M1227" s="52"/>
      <c r="N1227" s="57">
        <v>0</v>
      </c>
      <c r="O1227" s="72"/>
      <c r="P1227" s="72"/>
      <c r="Q1227" s="72"/>
      <c r="R1227" s="72"/>
      <c r="S1227" s="72"/>
      <c r="T1227" s="72"/>
      <c r="U1227" s="72"/>
      <c r="V1227" s="72"/>
      <c r="W1227" s="72"/>
      <c r="X1227" s="72"/>
      <c r="Y1227" s="72"/>
      <c r="Z1227" s="72"/>
      <c r="AA1227" s="58">
        <f t="shared" si="68"/>
        <v>0</v>
      </c>
      <c r="AB1227" s="73"/>
      <c r="AC1227" s="59">
        <f>IF(ROUND(Comptes!AA1227,0)=0,Comptes!AF1227,IFERROR(IF(Comptes!H1227&lt;&gt;0,IF(Comptes!AA1227&lt;&gt;0,SUMPRODUCT(Comptes!O1227:Z1227,Comptes!$O$5:$Z$5)/Comptes!AA1227,IF(Comptes!G1227&lt;&gt;0,$AC$3,Comptes!AF1227)),""),""))</f>
        <v>0</v>
      </c>
      <c r="AD1227" s="60" t="str">
        <f ca="1">+IFERROR(VLOOKUP((($AC$3-AC1227))/30.5,$AK$24:$AL$28,2,TRUE),"")</f>
        <v>A plus d’un an</v>
      </c>
      <c r="AE1227" s="52"/>
      <c r="AF1227" s="61"/>
    </row>
    <row r="1228" spans="1:39" customFormat="1" ht="13.8" x14ac:dyDescent="0.3">
      <c r="A1228" s="76"/>
      <c r="B1228" s="64" t="s">
        <v>125</v>
      </c>
      <c r="C1228" s="65" t="s">
        <v>125</v>
      </c>
      <c r="D1228" s="65" t="s">
        <v>125</v>
      </c>
      <c r="E1228" s="66" t="s">
        <v>125</v>
      </c>
      <c r="F1228" s="54">
        <v>0</v>
      </c>
      <c r="G1228" s="55">
        <v>0</v>
      </c>
      <c r="H1228" s="67">
        <f t="shared" si="66"/>
        <v>0</v>
      </c>
      <c r="I1228" s="68"/>
      <c r="J1228" s="56"/>
      <c r="K1228" s="69"/>
      <c r="L1228" s="70">
        <f t="shared" si="67"/>
        <v>0</v>
      </c>
      <c r="M1228" s="52"/>
      <c r="N1228" s="57">
        <v>0</v>
      </c>
      <c r="O1228" s="72"/>
      <c r="P1228" s="72"/>
      <c r="Q1228" s="72"/>
      <c r="R1228" s="72"/>
      <c r="S1228" s="72"/>
      <c r="T1228" s="72"/>
      <c r="U1228" s="72"/>
      <c r="V1228" s="72"/>
      <c r="W1228" s="72"/>
      <c r="X1228" s="72"/>
      <c r="Y1228" s="72"/>
      <c r="Z1228" s="72"/>
      <c r="AA1228" s="58">
        <f t="shared" si="68"/>
        <v>0</v>
      </c>
      <c r="AB1228" s="73"/>
      <c r="AC1228" s="59">
        <f>IF(ROUND(Comptes!AA1228,0)=0,Comptes!AF1228,IFERROR(IF(Comptes!H1228&lt;&gt;0,IF(Comptes!AA1228&lt;&gt;0,SUMPRODUCT(Comptes!O1228:Z1228,Comptes!$O$5:$Z$5)/Comptes!AA1228,IF(Comptes!G1228&lt;&gt;0,$AC$3,Comptes!AF1228)),""),""))</f>
        <v>0</v>
      </c>
      <c r="AD1228" s="60" t="str">
        <f ca="1">+IFERROR(VLOOKUP((($AC$3-AC1228))/30.5,$AK$24:$AL$28,2,TRUE),"")</f>
        <v>A plus d’un an</v>
      </c>
      <c r="AE1228" s="52"/>
      <c r="AF1228" s="61"/>
    </row>
    <row r="1229" spans="1:39" customFormat="1" ht="13.8" x14ac:dyDescent="0.3">
      <c r="A1229" s="76"/>
      <c r="B1229" s="64" t="s">
        <v>125</v>
      </c>
      <c r="C1229" s="65" t="s">
        <v>125</v>
      </c>
      <c r="D1229" s="65" t="s">
        <v>125</v>
      </c>
      <c r="E1229" s="66" t="s">
        <v>125</v>
      </c>
      <c r="F1229" s="54">
        <v>0</v>
      </c>
      <c r="G1229" s="55">
        <v>0</v>
      </c>
      <c r="H1229" s="67">
        <f t="shared" si="66"/>
        <v>0</v>
      </c>
      <c r="I1229" s="68"/>
      <c r="J1229" s="56"/>
      <c r="K1229" s="69"/>
      <c r="L1229" s="70">
        <f t="shared" si="67"/>
        <v>0</v>
      </c>
      <c r="M1229" s="52"/>
      <c r="N1229" s="57">
        <v>0</v>
      </c>
      <c r="O1229" s="72"/>
      <c r="P1229" s="72"/>
      <c r="Q1229" s="72"/>
      <c r="R1229" s="72"/>
      <c r="S1229" s="72"/>
      <c r="T1229" s="72"/>
      <c r="U1229" s="72"/>
      <c r="V1229" s="72"/>
      <c r="W1229" s="72"/>
      <c r="X1229" s="72"/>
      <c r="Y1229" s="72"/>
      <c r="Z1229" s="72"/>
      <c r="AA1229" s="58">
        <f t="shared" si="68"/>
        <v>0</v>
      </c>
      <c r="AB1229" s="73"/>
      <c r="AC1229" s="59">
        <f>IF(ROUND(Comptes!AA1229,0)=0,Comptes!AF1229,IFERROR(IF(Comptes!H1229&lt;&gt;0,IF(Comptes!AA1229&lt;&gt;0,SUMPRODUCT(Comptes!O1229:Z1229,Comptes!$O$5:$Z$5)/Comptes!AA1229,IF(Comptes!G1229&lt;&gt;0,$AC$3,Comptes!AF1229)),""),""))</f>
        <v>0</v>
      </c>
      <c r="AD1229" s="60" t="str">
        <f ca="1">+IFERROR(VLOOKUP((($AC$3-AC1229))/30.5,$AK$24:$AL$28,2,TRUE),"")</f>
        <v>A plus d’un an</v>
      </c>
      <c r="AE1229" s="52"/>
      <c r="AF1229" s="61"/>
    </row>
    <row r="1230" spans="1:39" customFormat="1" ht="13.8" x14ac:dyDescent="0.3">
      <c r="A1230" s="76"/>
      <c r="B1230" s="64" t="s">
        <v>125</v>
      </c>
      <c r="C1230" s="65" t="s">
        <v>125</v>
      </c>
      <c r="D1230" s="65" t="s">
        <v>125</v>
      </c>
      <c r="E1230" s="66" t="s">
        <v>125</v>
      </c>
      <c r="F1230" s="54">
        <v>0</v>
      </c>
      <c r="G1230" s="55">
        <v>0</v>
      </c>
      <c r="H1230" s="67">
        <f t="shared" si="66"/>
        <v>0</v>
      </c>
      <c r="I1230" s="68"/>
      <c r="J1230" s="56"/>
      <c r="K1230" s="69"/>
      <c r="L1230" s="70">
        <f t="shared" si="67"/>
        <v>0</v>
      </c>
      <c r="M1230" s="52"/>
      <c r="N1230" s="57">
        <v>0</v>
      </c>
      <c r="O1230" s="72"/>
      <c r="P1230" s="72"/>
      <c r="Q1230" s="72"/>
      <c r="R1230" s="72"/>
      <c r="S1230" s="72"/>
      <c r="T1230" s="72"/>
      <c r="U1230" s="72"/>
      <c r="V1230" s="72"/>
      <c r="W1230" s="72"/>
      <c r="X1230" s="72"/>
      <c r="Y1230" s="72"/>
      <c r="Z1230" s="72"/>
      <c r="AA1230" s="58">
        <f t="shared" si="68"/>
        <v>0</v>
      </c>
      <c r="AB1230" s="73"/>
      <c r="AC1230" s="59">
        <f>IF(ROUND(Comptes!AA1230,0)=0,Comptes!AF1230,IFERROR(IF(Comptes!H1230&lt;&gt;0,IF(Comptes!AA1230&lt;&gt;0,SUMPRODUCT(Comptes!O1230:Z1230,Comptes!$O$5:$Z$5)/Comptes!AA1230,IF(Comptes!G1230&lt;&gt;0,$AC$3,Comptes!AF1230)),""),""))</f>
        <v>0</v>
      </c>
      <c r="AD1230" s="60" t="str">
        <f ca="1">+IFERROR(VLOOKUP((($AC$3-AC1230))/30.5,$AK$24:$AL$28,2,TRUE),"")</f>
        <v>A plus d’un an</v>
      </c>
      <c r="AE1230" s="52"/>
      <c r="AF1230" s="61"/>
    </row>
    <row r="1231" spans="1:39" customFormat="1" ht="13.8" x14ac:dyDescent="0.3">
      <c r="A1231" s="76"/>
      <c r="B1231" s="64" t="s">
        <v>125</v>
      </c>
      <c r="C1231" s="65" t="s">
        <v>125</v>
      </c>
      <c r="D1231" s="65" t="s">
        <v>125</v>
      </c>
      <c r="E1231" s="66" t="s">
        <v>125</v>
      </c>
      <c r="F1231" s="54">
        <v>0</v>
      </c>
      <c r="G1231" s="55">
        <v>0</v>
      </c>
      <c r="H1231" s="67">
        <f t="shared" si="66"/>
        <v>0</v>
      </c>
      <c r="I1231" s="68"/>
      <c r="J1231" s="56"/>
      <c r="K1231" s="69"/>
      <c r="L1231" s="70">
        <f t="shared" si="67"/>
        <v>0</v>
      </c>
      <c r="M1231" s="52"/>
      <c r="N1231" s="57">
        <v>0</v>
      </c>
      <c r="O1231" s="72"/>
      <c r="P1231" s="72"/>
      <c r="Q1231" s="72"/>
      <c r="R1231" s="72"/>
      <c r="S1231" s="72"/>
      <c r="T1231" s="72"/>
      <c r="U1231" s="72"/>
      <c r="V1231" s="72"/>
      <c r="W1231" s="72"/>
      <c r="X1231" s="72"/>
      <c r="Y1231" s="72"/>
      <c r="Z1231" s="72"/>
      <c r="AA1231" s="58">
        <f t="shared" si="68"/>
        <v>0</v>
      </c>
      <c r="AB1231" s="73"/>
      <c r="AC1231" s="59">
        <f>IF(ROUND(Comptes!AA1231,0)=0,Comptes!AF1231,IFERROR(IF(Comptes!H1231&lt;&gt;0,IF(Comptes!AA1231&lt;&gt;0,SUMPRODUCT(Comptes!O1231:Z1231,Comptes!$O$5:$Z$5)/Comptes!AA1231,IF(Comptes!G1231&lt;&gt;0,$AC$3,Comptes!AF1231)),""),""))</f>
        <v>0</v>
      </c>
      <c r="AD1231" s="60" t="str">
        <f ca="1">+IFERROR(VLOOKUP((($AC$3-AC1231))/30.5,$AK$24:$AL$28,2,TRUE),"")</f>
        <v>A plus d’un an</v>
      </c>
      <c r="AE1231" s="52"/>
      <c r="AF1231" s="61"/>
    </row>
    <row r="1232" spans="1:39" customFormat="1" ht="13.8" x14ac:dyDescent="0.3">
      <c r="A1232" s="76"/>
      <c r="B1232" s="64" t="s">
        <v>125</v>
      </c>
      <c r="C1232" s="65" t="s">
        <v>125</v>
      </c>
      <c r="D1232" s="65" t="s">
        <v>125</v>
      </c>
      <c r="E1232" s="66" t="s">
        <v>125</v>
      </c>
      <c r="F1232" s="54">
        <v>0</v>
      </c>
      <c r="G1232" s="55">
        <v>0</v>
      </c>
      <c r="H1232" s="67">
        <f t="shared" si="66"/>
        <v>0</v>
      </c>
      <c r="I1232" s="68"/>
      <c r="J1232" s="56"/>
      <c r="K1232" s="69"/>
      <c r="L1232" s="70">
        <f t="shared" si="67"/>
        <v>0</v>
      </c>
      <c r="M1232" s="52"/>
      <c r="N1232" s="57">
        <v>0</v>
      </c>
      <c r="O1232" s="72"/>
      <c r="P1232" s="72"/>
      <c r="Q1232" s="72"/>
      <c r="R1232" s="72"/>
      <c r="S1232" s="72"/>
      <c r="T1232" s="72"/>
      <c r="U1232" s="72"/>
      <c r="V1232" s="72"/>
      <c r="W1232" s="72"/>
      <c r="X1232" s="72"/>
      <c r="Y1232" s="72"/>
      <c r="Z1232" s="72"/>
      <c r="AA1232" s="58">
        <f t="shared" si="68"/>
        <v>0</v>
      </c>
      <c r="AB1232" s="73"/>
      <c r="AC1232" s="59">
        <f>IF(ROUND(Comptes!AA1232,0)=0,Comptes!AF1232,IFERROR(IF(Comptes!H1232&lt;&gt;0,IF(Comptes!AA1232&lt;&gt;0,SUMPRODUCT(Comptes!O1232:Z1232,Comptes!$O$5:$Z$5)/Comptes!AA1232,IF(Comptes!G1232&lt;&gt;0,$AC$3,Comptes!AF1232)),""),""))</f>
        <v>0</v>
      </c>
      <c r="AD1232" s="60" t="str">
        <f ca="1">+IFERROR(VLOOKUP((($AC$3-AC1232))/30.5,$AK$24:$AL$28,2,TRUE),"")</f>
        <v>A plus d’un an</v>
      </c>
      <c r="AE1232" s="52"/>
      <c r="AF1232" s="61"/>
    </row>
    <row r="1233" spans="1:32" customFormat="1" ht="13.8" x14ac:dyDescent="0.3">
      <c r="A1233" s="76"/>
      <c r="B1233" s="64" t="s">
        <v>125</v>
      </c>
      <c r="C1233" s="65" t="s">
        <v>125</v>
      </c>
      <c r="D1233" s="65" t="s">
        <v>125</v>
      </c>
      <c r="E1233" s="66" t="s">
        <v>125</v>
      </c>
      <c r="F1233" s="54">
        <v>0</v>
      </c>
      <c r="G1233" s="55">
        <v>0</v>
      </c>
      <c r="H1233" s="67">
        <f t="shared" si="66"/>
        <v>0</v>
      </c>
      <c r="I1233" s="68"/>
      <c r="J1233" s="56"/>
      <c r="K1233" s="69"/>
      <c r="L1233" s="70">
        <f t="shared" si="67"/>
        <v>0</v>
      </c>
      <c r="M1233" s="52"/>
      <c r="N1233" s="57">
        <v>0</v>
      </c>
      <c r="O1233" s="72"/>
      <c r="P1233" s="72"/>
      <c r="Q1233" s="72"/>
      <c r="R1233" s="72"/>
      <c r="S1233" s="72"/>
      <c r="T1233" s="72"/>
      <c r="U1233" s="72"/>
      <c r="V1233" s="72"/>
      <c r="W1233" s="72"/>
      <c r="X1233" s="72"/>
      <c r="Y1233" s="72"/>
      <c r="Z1233" s="72"/>
      <c r="AA1233" s="58">
        <f t="shared" si="68"/>
        <v>0</v>
      </c>
      <c r="AB1233" s="73"/>
      <c r="AC1233" s="59">
        <f>IF(ROUND(Comptes!AA1233,0)=0,Comptes!AF1233,IFERROR(IF(Comptes!H1233&lt;&gt;0,IF(Comptes!AA1233&lt;&gt;0,SUMPRODUCT(Comptes!O1233:Z1233,Comptes!$O$5:$Z$5)/Comptes!AA1233,IF(Comptes!G1233&lt;&gt;0,$AC$3,Comptes!AF1233)),""),""))</f>
        <v>0</v>
      </c>
      <c r="AD1233" s="60" t="str">
        <f ca="1">+IFERROR(VLOOKUP((($AC$3-AC1233))/30.5,$AK$24:$AL$28,2,TRUE),"")</f>
        <v>A plus d’un an</v>
      </c>
      <c r="AE1233" s="52"/>
      <c r="AF1233" s="61"/>
    </row>
    <row r="1234" spans="1:32" customFormat="1" ht="13.8" x14ac:dyDescent="0.3">
      <c r="A1234" s="76"/>
      <c r="B1234" s="64" t="s">
        <v>125</v>
      </c>
      <c r="C1234" s="65" t="s">
        <v>125</v>
      </c>
      <c r="D1234" s="65" t="s">
        <v>125</v>
      </c>
      <c r="E1234" s="66" t="s">
        <v>125</v>
      </c>
      <c r="F1234" s="54">
        <v>0</v>
      </c>
      <c r="G1234" s="55">
        <v>0</v>
      </c>
      <c r="H1234" s="67">
        <f t="shared" si="66"/>
        <v>0</v>
      </c>
      <c r="I1234" s="68"/>
      <c r="J1234" s="56"/>
      <c r="K1234" s="69"/>
      <c r="L1234" s="70">
        <f t="shared" si="67"/>
        <v>0</v>
      </c>
      <c r="M1234" s="52"/>
      <c r="N1234" s="57">
        <v>0</v>
      </c>
      <c r="O1234" s="72"/>
      <c r="P1234" s="72"/>
      <c r="Q1234" s="72"/>
      <c r="R1234" s="72"/>
      <c r="S1234" s="72"/>
      <c r="T1234" s="72"/>
      <c r="U1234" s="72"/>
      <c r="V1234" s="72"/>
      <c r="W1234" s="72"/>
      <c r="X1234" s="72"/>
      <c r="Y1234" s="72"/>
      <c r="Z1234" s="72"/>
      <c r="AA1234" s="58">
        <f t="shared" si="68"/>
        <v>0</v>
      </c>
      <c r="AB1234" s="73"/>
      <c r="AC1234" s="59">
        <f>IF(ROUND(Comptes!AA1234,0)=0,Comptes!AF1234,IFERROR(IF(Comptes!H1234&lt;&gt;0,IF(Comptes!AA1234&lt;&gt;0,SUMPRODUCT(Comptes!O1234:Z1234,Comptes!$O$5:$Z$5)/Comptes!AA1234,IF(Comptes!G1234&lt;&gt;0,$AC$3,Comptes!AF1234)),""),""))</f>
        <v>0</v>
      </c>
      <c r="AD1234" s="60" t="str">
        <f ca="1">+IFERROR(VLOOKUP((($AC$3-AC1234))/30.5,$AK$24:$AL$28,2,TRUE),"")</f>
        <v>A plus d’un an</v>
      </c>
      <c r="AE1234" s="52"/>
      <c r="AF1234" s="61"/>
    </row>
    <row r="1235" spans="1:32" customFormat="1" ht="13.8" x14ac:dyDescent="0.3">
      <c r="A1235" s="76"/>
      <c r="B1235" s="64" t="s">
        <v>125</v>
      </c>
      <c r="C1235" s="65" t="s">
        <v>125</v>
      </c>
      <c r="D1235" s="65" t="s">
        <v>125</v>
      </c>
      <c r="E1235" s="66" t="s">
        <v>125</v>
      </c>
      <c r="F1235" s="54">
        <v>0</v>
      </c>
      <c r="G1235" s="55">
        <v>0</v>
      </c>
      <c r="H1235" s="67">
        <f t="shared" si="66"/>
        <v>0</v>
      </c>
      <c r="I1235" s="68"/>
      <c r="J1235" s="56"/>
      <c r="K1235" s="69"/>
      <c r="L1235" s="70">
        <f t="shared" si="67"/>
        <v>0</v>
      </c>
      <c r="M1235" s="52"/>
      <c r="N1235" s="57">
        <v>0</v>
      </c>
      <c r="O1235" s="72"/>
      <c r="P1235" s="72"/>
      <c r="Q1235" s="72"/>
      <c r="R1235" s="72"/>
      <c r="S1235" s="72"/>
      <c r="T1235" s="72"/>
      <c r="U1235" s="72"/>
      <c r="V1235" s="72"/>
      <c r="W1235" s="72"/>
      <c r="X1235" s="72"/>
      <c r="Y1235" s="72"/>
      <c r="Z1235" s="72"/>
      <c r="AA1235" s="58">
        <f t="shared" si="68"/>
        <v>0</v>
      </c>
      <c r="AB1235" s="73"/>
      <c r="AC1235" s="59">
        <f>IF(ROUND(Comptes!AA1235,0)=0,Comptes!AF1235,IFERROR(IF(Comptes!H1235&lt;&gt;0,IF(Comptes!AA1235&lt;&gt;0,SUMPRODUCT(Comptes!O1235:Z1235,Comptes!$O$5:$Z$5)/Comptes!AA1235,IF(Comptes!G1235&lt;&gt;0,$AC$3,Comptes!AF1235)),""),""))</f>
        <v>0</v>
      </c>
      <c r="AD1235" s="60" t="str">
        <f ca="1">+IFERROR(VLOOKUP((($AC$3-AC1235))/30.5,$AK$24:$AL$28,2,TRUE),"")</f>
        <v>A plus d’un an</v>
      </c>
      <c r="AE1235" s="52"/>
      <c r="AF1235" s="61"/>
    </row>
    <row r="1236" spans="1:32" customFormat="1" ht="13.8" x14ac:dyDescent="0.3">
      <c r="A1236" s="76"/>
      <c r="B1236" s="64" t="s">
        <v>125</v>
      </c>
      <c r="C1236" s="65" t="s">
        <v>125</v>
      </c>
      <c r="D1236" s="65" t="s">
        <v>125</v>
      </c>
      <c r="E1236" s="66" t="s">
        <v>125</v>
      </c>
      <c r="F1236" s="54">
        <v>0</v>
      </c>
      <c r="G1236" s="55">
        <v>0</v>
      </c>
      <c r="H1236" s="67">
        <f t="shared" si="66"/>
        <v>0</v>
      </c>
      <c r="I1236" s="68"/>
      <c r="J1236" s="56"/>
      <c r="K1236" s="69"/>
      <c r="L1236" s="70">
        <f t="shared" si="67"/>
        <v>0</v>
      </c>
      <c r="M1236" s="52"/>
      <c r="N1236" s="57">
        <v>0</v>
      </c>
      <c r="O1236" s="72"/>
      <c r="P1236" s="72"/>
      <c r="Q1236" s="72"/>
      <c r="R1236" s="72"/>
      <c r="S1236" s="72"/>
      <c r="T1236" s="72"/>
      <c r="U1236" s="72"/>
      <c r="V1236" s="72"/>
      <c r="W1236" s="72"/>
      <c r="X1236" s="72"/>
      <c r="Y1236" s="72"/>
      <c r="Z1236" s="72"/>
      <c r="AA1236" s="58">
        <f t="shared" si="68"/>
        <v>0</v>
      </c>
      <c r="AB1236" s="73"/>
      <c r="AC1236" s="59">
        <f>IF(ROUND(Comptes!AA1236,0)=0,Comptes!AF1236,IFERROR(IF(Comptes!H1236&lt;&gt;0,IF(Comptes!AA1236&lt;&gt;0,SUMPRODUCT(Comptes!O1236:Z1236,Comptes!$O$5:$Z$5)/Comptes!AA1236,IF(Comptes!G1236&lt;&gt;0,$AC$3,Comptes!AF1236)),""),""))</f>
        <v>0</v>
      </c>
      <c r="AD1236" s="60" t="str">
        <f ca="1">+IFERROR(VLOOKUP((($AC$3-AC1236))/30.5,$AK$24:$AL$28,2,TRUE),"")</f>
        <v>A plus d’un an</v>
      </c>
      <c r="AE1236" s="52"/>
      <c r="AF1236" s="61"/>
    </row>
    <row r="1237" spans="1:32" customFormat="1" ht="13.8" x14ac:dyDescent="0.3">
      <c r="A1237" s="76"/>
      <c r="B1237" s="64" t="s">
        <v>125</v>
      </c>
      <c r="C1237" s="65" t="s">
        <v>125</v>
      </c>
      <c r="D1237" s="65" t="s">
        <v>125</v>
      </c>
      <c r="E1237" s="66" t="s">
        <v>125</v>
      </c>
      <c r="F1237" s="54">
        <v>0</v>
      </c>
      <c r="G1237" s="55">
        <v>0</v>
      </c>
      <c r="H1237" s="67">
        <f t="shared" si="66"/>
        <v>0</v>
      </c>
      <c r="I1237" s="68"/>
      <c r="J1237" s="56"/>
      <c r="K1237" s="69"/>
      <c r="L1237" s="70">
        <f t="shared" si="67"/>
        <v>0</v>
      </c>
      <c r="M1237" s="52"/>
      <c r="N1237" s="57">
        <v>0</v>
      </c>
      <c r="O1237" s="72"/>
      <c r="P1237" s="72"/>
      <c r="Q1237" s="72"/>
      <c r="R1237" s="72"/>
      <c r="S1237" s="72"/>
      <c r="T1237" s="72"/>
      <c r="U1237" s="72"/>
      <c r="V1237" s="72"/>
      <c r="W1237" s="72"/>
      <c r="X1237" s="72"/>
      <c r="Y1237" s="72"/>
      <c r="Z1237" s="72"/>
      <c r="AA1237" s="58">
        <f t="shared" si="68"/>
        <v>0</v>
      </c>
      <c r="AB1237" s="73"/>
      <c r="AC1237" s="59">
        <f>IF(ROUND(Comptes!AA1237,0)=0,Comptes!AF1237,IFERROR(IF(Comptes!H1237&lt;&gt;0,IF(Comptes!AA1237&lt;&gt;0,SUMPRODUCT(Comptes!O1237:Z1237,Comptes!$O$5:$Z$5)/Comptes!AA1237,IF(Comptes!G1237&lt;&gt;0,$AC$3,Comptes!AF1237)),""),""))</f>
        <v>0</v>
      </c>
      <c r="AD1237" s="60" t="str">
        <f ca="1">+IFERROR(VLOOKUP((($AC$3-AC1237))/30.5,$AK$24:$AL$28,2,TRUE),"")</f>
        <v>A plus d’un an</v>
      </c>
      <c r="AE1237" s="52"/>
      <c r="AF1237" s="61"/>
    </row>
    <row r="1238" spans="1:32" customFormat="1" ht="13.8" x14ac:dyDescent="0.3">
      <c r="A1238" s="76"/>
      <c r="B1238" s="64" t="s">
        <v>125</v>
      </c>
      <c r="C1238" s="65" t="s">
        <v>125</v>
      </c>
      <c r="D1238" s="65" t="s">
        <v>125</v>
      </c>
      <c r="E1238" s="66" t="s">
        <v>125</v>
      </c>
      <c r="F1238" s="54">
        <v>0</v>
      </c>
      <c r="G1238" s="55">
        <v>0</v>
      </c>
      <c r="H1238" s="67">
        <f t="shared" si="66"/>
        <v>0</v>
      </c>
      <c r="I1238" s="68"/>
      <c r="J1238" s="56"/>
      <c r="K1238" s="69"/>
      <c r="L1238" s="70">
        <f t="shared" si="67"/>
        <v>0</v>
      </c>
      <c r="M1238" s="52"/>
      <c r="N1238" s="57">
        <v>0</v>
      </c>
      <c r="O1238" s="72"/>
      <c r="P1238" s="72"/>
      <c r="Q1238" s="72"/>
      <c r="R1238" s="72"/>
      <c r="S1238" s="72"/>
      <c r="T1238" s="72"/>
      <c r="U1238" s="72"/>
      <c r="V1238" s="72"/>
      <c r="W1238" s="72"/>
      <c r="X1238" s="72"/>
      <c r="Y1238" s="72"/>
      <c r="Z1238" s="72"/>
      <c r="AA1238" s="58">
        <f t="shared" si="68"/>
        <v>0</v>
      </c>
      <c r="AB1238" s="73"/>
      <c r="AC1238" s="59">
        <f>IF(ROUND(Comptes!AA1238,0)=0,Comptes!AF1238,IFERROR(IF(Comptes!H1238&lt;&gt;0,IF(Comptes!AA1238&lt;&gt;0,SUMPRODUCT(Comptes!O1238:Z1238,Comptes!$O$5:$Z$5)/Comptes!AA1238,IF(Comptes!G1238&lt;&gt;0,$AC$3,Comptes!AF1238)),""),""))</f>
        <v>0</v>
      </c>
      <c r="AD1238" s="60" t="str">
        <f ca="1">+IFERROR(VLOOKUP((($AC$3-AC1238))/30.5,$AK$24:$AL$28,2,TRUE),"")</f>
        <v>A plus d’un an</v>
      </c>
      <c r="AE1238" s="52"/>
      <c r="AF1238" s="61"/>
    </row>
    <row r="1239" spans="1:32" customFormat="1" ht="13.8" x14ac:dyDescent="0.3">
      <c r="A1239" s="76"/>
      <c r="B1239" s="64" t="s">
        <v>125</v>
      </c>
      <c r="C1239" s="65" t="s">
        <v>125</v>
      </c>
      <c r="D1239" s="65" t="s">
        <v>125</v>
      </c>
      <c r="E1239" s="66" t="s">
        <v>125</v>
      </c>
      <c r="F1239" s="54">
        <v>0</v>
      </c>
      <c r="G1239" s="55">
        <v>0</v>
      </c>
      <c r="H1239" s="67">
        <f t="shared" si="66"/>
        <v>0</v>
      </c>
      <c r="I1239" s="68"/>
      <c r="J1239" s="56"/>
      <c r="K1239" s="69"/>
      <c r="L1239" s="70">
        <f t="shared" si="67"/>
        <v>0</v>
      </c>
      <c r="M1239" s="52"/>
      <c r="N1239" s="57">
        <v>0</v>
      </c>
      <c r="O1239" s="72"/>
      <c r="P1239" s="72"/>
      <c r="Q1239" s="72"/>
      <c r="R1239" s="72"/>
      <c r="S1239" s="72"/>
      <c r="T1239" s="72"/>
      <c r="U1239" s="72"/>
      <c r="V1239" s="72"/>
      <c r="W1239" s="72"/>
      <c r="X1239" s="72"/>
      <c r="Y1239" s="72"/>
      <c r="Z1239" s="72"/>
      <c r="AA1239" s="58">
        <f t="shared" si="68"/>
        <v>0</v>
      </c>
      <c r="AB1239" s="73"/>
      <c r="AC1239" s="59">
        <f>IF(ROUND(Comptes!AA1239,0)=0,Comptes!AF1239,IFERROR(IF(Comptes!H1239&lt;&gt;0,IF(Comptes!AA1239&lt;&gt;0,SUMPRODUCT(Comptes!O1239:Z1239,Comptes!$O$5:$Z$5)/Comptes!AA1239,IF(Comptes!G1239&lt;&gt;0,$AC$3,Comptes!AF1239)),""),""))</f>
        <v>0</v>
      </c>
      <c r="AD1239" s="60" t="str">
        <f ca="1">+IFERROR(VLOOKUP((($AC$3-AC1239))/30.5,$AK$24:$AL$28,2,TRUE),"")</f>
        <v>A plus d’un an</v>
      </c>
      <c r="AE1239" s="52"/>
      <c r="AF1239" s="61"/>
    </row>
    <row r="1240" spans="1:32" customFormat="1" ht="13.8" x14ac:dyDescent="0.3">
      <c r="A1240" s="76"/>
      <c r="B1240" s="64" t="s">
        <v>125</v>
      </c>
      <c r="C1240" s="65" t="s">
        <v>125</v>
      </c>
      <c r="D1240" s="65" t="s">
        <v>125</v>
      </c>
      <c r="E1240" s="66" t="s">
        <v>125</v>
      </c>
      <c r="F1240" s="54">
        <v>0</v>
      </c>
      <c r="G1240" s="55">
        <v>0</v>
      </c>
      <c r="H1240" s="67">
        <f t="shared" si="66"/>
        <v>0</v>
      </c>
      <c r="I1240" s="68"/>
      <c r="J1240" s="56"/>
      <c r="K1240" s="69"/>
      <c r="L1240" s="70">
        <f t="shared" si="67"/>
        <v>0</v>
      </c>
      <c r="M1240" s="52"/>
      <c r="N1240" s="57">
        <v>0</v>
      </c>
      <c r="O1240" s="72"/>
      <c r="P1240" s="72"/>
      <c r="Q1240" s="72"/>
      <c r="R1240" s="72"/>
      <c r="S1240" s="72"/>
      <c r="T1240" s="72"/>
      <c r="U1240" s="72"/>
      <c r="V1240" s="72"/>
      <c r="W1240" s="72"/>
      <c r="X1240" s="72"/>
      <c r="Y1240" s="72"/>
      <c r="Z1240" s="72"/>
      <c r="AA1240" s="58">
        <f t="shared" si="68"/>
        <v>0</v>
      </c>
      <c r="AB1240" s="73"/>
      <c r="AC1240" s="59">
        <f>IF(ROUND(Comptes!AA1240,0)=0,Comptes!AF1240,IFERROR(IF(Comptes!H1240&lt;&gt;0,IF(Comptes!AA1240&lt;&gt;0,SUMPRODUCT(Comptes!O1240:Z1240,Comptes!$O$5:$Z$5)/Comptes!AA1240,IF(Comptes!G1240&lt;&gt;0,$AC$3,Comptes!AF1240)),""),""))</f>
        <v>0</v>
      </c>
      <c r="AD1240" s="60" t="str">
        <f ca="1">+IFERROR(VLOOKUP((($AC$3-AC1240))/30.5,$AK$24:$AL$28,2,TRUE),"")</f>
        <v>A plus d’un an</v>
      </c>
      <c r="AE1240" s="52"/>
      <c r="AF1240" s="61"/>
    </row>
    <row r="1241" spans="1:32" customFormat="1" ht="13.8" x14ac:dyDescent="0.3">
      <c r="A1241" s="76"/>
      <c r="B1241" s="64" t="s">
        <v>125</v>
      </c>
      <c r="C1241" s="65" t="s">
        <v>125</v>
      </c>
      <c r="D1241" s="65" t="s">
        <v>125</v>
      </c>
      <c r="E1241" s="66" t="s">
        <v>125</v>
      </c>
      <c r="F1241" s="54">
        <v>0</v>
      </c>
      <c r="G1241" s="55">
        <v>0</v>
      </c>
      <c r="H1241" s="67">
        <f t="shared" si="66"/>
        <v>0</v>
      </c>
      <c r="I1241" s="68"/>
      <c r="J1241" s="56"/>
      <c r="K1241" s="69"/>
      <c r="L1241" s="70">
        <f t="shared" si="67"/>
        <v>0</v>
      </c>
      <c r="M1241" s="52"/>
      <c r="N1241" s="57">
        <v>0</v>
      </c>
      <c r="O1241" s="72"/>
      <c r="P1241" s="72"/>
      <c r="Q1241" s="72"/>
      <c r="R1241" s="72"/>
      <c r="S1241" s="72"/>
      <c r="T1241" s="72"/>
      <c r="U1241" s="72"/>
      <c r="V1241" s="72"/>
      <c r="W1241" s="72"/>
      <c r="X1241" s="72"/>
      <c r="Y1241" s="72"/>
      <c r="Z1241" s="72"/>
      <c r="AA1241" s="58">
        <f t="shared" si="68"/>
        <v>0</v>
      </c>
      <c r="AB1241" s="73"/>
      <c r="AC1241" s="59">
        <f>IF(ROUND(Comptes!AA1241,0)=0,Comptes!AF1241,IFERROR(IF(Comptes!H1241&lt;&gt;0,IF(Comptes!AA1241&lt;&gt;0,SUMPRODUCT(Comptes!O1241:Z1241,Comptes!$O$5:$Z$5)/Comptes!AA1241,IF(Comptes!G1241&lt;&gt;0,$AC$3,Comptes!AF1241)),""),""))</f>
        <v>0</v>
      </c>
      <c r="AD1241" s="60" t="str">
        <f ca="1">+IFERROR(VLOOKUP((($AC$3-AC1241))/30.5,$AK$24:$AL$28,2,TRUE),"")</f>
        <v>A plus d’un an</v>
      </c>
      <c r="AE1241" s="52"/>
      <c r="AF1241" s="61"/>
    </row>
    <row r="1242" spans="1:32" customFormat="1" ht="13.8" x14ac:dyDescent="0.3">
      <c r="A1242" s="76"/>
      <c r="B1242" s="64" t="s">
        <v>125</v>
      </c>
      <c r="C1242" s="65" t="s">
        <v>125</v>
      </c>
      <c r="D1242" s="65" t="s">
        <v>125</v>
      </c>
      <c r="E1242" s="66" t="s">
        <v>125</v>
      </c>
      <c r="F1242" s="54">
        <v>0</v>
      </c>
      <c r="G1242" s="55">
        <v>0</v>
      </c>
      <c r="H1242" s="67">
        <f t="shared" si="66"/>
        <v>0</v>
      </c>
      <c r="I1242" s="68"/>
      <c r="J1242" s="56"/>
      <c r="K1242" s="69"/>
      <c r="L1242" s="70">
        <f t="shared" si="67"/>
        <v>0</v>
      </c>
      <c r="M1242" s="52"/>
      <c r="N1242" s="57">
        <v>0</v>
      </c>
      <c r="O1242" s="72"/>
      <c r="P1242" s="72"/>
      <c r="Q1242" s="72"/>
      <c r="R1242" s="72"/>
      <c r="S1242" s="72"/>
      <c r="T1242" s="72"/>
      <c r="U1242" s="72"/>
      <c r="V1242" s="72"/>
      <c r="W1242" s="72"/>
      <c r="X1242" s="72"/>
      <c r="Y1242" s="72"/>
      <c r="Z1242" s="72"/>
      <c r="AA1242" s="58">
        <f t="shared" si="68"/>
        <v>0</v>
      </c>
      <c r="AB1242" s="73"/>
      <c r="AC1242" s="59">
        <f>IF(ROUND(Comptes!AA1242,0)=0,Comptes!AF1242,IFERROR(IF(Comptes!H1242&lt;&gt;0,IF(Comptes!AA1242&lt;&gt;0,SUMPRODUCT(Comptes!O1242:Z1242,Comptes!$O$5:$Z$5)/Comptes!AA1242,IF(Comptes!G1242&lt;&gt;0,$AC$3,Comptes!AF1242)),""),""))</f>
        <v>0</v>
      </c>
      <c r="AD1242" s="60" t="str">
        <f ca="1">+IFERROR(VLOOKUP((($AC$3-AC1242))/30.5,$AK$24:$AL$28,2,TRUE),"")</f>
        <v>A plus d’un an</v>
      </c>
      <c r="AE1242" s="52"/>
      <c r="AF1242" s="61"/>
    </row>
    <row r="1243" spans="1:32" customFormat="1" ht="13.8" x14ac:dyDescent="0.3">
      <c r="A1243" s="76"/>
      <c r="B1243" s="64" t="s">
        <v>125</v>
      </c>
      <c r="C1243" s="65" t="s">
        <v>125</v>
      </c>
      <c r="D1243" s="65" t="s">
        <v>125</v>
      </c>
      <c r="E1243" s="66" t="s">
        <v>125</v>
      </c>
      <c r="F1243" s="54">
        <v>0</v>
      </c>
      <c r="G1243" s="55">
        <v>0</v>
      </c>
      <c r="H1243" s="67">
        <f t="shared" si="66"/>
        <v>0</v>
      </c>
      <c r="I1243" s="68"/>
      <c r="J1243" s="56"/>
      <c r="K1243" s="69"/>
      <c r="L1243" s="70">
        <f t="shared" si="67"/>
        <v>0</v>
      </c>
      <c r="M1243" s="52"/>
      <c r="N1243" s="57">
        <v>0</v>
      </c>
      <c r="O1243" s="72"/>
      <c r="P1243" s="72"/>
      <c r="Q1243" s="72"/>
      <c r="R1243" s="72"/>
      <c r="S1243" s="72"/>
      <c r="T1243" s="72"/>
      <c r="U1243" s="72"/>
      <c r="V1243" s="72"/>
      <c r="W1243" s="72"/>
      <c r="X1243" s="72"/>
      <c r="Y1243" s="72"/>
      <c r="Z1243" s="72"/>
      <c r="AA1243" s="58">
        <f t="shared" si="68"/>
        <v>0</v>
      </c>
      <c r="AB1243" s="73"/>
      <c r="AC1243" s="59">
        <f>IF(ROUND(Comptes!AA1243,0)=0,Comptes!AF1243,IFERROR(IF(Comptes!H1243&lt;&gt;0,IF(Comptes!AA1243&lt;&gt;0,SUMPRODUCT(Comptes!O1243:Z1243,Comptes!$O$5:$Z$5)/Comptes!AA1243,IF(Comptes!G1243&lt;&gt;0,$AC$3,Comptes!AF1243)),""),""))</f>
        <v>0</v>
      </c>
      <c r="AD1243" s="60" t="str">
        <f ca="1">+IFERROR(VLOOKUP((($AC$3-AC1243))/30.5,$AK$24:$AL$28,2,TRUE),"")</f>
        <v>A plus d’un an</v>
      </c>
      <c r="AE1243" s="52"/>
      <c r="AF1243" s="61"/>
    </row>
    <row r="1244" spans="1:32" customFormat="1" ht="13.8" x14ac:dyDescent="0.3">
      <c r="A1244" s="76"/>
      <c r="B1244" s="64" t="s">
        <v>125</v>
      </c>
      <c r="C1244" s="65" t="s">
        <v>125</v>
      </c>
      <c r="D1244" s="65" t="s">
        <v>125</v>
      </c>
      <c r="E1244" s="66" t="s">
        <v>125</v>
      </c>
      <c r="F1244" s="54">
        <v>0</v>
      </c>
      <c r="G1244" s="55">
        <v>0</v>
      </c>
      <c r="H1244" s="67">
        <f t="shared" si="66"/>
        <v>0</v>
      </c>
      <c r="I1244" s="68"/>
      <c r="J1244" s="56"/>
      <c r="K1244" s="69"/>
      <c r="L1244" s="70">
        <f t="shared" si="67"/>
        <v>0</v>
      </c>
      <c r="M1244" s="52"/>
      <c r="N1244" s="57">
        <v>0</v>
      </c>
      <c r="O1244" s="72"/>
      <c r="P1244" s="72"/>
      <c r="Q1244" s="72"/>
      <c r="R1244" s="72"/>
      <c r="S1244" s="72"/>
      <c r="T1244" s="72"/>
      <c r="U1244" s="72"/>
      <c r="V1244" s="72"/>
      <c r="W1244" s="72"/>
      <c r="X1244" s="72"/>
      <c r="Y1244" s="72"/>
      <c r="Z1244" s="72"/>
      <c r="AA1244" s="58">
        <f t="shared" si="68"/>
        <v>0</v>
      </c>
      <c r="AB1244" s="73"/>
      <c r="AC1244" s="59">
        <f>IF(ROUND(Comptes!AA1244,0)=0,Comptes!AF1244,IFERROR(IF(Comptes!H1244&lt;&gt;0,IF(Comptes!AA1244&lt;&gt;0,SUMPRODUCT(Comptes!O1244:Z1244,Comptes!$O$5:$Z$5)/Comptes!AA1244,IF(Comptes!G1244&lt;&gt;0,$AC$3,Comptes!AF1244)),""),""))</f>
        <v>0</v>
      </c>
      <c r="AD1244" s="60" t="str">
        <f ca="1">+IFERROR(VLOOKUP((($AC$3-AC1244))/30.5,$AK$24:$AL$28,2,TRUE),"")</f>
        <v>A plus d’un an</v>
      </c>
      <c r="AE1244" s="52"/>
      <c r="AF1244" s="61"/>
    </row>
    <row r="1245" spans="1:32" customFormat="1" ht="13.8" x14ac:dyDescent="0.3">
      <c r="A1245" s="76"/>
      <c r="B1245" s="64" t="s">
        <v>125</v>
      </c>
      <c r="C1245" s="65" t="s">
        <v>125</v>
      </c>
      <c r="D1245" s="65" t="s">
        <v>125</v>
      </c>
      <c r="E1245" s="66" t="s">
        <v>125</v>
      </c>
      <c r="F1245" s="54">
        <v>0</v>
      </c>
      <c r="G1245" s="55">
        <v>0</v>
      </c>
      <c r="H1245" s="67">
        <f t="shared" si="66"/>
        <v>0</v>
      </c>
      <c r="I1245" s="68"/>
      <c r="J1245" s="56"/>
      <c r="K1245" s="69"/>
      <c r="L1245" s="70">
        <f t="shared" si="67"/>
        <v>0</v>
      </c>
      <c r="M1245" s="52"/>
      <c r="N1245" s="57">
        <v>0</v>
      </c>
      <c r="O1245" s="72"/>
      <c r="P1245" s="72"/>
      <c r="Q1245" s="72"/>
      <c r="R1245" s="72"/>
      <c r="S1245" s="72"/>
      <c r="T1245" s="72"/>
      <c r="U1245" s="72"/>
      <c r="V1245" s="72"/>
      <c r="W1245" s="72"/>
      <c r="X1245" s="72"/>
      <c r="Y1245" s="72"/>
      <c r="Z1245" s="72"/>
      <c r="AA1245" s="58">
        <f t="shared" si="68"/>
        <v>0</v>
      </c>
      <c r="AB1245" s="73"/>
      <c r="AC1245" s="59">
        <f>IF(ROUND(Comptes!AA1245,0)=0,Comptes!AF1245,IFERROR(IF(Comptes!H1245&lt;&gt;0,IF(Comptes!AA1245&lt;&gt;0,SUMPRODUCT(Comptes!O1245:Z1245,Comptes!$O$5:$Z$5)/Comptes!AA1245,IF(Comptes!G1245&lt;&gt;0,$AC$3,Comptes!AF1245)),""),""))</f>
        <v>0</v>
      </c>
      <c r="AD1245" s="60" t="str">
        <f ca="1">+IFERROR(VLOOKUP((($AC$3-AC1245))/30.5,$AK$24:$AL$28,2,TRUE),"")</f>
        <v>A plus d’un an</v>
      </c>
      <c r="AE1245" s="52"/>
      <c r="AF1245" s="61"/>
    </row>
    <row r="1246" spans="1:32" customFormat="1" ht="13.8" x14ac:dyDescent="0.3">
      <c r="A1246" s="76"/>
      <c r="B1246" s="64" t="s">
        <v>125</v>
      </c>
      <c r="C1246" s="65" t="s">
        <v>125</v>
      </c>
      <c r="D1246" s="65" t="s">
        <v>125</v>
      </c>
      <c r="E1246" s="66" t="s">
        <v>125</v>
      </c>
      <c r="F1246" s="54">
        <v>0</v>
      </c>
      <c r="G1246" s="55">
        <v>0</v>
      </c>
      <c r="H1246" s="67">
        <f t="shared" si="66"/>
        <v>0</v>
      </c>
      <c r="I1246" s="68"/>
      <c r="J1246" s="56"/>
      <c r="K1246" s="69"/>
      <c r="L1246" s="70">
        <f t="shared" si="67"/>
        <v>0</v>
      </c>
      <c r="M1246" s="52"/>
      <c r="N1246" s="57">
        <v>0</v>
      </c>
      <c r="O1246" s="72"/>
      <c r="P1246" s="72"/>
      <c r="Q1246" s="72"/>
      <c r="R1246" s="72"/>
      <c r="S1246" s="72"/>
      <c r="T1246" s="72"/>
      <c r="U1246" s="72"/>
      <c r="V1246" s="72"/>
      <c r="W1246" s="72"/>
      <c r="X1246" s="72"/>
      <c r="Y1246" s="72"/>
      <c r="Z1246" s="72"/>
      <c r="AA1246" s="58">
        <f t="shared" si="68"/>
        <v>0</v>
      </c>
      <c r="AB1246" s="73"/>
      <c r="AC1246" s="59">
        <f>IF(ROUND(Comptes!AA1246,0)=0,Comptes!AF1246,IFERROR(IF(Comptes!H1246&lt;&gt;0,IF(Comptes!AA1246&lt;&gt;0,SUMPRODUCT(Comptes!O1246:Z1246,Comptes!$O$5:$Z$5)/Comptes!AA1246,IF(Comptes!G1246&lt;&gt;0,$AC$3,Comptes!AF1246)),""),""))</f>
        <v>0</v>
      </c>
      <c r="AD1246" s="60" t="str">
        <f ca="1">+IFERROR(VLOOKUP((($AC$3-AC1246))/30.5,$AK$24:$AL$28,2,TRUE),"")</f>
        <v>A plus d’un an</v>
      </c>
      <c r="AE1246" s="52"/>
      <c r="AF1246" s="61"/>
    </row>
    <row r="1247" spans="1:32" customFormat="1" ht="13.8" x14ac:dyDescent="0.3">
      <c r="A1247" s="76"/>
      <c r="B1247" s="64" t="s">
        <v>125</v>
      </c>
      <c r="C1247" s="65" t="s">
        <v>125</v>
      </c>
      <c r="D1247" s="65" t="s">
        <v>125</v>
      </c>
      <c r="E1247" s="66" t="s">
        <v>125</v>
      </c>
      <c r="F1247" s="54">
        <v>0</v>
      </c>
      <c r="G1247" s="55">
        <v>0</v>
      </c>
      <c r="H1247" s="67">
        <f t="shared" si="66"/>
        <v>0</v>
      </c>
      <c r="I1247" s="68"/>
      <c r="J1247" s="56"/>
      <c r="K1247" s="69"/>
      <c r="L1247" s="70">
        <f t="shared" si="67"/>
        <v>0</v>
      </c>
      <c r="M1247" s="52"/>
      <c r="N1247" s="57">
        <v>0</v>
      </c>
      <c r="O1247" s="72"/>
      <c r="P1247" s="72"/>
      <c r="Q1247" s="72"/>
      <c r="R1247" s="72"/>
      <c r="S1247" s="72"/>
      <c r="T1247" s="72"/>
      <c r="U1247" s="72"/>
      <c r="V1247" s="72"/>
      <c r="W1247" s="72"/>
      <c r="X1247" s="72"/>
      <c r="Y1247" s="72"/>
      <c r="Z1247" s="72"/>
      <c r="AA1247" s="58">
        <f t="shared" si="68"/>
        <v>0</v>
      </c>
      <c r="AB1247" s="73"/>
      <c r="AC1247" s="59">
        <f>IF(ROUND(Comptes!AA1247,0)=0,Comptes!AF1247,IFERROR(IF(Comptes!H1247&lt;&gt;0,IF(Comptes!AA1247&lt;&gt;0,SUMPRODUCT(Comptes!O1247:Z1247,Comptes!$O$5:$Z$5)/Comptes!AA1247,IF(Comptes!G1247&lt;&gt;0,$AC$3,Comptes!AF1247)),""),""))</f>
        <v>0</v>
      </c>
      <c r="AD1247" s="60" t="str">
        <f ca="1">+IFERROR(VLOOKUP((($AC$3-AC1247))/30.5,$AK$24:$AL$28,2,TRUE),"")</f>
        <v>A plus d’un an</v>
      </c>
      <c r="AE1247" s="52"/>
      <c r="AF1247" s="61"/>
    </row>
    <row r="1248" spans="1:32" customFormat="1" ht="13.8" x14ac:dyDescent="0.3">
      <c r="A1248" s="76"/>
      <c r="B1248" s="64" t="s">
        <v>125</v>
      </c>
      <c r="C1248" s="65" t="s">
        <v>125</v>
      </c>
      <c r="D1248" s="65" t="s">
        <v>125</v>
      </c>
      <c r="E1248" s="66" t="s">
        <v>125</v>
      </c>
      <c r="F1248" s="54">
        <v>0</v>
      </c>
      <c r="G1248" s="55">
        <v>0</v>
      </c>
      <c r="H1248" s="67">
        <f t="shared" si="66"/>
        <v>0</v>
      </c>
      <c r="I1248" s="68"/>
      <c r="J1248" s="56"/>
      <c r="K1248" s="69"/>
      <c r="L1248" s="70">
        <f t="shared" si="67"/>
        <v>0</v>
      </c>
      <c r="M1248" s="52"/>
      <c r="N1248" s="57">
        <v>0</v>
      </c>
      <c r="O1248" s="72"/>
      <c r="P1248" s="72"/>
      <c r="Q1248" s="72"/>
      <c r="R1248" s="72"/>
      <c r="S1248" s="72"/>
      <c r="T1248" s="72"/>
      <c r="U1248" s="72"/>
      <c r="V1248" s="72"/>
      <c r="W1248" s="72"/>
      <c r="X1248" s="72"/>
      <c r="Y1248" s="72"/>
      <c r="Z1248" s="72"/>
      <c r="AA1248" s="58">
        <f t="shared" si="68"/>
        <v>0</v>
      </c>
      <c r="AB1248" s="73"/>
      <c r="AC1248" s="59">
        <f>IF(ROUND(Comptes!AA1248,0)=0,Comptes!AF1248,IFERROR(IF(Comptes!H1248&lt;&gt;0,IF(Comptes!AA1248&lt;&gt;0,SUMPRODUCT(Comptes!O1248:Z1248,Comptes!$O$5:$Z$5)/Comptes!AA1248,IF(Comptes!G1248&lt;&gt;0,$AC$3,Comptes!AF1248)),""),""))</f>
        <v>0</v>
      </c>
      <c r="AD1248" s="60" t="str">
        <f ca="1">+IFERROR(VLOOKUP((($AC$3-AC1248))/30.5,$AK$24:$AL$28,2,TRUE),"")</f>
        <v>A plus d’un an</v>
      </c>
      <c r="AE1248" s="52"/>
      <c r="AF1248" s="61"/>
    </row>
    <row r="1249" spans="1:32" customFormat="1" ht="13.8" x14ac:dyDescent="0.3">
      <c r="A1249" s="76"/>
      <c r="B1249" s="64" t="s">
        <v>125</v>
      </c>
      <c r="C1249" s="65" t="s">
        <v>125</v>
      </c>
      <c r="D1249" s="65" t="s">
        <v>125</v>
      </c>
      <c r="E1249" s="66" t="s">
        <v>125</v>
      </c>
      <c r="F1249" s="54">
        <v>0</v>
      </c>
      <c r="G1249" s="55">
        <v>0</v>
      </c>
      <c r="H1249" s="67">
        <f t="shared" si="66"/>
        <v>0</v>
      </c>
      <c r="I1249" s="68"/>
      <c r="J1249" s="56"/>
      <c r="K1249" s="69"/>
      <c r="L1249" s="70">
        <f t="shared" si="67"/>
        <v>0</v>
      </c>
      <c r="M1249" s="52"/>
      <c r="N1249" s="57">
        <v>0</v>
      </c>
      <c r="O1249" s="72"/>
      <c r="P1249" s="72"/>
      <c r="Q1249" s="72"/>
      <c r="R1249" s="72"/>
      <c r="S1249" s="72"/>
      <c r="T1249" s="72"/>
      <c r="U1249" s="72"/>
      <c r="V1249" s="72"/>
      <c r="W1249" s="72"/>
      <c r="X1249" s="72"/>
      <c r="Y1249" s="72"/>
      <c r="Z1249" s="72"/>
      <c r="AA1249" s="58">
        <f t="shared" si="68"/>
        <v>0</v>
      </c>
      <c r="AB1249" s="73"/>
      <c r="AC1249" s="59">
        <f>IF(ROUND(Comptes!AA1249,0)=0,Comptes!AF1249,IFERROR(IF(Comptes!H1249&lt;&gt;0,IF(Comptes!AA1249&lt;&gt;0,SUMPRODUCT(Comptes!O1249:Z1249,Comptes!$O$5:$Z$5)/Comptes!AA1249,IF(Comptes!G1249&lt;&gt;0,$AC$3,Comptes!AF1249)),""),""))</f>
        <v>0</v>
      </c>
      <c r="AD1249" s="60" t="str">
        <f ca="1">+IFERROR(VLOOKUP((($AC$3-AC1249))/30.5,$AK$24:$AL$28,2,TRUE),"")</f>
        <v>A plus d’un an</v>
      </c>
      <c r="AE1249" s="52"/>
      <c r="AF1249" s="61"/>
    </row>
    <row r="1250" spans="1:32" customFormat="1" ht="13.8" x14ac:dyDescent="0.3">
      <c r="A1250" s="76"/>
      <c r="B1250" s="64" t="s">
        <v>125</v>
      </c>
      <c r="C1250" s="65" t="s">
        <v>125</v>
      </c>
      <c r="D1250" s="65" t="s">
        <v>125</v>
      </c>
      <c r="E1250" s="66" t="s">
        <v>125</v>
      </c>
      <c r="F1250" s="54">
        <v>0</v>
      </c>
      <c r="G1250" s="55">
        <v>0</v>
      </c>
      <c r="H1250" s="67">
        <f t="shared" si="66"/>
        <v>0</v>
      </c>
      <c r="I1250" s="68"/>
      <c r="J1250" s="56"/>
      <c r="K1250" s="69"/>
      <c r="L1250" s="70">
        <f t="shared" si="67"/>
        <v>0</v>
      </c>
      <c r="M1250" s="52"/>
      <c r="N1250" s="57">
        <v>0</v>
      </c>
      <c r="O1250" s="72"/>
      <c r="P1250" s="72"/>
      <c r="Q1250" s="72"/>
      <c r="R1250" s="72"/>
      <c r="S1250" s="72"/>
      <c r="T1250" s="72"/>
      <c r="U1250" s="72"/>
      <c r="V1250" s="72"/>
      <c r="W1250" s="72"/>
      <c r="X1250" s="72"/>
      <c r="Y1250" s="72"/>
      <c r="Z1250" s="72"/>
      <c r="AA1250" s="58">
        <f t="shared" si="68"/>
        <v>0</v>
      </c>
      <c r="AB1250" s="73"/>
      <c r="AC1250" s="59">
        <f>IF(ROUND(Comptes!AA1250,0)=0,Comptes!AF1250,IFERROR(IF(Comptes!H1250&lt;&gt;0,IF(Comptes!AA1250&lt;&gt;0,SUMPRODUCT(Comptes!O1250:Z1250,Comptes!$O$5:$Z$5)/Comptes!AA1250,IF(Comptes!G1250&lt;&gt;0,$AC$3,Comptes!AF1250)),""),""))</f>
        <v>0</v>
      </c>
      <c r="AD1250" s="60" t="str">
        <f ca="1">+IFERROR(VLOOKUP((($AC$3-AC1250))/30.5,$AK$24:$AL$28,2,TRUE),"")</f>
        <v>A plus d’un an</v>
      </c>
      <c r="AE1250" s="52"/>
      <c r="AF1250" s="61"/>
    </row>
    <row r="1251" spans="1:32" customFormat="1" ht="13.8" x14ac:dyDescent="0.3">
      <c r="A1251" s="76"/>
      <c r="B1251" s="64" t="s">
        <v>125</v>
      </c>
      <c r="C1251" s="65" t="s">
        <v>125</v>
      </c>
      <c r="D1251" s="65" t="s">
        <v>125</v>
      </c>
      <c r="E1251" s="66" t="s">
        <v>125</v>
      </c>
      <c r="F1251" s="54">
        <v>0</v>
      </c>
      <c r="G1251" s="55">
        <v>0</v>
      </c>
      <c r="H1251" s="67">
        <f t="shared" si="66"/>
        <v>0</v>
      </c>
      <c r="I1251" s="68"/>
      <c r="J1251" s="56"/>
      <c r="K1251" s="69"/>
      <c r="L1251" s="70">
        <f t="shared" si="67"/>
        <v>0</v>
      </c>
      <c r="M1251" s="52"/>
      <c r="N1251" s="57">
        <v>0</v>
      </c>
      <c r="O1251" s="72"/>
      <c r="P1251" s="72"/>
      <c r="Q1251" s="72"/>
      <c r="R1251" s="72"/>
      <c r="S1251" s="72"/>
      <c r="T1251" s="72"/>
      <c r="U1251" s="72"/>
      <c r="V1251" s="72"/>
      <c r="W1251" s="72"/>
      <c r="X1251" s="72"/>
      <c r="Y1251" s="72"/>
      <c r="Z1251" s="72"/>
      <c r="AA1251" s="58">
        <f t="shared" si="68"/>
        <v>0</v>
      </c>
      <c r="AB1251" s="73"/>
      <c r="AC1251" s="59">
        <f>IF(ROUND(Comptes!AA1251,0)=0,Comptes!AF1251,IFERROR(IF(Comptes!H1251&lt;&gt;0,IF(Comptes!AA1251&lt;&gt;0,SUMPRODUCT(Comptes!O1251:Z1251,Comptes!$O$5:$Z$5)/Comptes!AA1251,IF(Comptes!G1251&lt;&gt;0,$AC$3,Comptes!AF1251)),""),""))</f>
        <v>0</v>
      </c>
      <c r="AD1251" s="60" t="str">
        <f ca="1">+IFERROR(VLOOKUP((($AC$3-AC1251))/30.5,$AK$24:$AL$28,2,TRUE),"")</f>
        <v>A plus d’un an</v>
      </c>
      <c r="AE1251" s="52"/>
      <c r="AF1251" s="61"/>
    </row>
    <row r="1252" spans="1:32" customFormat="1" ht="13.8" x14ac:dyDescent="0.3">
      <c r="A1252" s="76"/>
      <c r="B1252" s="64" t="s">
        <v>125</v>
      </c>
      <c r="C1252" s="65" t="s">
        <v>125</v>
      </c>
      <c r="D1252" s="65" t="s">
        <v>125</v>
      </c>
      <c r="E1252" s="66" t="s">
        <v>125</v>
      </c>
      <c r="F1252" s="54">
        <v>0</v>
      </c>
      <c r="G1252" s="55">
        <v>0</v>
      </c>
      <c r="H1252" s="67">
        <f t="shared" si="66"/>
        <v>0</v>
      </c>
      <c r="I1252" s="68"/>
      <c r="J1252" s="56"/>
      <c r="K1252" s="69"/>
      <c r="L1252" s="70">
        <f t="shared" si="67"/>
        <v>0</v>
      </c>
      <c r="M1252" s="52"/>
      <c r="N1252" s="57">
        <v>0</v>
      </c>
      <c r="O1252" s="72"/>
      <c r="P1252" s="72"/>
      <c r="Q1252" s="72"/>
      <c r="R1252" s="72"/>
      <c r="S1252" s="72"/>
      <c r="T1252" s="72"/>
      <c r="U1252" s="72"/>
      <c r="V1252" s="72"/>
      <c r="W1252" s="72"/>
      <c r="X1252" s="72"/>
      <c r="Y1252" s="72"/>
      <c r="Z1252" s="72"/>
      <c r="AA1252" s="58">
        <f t="shared" si="68"/>
        <v>0</v>
      </c>
      <c r="AB1252" s="73"/>
      <c r="AC1252" s="59">
        <f>IF(ROUND(Comptes!AA1252,0)=0,Comptes!AF1252,IFERROR(IF(Comptes!H1252&lt;&gt;0,IF(Comptes!AA1252&lt;&gt;0,SUMPRODUCT(Comptes!O1252:Z1252,Comptes!$O$5:$Z$5)/Comptes!AA1252,IF(Comptes!G1252&lt;&gt;0,$AC$3,Comptes!AF1252)),""),""))</f>
        <v>0</v>
      </c>
      <c r="AD1252" s="60" t="str">
        <f ca="1">+IFERROR(VLOOKUP((($AC$3-AC1252))/30.5,$AK$24:$AL$28,2,TRUE),"")</f>
        <v>A plus d’un an</v>
      </c>
      <c r="AE1252" s="52"/>
      <c r="AF1252" s="61"/>
    </row>
    <row r="1253" spans="1:32" customFormat="1" ht="13.8" x14ac:dyDescent="0.3">
      <c r="A1253" s="76"/>
      <c r="B1253" s="64" t="s">
        <v>125</v>
      </c>
      <c r="C1253" s="65" t="s">
        <v>125</v>
      </c>
      <c r="D1253" s="65" t="s">
        <v>125</v>
      </c>
      <c r="E1253" s="66" t="s">
        <v>125</v>
      </c>
      <c r="F1253" s="54">
        <v>0</v>
      </c>
      <c r="G1253" s="55">
        <v>0</v>
      </c>
      <c r="H1253" s="67">
        <f t="shared" si="66"/>
        <v>0</v>
      </c>
      <c r="I1253" s="68"/>
      <c r="J1253" s="56"/>
      <c r="K1253" s="69"/>
      <c r="L1253" s="70">
        <f t="shared" si="67"/>
        <v>0</v>
      </c>
      <c r="M1253" s="52"/>
      <c r="N1253" s="57">
        <v>0</v>
      </c>
      <c r="O1253" s="72"/>
      <c r="P1253" s="72"/>
      <c r="Q1253" s="72"/>
      <c r="R1253" s="72"/>
      <c r="S1253" s="72"/>
      <c r="T1253" s="72"/>
      <c r="U1253" s="72"/>
      <c r="V1253" s="72"/>
      <c r="W1253" s="72"/>
      <c r="X1253" s="72"/>
      <c r="Y1253" s="72"/>
      <c r="Z1253" s="72"/>
      <c r="AA1253" s="58">
        <f t="shared" si="68"/>
        <v>0</v>
      </c>
      <c r="AB1253" s="73"/>
      <c r="AC1253" s="59">
        <f>IF(ROUND(Comptes!AA1253,0)=0,Comptes!AF1253,IFERROR(IF(Comptes!H1253&lt;&gt;0,IF(Comptes!AA1253&lt;&gt;0,SUMPRODUCT(Comptes!O1253:Z1253,Comptes!$O$5:$Z$5)/Comptes!AA1253,IF(Comptes!G1253&lt;&gt;0,$AC$3,Comptes!AF1253)),""),""))</f>
        <v>0</v>
      </c>
      <c r="AD1253" s="60" t="str">
        <f ca="1">+IFERROR(VLOOKUP((($AC$3-AC1253))/30.5,$AK$24:$AL$28,2,TRUE),"")</f>
        <v>A plus d’un an</v>
      </c>
      <c r="AE1253" s="52"/>
      <c r="AF1253" s="61"/>
    </row>
    <row r="1254" spans="1:32" customFormat="1" ht="13.8" x14ac:dyDescent="0.3">
      <c r="A1254" s="76"/>
      <c r="B1254" s="64" t="s">
        <v>125</v>
      </c>
      <c r="C1254" s="65" t="s">
        <v>125</v>
      </c>
      <c r="D1254" s="65" t="s">
        <v>125</v>
      </c>
      <c r="E1254" s="66" t="s">
        <v>125</v>
      </c>
      <c r="F1254" s="54">
        <v>0</v>
      </c>
      <c r="G1254" s="55">
        <v>0</v>
      </c>
      <c r="H1254" s="67">
        <f t="shared" si="66"/>
        <v>0</v>
      </c>
      <c r="I1254" s="68"/>
      <c r="J1254" s="56"/>
      <c r="K1254" s="69"/>
      <c r="L1254" s="70">
        <f t="shared" si="67"/>
        <v>0</v>
      </c>
      <c r="M1254" s="52"/>
      <c r="N1254" s="57">
        <v>0</v>
      </c>
      <c r="O1254" s="72"/>
      <c r="P1254" s="72"/>
      <c r="Q1254" s="72"/>
      <c r="R1254" s="72"/>
      <c r="S1254" s="72"/>
      <c r="T1254" s="72"/>
      <c r="U1254" s="72"/>
      <c r="V1254" s="72"/>
      <c r="W1254" s="72"/>
      <c r="X1254" s="72"/>
      <c r="Y1254" s="72"/>
      <c r="Z1254" s="72"/>
      <c r="AA1254" s="58">
        <f t="shared" si="68"/>
        <v>0</v>
      </c>
      <c r="AB1254" s="73"/>
      <c r="AC1254" s="59">
        <f>IF(ROUND(Comptes!AA1254,0)=0,Comptes!AF1254,IFERROR(IF(Comptes!H1254&lt;&gt;0,IF(Comptes!AA1254&lt;&gt;0,SUMPRODUCT(Comptes!O1254:Z1254,Comptes!$O$5:$Z$5)/Comptes!AA1254,IF(Comptes!G1254&lt;&gt;0,$AC$3,Comptes!AF1254)),""),""))</f>
        <v>0</v>
      </c>
      <c r="AD1254" s="60" t="str">
        <f ca="1">+IFERROR(VLOOKUP((($AC$3-AC1254))/30.5,$AK$24:$AL$28,2,TRUE),"")</f>
        <v>A plus d’un an</v>
      </c>
      <c r="AE1254" s="52"/>
      <c r="AF1254" s="61"/>
    </row>
    <row r="1255" spans="1:32" customFormat="1" ht="13.8" x14ac:dyDescent="0.3">
      <c r="A1255" s="76"/>
      <c r="B1255" s="64" t="s">
        <v>125</v>
      </c>
      <c r="C1255" s="65" t="s">
        <v>125</v>
      </c>
      <c r="D1255" s="65" t="s">
        <v>125</v>
      </c>
      <c r="E1255" s="66" t="s">
        <v>125</v>
      </c>
      <c r="F1255" s="54">
        <v>0</v>
      </c>
      <c r="G1255" s="55">
        <v>0</v>
      </c>
      <c r="H1255" s="67">
        <f t="shared" si="66"/>
        <v>0</v>
      </c>
      <c r="I1255" s="68"/>
      <c r="J1255" s="56"/>
      <c r="K1255" s="69"/>
      <c r="L1255" s="70">
        <f t="shared" si="67"/>
        <v>0</v>
      </c>
      <c r="M1255" s="52"/>
      <c r="N1255" s="57">
        <v>0</v>
      </c>
      <c r="O1255" s="72"/>
      <c r="P1255" s="72"/>
      <c r="Q1255" s="72"/>
      <c r="R1255" s="72"/>
      <c r="S1255" s="72"/>
      <c r="T1255" s="72"/>
      <c r="U1255" s="72"/>
      <c r="V1255" s="72"/>
      <c r="W1255" s="72"/>
      <c r="X1255" s="72"/>
      <c r="Y1255" s="72"/>
      <c r="Z1255" s="72"/>
      <c r="AA1255" s="58">
        <f t="shared" si="68"/>
        <v>0</v>
      </c>
      <c r="AB1255" s="73"/>
      <c r="AC1255" s="59">
        <f>IF(ROUND(Comptes!AA1255,0)=0,Comptes!AF1255,IFERROR(IF(Comptes!H1255&lt;&gt;0,IF(Comptes!AA1255&lt;&gt;0,SUMPRODUCT(Comptes!O1255:Z1255,Comptes!$O$5:$Z$5)/Comptes!AA1255,IF(Comptes!G1255&lt;&gt;0,$AC$3,Comptes!AF1255)),""),""))</f>
        <v>0</v>
      </c>
      <c r="AD1255" s="60" t="str">
        <f ca="1">+IFERROR(VLOOKUP((($AC$3-AC1255))/30.5,$AK$24:$AL$28,2,TRUE),"")</f>
        <v>A plus d’un an</v>
      </c>
      <c r="AE1255" s="52"/>
      <c r="AF1255" s="61"/>
    </row>
    <row r="1256" spans="1:32" customFormat="1" ht="13.8" x14ac:dyDescent="0.3">
      <c r="A1256" s="76"/>
      <c r="B1256" s="64" t="s">
        <v>125</v>
      </c>
      <c r="C1256" s="65" t="s">
        <v>125</v>
      </c>
      <c r="D1256" s="65" t="s">
        <v>125</v>
      </c>
      <c r="E1256" s="66" t="s">
        <v>125</v>
      </c>
      <c r="F1256" s="54">
        <v>0</v>
      </c>
      <c r="G1256" s="55">
        <v>0</v>
      </c>
      <c r="H1256" s="67">
        <f t="shared" si="66"/>
        <v>0</v>
      </c>
      <c r="I1256" s="68"/>
      <c r="J1256" s="56"/>
      <c r="K1256" s="69"/>
      <c r="L1256" s="70">
        <f t="shared" si="67"/>
        <v>0</v>
      </c>
      <c r="M1256" s="52"/>
      <c r="N1256" s="57">
        <v>0</v>
      </c>
      <c r="O1256" s="72"/>
      <c r="P1256" s="72"/>
      <c r="Q1256" s="72"/>
      <c r="R1256" s="72"/>
      <c r="S1256" s="72"/>
      <c r="T1256" s="72"/>
      <c r="U1256" s="72"/>
      <c r="V1256" s="72"/>
      <c r="W1256" s="72"/>
      <c r="X1256" s="72"/>
      <c r="Y1256" s="72"/>
      <c r="Z1256" s="72"/>
      <c r="AA1256" s="58">
        <f t="shared" si="68"/>
        <v>0</v>
      </c>
      <c r="AB1256" s="73"/>
      <c r="AC1256" s="59">
        <f>IF(ROUND(Comptes!AA1256,0)=0,Comptes!AF1256,IFERROR(IF(Comptes!H1256&lt;&gt;0,IF(Comptes!AA1256&lt;&gt;0,SUMPRODUCT(Comptes!O1256:Z1256,Comptes!$O$5:$Z$5)/Comptes!AA1256,IF(Comptes!G1256&lt;&gt;0,$AC$3,Comptes!AF1256)),""),""))</f>
        <v>0</v>
      </c>
      <c r="AD1256" s="60" t="str">
        <f ca="1">+IFERROR(VLOOKUP((($AC$3-AC1256))/30.5,$AK$24:$AL$28,2,TRUE),"")</f>
        <v>A plus d’un an</v>
      </c>
      <c r="AE1256" s="52"/>
      <c r="AF1256" s="61"/>
    </row>
    <row r="1257" spans="1:32" customFormat="1" ht="13.8" x14ac:dyDescent="0.3">
      <c r="A1257" s="76"/>
      <c r="B1257" s="64" t="s">
        <v>125</v>
      </c>
      <c r="C1257" s="65" t="s">
        <v>125</v>
      </c>
      <c r="D1257" s="65" t="s">
        <v>125</v>
      </c>
      <c r="E1257" s="66" t="s">
        <v>125</v>
      </c>
      <c r="F1257" s="54">
        <v>0</v>
      </c>
      <c r="G1257" s="55">
        <v>0</v>
      </c>
      <c r="H1257" s="67">
        <f t="shared" si="66"/>
        <v>0</v>
      </c>
      <c r="I1257" s="68"/>
      <c r="J1257" s="56"/>
      <c r="K1257" s="69"/>
      <c r="L1257" s="70">
        <f t="shared" si="67"/>
        <v>0</v>
      </c>
      <c r="M1257" s="52"/>
      <c r="N1257" s="57">
        <v>0</v>
      </c>
      <c r="O1257" s="72"/>
      <c r="P1257" s="72"/>
      <c r="Q1257" s="72"/>
      <c r="R1257" s="72"/>
      <c r="S1257" s="72"/>
      <c r="T1257" s="72"/>
      <c r="U1257" s="72"/>
      <c r="V1257" s="72"/>
      <c r="W1257" s="72"/>
      <c r="X1257" s="72"/>
      <c r="Y1257" s="72"/>
      <c r="Z1257" s="72"/>
      <c r="AA1257" s="58">
        <f t="shared" si="68"/>
        <v>0</v>
      </c>
      <c r="AB1257" s="73"/>
      <c r="AC1257" s="59">
        <f>IF(ROUND(Comptes!AA1257,0)=0,Comptes!AF1257,IFERROR(IF(Comptes!H1257&lt;&gt;0,IF(Comptes!AA1257&lt;&gt;0,SUMPRODUCT(Comptes!O1257:Z1257,Comptes!$O$5:$Z$5)/Comptes!AA1257,IF(Comptes!G1257&lt;&gt;0,$AC$3,Comptes!AF1257)),""),""))</f>
        <v>0</v>
      </c>
      <c r="AD1257" s="60" t="str">
        <f ca="1">+IFERROR(VLOOKUP((($AC$3-AC1257))/30.5,$AK$24:$AL$28,2,TRUE),"")</f>
        <v>A plus d’un an</v>
      </c>
      <c r="AE1257" s="52"/>
      <c r="AF1257" s="61"/>
    </row>
    <row r="1258" spans="1:32" customFormat="1" ht="13.8" x14ac:dyDescent="0.3">
      <c r="A1258" s="76"/>
      <c r="B1258" s="64" t="s">
        <v>125</v>
      </c>
      <c r="C1258" s="65" t="s">
        <v>125</v>
      </c>
      <c r="D1258" s="65" t="s">
        <v>125</v>
      </c>
      <c r="E1258" s="66" t="s">
        <v>125</v>
      </c>
      <c r="F1258" s="54">
        <v>0</v>
      </c>
      <c r="G1258" s="55">
        <v>0</v>
      </c>
      <c r="H1258" s="67">
        <f t="shared" si="66"/>
        <v>0</v>
      </c>
      <c r="I1258" s="68"/>
      <c r="J1258" s="56"/>
      <c r="K1258" s="69"/>
      <c r="L1258" s="70">
        <f t="shared" si="67"/>
        <v>0</v>
      </c>
      <c r="M1258" s="52"/>
      <c r="N1258" s="57">
        <v>0</v>
      </c>
      <c r="O1258" s="72"/>
      <c r="P1258" s="72"/>
      <c r="Q1258" s="72"/>
      <c r="R1258" s="72"/>
      <c r="S1258" s="72"/>
      <c r="T1258" s="72"/>
      <c r="U1258" s="72"/>
      <c r="V1258" s="72"/>
      <c r="W1258" s="72"/>
      <c r="X1258" s="72"/>
      <c r="Y1258" s="72"/>
      <c r="Z1258" s="72"/>
      <c r="AA1258" s="58">
        <f t="shared" si="68"/>
        <v>0</v>
      </c>
      <c r="AB1258" s="73"/>
      <c r="AC1258" s="59">
        <f>IF(ROUND(Comptes!AA1258,0)=0,Comptes!AF1258,IFERROR(IF(Comptes!H1258&lt;&gt;0,IF(Comptes!AA1258&lt;&gt;0,SUMPRODUCT(Comptes!O1258:Z1258,Comptes!$O$5:$Z$5)/Comptes!AA1258,IF(Comptes!G1258&lt;&gt;0,$AC$3,Comptes!AF1258)),""),""))</f>
        <v>0</v>
      </c>
      <c r="AD1258" s="60" t="str">
        <f ca="1">+IFERROR(VLOOKUP((($AC$3-AC1258))/30.5,$AK$24:$AL$28,2,TRUE),"")</f>
        <v>A plus d’un an</v>
      </c>
      <c r="AE1258" s="52"/>
      <c r="AF1258" s="61"/>
    </row>
    <row r="1259" spans="1:32" customFormat="1" ht="13.8" x14ac:dyDescent="0.3">
      <c r="A1259" s="76"/>
      <c r="B1259" s="64" t="s">
        <v>125</v>
      </c>
      <c r="C1259" s="65" t="s">
        <v>125</v>
      </c>
      <c r="D1259" s="65" t="s">
        <v>125</v>
      </c>
      <c r="E1259" s="66" t="s">
        <v>125</v>
      </c>
      <c r="F1259" s="54">
        <v>0</v>
      </c>
      <c r="G1259" s="55">
        <v>0</v>
      </c>
      <c r="H1259" s="67">
        <f t="shared" si="66"/>
        <v>0</v>
      </c>
      <c r="I1259" s="68"/>
      <c r="J1259" s="56"/>
      <c r="K1259" s="69"/>
      <c r="L1259" s="70">
        <f t="shared" si="67"/>
        <v>0</v>
      </c>
      <c r="M1259" s="52"/>
      <c r="N1259" s="57">
        <v>0</v>
      </c>
      <c r="O1259" s="72"/>
      <c r="P1259" s="72"/>
      <c r="Q1259" s="72"/>
      <c r="R1259" s="72"/>
      <c r="S1259" s="72"/>
      <c r="T1259" s="72"/>
      <c r="U1259" s="72"/>
      <c r="V1259" s="72"/>
      <c r="W1259" s="72"/>
      <c r="X1259" s="72"/>
      <c r="Y1259" s="72"/>
      <c r="Z1259" s="72"/>
      <c r="AA1259" s="58">
        <f t="shared" si="68"/>
        <v>0</v>
      </c>
      <c r="AB1259" s="73"/>
      <c r="AC1259" s="59">
        <f>IF(ROUND(Comptes!AA1259,0)=0,Comptes!AF1259,IFERROR(IF(Comptes!H1259&lt;&gt;0,IF(Comptes!AA1259&lt;&gt;0,SUMPRODUCT(Comptes!O1259:Z1259,Comptes!$O$5:$Z$5)/Comptes!AA1259,IF(Comptes!G1259&lt;&gt;0,$AC$3,Comptes!AF1259)),""),""))</f>
        <v>0</v>
      </c>
      <c r="AD1259" s="60" t="str">
        <f ca="1">+IFERROR(VLOOKUP((($AC$3-AC1259))/30.5,$AK$24:$AL$28,2,TRUE),"")</f>
        <v>A plus d’un an</v>
      </c>
      <c r="AE1259" s="52"/>
      <c r="AF1259" s="61"/>
    </row>
    <row r="1260" spans="1:32" customFormat="1" ht="13.8" x14ac:dyDescent="0.3">
      <c r="A1260" s="76"/>
      <c r="B1260" s="64" t="s">
        <v>125</v>
      </c>
      <c r="C1260" s="65" t="s">
        <v>125</v>
      </c>
      <c r="D1260" s="65" t="s">
        <v>125</v>
      </c>
      <c r="E1260" s="66" t="s">
        <v>125</v>
      </c>
      <c r="F1260" s="54">
        <v>0</v>
      </c>
      <c r="G1260" s="55">
        <v>0</v>
      </c>
      <c r="H1260" s="67">
        <f t="shared" si="66"/>
        <v>0</v>
      </c>
      <c r="I1260" s="68"/>
      <c r="J1260" s="56"/>
      <c r="K1260" s="69"/>
      <c r="L1260" s="70">
        <f t="shared" si="67"/>
        <v>0</v>
      </c>
      <c r="M1260" s="52"/>
      <c r="N1260" s="57">
        <v>0</v>
      </c>
      <c r="O1260" s="72"/>
      <c r="P1260" s="72"/>
      <c r="Q1260" s="72"/>
      <c r="R1260" s="72"/>
      <c r="S1260" s="72"/>
      <c r="T1260" s="72"/>
      <c r="U1260" s="72"/>
      <c r="V1260" s="72"/>
      <c r="W1260" s="72"/>
      <c r="X1260" s="72"/>
      <c r="Y1260" s="72"/>
      <c r="Z1260" s="72"/>
      <c r="AA1260" s="58">
        <f t="shared" si="68"/>
        <v>0</v>
      </c>
      <c r="AB1260" s="73"/>
      <c r="AC1260" s="59">
        <f>IF(ROUND(Comptes!AA1260,0)=0,Comptes!AF1260,IFERROR(IF(Comptes!H1260&lt;&gt;0,IF(Comptes!AA1260&lt;&gt;0,SUMPRODUCT(Comptes!O1260:Z1260,Comptes!$O$5:$Z$5)/Comptes!AA1260,IF(Comptes!G1260&lt;&gt;0,$AC$3,Comptes!AF1260)),""),""))</f>
        <v>0</v>
      </c>
      <c r="AD1260" s="60" t="str">
        <f ca="1">+IFERROR(VLOOKUP((($AC$3-AC1260))/30.5,$AK$24:$AL$28,2,TRUE),"")</f>
        <v>A plus d’un an</v>
      </c>
      <c r="AE1260" s="52"/>
      <c r="AF1260" s="61"/>
    </row>
    <row r="1261" spans="1:32" customFormat="1" ht="13.8" x14ac:dyDescent="0.3">
      <c r="A1261" s="76"/>
      <c r="B1261" s="64" t="s">
        <v>125</v>
      </c>
      <c r="C1261" s="65" t="s">
        <v>125</v>
      </c>
      <c r="D1261" s="65" t="s">
        <v>125</v>
      </c>
      <c r="E1261" s="66" t="s">
        <v>125</v>
      </c>
      <c r="F1261" s="54">
        <v>0</v>
      </c>
      <c r="G1261" s="55">
        <v>0</v>
      </c>
      <c r="H1261" s="67">
        <f t="shared" si="66"/>
        <v>0</v>
      </c>
      <c r="I1261" s="68"/>
      <c r="J1261" s="56"/>
      <c r="K1261" s="69"/>
      <c r="L1261" s="70">
        <f t="shared" si="67"/>
        <v>0</v>
      </c>
      <c r="M1261" s="52"/>
      <c r="N1261" s="57">
        <v>0</v>
      </c>
      <c r="O1261" s="72"/>
      <c r="P1261" s="72"/>
      <c r="Q1261" s="72"/>
      <c r="R1261" s="72"/>
      <c r="S1261" s="72"/>
      <c r="T1261" s="72"/>
      <c r="U1261" s="72"/>
      <c r="V1261" s="72"/>
      <c r="W1261" s="72"/>
      <c r="X1261" s="72"/>
      <c r="Y1261" s="72"/>
      <c r="Z1261" s="72"/>
      <c r="AA1261" s="58">
        <f t="shared" si="68"/>
        <v>0</v>
      </c>
      <c r="AB1261" s="73"/>
      <c r="AC1261" s="59">
        <f>IF(ROUND(Comptes!AA1261,0)=0,Comptes!AF1261,IFERROR(IF(Comptes!H1261&lt;&gt;0,IF(Comptes!AA1261&lt;&gt;0,SUMPRODUCT(Comptes!O1261:Z1261,Comptes!$O$5:$Z$5)/Comptes!AA1261,IF(Comptes!G1261&lt;&gt;0,$AC$3,Comptes!AF1261)),""),""))</f>
        <v>0</v>
      </c>
      <c r="AD1261" s="60" t="str">
        <f ca="1">+IFERROR(VLOOKUP((($AC$3-AC1261))/30.5,$AK$24:$AL$28,2,TRUE),"")</f>
        <v>A plus d’un an</v>
      </c>
      <c r="AE1261" s="52"/>
      <c r="AF1261" s="61"/>
    </row>
    <row r="1262" spans="1:32" customFormat="1" ht="13.8" x14ac:dyDescent="0.3">
      <c r="A1262" s="76"/>
      <c r="B1262" s="64" t="s">
        <v>125</v>
      </c>
      <c r="C1262" s="65" t="s">
        <v>125</v>
      </c>
      <c r="D1262" s="65" t="s">
        <v>125</v>
      </c>
      <c r="E1262" s="66" t="s">
        <v>125</v>
      </c>
      <c r="F1262" s="54">
        <v>0</v>
      </c>
      <c r="G1262" s="55">
        <v>0</v>
      </c>
      <c r="H1262" s="67">
        <f t="shared" si="66"/>
        <v>0</v>
      </c>
      <c r="I1262" s="68"/>
      <c r="J1262" s="56"/>
      <c r="K1262" s="69"/>
      <c r="L1262" s="70">
        <f t="shared" si="67"/>
        <v>0</v>
      </c>
      <c r="M1262" s="52"/>
      <c r="N1262" s="57">
        <v>0</v>
      </c>
      <c r="O1262" s="72"/>
      <c r="P1262" s="72"/>
      <c r="Q1262" s="72"/>
      <c r="R1262" s="72"/>
      <c r="S1262" s="72"/>
      <c r="T1262" s="72"/>
      <c r="U1262" s="72"/>
      <c r="V1262" s="72"/>
      <c r="W1262" s="72"/>
      <c r="X1262" s="72"/>
      <c r="Y1262" s="72"/>
      <c r="Z1262" s="72"/>
      <c r="AA1262" s="58">
        <f t="shared" si="68"/>
        <v>0</v>
      </c>
      <c r="AB1262" s="73"/>
      <c r="AC1262" s="59">
        <f>IF(ROUND(Comptes!AA1262,0)=0,Comptes!AF1262,IFERROR(IF(Comptes!H1262&lt;&gt;0,IF(Comptes!AA1262&lt;&gt;0,SUMPRODUCT(Comptes!O1262:Z1262,Comptes!$O$5:$Z$5)/Comptes!AA1262,IF(Comptes!G1262&lt;&gt;0,$AC$3,Comptes!AF1262)),""),""))</f>
        <v>0</v>
      </c>
      <c r="AD1262" s="60" t="str">
        <f ca="1">+IFERROR(VLOOKUP((($AC$3-AC1262))/30.5,$AK$24:$AL$28,2,TRUE),"")</f>
        <v>A plus d’un an</v>
      </c>
      <c r="AE1262" s="52"/>
      <c r="AF1262" s="61"/>
    </row>
    <row r="1263" spans="1:32" customFormat="1" ht="13.8" x14ac:dyDescent="0.3">
      <c r="A1263" s="76"/>
      <c r="B1263" s="64" t="s">
        <v>125</v>
      </c>
      <c r="C1263" s="65" t="s">
        <v>125</v>
      </c>
      <c r="D1263" s="65" t="s">
        <v>125</v>
      </c>
      <c r="E1263" s="66" t="s">
        <v>125</v>
      </c>
      <c r="F1263" s="54">
        <v>0</v>
      </c>
      <c r="G1263" s="55">
        <v>0</v>
      </c>
      <c r="H1263" s="67">
        <f t="shared" si="66"/>
        <v>0</v>
      </c>
      <c r="I1263" s="68"/>
      <c r="J1263" s="56"/>
      <c r="K1263" s="69"/>
      <c r="L1263" s="70">
        <f t="shared" si="67"/>
        <v>0</v>
      </c>
      <c r="M1263" s="52"/>
      <c r="N1263" s="57">
        <v>0</v>
      </c>
      <c r="O1263" s="72"/>
      <c r="P1263" s="72"/>
      <c r="Q1263" s="72"/>
      <c r="R1263" s="72"/>
      <c r="S1263" s="72"/>
      <c r="T1263" s="72"/>
      <c r="U1263" s="72"/>
      <c r="V1263" s="72"/>
      <c r="W1263" s="72"/>
      <c r="X1263" s="72"/>
      <c r="Y1263" s="72"/>
      <c r="Z1263" s="72"/>
      <c r="AA1263" s="58">
        <f t="shared" si="68"/>
        <v>0</v>
      </c>
      <c r="AB1263" s="73"/>
      <c r="AC1263" s="59">
        <f>IF(ROUND(Comptes!AA1263,0)=0,Comptes!AF1263,IFERROR(IF(Comptes!H1263&lt;&gt;0,IF(Comptes!AA1263&lt;&gt;0,SUMPRODUCT(Comptes!O1263:Z1263,Comptes!$O$5:$Z$5)/Comptes!AA1263,IF(Comptes!G1263&lt;&gt;0,$AC$3,Comptes!AF1263)),""),""))</f>
        <v>0</v>
      </c>
      <c r="AD1263" s="60" t="str">
        <f ca="1">+IFERROR(VLOOKUP((($AC$3-AC1263))/30.5,$AK$24:$AL$28,2,TRUE),"")</f>
        <v>A plus d’un an</v>
      </c>
      <c r="AE1263" s="52"/>
      <c r="AF1263" s="61"/>
    </row>
    <row r="1264" spans="1:32" customFormat="1" ht="13.8" x14ac:dyDescent="0.3">
      <c r="A1264" s="76"/>
      <c r="B1264" s="64" t="s">
        <v>125</v>
      </c>
      <c r="C1264" s="65" t="s">
        <v>125</v>
      </c>
      <c r="D1264" s="65" t="s">
        <v>125</v>
      </c>
      <c r="E1264" s="66" t="s">
        <v>125</v>
      </c>
      <c r="F1264" s="54">
        <v>0</v>
      </c>
      <c r="G1264" s="55">
        <v>0</v>
      </c>
      <c r="H1264" s="67">
        <f t="shared" si="66"/>
        <v>0</v>
      </c>
      <c r="I1264" s="68"/>
      <c r="J1264" s="56"/>
      <c r="K1264" s="69"/>
      <c r="L1264" s="70">
        <f t="shared" si="67"/>
        <v>0</v>
      </c>
      <c r="M1264" s="52"/>
      <c r="N1264" s="57">
        <v>0</v>
      </c>
      <c r="O1264" s="72"/>
      <c r="P1264" s="72"/>
      <c r="Q1264" s="72"/>
      <c r="R1264" s="72"/>
      <c r="S1264" s="72"/>
      <c r="T1264" s="72"/>
      <c r="U1264" s="72"/>
      <c r="V1264" s="72"/>
      <c r="W1264" s="72"/>
      <c r="X1264" s="72"/>
      <c r="Y1264" s="72"/>
      <c r="Z1264" s="72"/>
      <c r="AA1264" s="58">
        <f t="shared" si="68"/>
        <v>0</v>
      </c>
      <c r="AB1264" s="73"/>
      <c r="AC1264" s="59">
        <f>IF(ROUND(Comptes!AA1264,0)=0,Comptes!AF1264,IFERROR(IF(Comptes!H1264&lt;&gt;0,IF(Comptes!AA1264&lt;&gt;0,SUMPRODUCT(Comptes!O1264:Z1264,Comptes!$O$5:$Z$5)/Comptes!AA1264,IF(Comptes!G1264&lt;&gt;0,$AC$3,Comptes!AF1264)),""),""))</f>
        <v>0</v>
      </c>
      <c r="AD1264" s="60" t="str">
        <f ca="1">+IFERROR(VLOOKUP((($AC$3-AC1264))/30.5,$AK$24:$AL$28,2,TRUE),"")</f>
        <v>A plus d’un an</v>
      </c>
      <c r="AE1264" s="52"/>
      <c r="AF1264" s="61"/>
    </row>
    <row r="1265" spans="1:32" customFormat="1" ht="13.8" x14ac:dyDescent="0.3">
      <c r="A1265" s="76"/>
      <c r="B1265" s="64" t="s">
        <v>125</v>
      </c>
      <c r="C1265" s="65" t="s">
        <v>125</v>
      </c>
      <c r="D1265" s="65" t="s">
        <v>125</v>
      </c>
      <c r="E1265" s="66" t="s">
        <v>125</v>
      </c>
      <c r="F1265" s="54">
        <v>0</v>
      </c>
      <c r="G1265" s="55">
        <v>0</v>
      </c>
      <c r="H1265" s="67">
        <f t="shared" si="66"/>
        <v>0</v>
      </c>
      <c r="I1265" s="68"/>
      <c r="J1265" s="56"/>
      <c r="K1265" s="69"/>
      <c r="L1265" s="70">
        <f t="shared" si="67"/>
        <v>0</v>
      </c>
      <c r="M1265" s="52"/>
      <c r="N1265" s="57">
        <v>0</v>
      </c>
      <c r="O1265" s="72"/>
      <c r="P1265" s="72"/>
      <c r="Q1265" s="72"/>
      <c r="R1265" s="72"/>
      <c r="S1265" s="72"/>
      <c r="T1265" s="72"/>
      <c r="U1265" s="72"/>
      <c r="V1265" s="72"/>
      <c r="W1265" s="72"/>
      <c r="X1265" s="72"/>
      <c r="Y1265" s="72"/>
      <c r="Z1265" s="72"/>
      <c r="AA1265" s="58">
        <f t="shared" si="68"/>
        <v>0</v>
      </c>
      <c r="AB1265" s="73"/>
      <c r="AC1265" s="59">
        <f>IF(ROUND(Comptes!AA1265,0)=0,Comptes!AF1265,IFERROR(IF(Comptes!H1265&lt;&gt;0,IF(Comptes!AA1265&lt;&gt;0,SUMPRODUCT(Comptes!O1265:Z1265,Comptes!$O$5:$Z$5)/Comptes!AA1265,IF(Comptes!G1265&lt;&gt;0,$AC$3,Comptes!AF1265)),""),""))</f>
        <v>0</v>
      </c>
      <c r="AD1265" s="60" t="str">
        <f ca="1">+IFERROR(VLOOKUP((($AC$3-AC1265))/30.5,$AK$24:$AL$28,2,TRUE),"")</f>
        <v>A plus d’un an</v>
      </c>
      <c r="AE1265" s="52"/>
      <c r="AF1265" s="61"/>
    </row>
    <row r="1266" spans="1:32" customFormat="1" ht="13.8" x14ac:dyDescent="0.3">
      <c r="A1266" s="76"/>
      <c r="B1266" s="64" t="s">
        <v>125</v>
      </c>
      <c r="C1266" s="65" t="s">
        <v>125</v>
      </c>
      <c r="D1266" s="65" t="s">
        <v>125</v>
      </c>
      <c r="E1266" s="66" t="s">
        <v>125</v>
      </c>
      <c r="F1266" s="54">
        <v>0</v>
      </c>
      <c r="G1266" s="55">
        <v>0</v>
      </c>
      <c r="H1266" s="67">
        <f t="shared" si="66"/>
        <v>0</v>
      </c>
      <c r="I1266" s="68"/>
      <c r="J1266" s="56"/>
      <c r="K1266" s="69"/>
      <c r="L1266" s="70">
        <f t="shared" si="67"/>
        <v>0</v>
      </c>
      <c r="M1266" s="52"/>
      <c r="N1266" s="57">
        <v>0</v>
      </c>
      <c r="O1266" s="72"/>
      <c r="P1266" s="72"/>
      <c r="Q1266" s="72"/>
      <c r="R1266" s="72"/>
      <c r="S1266" s="72"/>
      <c r="T1266" s="72"/>
      <c r="U1266" s="72"/>
      <c r="V1266" s="72"/>
      <c r="W1266" s="72"/>
      <c r="X1266" s="72"/>
      <c r="Y1266" s="72"/>
      <c r="Z1266" s="72"/>
      <c r="AA1266" s="58">
        <f t="shared" si="68"/>
        <v>0</v>
      </c>
      <c r="AB1266" s="73"/>
      <c r="AC1266" s="59">
        <f>IF(ROUND(Comptes!AA1266,0)=0,Comptes!AF1266,IFERROR(IF(Comptes!H1266&lt;&gt;0,IF(Comptes!AA1266&lt;&gt;0,SUMPRODUCT(Comptes!O1266:Z1266,Comptes!$O$5:$Z$5)/Comptes!AA1266,IF(Comptes!G1266&lt;&gt;0,$AC$3,Comptes!AF1266)),""),""))</f>
        <v>0</v>
      </c>
      <c r="AD1266" s="60" t="str">
        <f ca="1">+IFERROR(VLOOKUP((($AC$3-AC1266))/30.5,$AK$24:$AL$28,2,TRUE),"")</f>
        <v>A plus d’un an</v>
      </c>
      <c r="AE1266" s="52"/>
      <c r="AF1266" s="61"/>
    </row>
    <row r="1267" spans="1:32" customFormat="1" ht="13.8" x14ac:dyDescent="0.3">
      <c r="A1267" s="76"/>
      <c r="B1267" s="64" t="s">
        <v>125</v>
      </c>
      <c r="C1267" s="65" t="s">
        <v>125</v>
      </c>
      <c r="D1267" s="65" t="s">
        <v>125</v>
      </c>
      <c r="E1267" s="66" t="s">
        <v>125</v>
      </c>
      <c r="F1267" s="54">
        <v>0</v>
      </c>
      <c r="G1267" s="55">
        <v>0</v>
      </c>
      <c r="H1267" s="67">
        <f t="shared" si="66"/>
        <v>0</v>
      </c>
      <c r="I1267" s="68"/>
      <c r="J1267" s="56"/>
      <c r="K1267" s="69"/>
      <c r="L1267" s="70">
        <f t="shared" si="67"/>
        <v>0</v>
      </c>
      <c r="M1267" s="52"/>
      <c r="N1267" s="57">
        <v>0</v>
      </c>
      <c r="O1267" s="72"/>
      <c r="P1267" s="72"/>
      <c r="Q1267" s="72"/>
      <c r="R1267" s="72"/>
      <c r="S1267" s="72"/>
      <c r="T1267" s="72"/>
      <c r="U1267" s="72"/>
      <c r="V1267" s="72"/>
      <c r="W1267" s="72"/>
      <c r="X1267" s="72"/>
      <c r="Y1267" s="72"/>
      <c r="Z1267" s="72"/>
      <c r="AA1267" s="58">
        <f t="shared" si="68"/>
        <v>0</v>
      </c>
      <c r="AB1267" s="73"/>
      <c r="AC1267" s="59">
        <f>IF(ROUND(Comptes!AA1267,0)=0,Comptes!AF1267,IFERROR(IF(Comptes!H1267&lt;&gt;0,IF(Comptes!AA1267&lt;&gt;0,SUMPRODUCT(Comptes!O1267:Z1267,Comptes!$O$5:$Z$5)/Comptes!AA1267,IF(Comptes!G1267&lt;&gt;0,$AC$3,Comptes!AF1267)),""),""))</f>
        <v>0</v>
      </c>
      <c r="AD1267" s="60" t="str">
        <f ca="1">+IFERROR(VLOOKUP((($AC$3-AC1267))/30.5,$AK$24:$AL$28,2,TRUE),"")</f>
        <v>A plus d’un an</v>
      </c>
      <c r="AE1267" s="52"/>
      <c r="AF1267" s="61"/>
    </row>
    <row r="1268" spans="1:32" customFormat="1" ht="13.8" x14ac:dyDescent="0.3">
      <c r="A1268" s="76"/>
      <c r="B1268" s="64" t="s">
        <v>125</v>
      </c>
      <c r="C1268" s="65" t="s">
        <v>125</v>
      </c>
      <c r="D1268" s="65" t="s">
        <v>125</v>
      </c>
      <c r="E1268" s="66" t="s">
        <v>125</v>
      </c>
      <c r="F1268" s="54">
        <v>0</v>
      </c>
      <c r="G1268" s="55">
        <v>0</v>
      </c>
      <c r="H1268" s="67">
        <f t="shared" si="66"/>
        <v>0</v>
      </c>
      <c r="I1268" s="68"/>
      <c r="J1268" s="56"/>
      <c r="K1268" s="69"/>
      <c r="L1268" s="70">
        <f t="shared" si="67"/>
        <v>0</v>
      </c>
      <c r="M1268" s="52"/>
      <c r="N1268" s="57">
        <v>0</v>
      </c>
      <c r="O1268" s="72"/>
      <c r="P1268" s="72"/>
      <c r="Q1268" s="72"/>
      <c r="R1268" s="72"/>
      <c r="S1268" s="72"/>
      <c r="T1268" s="72"/>
      <c r="U1268" s="72"/>
      <c r="V1268" s="72"/>
      <c r="W1268" s="72"/>
      <c r="X1268" s="72"/>
      <c r="Y1268" s="72"/>
      <c r="Z1268" s="72"/>
      <c r="AA1268" s="58">
        <f t="shared" si="68"/>
        <v>0</v>
      </c>
      <c r="AB1268" s="73"/>
      <c r="AC1268" s="59">
        <f>IF(ROUND(Comptes!AA1268,0)=0,Comptes!AF1268,IFERROR(IF(Comptes!H1268&lt;&gt;0,IF(Comptes!AA1268&lt;&gt;0,SUMPRODUCT(Comptes!O1268:Z1268,Comptes!$O$5:$Z$5)/Comptes!AA1268,IF(Comptes!G1268&lt;&gt;0,$AC$3,Comptes!AF1268)),""),""))</f>
        <v>0</v>
      </c>
      <c r="AD1268" s="60" t="str">
        <f ca="1">+IFERROR(VLOOKUP((($AC$3-AC1268))/30.5,$AK$24:$AL$28,2,TRUE),"")</f>
        <v>A plus d’un an</v>
      </c>
      <c r="AE1268" s="52"/>
      <c r="AF1268" s="61"/>
    </row>
    <row r="1269" spans="1:32" customFormat="1" ht="13.8" x14ac:dyDescent="0.3">
      <c r="A1269" s="76"/>
      <c r="B1269" s="64" t="s">
        <v>125</v>
      </c>
      <c r="C1269" s="65" t="s">
        <v>125</v>
      </c>
      <c r="D1269" s="65" t="s">
        <v>125</v>
      </c>
      <c r="E1269" s="66" t="s">
        <v>125</v>
      </c>
      <c r="F1269" s="54">
        <v>0</v>
      </c>
      <c r="G1269" s="55">
        <v>0</v>
      </c>
      <c r="H1269" s="67">
        <f t="shared" ref="H1269:H1332" si="69">AA1269+N1269-G1269</f>
        <v>0</v>
      </c>
      <c r="I1269" s="68"/>
      <c r="J1269" s="56"/>
      <c r="K1269" s="69"/>
      <c r="L1269" s="70">
        <f t="shared" ref="L1269:L1332" si="70">+F1269-N1269-K1269-AA1269</f>
        <v>0</v>
      </c>
      <c r="M1269" s="52"/>
      <c r="N1269" s="57">
        <v>0</v>
      </c>
      <c r="O1269" s="72"/>
      <c r="P1269" s="72"/>
      <c r="Q1269" s="72"/>
      <c r="R1269" s="72"/>
      <c r="S1269" s="72"/>
      <c r="T1269" s="72"/>
      <c r="U1269" s="72"/>
      <c r="V1269" s="72"/>
      <c r="W1269" s="72"/>
      <c r="X1269" s="72"/>
      <c r="Y1269" s="72"/>
      <c r="Z1269" s="72"/>
      <c r="AA1269" s="58">
        <f t="shared" ref="AA1269:AA1332" si="71">+SUM(O1269:Z1269)</f>
        <v>0</v>
      </c>
      <c r="AB1269" s="73"/>
      <c r="AC1269" s="59">
        <f>IF(ROUND(Comptes!AA1269,0)=0,Comptes!AF1269,IFERROR(IF(Comptes!H1269&lt;&gt;0,IF(Comptes!AA1269&lt;&gt;0,SUMPRODUCT(Comptes!O1269:Z1269,Comptes!$O$5:$Z$5)/Comptes!AA1269,IF(Comptes!G1269&lt;&gt;0,$AC$3,Comptes!AF1269)),""),""))</f>
        <v>0</v>
      </c>
      <c r="AD1269" s="60" t="str">
        <f ca="1">+IFERROR(VLOOKUP((($AC$3-AC1269))/30.5,$AK$24:$AL$28,2,TRUE),"")</f>
        <v>A plus d’un an</v>
      </c>
      <c r="AE1269" s="52"/>
      <c r="AF1269" s="61"/>
    </row>
    <row r="1270" spans="1:32" customFormat="1" ht="13.8" x14ac:dyDescent="0.3">
      <c r="A1270" s="76"/>
      <c r="B1270" s="64" t="s">
        <v>125</v>
      </c>
      <c r="C1270" s="65" t="s">
        <v>125</v>
      </c>
      <c r="D1270" s="65" t="s">
        <v>125</v>
      </c>
      <c r="E1270" s="66" t="s">
        <v>125</v>
      </c>
      <c r="F1270" s="54">
        <v>0</v>
      </c>
      <c r="G1270" s="55">
        <v>0</v>
      </c>
      <c r="H1270" s="67">
        <f t="shared" si="69"/>
        <v>0</v>
      </c>
      <c r="I1270" s="68"/>
      <c r="J1270" s="56"/>
      <c r="K1270" s="69"/>
      <c r="L1270" s="70">
        <f t="shared" si="70"/>
        <v>0</v>
      </c>
      <c r="M1270" s="52"/>
      <c r="N1270" s="57">
        <v>0</v>
      </c>
      <c r="O1270" s="72"/>
      <c r="P1270" s="72"/>
      <c r="Q1270" s="72"/>
      <c r="R1270" s="72"/>
      <c r="S1270" s="72"/>
      <c r="T1270" s="72"/>
      <c r="U1270" s="72"/>
      <c r="V1270" s="72"/>
      <c r="W1270" s="72"/>
      <c r="X1270" s="72"/>
      <c r="Y1270" s="72"/>
      <c r="Z1270" s="72"/>
      <c r="AA1270" s="58">
        <f t="shared" si="71"/>
        <v>0</v>
      </c>
      <c r="AB1270" s="73"/>
      <c r="AC1270" s="59">
        <f>IF(ROUND(Comptes!AA1270,0)=0,Comptes!AF1270,IFERROR(IF(Comptes!H1270&lt;&gt;0,IF(Comptes!AA1270&lt;&gt;0,SUMPRODUCT(Comptes!O1270:Z1270,Comptes!$O$5:$Z$5)/Comptes!AA1270,IF(Comptes!G1270&lt;&gt;0,$AC$3,Comptes!AF1270)),""),""))</f>
        <v>0</v>
      </c>
      <c r="AD1270" s="60" t="str">
        <f ca="1">+IFERROR(VLOOKUP((($AC$3-AC1270))/30.5,$AK$24:$AL$28,2,TRUE),"")</f>
        <v>A plus d’un an</v>
      </c>
      <c r="AE1270" s="52"/>
      <c r="AF1270" s="61"/>
    </row>
    <row r="1271" spans="1:32" customFormat="1" ht="13.8" x14ac:dyDescent="0.3">
      <c r="A1271" s="76"/>
      <c r="B1271" s="64" t="s">
        <v>125</v>
      </c>
      <c r="C1271" s="65" t="s">
        <v>125</v>
      </c>
      <c r="D1271" s="65" t="s">
        <v>125</v>
      </c>
      <c r="E1271" s="66" t="s">
        <v>125</v>
      </c>
      <c r="F1271" s="54">
        <v>0</v>
      </c>
      <c r="G1271" s="55">
        <v>0</v>
      </c>
      <c r="H1271" s="67">
        <f t="shared" si="69"/>
        <v>0</v>
      </c>
      <c r="I1271" s="68"/>
      <c r="J1271" s="56"/>
      <c r="K1271" s="69"/>
      <c r="L1271" s="70">
        <f t="shared" si="70"/>
        <v>0</v>
      </c>
      <c r="M1271" s="52"/>
      <c r="N1271" s="57">
        <v>0</v>
      </c>
      <c r="O1271" s="72"/>
      <c r="P1271" s="72"/>
      <c r="Q1271" s="72"/>
      <c r="R1271" s="72"/>
      <c r="S1271" s="72"/>
      <c r="T1271" s="72"/>
      <c r="U1271" s="72"/>
      <c r="V1271" s="72"/>
      <c r="W1271" s="72"/>
      <c r="X1271" s="72"/>
      <c r="Y1271" s="72"/>
      <c r="Z1271" s="72"/>
      <c r="AA1271" s="58">
        <f t="shared" si="71"/>
        <v>0</v>
      </c>
      <c r="AB1271" s="73"/>
      <c r="AC1271" s="59">
        <f>IF(ROUND(Comptes!AA1271,0)=0,Comptes!AF1271,IFERROR(IF(Comptes!H1271&lt;&gt;0,IF(Comptes!AA1271&lt;&gt;0,SUMPRODUCT(Comptes!O1271:Z1271,Comptes!$O$5:$Z$5)/Comptes!AA1271,IF(Comptes!G1271&lt;&gt;0,$AC$3,Comptes!AF1271)),""),""))</f>
        <v>0</v>
      </c>
      <c r="AD1271" s="60" t="str">
        <f ca="1">+IFERROR(VLOOKUP((($AC$3-AC1271))/30.5,$AK$24:$AL$28,2,TRUE),"")</f>
        <v>A plus d’un an</v>
      </c>
      <c r="AE1271" s="52"/>
      <c r="AF1271" s="61"/>
    </row>
    <row r="1272" spans="1:32" customFormat="1" ht="13.8" x14ac:dyDescent="0.3">
      <c r="A1272" s="76"/>
      <c r="B1272" s="64" t="s">
        <v>125</v>
      </c>
      <c r="C1272" s="65" t="s">
        <v>125</v>
      </c>
      <c r="D1272" s="65" t="s">
        <v>125</v>
      </c>
      <c r="E1272" s="66" t="s">
        <v>125</v>
      </c>
      <c r="F1272" s="54">
        <v>0</v>
      </c>
      <c r="G1272" s="55">
        <v>0</v>
      </c>
      <c r="H1272" s="67">
        <f t="shared" si="69"/>
        <v>0</v>
      </c>
      <c r="I1272" s="68"/>
      <c r="J1272" s="56"/>
      <c r="K1272" s="69"/>
      <c r="L1272" s="70">
        <f t="shared" si="70"/>
        <v>0</v>
      </c>
      <c r="M1272" s="52"/>
      <c r="N1272" s="57">
        <v>0</v>
      </c>
      <c r="O1272" s="72"/>
      <c r="P1272" s="72"/>
      <c r="Q1272" s="72"/>
      <c r="R1272" s="72"/>
      <c r="S1272" s="72"/>
      <c r="T1272" s="72"/>
      <c r="U1272" s="72"/>
      <c r="V1272" s="72"/>
      <c r="W1272" s="72"/>
      <c r="X1272" s="72"/>
      <c r="Y1272" s="72"/>
      <c r="Z1272" s="72"/>
      <c r="AA1272" s="58">
        <f t="shared" si="71"/>
        <v>0</v>
      </c>
      <c r="AB1272" s="73"/>
      <c r="AC1272" s="59">
        <f>IF(ROUND(Comptes!AA1272,0)=0,Comptes!AF1272,IFERROR(IF(Comptes!H1272&lt;&gt;0,IF(Comptes!AA1272&lt;&gt;0,SUMPRODUCT(Comptes!O1272:Z1272,Comptes!$O$5:$Z$5)/Comptes!AA1272,IF(Comptes!G1272&lt;&gt;0,$AC$3,Comptes!AF1272)),""),""))</f>
        <v>0</v>
      </c>
      <c r="AD1272" s="60" t="str">
        <f ca="1">+IFERROR(VLOOKUP((($AC$3-AC1272))/30.5,$AK$24:$AL$28,2,TRUE),"")</f>
        <v>A plus d’un an</v>
      </c>
      <c r="AE1272" s="52"/>
      <c r="AF1272" s="61"/>
    </row>
    <row r="1273" spans="1:32" customFormat="1" ht="13.8" x14ac:dyDescent="0.3">
      <c r="A1273" s="76"/>
      <c r="B1273" s="64" t="s">
        <v>125</v>
      </c>
      <c r="C1273" s="65" t="s">
        <v>125</v>
      </c>
      <c r="D1273" s="65" t="s">
        <v>125</v>
      </c>
      <c r="E1273" s="66" t="s">
        <v>125</v>
      </c>
      <c r="F1273" s="54">
        <v>0</v>
      </c>
      <c r="G1273" s="55">
        <v>0</v>
      </c>
      <c r="H1273" s="67">
        <f t="shared" si="69"/>
        <v>0</v>
      </c>
      <c r="I1273" s="68"/>
      <c r="J1273" s="56"/>
      <c r="K1273" s="69"/>
      <c r="L1273" s="70">
        <f t="shared" si="70"/>
        <v>0</v>
      </c>
      <c r="M1273" s="52"/>
      <c r="N1273" s="57">
        <v>0</v>
      </c>
      <c r="O1273" s="72"/>
      <c r="P1273" s="72"/>
      <c r="Q1273" s="72"/>
      <c r="R1273" s="72"/>
      <c r="S1273" s="72"/>
      <c r="T1273" s="72"/>
      <c r="U1273" s="72"/>
      <c r="V1273" s="72"/>
      <c r="W1273" s="72"/>
      <c r="X1273" s="72"/>
      <c r="Y1273" s="72"/>
      <c r="Z1273" s="72"/>
      <c r="AA1273" s="58">
        <f t="shared" si="71"/>
        <v>0</v>
      </c>
      <c r="AB1273" s="73"/>
      <c r="AC1273" s="59">
        <f>IF(ROUND(Comptes!AA1273,0)=0,Comptes!AF1273,IFERROR(IF(Comptes!H1273&lt;&gt;0,IF(Comptes!AA1273&lt;&gt;0,SUMPRODUCT(Comptes!O1273:Z1273,Comptes!$O$5:$Z$5)/Comptes!AA1273,IF(Comptes!G1273&lt;&gt;0,$AC$3,Comptes!AF1273)),""),""))</f>
        <v>0</v>
      </c>
      <c r="AD1273" s="60" t="str">
        <f ca="1">+IFERROR(VLOOKUP((($AC$3-AC1273))/30.5,$AK$24:$AL$28,2,TRUE),"")</f>
        <v>A plus d’un an</v>
      </c>
      <c r="AE1273" s="52"/>
      <c r="AF1273" s="61"/>
    </row>
    <row r="1274" spans="1:32" customFormat="1" ht="13.8" x14ac:dyDescent="0.3">
      <c r="A1274" s="76"/>
      <c r="B1274" s="64" t="s">
        <v>125</v>
      </c>
      <c r="C1274" s="65" t="s">
        <v>125</v>
      </c>
      <c r="D1274" s="65" t="s">
        <v>125</v>
      </c>
      <c r="E1274" s="66" t="s">
        <v>125</v>
      </c>
      <c r="F1274" s="54">
        <v>0</v>
      </c>
      <c r="G1274" s="55">
        <v>0</v>
      </c>
      <c r="H1274" s="67">
        <f t="shared" si="69"/>
        <v>0</v>
      </c>
      <c r="I1274" s="68"/>
      <c r="J1274" s="56"/>
      <c r="K1274" s="69"/>
      <c r="L1274" s="70">
        <f t="shared" si="70"/>
        <v>0</v>
      </c>
      <c r="M1274" s="52"/>
      <c r="N1274" s="57">
        <v>0</v>
      </c>
      <c r="O1274" s="72"/>
      <c r="P1274" s="72"/>
      <c r="Q1274" s="72"/>
      <c r="R1274" s="72"/>
      <c r="S1274" s="72"/>
      <c r="T1274" s="72"/>
      <c r="U1274" s="72"/>
      <c r="V1274" s="72"/>
      <c r="W1274" s="72"/>
      <c r="X1274" s="72"/>
      <c r="Y1274" s="72"/>
      <c r="Z1274" s="72"/>
      <c r="AA1274" s="58">
        <f t="shared" si="71"/>
        <v>0</v>
      </c>
      <c r="AB1274" s="73"/>
      <c r="AC1274" s="59">
        <f>IF(ROUND(Comptes!AA1274,0)=0,Comptes!AF1274,IFERROR(IF(Comptes!H1274&lt;&gt;0,IF(Comptes!AA1274&lt;&gt;0,SUMPRODUCT(Comptes!O1274:Z1274,Comptes!$O$5:$Z$5)/Comptes!AA1274,IF(Comptes!G1274&lt;&gt;0,$AC$3,Comptes!AF1274)),""),""))</f>
        <v>0</v>
      </c>
      <c r="AD1274" s="60" t="str">
        <f ca="1">+IFERROR(VLOOKUP((($AC$3-AC1274))/30.5,$AK$24:$AL$28,2,TRUE),"")</f>
        <v>A plus d’un an</v>
      </c>
      <c r="AE1274" s="52"/>
      <c r="AF1274" s="61"/>
    </row>
    <row r="1275" spans="1:32" customFormat="1" ht="13.8" x14ac:dyDescent="0.3">
      <c r="A1275" s="76"/>
      <c r="B1275" s="64" t="s">
        <v>125</v>
      </c>
      <c r="C1275" s="65" t="s">
        <v>125</v>
      </c>
      <c r="D1275" s="65" t="s">
        <v>125</v>
      </c>
      <c r="E1275" s="66" t="s">
        <v>125</v>
      </c>
      <c r="F1275" s="54">
        <v>0</v>
      </c>
      <c r="G1275" s="55">
        <v>0</v>
      </c>
      <c r="H1275" s="67">
        <f t="shared" si="69"/>
        <v>0</v>
      </c>
      <c r="I1275" s="68"/>
      <c r="J1275" s="56"/>
      <c r="K1275" s="69"/>
      <c r="L1275" s="70">
        <f t="shared" si="70"/>
        <v>0</v>
      </c>
      <c r="M1275" s="52"/>
      <c r="N1275" s="57">
        <v>0</v>
      </c>
      <c r="O1275" s="72"/>
      <c r="P1275" s="72"/>
      <c r="Q1275" s="72"/>
      <c r="R1275" s="72"/>
      <c r="S1275" s="72"/>
      <c r="T1275" s="72"/>
      <c r="U1275" s="72"/>
      <c r="V1275" s="72"/>
      <c r="W1275" s="72"/>
      <c r="X1275" s="72"/>
      <c r="Y1275" s="72"/>
      <c r="Z1275" s="72"/>
      <c r="AA1275" s="58">
        <f t="shared" si="71"/>
        <v>0</v>
      </c>
      <c r="AB1275" s="73"/>
      <c r="AC1275" s="59">
        <f>IF(ROUND(Comptes!AA1275,0)=0,Comptes!AF1275,IFERROR(IF(Comptes!H1275&lt;&gt;0,IF(Comptes!AA1275&lt;&gt;0,SUMPRODUCT(Comptes!O1275:Z1275,Comptes!$O$5:$Z$5)/Comptes!AA1275,IF(Comptes!G1275&lt;&gt;0,$AC$3,Comptes!AF1275)),""),""))</f>
        <v>0</v>
      </c>
      <c r="AD1275" s="60" t="str">
        <f ca="1">+IFERROR(VLOOKUP((($AC$3-AC1275))/30.5,$AK$24:$AL$28,2,TRUE),"")</f>
        <v>A plus d’un an</v>
      </c>
      <c r="AE1275" s="52"/>
      <c r="AF1275" s="61"/>
    </row>
    <row r="1276" spans="1:32" customFormat="1" ht="13.8" x14ac:dyDescent="0.3">
      <c r="A1276" s="76"/>
      <c r="B1276" s="64" t="s">
        <v>125</v>
      </c>
      <c r="C1276" s="65" t="s">
        <v>125</v>
      </c>
      <c r="D1276" s="65" t="s">
        <v>125</v>
      </c>
      <c r="E1276" s="66" t="s">
        <v>125</v>
      </c>
      <c r="F1276" s="54">
        <v>0</v>
      </c>
      <c r="G1276" s="55">
        <v>0</v>
      </c>
      <c r="H1276" s="67">
        <f t="shared" si="69"/>
        <v>0</v>
      </c>
      <c r="I1276" s="68"/>
      <c r="J1276" s="56"/>
      <c r="K1276" s="69"/>
      <c r="L1276" s="70">
        <f t="shared" si="70"/>
        <v>0</v>
      </c>
      <c r="M1276" s="52"/>
      <c r="N1276" s="57">
        <v>0</v>
      </c>
      <c r="O1276" s="72"/>
      <c r="P1276" s="72"/>
      <c r="Q1276" s="72"/>
      <c r="R1276" s="72"/>
      <c r="S1276" s="72"/>
      <c r="T1276" s="72"/>
      <c r="U1276" s="72"/>
      <c r="V1276" s="72"/>
      <c r="W1276" s="72"/>
      <c r="X1276" s="72"/>
      <c r="Y1276" s="72"/>
      <c r="Z1276" s="72"/>
      <c r="AA1276" s="58">
        <f t="shared" si="71"/>
        <v>0</v>
      </c>
      <c r="AB1276" s="73"/>
      <c r="AC1276" s="59">
        <f>IF(ROUND(Comptes!AA1276,0)=0,Comptes!AF1276,IFERROR(IF(Comptes!H1276&lt;&gt;0,IF(Comptes!AA1276&lt;&gt;0,SUMPRODUCT(Comptes!O1276:Z1276,Comptes!$O$5:$Z$5)/Comptes!AA1276,IF(Comptes!G1276&lt;&gt;0,$AC$3,Comptes!AF1276)),""),""))</f>
        <v>0</v>
      </c>
      <c r="AD1276" s="60" t="str">
        <f ca="1">+IFERROR(VLOOKUP((($AC$3-AC1276))/30.5,$AK$24:$AL$28,2,TRUE),"")</f>
        <v>A plus d’un an</v>
      </c>
      <c r="AE1276" s="52"/>
      <c r="AF1276" s="61"/>
    </row>
    <row r="1277" spans="1:32" customFormat="1" ht="13.8" x14ac:dyDescent="0.3">
      <c r="A1277" s="76"/>
      <c r="B1277" s="64" t="s">
        <v>125</v>
      </c>
      <c r="C1277" s="65" t="s">
        <v>125</v>
      </c>
      <c r="D1277" s="65" t="s">
        <v>125</v>
      </c>
      <c r="E1277" s="66" t="s">
        <v>125</v>
      </c>
      <c r="F1277" s="54">
        <v>0</v>
      </c>
      <c r="G1277" s="55">
        <v>0</v>
      </c>
      <c r="H1277" s="67">
        <f t="shared" si="69"/>
        <v>0</v>
      </c>
      <c r="I1277" s="68"/>
      <c r="J1277" s="56"/>
      <c r="K1277" s="69"/>
      <c r="L1277" s="70">
        <f t="shared" si="70"/>
        <v>0</v>
      </c>
      <c r="M1277" s="52"/>
      <c r="N1277" s="57">
        <v>0</v>
      </c>
      <c r="O1277" s="72"/>
      <c r="P1277" s="72"/>
      <c r="Q1277" s="72"/>
      <c r="R1277" s="72"/>
      <c r="S1277" s="72"/>
      <c r="T1277" s="72"/>
      <c r="U1277" s="72"/>
      <c r="V1277" s="72"/>
      <c r="W1277" s="72"/>
      <c r="X1277" s="72"/>
      <c r="Y1277" s="72"/>
      <c r="Z1277" s="72"/>
      <c r="AA1277" s="58">
        <f t="shared" si="71"/>
        <v>0</v>
      </c>
      <c r="AB1277" s="73"/>
      <c r="AC1277" s="59">
        <f>IF(ROUND(Comptes!AA1277,0)=0,Comptes!AF1277,IFERROR(IF(Comptes!H1277&lt;&gt;0,IF(Comptes!AA1277&lt;&gt;0,SUMPRODUCT(Comptes!O1277:Z1277,Comptes!$O$5:$Z$5)/Comptes!AA1277,IF(Comptes!G1277&lt;&gt;0,$AC$3,Comptes!AF1277)),""),""))</f>
        <v>0</v>
      </c>
      <c r="AD1277" s="60" t="str">
        <f ca="1">+IFERROR(VLOOKUP((($AC$3-AC1277))/30.5,$AK$24:$AL$28,2,TRUE),"")</f>
        <v>A plus d’un an</v>
      </c>
      <c r="AE1277" s="52"/>
      <c r="AF1277" s="61"/>
    </row>
    <row r="1278" spans="1:32" customFormat="1" ht="13.8" x14ac:dyDescent="0.3">
      <c r="A1278" s="76"/>
      <c r="B1278" s="64" t="s">
        <v>125</v>
      </c>
      <c r="C1278" s="65" t="s">
        <v>125</v>
      </c>
      <c r="D1278" s="65" t="s">
        <v>125</v>
      </c>
      <c r="E1278" s="66" t="s">
        <v>125</v>
      </c>
      <c r="F1278" s="54">
        <v>0</v>
      </c>
      <c r="G1278" s="55">
        <v>0</v>
      </c>
      <c r="H1278" s="67">
        <f t="shared" si="69"/>
        <v>0</v>
      </c>
      <c r="I1278" s="68"/>
      <c r="J1278" s="56"/>
      <c r="K1278" s="69"/>
      <c r="L1278" s="70">
        <f t="shared" si="70"/>
        <v>0</v>
      </c>
      <c r="M1278" s="52"/>
      <c r="N1278" s="57">
        <v>0</v>
      </c>
      <c r="O1278" s="72"/>
      <c r="P1278" s="72"/>
      <c r="Q1278" s="72"/>
      <c r="R1278" s="72"/>
      <c r="S1278" s="72"/>
      <c r="T1278" s="72"/>
      <c r="U1278" s="72"/>
      <c r="V1278" s="72"/>
      <c r="W1278" s="72"/>
      <c r="X1278" s="72"/>
      <c r="Y1278" s="72"/>
      <c r="Z1278" s="72"/>
      <c r="AA1278" s="58">
        <f t="shared" si="71"/>
        <v>0</v>
      </c>
      <c r="AB1278" s="73"/>
      <c r="AC1278" s="59">
        <f>IF(ROUND(Comptes!AA1278,0)=0,Comptes!AF1278,IFERROR(IF(Comptes!H1278&lt;&gt;0,IF(Comptes!AA1278&lt;&gt;0,SUMPRODUCT(Comptes!O1278:Z1278,Comptes!$O$5:$Z$5)/Comptes!AA1278,IF(Comptes!G1278&lt;&gt;0,$AC$3,Comptes!AF1278)),""),""))</f>
        <v>0</v>
      </c>
      <c r="AD1278" s="60" t="str">
        <f ca="1">+IFERROR(VLOOKUP((($AC$3-AC1278))/30.5,$AK$24:$AL$28,2,TRUE),"")</f>
        <v>A plus d’un an</v>
      </c>
      <c r="AE1278" s="52"/>
      <c r="AF1278" s="61"/>
    </row>
    <row r="1279" spans="1:32" customFormat="1" ht="13.8" x14ac:dyDescent="0.3">
      <c r="A1279" s="76"/>
      <c r="B1279" s="64" t="s">
        <v>125</v>
      </c>
      <c r="C1279" s="65" t="s">
        <v>125</v>
      </c>
      <c r="D1279" s="65" t="s">
        <v>125</v>
      </c>
      <c r="E1279" s="66" t="s">
        <v>125</v>
      </c>
      <c r="F1279" s="54">
        <v>0</v>
      </c>
      <c r="G1279" s="55">
        <v>0</v>
      </c>
      <c r="H1279" s="67">
        <f t="shared" si="69"/>
        <v>0</v>
      </c>
      <c r="I1279" s="68"/>
      <c r="J1279" s="56"/>
      <c r="K1279" s="69"/>
      <c r="L1279" s="70">
        <f t="shared" si="70"/>
        <v>0</v>
      </c>
      <c r="M1279" s="52"/>
      <c r="N1279" s="57">
        <v>0</v>
      </c>
      <c r="O1279" s="72"/>
      <c r="P1279" s="72"/>
      <c r="Q1279" s="72"/>
      <c r="R1279" s="72"/>
      <c r="S1279" s="72"/>
      <c r="T1279" s="72"/>
      <c r="U1279" s="72"/>
      <c r="V1279" s="72"/>
      <c r="W1279" s="72"/>
      <c r="X1279" s="72"/>
      <c r="Y1279" s="72"/>
      <c r="Z1279" s="72"/>
      <c r="AA1279" s="58">
        <f t="shared" si="71"/>
        <v>0</v>
      </c>
      <c r="AB1279" s="73"/>
      <c r="AC1279" s="59">
        <f>IF(ROUND(Comptes!AA1279,0)=0,Comptes!AF1279,IFERROR(IF(Comptes!H1279&lt;&gt;0,IF(Comptes!AA1279&lt;&gt;0,SUMPRODUCT(Comptes!O1279:Z1279,Comptes!$O$5:$Z$5)/Comptes!AA1279,IF(Comptes!G1279&lt;&gt;0,$AC$3,Comptes!AF1279)),""),""))</f>
        <v>0</v>
      </c>
      <c r="AD1279" s="60" t="str">
        <f ca="1">+IFERROR(VLOOKUP((($AC$3-AC1279))/30.5,$AK$24:$AL$28,2,TRUE),"")</f>
        <v>A plus d’un an</v>
      </c>
      <c r="AE1279" s="52"/>
      <c r="AF1279" s="61"/>
    </row>
    <row r="1280" spans="1:32" customFormat="1" ht="13.8" x14ac:dyDescent="0.3">
      <c r="A1280" s="76"/>
      <c r="B1280" s="64" t="s">
        <v>125</v>
      </c>
      <c r="C1280" s="65" t="s">
        <v>125</v>
      </c>
      <c r="D1280" s="65" t="s">
        <v>125</v>
      </c>
      <c r="E1280" s="66" t="s">
        <v>125</v>
      </c>
      <c r="F1280" s="54">
        <v>0</v>
      </c>
      <c r="G1280" s="55">
        <v>0</v>
      </c>
      <c r="H1280" s="67">
        <f t="shared" si="69"/>
        <v>0</v>
      </c>
      <c r="I1280" s="68"/>
      <c r="J1280" s="56"/>
      <c r="K1280" s="69"/>
      <c r="L1280" s="70">
        <f t="shared" si="70"/>
        <v>0</v>
      </c>
      <c r="M1280" s="52"/>
      <c r="N1280" s="57">
        <v>0</v>
      </c>
      <c r="O1280" s="72"/>
      <c r="P1280" s="72"/>
      <c r="Q1280" s="72"/>
      <c r="R1280" s="72"/>
      <c r="S1280" s="72"/>
      <c r="T1280" s="72"/>
      <c r="U1280" s="72"/>
      <c r="V1280" s="72"/>
      <c r="W1280" s="72"/>
      <c r="X1280" s="72"/>
      <c r="Y1280" s="72"/>
      <c r="Z1280" s="72"/>
      <c r="AA1280" s="58">
        <f t="shared" si="71"/>
        <v>0</v>
      </c>
      <c r="AB1280" s="73"/>
      <c r="AC1280" s="59">
        <f>IF(ROUND(Comptes!AA1280,0)=0,Comptes!AF1280,IFERROR(IF(Comptes!H1280&lt;&gt;0,IF(Comptes!AA1280&lt;&gt;0,SUMPRODUCT(Comptes!O1280:Z1280,Comptes!$O$5:$Z$5)/Comptes!AA1280,IF(Comptes!G1280&lt;&gt;0,$AC$3,Comptes!AF1280)),""),""))</f>
        <v>0</v>
      </c>
      <c r="AD1280" s="60" t="str">
        <f ca="1">+IFERROR(VLOOKUP((($AC$3-AC1280))/30.5,$AK$24:$AL$28,2,TRUE),"")</f>
        <v>A plus d’un an</v>
      </c>
      <c r="AE1280" s="52"/>
      <c r="AF1280" s="61"/>
    </row>
    <row r="1281" spans="1:32" customFormat="1" ht="13.8" x14ac:dyDescent="0.3">
      <c r="A1281" s="76"/>
      <c r="B1281" s="64" t="s">
        <v>125</v>
      </c>
      <c r="C1281" s="65" t="s">
        <v>125</v>
      </c>
      <c r="D1281" s="65" t="s">
        <v>125</v>
      </c>
      <c r="E1281" s="66" t="s">
        <v>125</v>
      </c>
      <c r="F1281" s="54">
        <v>0</v>
      </c>
      <c r="G1281" s="55">
        <v>0</v>
      </c>
      <c r="H1281" s="67">
        <f t="shared" si="69"/>
        <v>0</v>
      </c>
      <c r="I1281" s="68"/>
      <c r="J1281" s="56"/>
      <c r="K1281" s="69"/>
      <c r="L1281" s="70">
        <f t="shared" si="70"/>
        <v>0</v>
      </c>
      <c r="M1281" s="52"/>
      <c r="N1281" s="57">
        <v>0</v>
      </c>
      <c r="O1281" s="72"/>
      <c r="P1281" s="72"/>
      <c r="Q1281" s="72"/>
      <c r="R1281" s="72"/>
      <c r="S1281" s="72"/>
      <c r="T1281" s="72"/>
      <c r="U1281" s="72"/>
      <c r="V1281" s="72"/>
      <c r="W1281" s="72"/>
      <c r="X1281" s="72"/>
      <c r="Y1281" s="72"/>
      <c r="Z1281" s="72"/>
      <c r="AA1281" s="58">
        <f t="shared" si="71"/>
        <v>0</v>
      </c>
      <c r="AB1281" s="73"/>
      <c r="AC1281" s="59">
        <f>IF(ROUND(Comptes!AA1281,0)=0,Comptes!AF1281,IFERROR(IF(Comptes!H1281&lt;&gt;0,IF(Comptes!AA1281&lt;&gt;0,SUMPRODUCT(Comptes!O1281:Z1281,Comptes!$O$5:$Z$5)/Comptes!AA1281,IF(Comptes!G1281&lt;&gt;0,$AC$3,Comptes!AF1281)),""),""))</f>
        <v>0</v>
      </c>
      <c r="AD1281" s="60" t="str">
        <f ca="1">+IFERROR(VLOOKUP((($AC$3-AC1281))/30.5,$AK$24:$AL$28,2,TRUE),"")</f>
        <v>A plus d’un an</v>
      </c>
      <c r="AE1281" s="52"/>
      <c r="AF1281" s="61"/>
    </row>
    <row r="1282" spans="1:32" customFormat="1" ht="13.8" x14ac:dyDescent="0.3">
      <c r="A1282" s="76"/>
      <c r="B1282" s="64" t="s">
        <v>125</v>
      </c>
      <c r="C1282" s="65" t="s">
        <v>125</v>
      </c>
      <c r="D1282" s="65" t="s">
        <v>125</v>
      </c>
      <c r="E1282" s="66" t="s">
        <v>125</v>
      </c>
      <c r="F1282" s="54">
        <v>0</v>
      </c>
      <c r="G1282" s="55">
        <v>0</v>
      </c>
      <c r="H1282" s="67">
        <f t="shared" si="69"/>
        <v>0</v>
      </c>
      <c r="I1282" s="68"/>
      <c r="J1282" s="56"/>
      <c r="K1282" s="69"/>
      <c r="L1282" s="70">
        <f t="shared" si="70"/>
        <v>0</v>
      </c>
      <c r="M1282" s="52"/>
      <c r="N1282" s="57">
        <v>0</v>
      </c>
      <c r="O1282" s="72"/>
      <c r="P1282" s="72"/>
      <c r="Q1282" s="72"/>
      <c r="R1282" s="72"/>
      <c r="S1282" s="72"/>
      <c r="T1282" s="72"/>
      <c r="U1282" s="72"/>
      <c r="V1282" s="72"/>
      <c r="W1282" s="72"/>
      <c r="X1282" s="72"/>
      <c r="Y1282" s="72"/>
      <c r="Z1282" s="72"/>
      <c r="AA1282" s="58">
        <f t="shared" si="71"/>
        <v>0</v>
      </c>
      <c r="AB1282" s="73"/>
      <c r="AC1282" s="59">
        <f>IF(ROUND(Comptes!AA1282,0)=0,Comptes!AF1282,IFERROR(IF(Comptes!H1282&lt;&gt;0,IF(Comptes!AA1282&lt;&gt;0,SUMPRODUCT(Comptes!O1282:Z1282,Comptes!$O$5:$Z$5)/Comptes!AA1282,IF(Comptes!G1282&lt;&gt;0,$AC$3,Comptes!AF1282)),""),""))</f>
        <v>0</v>
      </c>
      <c r="AD1282" s="60" t="str">
        <f ca="1">+IFERROR(VLOOKUP((($AC$3-AC1282))/30.5,$AK$24:$AL$28,2,TRUE),"")</f>
        <v>A plus d’un an</v>
      </c>
      <c r="AE1282" s="52"/>
      <c r="AF1282" s="61"/>
    </row>
    <row r="1283" spans="1:32" customFormat="1" ht="13.8" x14ac:dyDescent="0.3">
      <c r="A1283" s="76"/>
      <c r="B1283" s="64" t="s">
        <v>125</v>
      </c>
      <c r="C1283" s="65" t="s">
        <v>125</v>
      </c>
      <c r="D1283" s="65" t="s">
        <v>125</v>
      </c>
      <c r="E1283" s="66" t="s">
        <v>125</v>
      </c>
      <c r="F1283" s="54">
        <v>0</v>
      </c>
      <c r="G1283" s="55">
        <v>0</v>
      </c>
      <c r="H1283" s="67">
        <f t="shared" si="69"/>
        <v>0</v>
      </c>
      <c r="I1283" s="68"/>
      <c r="J1283" s="56"/>
      <c r="K1283" s="69"/>
      <c r="L1283" s="70">
        <f t="shared" si="70"/>
        <v>0</v>
      </c>
      <c r="M1283" s="52"/>
      <c r="N1283" s="57">
        <v>0</v>
      </c>
      <c r="O1283" s="72"/>
      <c r="P1283" s="72"/>
      <c r="Q1283" s="72"/>
      <c r="R1283" s="72"/>
      <c r="S1283" s="72"/>
      <c r="T1283" s="72"/>
      <c r="U1283" s="72"/>
      <c r="V1283" s="72"/>
      <c r="W1283" s="72"/>
      <c r="X1283" s="72"/>
      <c r="Y1283" s="72"/>
      <c r="Z1283" s="72"/>
      <c r="AA1283" s="58">
        <f t="shared" si="71"/>
        <v>0</v>
      </c>
      <c r="AB1283" s="73"/>
      <c r="AC1283" s="59">
        <f>IF(ROUND(Comptes!AA1283,0)=0,Comptes!AF1283,IFERROR(IF(Comptes!H1283&lt;&gt;0,IF(Comptes!AA1283&lt;&gt;0,SUMPRODUCT(Comptes!O1283:Z1283,Comptes!$O$5:$Z$5)/Comptes!AA1283,IF(Comptes!G1283&lt;&gt;0,$AC$3,Comptes!AF1283)),""),""))</f>
        <v>0</v>
      </c>
      <c r="AD1283" s="60" t="str">
        <f ca="1">+IFERROR(VLOOKUP((($AC$3-AC1283))/30.5,$AK$24:$AL$28,2,TRUE),"")</f>
        <v>A plus d’un an</v>
      </c>
      <c r="AE1283" s="52"/>
      <c r="AF1283" s="61"/>
    </row>
    <row r="1284" spans="1:32" customFormat="1" ht="13.8" x14ac:dyDescent="0.3">
      <c r="A1284" s="76"/>
      <c r="B1284" s="64" t="s">
        <v>125</v>
      </c>
      <c r="C1284" s="65" t="s">
        <v>125</v>
      </c>
      <c r="D1284" s="65" t="s">
        <v>125</v>
      </c>
      <c r="E1284" s="66" t="s">
        <v>125</v>
      </c>
      <c r="F1284" s="54">
        <v>0</v>
      </c>
      <c r="G1284" s="55">
        <v>0</v>
      </c>
      <c r="H1284" s="67">
        <f t="shared" si="69"/>
        <v>0</v>
      </c>
      <c r="I1284" s="68"/>
      <c r="J1284" s="56"/>
      <c r="K1284" s="69"/>
      <c r="L1284" s="70">
        <f t="shared" si="70"/>
        <v>0</v>
      </c>
      <c r="M1284" s="52"/>
      <c r="N1284" s="57">
        <v>0</v>
      </c>
      <c r="O1284" s="72"/>
      <c r="P1284" s="72"/>
      <c r="Q1284" s="72"/>
      <c r="R1284" s="72"/>
      <c r="S1284" s="72"/>
      <c r="T1284" s="72"/>
      <c r="U1284" s="72"/>
      <c r="V1284" s="72"/>
      <c r="W1284" s="72"/>
      <c r="X1284" s="72"/>
      <c r="Y1284" s="72"/>
      <c r="Z1284" s="72"/>
      <c r="AA1284" s="58">
        <f t="shared" si="71"/>
        <v>0</v>
      </c>
      <c r="AB1284" s="73"/>
      <c r="AC1284" s="59">
        <f>IF(ROUND(Comptes!AA1284,0)=0,Comptes!AF1284,IFERROR(IF(Comptes!H1284&lt;&gt;0,IF(Comptes!AA1284&lt;&gt;0,SUMPRODUCT(Comptes!O1284:Z1284,Comptes!$O$5:$Z$5)/Comptes!AA1284,IF(Comptes!G1284&lt;&gt;0,$AC$3,Comptes!AF1284)),""),""))</f>
        <v>0</v>
      </c>
      <c r="AD1284" s="60" t="str">
        <f ca="1">+IFERROR(VLOOKUP((($AC$3-AC1284))/30.5,$AK$24:$AL$28,2,TRUE),"")</f>
        <v>A plus d’un an</v>
      </c>
      <c r="AE1284" s="52"/>
      <c r="AF1284" s="61"/>
    </row>
    <row r="1285" spans="1:32" customFormat="1" ht="13.8" x14ac:dyDescent="0.3">
      <c r="A1285" s="76"/>
      <c r="B1285" s="64" t="s">
        <v>125</v>
      </c>
      <c r="C1285" s="65" t="s">
        <v>125</v>
      </c>
      <c r="D1285" s="65" t="s">
        <v>125</v>
      </c>
      <c r="E1285" s="66" t="s">
        <v>125</v>
      </c>
      <c r="F1285" s="54">
        <v>0</v>
      </c>
      <c r="G1285" s="55">
        <v>0</v>
      </c>
      <c r="H1285" s="67">
        <f t="shared" si="69"/>
        <v>0</v>
      </c>
      <c r="I1285" s="68"/>
      <c r="J1285" s="56"/>
      <c r="K1285" s="69"/>
      <c r="L1285" s="70">
        <f t="shared" si="70"/>
        <v>0</v>
      </c>
      <c r="M1285" s="52"/>
      <c r="N1285" s="57">
        <v>0</v>
      </c>
      <c r="O1285" s="72"/>
      <c r="P1285" s="72"/>
      <c r="Q1285" s="72"/>
      <c r="R1285" s="72"/>
      <c r="S1285" s="72"/>
      <c r="T1285" s="72"/>
      <c r="U1285" s="72"/>
      <c r="V1285" s="72"/>
      <c r="W1285" s="72"/>
      <c r="X1285" s="72"/>
      <c r="Y1285" s="72"/>
      <c r="Z1285" s="72"/>
      <c r="AA1285" s="58">
        <f t="shared" si="71"/>
        <v>0</v>
      </c>
      <c r="AB1285" s="73"/>
      <c r="AC1285" s="59">
        <f>IF(ROUND(Comptes!AA1285,0)=0,Comptes!AF1285,IFERROR(IF(Comptes!H1285&lt;&gt;0,IF(Comptes!AA1285&lt;&gt;0,SUMPRODUCT(Comptes!O1285:Z1285,Comptes!$O$5:$Z$5)/Comptes!AA1285,IF(Comptes!G1285&lt;&gt;0,$AC$3,Comptes!AF1285)),""),""))</f>
        <v>0</v>
      </c>
      <c r="AD1285" s="60" t="str">
        <f ca="1">+IFERROR(VLOOKUP((($AC$3-AC1285))/30.5,$AK$24:$AL$28,2,TRUE),"")</f>
        <v>A plus d’un an</v>
      </c>
      <c r="AE1285" s="52"/>
      <c r="AF1285" s="61"/>
    </row>
    <row r="1286" spans="1:32" customFormat="1" ht="13.8" x14ac:dyDescent="0.3">
      <c r="A1286" s="76"/>
      <c r="B1286" s="64" t="s">
        <v>125</v>
      </c>
      <c r="C1286" s="65" t="s">
        <v>125</v>
      </c>
      <c r="D1286" s="65" t="s">
        <v>125</v>
      </c>
      <c r="E1286" s="66" t="s">
        <v>125</v>
      </c>
      <c r="F1286" s="54">
        <v>0</v>
      </c>
      <c r="G1286" s="55">
        <v>0</v>
      </c>
      <c r="H1286" s="67">
        <f t="shared" si="69"/>
        <v>0</v>
      </c>
      <c r="I1286" s="68"/>
      <c r="J1286" s="56"/>
      <c r="K1286" s="69"/>
      <c r="L1286" s="70">
        <f t="shared" si="70"/>
        <v>0</v>
      </c>
      <c r="M1286" s="52"/>
      <c r="N1286" s="57">
        <v>0</v>
      </c>
      <c r="O1286" s="72"/>
      <c r="P1286" s="72"/>
      <c r="Q1286" s="72"/>
      <c r="R1286" s="72"/>
      <c r="S1286" s="72"/>
      <c r="T1286" s="72"/>
      <c r="U1286" s="72"/>
      <c r="V1286" s="72"/>
      <c r="W1286" s="72"/>
      <c r="X1286" s="72"/>
      <c r="Y1286" s="72"/>
      <c r="Z1286" s="72"/>
      <c r="AA1286" s="58">
        <f t="shared" si="71"/>
        <v>0</v>
      </c>
      <c r="AB1286" s="73"/>
      <c r="AC1286" s="59">
        <f>IF(ROUND(Comptes!AA1286,0)=0,Comptes!AF1286,IFERROR(IF(Comptes!H1286&lt;&gt;0,IF(Comptes!AA1286&lt;&gt;0,SUMPRODUCT(Comptes!O1286:Z1286,Comptes!$O$5:$Z$5)/Comptes!AA1286,IF(Comptes!G1286&lt;&gt;0,$AC$3,Comptes!AF1286)),""),""))</f>
        <v>0</v>
      </c>
      <c r="AD1286" s="60" t="str">
        <f ca="1">+IFERROR(VLOOKUP((($AC$3-AC1286))/30.5,$AK$24:$AL$28,2,TRUE),"")</f>
        <v>A plus d’un an</v>
      </c>
      <c r="AE1286" s="52"/>
      <c r="AF1286" s="61"/>
    </row>
    <row r="1287" spans="1:32" customFormat="1" ht="13.8" x14ac:dyDescent="0.3">
      <c r="A1287" s="76"/>
      <c r="B1287" s="64" t="s">
        <v>125</v>
      </c>
      <c r="C1287" s="65" t="s">
        <v>125</v>
      </c>
      <c r="D1287" s="65" t="s">
        <v>125</v>
      </c>
      <c r="E1287" s="66" t="s">
        <v>125</v>
      </c>
      <c r="F1287" s="54">
        <v>0</v>
      </c>
      <c r="G1287" s="55">
        <v>0</v>
      </c>
      <c r="H1287" s="67">
        <f t="shared" si="69"/>
        <v>0</v>
      </c>
      <c r="I1287" s="68"/>
      <c r="J1287" s="56"/>
      <c r="K1287" s="69"/>
      <c r="L1287" s="70">
        <f t="shared" si="70"/>
        <v>0</v>
      </c>
      <c r="M1287" s="52"/>
      <c r="N1287" s="57">
        <v>0</v>
      </c>
      <c r="O1287" s="72"/>
      <c r="P1287" s="72"/>
      <c r="Q1287" s="72"/>
      <c r="R1287" s="72"/>
      <c r="S1287" s="72"/>
      <c r="T1287" s="72"/>
      <c r="U1287" s="72"/>
      <c r="V1287" s="72"/>
      <c r="W1287" s="72"/>
      <c r="X1287" s="72"/>
      <c r="Y1287" s="72"/>
      <c r="Z1287" s="72"/>
      <c r="AA1287" s="58">
        <f t="shared" si="71"/>
        <v>0</v>
      </c>
      <c r="AB1287" s="73"/>
      <c r="AC1287" s="59">
        <f>IF(ROUND(Comptes!AA1287,0)=0,Comptes!AF1287,IFERROR(IF(Comptes!H1287&lt;&gt;0,IF(Comptes!AA1287&lt;&gt;0,SUMPRODUCT(Comptes!O1287:Z1287,Comptes!$O$5:$Z$5)/Comptes!AA1287,IF(Comptes!G1287&lt;&gt;0,$AC$3,Comptes!AF1287)),""),""))</f>
        <v>0</v>
      </c>
      <c r="AD1287" s="60" t="str">
        <f ca="1">+IFERROR(VLOOKUP((($AC$3-AC1287))/30.5,$AK$24:$AL$28,2,TRUE),"")</f>
        <v>A plus d’un an</v>
      </c>
      <c r="AE1287" s="52"/>
      <c r="AF1287" s="61"/>
    </row>
    <row r="1288" spans="1:32" customFormat="1" ht="13.8" x14ac:dyDescent="0.3">
      <c r="A1288" s="76"/>
      <c r="B1288" s="64" t="s">
        <v>125</v>
      </c>
      <c r="C1288" s="65" t="s">
        <v>125</v>
      </c>
      <c r="D1288" s="65" t="s">
        <v>125</v>
      </c>
      <c r="E1288" s="66" t="s">
        <v>125</v>
      </c>
      <c r="F1288" s="54">
        <v>0</v>
      </c>
      <c r="G1288" s="55">
        <v>0</v>
      </c>
      <c r="H1288" s="67">
        <f t="shared" si="69"/>
        <v>0</v>
      </c>
      <c r="I1288" s="68"/>
      <c r="J1288" s="56"/>
      <c r="K1288" s="69"/>
      <c r="L1288" s="70">
        <f t="shared" si="70"/>
        <v>0</v>
      </c>
      <c r="M1288" s="52"/>
      <c r="N1288" s="57">
        <v>0</v>
      </c>
      <c r="O1288" s="72"/>
      <c r="P1288" s="72"/>
      <c r="Q1288" s="72"/>
      <c r="R1288" s="72"/>
      <c r="S1288" s="72"/>
      <c r="T1288" s="72"/>
      <c r="U1288" s="72"/>
      <c r="V1288" s="72"/>
      <c r="W1288" s="72"/>
      <c r="X1288" s="72"/>
      <c r="Y1288" s="72"/>
      <c r="Z1288" s="72"/>
      <c r="AA1288" s="58">
        <f t="shared" si="71"/>
        <v>0</v>
      </c>
      <c r="AB1288" s="73"/>
      <c r="AC1288" s="59">
        <f>IF(ROUND(Comptes!AA1288,0)=0,Comptes!AF1288,IFERROR(IF(Comptes!H1288&lt;&gt;0,IF(Comptes!AA1288&lt;&gt;0,SUMPRODUCT(Comptes!O1288:Z1288,Comptes!$O$5:$Z$5)/Comptes!AA1288,IF(Comptes!G1288&lt;&gt;0,$AC$3,Comptes!AF1288)),""),""))</f>
        <v>0</v>
      </c>
      <c r="AD1288" s="60" t="str">
        <f ca="1">+IFERROR(VLOOKUP((($AC$3-AC1288))/30.5,$AK$24:$AL$28,2,TRUE),"")</f>
        <v>A plus d’un an</v>
      </c>
      <c r="AE1288" s="52"/>
      <c r="AF1288" s="61"/>
    </row>
    <row r="1289" spans="1:32" customFormat="1" ht="13.8" x14ac:dyDescent="0.3">
      <c r="A1289" s="76"/>
      <c r="B1289" s="64" t="s">
        <v>125</v>
      </c>
      <c r="C1289" s="65" t="s">
        <v>125</v>
      </c>
      <c r="D1289" s="65" t="s">
        <v>125</v>
      </c>
      <c r="E1289" s="66" t="s">
        <v>125</v>
      </c>
      <c r="F1289" s="54">
        <v>0</v>
      </c>
      <c r="G1289" s="55">
        <v>0</v>
      </c>
      <c r="H1289" s="67">
        <f t="shared" si="69"/>
        <v>0</v>
      </c>
      <c r="I1289" s="68"/>
      <c r="J1289" s="56"/>
      <c r="K1289" s="69"/>
      <c r="L1289" s="70">
        <f t="shared" si="70"/>
        <v>0</v>
      </c>
      <c r="M1289" s="52"/>
      <c r="N1289" s="57">
        <v>0</v>
      </c>
      <c r="O1289" s="72"/>
      <c r="P1289" s="72"/>
      <c r="Q1289" s="72"/>
      <c r="R1289" s="72"/>
      <c r="S1289" s="72"/>
      <c r="T1289" s="72"/>
      <c r="U1289" s="72"/>
      <c r="V1289" s="72"/>
      <c r="W1289" s="72"/>
      <c r="X1289" s="72"/>
      <c r="Y1289" s="72"/>
      <c r="Z1289" s="72"/>
      <c r="AA1289" s="58">
        <f t="shared" si="71"/>
        <v>0</v>
      </c>
      <c r="AB1289" s="73"/>
      <c r="AC1289" s="59">
        <f>IF(ROUND(Comptes!AA1289,0)=0,Comptes!AF1289,IFERROR(IF(Comptes!H1289&lt;&gt;0,IF(Comptes!AA1289&lt;&gt;0,SUMPRODUCT(Comptes!O1289:Z1289,Comptes!$O$5:$Z$5)/Comptes!AA1289,IF(Comptes!G1289&lt;&gt;0,$AC$3,Comptes!AF1289)),""),""))</f>
        <v>0</v>
      </c>
      <c r="AD1289" s="60" t="str">
        <f ca="1">+IFERROR(VLOOKUP((($AC$3-AC1289))/30.5,$AK$24:$AL$28,2,TRUE),"")</f>
        <v>A plus d’un an</v>
      </c>
      <c r="AE1289" s="52"/>
      <c r="AF1289" s="61"/>
    </row>
    <row r="1290" spans="1:32" customFormat="1" ht="13.8" x14ac:dyDescent="0.3">
      <c r="A1290" s="76"/>
      <c r="B1290" s="64" t="s">
        <v>125</v>
      </c>
      <c r="C1290" s="65" t="s">
        <v>125</v>
      </c>
      <c r="D1290" s="65" t="s">
        <v>125</v>
      </c>
      <c r="E1290" s="66" t="s">
        <v>125</v>
      </c>
      <c r="F1290" s="54">
        <v>0</v>
      </c>
      <c r="G1290" s="55">
        <v>0</v>
      </c>
      <c r="H1290" s="67">
        <f t="shared" si="69"/>
        <v>0</v>
      </c>
      <c r="I1290" s="68"/>
      <c r="J1290" s="56"/>
      <c r="K1290" s="69"/>
      <c r="L1290" s="70">
        <f t="shared" si="70"/>
        <v>0</v>
      </c>
      <c r="M1290" s="52"/>
      <c r="N1290" s="57">
        <v>0</v>
      </c>
      <c r="O1290" s="72"/>
      <c r="P1290" s="72"/>
      <c r="Q1290" s="72"/>
      <c r="R1290" s="72"/>
      <c r="S1290" s="72"/>
      <c r="T1290" s="72"/>
      <c r="U1290" s="72"/>
      <c r="V1290" s="72"/>
      <c r="W1290" s="72"/>
      <c r="X1290" s="72"/>
      <c r="Y1290" s="72"/>
      <c r="Z1290" s="72"/>
      <c r="AA1290" s="58">
        <f t="shared" si="71"/>
        <v>0</v>
      </c>
      <c r="AB1290" s="73"/>
      <c r="AC1290" s="59">
        <f>IF(ROUND(Comptes!AA1290,0)=0,Comptes!AF1290,IFERROR(IF(Comptes!H1290&lt;&gt;0,IF(Comptes!AA1290&lt;&gt;0,SUMPRODUCT(Comptes!O1290:Z1290,Comptes!$O$5:$Z$5)/Comptes!AA1290,IF(Comptes!G1290&lt;&gt;0,$AC$3,Comptes!AF1290)),""),""))</f>
        <v>0</v>
      </c>
      <c r="AD1290" s="60" t="str">
        <f ca="1">+IFERROR(VLOOKUP((($AC$3-AC1290))/30.5,$AK$24:$AL$28,2,TRUE),"")</f>
        <v>A plus d’un an</v>
      </c>
      <c r="AE1290" s="52"/>
      <c r="AF1290" s="61"/>
    </row>
    <row r="1291" spans="1:32" customFormat="1" ht="13.8" x14ac:dyDescent="0.3">
      <c r="A1291" s="76"/>
      <c r="B1291" s="64" t="s">
        <v>125</v>
      </c>
      <c r="C1291" s="65" t="s">
        <v>125</v>
      </c>
      <c r="D1291" s="65" t="s">
        <v>125</v>
      </c>
      <c r="E1291" s="66" t="s">
        <v>125</v>
      </c>
      <c r="F1291" s="54">
        <v>0</v>
      </c>
      <c r="G1291" s="55">
        <v>0</v>
      </c>
      <c r="H1291" s="67">
        <f t="shared" si="69"/>
        <v>0</v>
      </c>
      <c r="I1291" s="68"/>
      <c r="J1291" s="56"/>
      <c r="K1291" s="69"/>
      <c r="L1291" s="70">
        <f t="shared" si="70"/>
        <v>0</v>
      </c>
      <c r="M1291" s="52"/>
      <c r="N1291" s="57">
        <v>0</v>
      </c>
      <c r="O1291" s="72"/>
      <c r="P1291" s="72"/>
      <c r="Q1291" s="72"/>
      <c r="R1291" s="72"/>
      <c r="S1291" s="72"/>
      <c r="T1291" s="72"/>
      <c r="U1291" s="72"/>
      <c r="V1291" s="72"/>
      <c r="W1291" s="72"/>
      <c r="X1291" s="72"/>
      <c r="Y1291" s="72"/>
      <c r="Z1291" s="72"/>
      <c r="AA1291" s="58">
        <f t="shared" si="71"/>
        <v>0</v>
      </c>
      <c r="AB1291" s="73"/>
      <c r="AC1291" s="59">
        <f>IF(ROUND(Comptes!AA1291,0)=0,Comptes!AF1291,IFERROR(IF(Comptes!H1291&lt;&gt;0,IF(Comptes!AA1291&lt;&gt;0,SUMPRODUCT(Comptes!O1291:Z1291,Comptes!$O$5:$Z$5)/Comptes!AA1291,IF(Comptes!G1291&lt;&gt;0,$AC$3,Comptes!AF1291)),""),""))</f>
        <v>0</v>
      </c>
      <c r="AD1291" s="60" t="str">
        <f ca="1">+IFERROR(VLOOKUP((($AC$3-AC1291))/30.5,$AK$24:$AL$28,2,TRUE),"")</f>
        <v>A plus d’un an</v>
      </c>
      <c r="AE1291" s="52"/>
      <c r="AF1291" s="61"/>
    </row>
    <row r="1292" spans="1:32" customFormat="1" ht="13.8" x14ac:dyDescent="0.3">
      <c r="A1292" s="76"/>
      <c r="B1292" s="64" t="s">
        <v>125</v>
      </c>
      <c r="C1292" s="65" t="s">
        <v>125</v>
      </c>
      <c r="D1292" s="65" t="s">
        <v>125</v>
      </c>
      <c r="E1292" s="66" t="s">
        <v>125</v>
      </c>
      <c r="F1292" s="54">
        <v>0</v>
      </c>
      <c r="G1292" s="55">
        <v>0</v>
      </c>
      <c r="H1292" s="67">
        <f t="shared" si="69"/>
        <v>0</v>
      </c>
      <c r="I1292" s="68"/>
      <c r="J1292" s="56"/>
      <c r="K1292" s="69"/>
      <c r="L1292" s="70">
        <f t="shared" si="70"/>
        <v>0</v>
      </c>
      <c r="M1292" s="52"/>
      <c r="N1292" s="57">
        <v>0</v>
      </c>
      <c r="O1292" s="72"/>
      <c r="P1292" s="72"/>
      <c r="Q1292" s="72"/>
      <c r="R1292" s="72"/>
      <c r="S1292" s="72"/>
      <c r="T1292" s="72"/>
      <c r="U1292" s="72"/>
      <c r="V1292" s="72"/>
      <c r="W1292" s="72"/>
      <c r="X1292" s="72"/>
      <c r="Y1292" s="72"/>
      <c r="Z1292" s="72"/>
      <c r="AA1292" s="58">
        <f t="shared" si="71"/>
        <v>0</v>
      </c>
      <c r="AB1292" s="73"/>
      <c r="AC1292" s="59">
        <f>IF(ROUND(Comptes!AA1292,0)=0,Comptes!AF1292,IFERROR(IF(Comptes!H1292&lt;&gt;0,IF(Comptes!AA1292&lt;&gt;0,SUMPRODUCT(Comptes!O1292:Z1292,Comptes!$O$5:$Z$5)/Comptes!AA1292,IF(Comptes!G1292&lt;&gt;0,$AC$3,Comptes!AF1292)),""),""))</f>
        <v>0</v>
      </c>
      <c r="AD1292" s="60" t="str">
        <f ca="1">+IFERROR(VLOOKUP((($AC$3-AC1292))/30.5,$AK$24:$AL$28,2,TRUE),"")</f>
        <v>A plus d’un an</v>
      </c>
      <c r="AE1292" s="52"/>
      <c r="AF1292" s="61"/>
    </row>
    <row r="1293" spans="1:32" customFormat="1" ht="13.8" x14ac:dyDescent="0.3">
      <c r="A1293" s="76"/>
      <c r="B1293" s="64" t="s">
        <v>125</v>
      </c>
      <c r="C1293" s="65" t="s">
        <v>125</v>
      </c>
      <c r="D1293" s="65" t="s">
        <v>125</v>
      </c>
      <c r="E1293" s="66" t="s">
        <v>125</v>
      </c>
      <c r="F1293" s="54">
        <v>0</v>
      </c>
      <c r="G1293" s="55">
        <v>0</v>
      </c>
      <c r="H1293" s="67">
        <f t="shared" si="69"/>
        <v>0</v>
      </c>
      <c r="I1293" s="68"/>
      <c r="J1293" s="56"/>
      <c r="K1293" s="69"/>
      <c r="L1293" s="70">
        <f t="shared" si="70"/>
        <v>0</v>
      </c>
      <c r="M1293" s="52"/>
      <c r="N1293" s="57">
        <v>0</v>
      </c>
      <c r="O1293" s="72"/>
      <c r="P1293" s="72"/>
      <c r="Q1293" s="72"/>
      <c r="R1293" s="72"/>
      <c r="S1293" s="72"/>
      <c r="T1293" s="72"/>
      <c r="U1293" s="72"/>
      <c r="V1293" s="72"/>
      <c r="W1293" s="72"/>
      <c r="X1293" s="72"/>
      <c r="Y1293" s="72"/>
      <c r="Z1293" s="72"/>
      <c r="AA1293" s="58">
        <f t="shared" si="71"/>
        <v>0</v>
      </c>
      <c r="AB1293" s="73"/>
      <c r="AC1293" s="59">
        <f>IF(ROUND(Comptes!AA1293,0)=0,Comptes!AF1293,IFERROR(IF(Comptes!H1293&lt;&gt;0,IF(Comptes!AA1293&lt;&gt;0,SUMPRODUCT(Comptes!O1293:Z1293,Comptes!$O$5:$Z$5)/Comptes!AA1293,IF(Comptes!G1293&lt;&gt;0,$AC$3,Comptes!AF1293)),""),""))</f>
        <v>0</v>
      </c>
      <c r="AD1293" s="60" t="str">
        <f ca="1">+IFERROR(VLOOKUP((($AC$3-AC1293))/30.5,$AK$24:$AL$28,2,TRUE),"")</f>
        <v>A plus d’un an</v>
      </c>
      <c r="AE1293" s="52"/>
      <c r="AF1293" s="61"/>
    </row>
    <row r="1294" spans="1:32" customFormat="1" ht="13.8" x14ac:dyDescent="0.3">
      <c r="A1294" s="76"/>
      <c r="B1294" s="64" t="s">
        <v>125</v>
      </c>
      <c r="C1294" s="65" t="s">
        <v>125</v>
      </c>
      <c r="D1294" s="65" t="s">
        <v>125</v>
      </c>
      <c r="E1294" s="66" t="s">
        <v>125</v>
      </c>
      <c r="F1294" s="54">
        <v>0</v>
      </c>
      <c r="G1294" s="55">
        <v>0</v>
      </c>
      <c r="H1294" s="67">
        <f t="shared" si="69"/>
        <v>0</v>
      </c>
      <c r="I1294" s="68"/>
      <c r="J1294" s="56"/>
      <c r="K1294" s="69"/>
      <c r="L1294" s="70">
        <f t="shared" si="70"/>
        <v>0</v>
      </c>
      <c r="M1294" s="52"/>
      <c r="N1294" s="57">
        <v>0</v>
      </c>
      <c r="O1294" s="72"/>
      <c r="P1294" s="72"/>
      <c r="Q1294" s="72"/>
      <c r="R1294" s="72"/>
      <c r="S1294" s="72"/>
      <c r="T1294" s="72"/>
      <c r="U1294" s="72"/>
      <c r="V1294" s="72"/>
      <c r="W1294" s="72"/>
      <c r="X1294" s="72"/>
      <c r="Y1294" s="72"/>
      <c r="Z1294" s="72"/>
      <c r="AA1294" s="58">
        <f t="shared" si="71"/>
        <v>0</v>
      </c>
      <c r="AB1294" s="73"/>
      <c r="AC1294" s="59">
        <f>IF(ROUND(Comptes!AA1294,0)=0,Comptes!AF1294,IFERROR(IF(Comptes!H1294&lt;&gt;0,IF(Comptes!AA1294&lt;&gt;0,SUMPRODUCT(Comptes!O1294:Z1294,Comptes!$O$5:$Z$5)/Comptes!AA1294,IF(Comptes!G1294&lt;&gt;0,$AC$3,Comptes!AF1294)),""),""))</f>
        <v>0</v>
      </c>
      <c r="AD1294" s="60" t="str">
        <f ca="1">+IFERROR(VLOOKUP((($AC$3-AC1294))/30.5,$AK$24:$AL$28,2,TRUE),"")</f>
        <v>A plus d’un an</v>
      </c>
      <c r="AE1294" s="52"/>
      <c r="AF1294" s="61"/>
    </row>
    <row r="1295" spans="1:32" customFormat="1" ht="13.8" x14ac:dyDescent="0.3">
      <c r="A1295" s="76"/>
      <c r="B1295" s="64" t="s">
        <v>125</v>
      </c>
      <c r="C1295" s="65" t="s">
        <v>125</v>
      </c>
      <c r="D1295" s="65" t="s">
        <v>125</v>
      </c>
      <c r="E1295" s="66" t="s">
        <v>125</v>
      </c>
      <c r="F1295" s="54">
        <v>0</v>
      </c>
      <c r="G1295" s="55">
        <v>0</v>
      </c>
      <c r="H1295" s="67">
        <f t="shared" si="69"/>
        <v>0</v>
      </c>
      <c r="I1295" s="68"/>
      <c r="J1295" s="56"/>
      <c r="K1295" s="69"/>
      <c r="L1295" s="70">
        <f t="shared" si="70"/>
        <v>0</v>
      </c>
      <c r="M1295" s="52"/>
      <c r="N1295" s="57">
        <v>0</v>
      </c>
      <c r="O1295" s="72"/>
      <c r="P1295" s="72"/>
      <c r="Q1295" s="72"/>
      <c r="R1295" s="72"/>
      <c r="S1295" s="72"/>
      <c r="T1295" s="72"/>
      <c r="U1295" s="72"/>
      <c r="V1295" s="72"/>
      <c r="W1295" s="72"/>
      <c r="X1295" s="72"/>
      <c r="Y1295" s="72"/>
      <c r="Z1295" s="72"/>
      <c r="AA1295" s="58">
        <f t="shared" si="71"/>
        <v>0</v>
      </c>
      <c r="AB1295" s="73"/>
      <c r="AC1295" s="59">
        <f>IF(ROUND(Comptes!AA1295,0)=0,Comptes!AF1295,IFERROR(IF(Comptes!H1295&lt;&gt;0,IF(Comptes!AA1295&lt;&gt;0,SUMPRODUCT(Comptes!O1295:Z1295,Comptes!$O$5:$Z$5)/Comptes!AA1295,IF(Comptes!G1295&lt;&gt;0,$AC$3,Comptes!AF1295)),""),""))</f>
        <v>0</v>
      </c>
      <c r="AD1295" s="60" t="str">
        <f ca="1">+IFERROR(VLOOKUP((($AC$3-AC1295))/30.5,$AK$24:$AL$28,2,TRUE),"")</f>
        <v>A plus d’un an</v>
      </c>
      <c r="AE1295" s="52"/>
      <c r="AF1295" s="61"/>
    </row>
    <row r="1296" spans="1:32" customFormat="1" ht="13.8" x14ac:dyDescent="0.3">
      <c r="A1296" s="76"/>
      <c r="B1296" s="64" t="s">
        <v>125</v>
      </c>
      <c r="C1296" s="65" t="s">
        <v>125</v>
      </c>
      <c r="D1296" s="65" t="s">
        <v>125</v>
      </c>
      <c r="E1296" s="66" t="s">
        <v>125</v>
      </c>
      <c r="F1296" s="54">
        <v>0</v>
      </c>
      <c r="G1296" s="55">
        <v>0</v>
      </c>
      <c r="H1296" s="67">
        <f t="shared" si="69"/>
        <v>0</v>
      </c>
      <c r="I1296" s="68"/>
      <c r="J1296" s="56"/>
      <c r="K1296" s="69"/>
      <c r="L1296" s="70">
        <f t="shared" si="70"/>
        <v>0</v>
      </c>
      <c r="M1296" s="52"/>
      <c r="N1296" s="57">
        <v>0</v>
      </c>
      <c r="O1296" s="72"/>
      <c r="P1296" s="72"/>
      <c r="Q1296" s="72"/>
      <c r="R1296" s="72"/>
      <c r="S1296" s="72"/>
      <c r="T1296" s="72"/>
      <c r="U1296" s="72"/>
      <c r="V1296" s="72"/>
      <c r="W1296" s="72"/>
      <c r="X1296" s="72"/>
      <c r="Y1296" s="72"/>
      <c r="Z1296" s="72"/>
      <c r="AA1296" s="58">
        <f t="shared" si="71"/>
        <v>0</v>
      </c>
      <c r="AB1296" s="73"/>
      <c r="AC1296" s="59">
        <f>IF(ROUND(Comptes!AA1296,0)=0,Comptes!AF1296,IFERROR(IF(Comptes!H1296&lt;&gt;0,IF(Comptes!AA1296&lt;&gt;0,SUMPRODUCT(Comptes!O1296:Z1296,Comptes!$O$5:$Z$5)/Comptes!AA1296,IF(Comptes!G1296&lt;&gt;0,$AC$3,Comptes!AF1296)),""),""))</f>
        <v>0</v>
      </c>
      <c r="AD1296" s="60" t="str">
        <f ca="1">+IFERROR(VLOOKUP((($AC$3-AC1296))/30.5,$AK$24:$AL$28,2,TRUE),"")</f>
        <v>A plus d’un an</v>
      </c>
      <c r="AE1296" s="52"/>
      <c r="AF1296" s="61"/>
    </row>
    <row r="1297" spans="1:32" customFormat="1" ht="13.8" x14ac:dyDescent="0.3">
      <c r="A1297" s="76"/>
      <c r="B1297" s="64" t="s">
        <v>125</v>
      </c>
      <c r="C1297" s="65" t="s">
        <v>125</v>
      </c>
      <c r="D1297" s="65" t="s">
        <v>125</v>
      </c>
      <c r="E1297" s="66" t="s">
        <v>125</v>
      </c>
      <c r="F1297" s="54">
        <v>0</v>
      </c>
      <c r="G1297" s="55">
        <v>0</v>
      </c>
      <c r="H1297" s="67">
        <f t="shared" si="69"/>
        <v>0</v>
      </c>
      <c r="I1297" s="68"/>
      <c r="J1297" s="56"/>
      <c r="K1297" s="69"/>
      <c r="L1297" s="70">
        <f t="shared" si="70"/>
        <v>0</v>
      </c>
      <c r="M1297" s="52"/>
      <c r="N1297" s="57">
        <v>0</v>
      </c>
      <c r="O1297" s="72"/>
      <c r="P1297" s="72"/>
      <c r="Q1297" s="72"/>
      <c r="R1297" s="72"/>
      <c r="S1297" s="72"/>
      <c r="T1297" s="72"/>
      <c r="U1297" s="72"/>
      <c r="V1297" s="72"/>
      <c r="W1297" s="72"/>
      <c r="X1297" s="72"/>
      <c r="Y1297" s="72"/>
      <c r="Z1297" s="72"/>
      <c r="AA1297" s="58">
        <f t="shared" si="71"/>
        <v>0</v>
      </c>
      <c r="AB1297" s="73"/>
      <c r="AC1297" s="59">
        <f>IF(ROUND(Comptes!AA1297,0)=0,Comptes!AF1297,IFERROR(IF(Comptes!H1297&lt;&gt;0,IF(Comptes!AA1297&lt;&gt;0,SUMPRODUCT(Comptes!O1297:Z1297,Comptes!$O$5:$Z$5)/Comptes!AA1297,IF(Comptes!G1297&lt;&gt;0,$AC$3,Comptes!AF1297)),""),""))</f>
        <v>0</v>
      </c>
      <c r="AD1297" s="60" t="str">
        <f ca="1">+IFERROR(VLOOKUP((($AC$3-AC1297))/30.5,$AK$24:$AL$28,2,TRUE),"")</f>
        <v>A plus d’un an</v>
      </c>
      <c r="AE1297" s="52"/>
      <c r="AF1297" s="61"/>
    </row>
    <row r="1298" spans="1:32" customFormat="1" ht="13.8" x14ac:dyDescent="0.3">
      <c r="A1298" s="76"/>
      <c r="B1298" s="64" t="s">
        <v>125</v>
      </c>
      <c r="C1298" s="65" t="s">
        <v>125</v>
      </c>
      <c r="D1298" s="65" t="s">
        <v>125</v>
      </c>
      <c r="E1298" s="66" t="s">
        <v>125</v>
      </c>
      <c r="F1298" s="54">
        <v>0</v>
      </c>
      <c r="G1298" s="55">
        <v>0</v>
      </c>
      <c r="H1298" s="67">
        <f t="shared" si="69"/>
        <v>0</v>
      </c>
      <c r="I1298" s="68"/>
      <c r="J1298" s="56"/>
      <c r="K1298" s="69"/>
      <c r="L1298" s="70">
        <f t="shared" si="70"/>
        <v>0</v>
      </c>
      <c r="M1298" s="52"/>
      <c r="N1298" s="57">
        <v>0</v>
      </c>
      <c r="O1298" s="72"/>
      <c r="P1298" s="72"/>
      <c r="Q1298" s="72"/>
      <c r="R1298" s="72"/>
      <c r="S1298" s="72"/>
      <c r="T1298" s="72"/>
      <c r="U1298" s="72"/>
      <c r="V1298" s="72"/>
      <c r="W1298" s="72"/>
      <c r="X1298" s="72"/>
      <c r="Y1298" s="72"/>
      <c r="Z1298" s="72"/>
      <c r="AA1298" s="58">
        <f t="shared" si="71"/>
        <v>0</v>
      </c>
      <c r="AB1298" s="73"/>
      <c r="AC1298" s="59">
        <f>IF(ROUND(Comptes!AA1298,0)=0,Comptes!AF1298,IFERROR(IF(Comptes!H1298&lt;&gt;0,IF(Comptes!AA1298&lt;&gt;0,SUMPRODUCT(Comptes!O1298:Z1298,Comptes!$O$5:$Z$5)/Comptes!AA1298,IF(Comptes!G1298&lt;&gt;0,$AC$3,Comptes!AF1298)),""),""))</f>
        <v>0</v>
      </c>
      <c r="AD1298" s="60" t="str">
        <f ca="1">+IFERROR(VLOOKUP((($AC$3-AC1298))/30.5,$AK$24:$AL$28,2,TRUE),"")</f>
        <v>A plus d’un an</v>
      </c>
      <c r="AE1298" s="52"/>
      <c r="AF1298" s="61"/>
    </row>
    <row r="1299" spans="1:32" customFormat="1" ht="13.8" x14ac:dyDescent="0.3">
      <c r="A1299" s="76"/>
      <c r="B1299" s="64" t="s">
        <v>125</v>
      </c>
      <c r="C1299" s="65" t="s">
        <v>125</v>
      </c>
      <c r="D1299" s="65" t="s">
        <v>125</v>
      </c>
      <c r="E1299" s="66" t="s">
        <v>125</v>
      </c>
      <c r="F1299" s="54">
        <v>0</v>
      </c>
      <c r="G1299" s="55">
        <v>0</v>
      </c>
      <c r="H1299" s="67">
        <f t="shared" si="69"/>
        <v>0</v>
      </c>
      <c r="I1299" s="68"/>
      <c r="J1299" s="56"/>
      <c r="K1299" s="69"/>
      <c r="L1299" s="70">
        <f t="shared" si="70"/>
        <v>0</v>
      </c>
      <c r="M1299" s="52"/>
      <c r="N1299" s="57">
        <v>0</v>
      </c>
      <c r="O1299" s="72"/>
      <c r="P1299" s="72"/>
      <c r="Q1299" s="72"/>
      <c r="R1299" s="72"/>
      <c r="S1299" s="72"/>
      <c r="T1299" s="72"/>
      <c r="U1299" s="72"/>
      <c r="V1299" s="72"/>
      <c r="W1299" s="72"/>
      <c r="X1299" s="72"/>
      <c r="Y1299" s="72"/>
      <c r="Z1299" s="72"/>
      <c r="AA1299" s="58">
        <f t="shared" si="71"/>
        <v>0</v>
      </c>
      <c r="AB1299" s="73"/>
      <c r="AC1299" s="59">
        <f>IF(ROUND(Comptes!AA1299,0)=0,Comptes!AF1299,IFERROR(IF(Comptes!H1299&lt;&gt;0,IF(Comptes!AA1299&lt;&gt;0,SUMPRODUCT(Comptes!O1299:Z1299,Comptes!$O$5:$Z$5)/Comptes!AA1299,IF(Comptes!G1299&lt;&gt;0,$AC$3,Comptes!AF1299)),""),""))</f>
        <v>0</v>
      </c>
      <c r="AD1299" s="60" t="str">
        <f ca="1">+IFERROR(VLOOKUP((($AC$3-AC1299))/30.5,$AK$24:$AL$28,2,TRUE),"")</f>
        <v>A plus d’un an</v>
      </c>
      <c r="AE1299" s="52"/>
      <c r="AF1299" s="61"/>
    </row>
    <row r="1300" spans="1:32" customFormat="1" ht="13.8" x14ac:dyDescent="0.3">
      <c r="A1300" s="76"/>
      <c r="B1300" s="64" t="s">
        <v>125</v>
      </c>
      <c r="C1300" s="65" t="s">
        <v>125</v>
      </c>
      <c r="D1300" s="65" t="s">
        <v>125</v>
      </c>
      <c r="E1300" s="66" t="s">
        <v>125</v>
      </c>
      <c r="F1300" s="54">
        <v>0</v>
      </c>
      <c r="G1300" s="55">
        <v>0</v>
      </c>
      <c r="H1300" s="67">
        <f t="shared" si="69"/>
        <v>0</v>
      </c>
      <c r="I1300" s="68"/>
      <c r="J1300" s="56"/>
      <c r="K1300" s="69"/>
      <c r="L1300" s="70">
        <f t="shared" si="70"/>
        <v>0</v>
      </c>
      <c r="M1300" s="52"/>
      <c r="N1300" s="57">
        <v>0</v>
      </c>
      <c r="O1300" s="72"/>
      <c r="P1300" s="72"/>
      <c r="Q1300" s="72"/>
      <c r="R1300" s="72"/>
      <c r="S1300" s="72"/>
      <c r="T1300" s="72"/>
      <c r="U1300" s="72"/>
      <c r="V1300" s="72"/>
      <c r="W1300" s="72"/>
      <c r="X1300" s="72"/>
      <c r="Y1300" s="72"/>
      <c r="Z1300" s="72"/>
      <c r="AA1300" s="58">
        <f t="shared" si="71"/>
        <v>0</v>
      </c>
      <c r="AB1300" s="73"/>
      <c r="AC1300" s="59">
        <f>IF(ROUND(Comptes!AA1300,0)=0,Comptes!AF1300,IFERROR(IF(Comptes!H1300&lt;&gt;0,IF(Comptes!AA1300&lt;&gt;0,SUMPRODUCT(Comptes!O1300:Z1300,Comptes!$O$5:$Z$5)/Comptes!AA1300,IF(Comptes!G1300&lt;&gt;0,$AC$3,Comptes!AF1300)),""),""))</f>
        <v>0</v>
      </c>
      <c r="AD1300" s="60" t="str">
        <f ca="1">+IFERROR(VLOOKUP((($AC$3-AC1300))/30.5,$AK$24:$AL$28,2,TRUE),"")</f>
        <v>A plus d’un an</v>
      </c>
      <c r="AE1300" s="52"/>
      <c r="AF1300" s="61"/>
    </row>
    <row r="1301" spans="1:32" customFormat="1" ht="13.8" x14ac:dyDescent="0.3">
      <c r="A1301" s="76"/>
      <c r="B1301" s="64" t="s">
        <v>125</v>
      </c>
      <c r="C1301" s="65" t="s">
        <v>125</v>
      </c>
      <c r="D1301" s="65" t="s">
        <v>125</v>
      </c>
      <c r="E1301" s="66" t="s">
        <v>125</v>
      </c>
      <c r="F1301" s="54">
        <v>0</v>
      </c>
      <c r="G1301" s="55">
        <v>0</v>
      </c>
      <c r="H1301" s="67">
        <f t="shared" si="69"/>
        <v>0</v>
      </c>
      <c r="I1301" s="68"/>
      <c r="J1301" s="56"/>
      <c r="K1301" s="69"/>
      <c r="L1301" s="70">
        <f t="shared" si="70"/>
        <v>0</v>
      </c>
      <c r="M1301" s="52"/>
      <c r="N1301" s="57">
        <v>0</v>
      </c>
      <c r="O1301" s="72"/>
      <c r="P1301" s="72"/>
      <c r="Q1301" s="72"/>
      <c r="R1301" s="72"/>
      <c r="S1301" s="72"/>
      <c r="T1301" s="72"/>
      <c r="U1301" s="72"/>
      <c r="V1301" s="72"/>
      <c r="W1301" s="72"/>
      <c r="X1301" s="72"/>
      <c r="Y1301" s="72"/>
      <c r="Z1301" s="72"/>
      <c r="AA1301" s="58">
        <f t="shared" si="71"/>
        <v>0</v>
      </c>
      <c r="AB1301" s="73"/>
      <c r="AC1301" s="59">
        <f>IF(ROUND(Comptes!AA1301,0)=0,Comptes!AF1301,IFERROR(IF(Comptes!H1301&lt;&gt;0,IF(Comptes!AA1301&lt;&gt;0,SUMPRODUCT(Comptes!O1301:Z1301,Comptes!$O$5:$Z$5)/Comptes!AA1301,IF(Comptes!G1301&lt;&gt;0,$AC$3,Comptes!AF1301)),""),""))</f>
        <v>0</v>
      </c>
      <c r="AD1301" s="60" t="str">
        <f ca="1">+IFERROR(VLOOKUP((($AC$3-AC1301))/30.5,$AK$24:$AL$28,2,TRUE),"")</f>
        <v>A plus d’un an</v>
      </c>
      <c r="AE1301" s="52"/>
      <c r="AF1301" s="61"/>
    </row>
    <row r="1302" spans="1:32" customFormat="1" ht="13.8" x14ac:dyDescent="0.3">
      <c r="A1302" s="76"/>
      <c r="B1302" s="64" t="s">
        <v>125</v>
      </c>
      <c r="C1302" s="65" t="s">
        <v>125</v>
      </c>
      <c r="D1302" s="65" t="s">
        <v>125</v>
      </c>
      <c r="E1302" s="66" t="s">
        <v>125</v>
      </c>
      <c r="F1302" s="54">
        <v>0</v>
      </c>
      <c r="G1302" s="55">
        <v>0</v>
      </c>
      <c r="H1302" s="67">
        <f t="shared" si="69"/>
        <v>0</v>
      </c>
      <c r="I1302" s="68"/>
      <c r="J1302" s="56"/>
      <c r="K1302" s="69"/>
      <c r="L1302" s="70">
        <f t="shared" si="70"/>
        <v>0</v>
      </c>
      <c r="M1302" s="52"/>
      <c r="N1302" s="57">
        <v>0</v>
      </c>
      <c r="O1302" s="72"/>
      <c r="P1302" s="72"/>
      <c r="Q1302" s="72"/>
      <c r="R1302" s="72"/>
      <c r="S1302" s="72"/>
      <c r="T1302" s="72"/>
      <c r="U1302" s="72"/>
      <c r="V1302" s="72"/>
      <c r="W1302" s="72"/>
      <c r="X1302" s="72"/>
      <c r="Y1302" s="72"/>
      <c r="Z1302" s="72"/>
      <c r="AA1302" s="58">
        <f t="shared" si="71"/>
        <v>0</v>
      </c>
      <c r="AB1302" s="73"/>
      <c r="AC1302" s="59">
        <f>IF(ROUND(Comptes!AA1302,0)=0,Comptes!AF1302,IFERROR(IF(Comptes!H1302&lt;&gt;0,IF(Comptes!AA1302&lt;&gt;0,SUMPRODUCT(Comptes!O1302:Z1302,Comptes!$O$5:$Z$5)/Comptes!AA1302,IF(Comptes!G1302&lt;&gt;0,$AC$3,Comptes!AF1302)),""),""))</f>
        <v>0</v>
      </c>
      <c r="AD1302" s="60" t="str">
        <f ca="1">+IFERROR(VLOOKUP((($AC$3-AC1302))/30.5,$AK$24:$AL$28,2,TRUE),"")</f>
        <v>A plus d’un an</v>
      </c>
      <c r="AE1302" s="52"/>
      <c r="AF1302" s="61"/>
    </row>
    <row r="1303" spans="1:32" customFormat="1" ht="13.8" x14ac:dyDescent="0.3">
      <c r="A1303" s="76"/>
      <c r="B1303" s="64" t="s">
        <v>125</v>
      </c>
      <c r="C1303" s="65" t="s">
        <v>125</v>
      </c>
      <c r="D1303" s="65" t="s">
        <v>125</v>
      </c>
      <c r="E1303" s="66" t="s">
        <v>125</v>
      </c>
      <c r="F1303" s="54">
        <v>0</v>
      </c>
      <c r="G1303" s="55">
        <v>0</v>
      </c>
      <c r="H1303" s="67">
        <f t="shared" si="69"/>
        <v>0</v>
      </c>
      <c r="I1303" s="68"/>
      <c r="J1303" s="56"/>
      <c r="K1303" s="69"/>
      <c r="L1303" s="70">
        <f t="shared" si="70"/>
        <v>0</v>
      </c>
      <c r="M1303" s="52"/>
      <c r="N1303" s="57">
        <v>0</v>
      </c>
      <c r="O1303" s="72"/>
      <c r="P1303" s="72"/>
      <c r="Q1303" s="72"/>
      <c r="R1303" s="72"/>
      <c r="S1303" s="72"/>
      <c r="T1303" s="72"/>
      <c r="U1303" s="72"/>
      <c r="V1303" s="72"/>
      <c r="W1303" s="72"/>
      <c r="X1303" s="72"/>
      <c r="Y1303" s="72"/>
      <c r="Z1303" s="72"/>
      <c r="AA1303" s="58">
        <f t="shared" si="71"/>
        <v>0</v>
      </c>
      <c r="AB1303" s="73"/>
      <c r="AC1303" s="59">
        <f>IF(ROUND(Comptes!AA1303,0)=0,Comptes!AF1303,IFERROR(IF(Comptes!H1303&lt;&gt;0,IF(Comptes!AA1303&lt;&gt;0,SUMPRODUCT(Comptes!O1303:Z1303,Comptes!$O$5:$Z$5)/Comptes!AA1303,IF(Comptes!G1303&lt;&gt;0,$AC$3,Comptes!AF1303)),""),""))</f>
        <v>0</v>
      </c>
      <c r="AD1303" s="60" t="str">
        <f ca="1">+IFERROR(VLOOKUP((($AC$3-AC1303))/30.5,$AK$24:$AL$28,2,TRUE),"")</f>
        <v>A plus d’un an</v>
      </c>
      <c r="AE1303" s="52"/>
      <c r="AF1303" s="61"/>
    </row>
    <row r="1304" spans="1:32" customFormat="1" ht="13.8" x14ac:dyDescent="0.3">
      <c r="A1304" s="76"/>
      <c r="B1304" s="64" t="s">
        <v>125</v>
      </c>
      <c r="C1304" s="65" t="s">
        <v>125</v>
      </c>
      <c r="D1304" s="65" t="s">
        <v>125</v>
      </c>
      <c r="E1304" s="66" t="s">
        <v>125</v>
      </c>
      <c r="F1304" s="54">
        <v>0</v>
      </c>
      <c r="G1304" s="55">
        <v>0</v>
      </c>
      <c r="H1304" s="67">
        <f t="shared" si="69"/>
        <v>0</v>
      </c>
      <c r="I1304" s="68"/>
      <c r="J1304" s="56"/>
      <c r="K1304" s="69"/>
      <c r="L1304" s="70">
        <f t="shared" si="70"/>
        <v>0</v>
      </c>
      <c r="M1304" s="52"/>
      <c r="N1304" s="57">
        <v>0</v>
      </c>
      <c r="O1304" s="72"/>
      <c r="P1304" s="72"/>
      <c r="Q1304" s="72"/>
      <c r="R1304" s="72"/>
      <c r="S1304" s="72"/>
      <c r="T1304" s="72"/>
      <c r="U1304" s="72"/>
      <c r="V1304" s="72"/>
      <c r="W1304" s="72"/>
      <c r="X1304" s="72"/>
      <c r="Y1304" s="72"/>
      <c r="Z1304" s="72"/>
      <c r="AA1304" s="58">
        <f t="shared" si="71"/>
        <v>0</v>
      </c>
      <c r="AB1304" s="73"/>
      <c r="AC1304" s="59">
        <f>IF(ROUND(Comptes!AA1304,0)=0,Comptes!AF1304,IFERROR(IF(Comptes!H1304&lt;&gt;0,IF(Comptes!AA1304&lt;&gt;0,SUMPRODUCT(Comptes!O1304:Z1304,Comptes!$O$5:$Z$5)/Comptes!AA1304,IF(Comptes!G1304&lt;&gt;0,$AC$3,Comptes!AF1304)),""),""))</f>
        <v>0</v>
      </c>
      <c r="AD1304" s="60" t="str">
        <f ca="1">+IFERROR(VLOOKUP((($AC$3-AC1304))/30.5,$AK$24:$AL$28,2,TRUE),"")</f>
        <v>A plus d’un an</v>
      </c>
      <c r="AE1304" s="52"/>
      <c r="AF1304" s="61"/>
    </row>
    <row r="1305" spans="1:32" customFormat="1" ht="13.8" x14ac:dyDescent="0.3">
      <c r="A1305" s="76"/>
      <c r="B1305" s="64" t="s">
        <v>125</v>
      </c>
      <c r="C1305" s="65" t="s">
        <v>125</v>
      </c>
      <c r="D1305" s="65" t="s">
        <v>125</v>
      </c>
      <c r="E1305" s="66" t="s">
        <v>125</v>
      </c>
      <c r="F1305" s="54">
        <v>0</v>
      </c>
      <c r="G1305" s="55">
        <v>0</v>
      </c>
      <c r="H1305" s="67">
        <f t="shared" si="69"/>
        <v>0</v>
      </c>
      <c r="I1305" s="68"/>
      <c r="J1305" s="56"/>
      <c r="K1305" s="69"/>
      <c r="L1305" s="70">
        <f t="shared" si="70"/>
        <v>0</v>
      </c>
      <c r="M1305" s="52"/>
      <c r="N1305" s="57">
        <v>0</v>
      </c>
      <c r="O1305" s="72"/>
      <c r="P1305" s="72"/>
      <c r="Q1305" s="72"/>
      <c r="R1305" s="72"/>
      <c r="S1305" s="72"/>
      <c r="T1305" s="72"/>
      <c r="U1305" s="72"/>
      <c r="V1305" s="72"/>
      <c r="W1305" s="72"/>
      <c r="X1305" s="72"/>
      <c r="Y1305" s="72"/>
      <c r="Z1305" s="72"/>
      <c r="AA1305" s="58">
        <f t="shared" si="71"/>
        <v>0</v>
      </c>
      <c r="AB1305" s="73"/>
      <c r="AC1305" s="59">
        <f>IF(ROUND(Comptes!AA1305,0)=0,Comptes!AF1305,IFERROR(IF(Comptes!H1305&lt;&gt;0,IF(Comptes!AA1305&lt;&gt;0,SUMPRODUCT(Comptes!O1305:Z1305,Comptes!$O$5:$Z$5)/Comptes!AA1305,IF(Comptes!G1305&lt;&gt;0,$AC$3,Comptes!AF1305)),""),""))</f>
        <v>0</v>
      </c>
      <c r="AD1305" s="60" t="str">
        <f ca="1">+IFERROR(VLOOKUP((($AC$3-AC1305))/30.5,$AK$24:$AL$28,2,TRUE),"")</f>
        <v>A plus d’un an</v>
      </c>
      <c r="AE1305" s="52"/>
      <c r="AF1305" s="61"/>
    </row>
    <row r="1306" spans="1:32" customFormat="1" ht="13.8" x14ac:dyDescent="0.3">
      <c r="A1306" s="76"/>
      <c r="B1306" s="64" t="s">
        <v>125</v>
      </c>
      <c r="C1306" s="65" t="s">
        <v>125</v>
      </c>
      <c r="D1306" s="65" t="s">
        <v>125</v>
      </c>
      <c r="E1306" s="66" t="s">
        <v>125</v>
      </c>
      <c r="F1306" s="54">
        <v>0</v>
      </c>
      <c r="G1306" s="55">
        <v>0</v>
      </c>
      <c r="H1306" s="67">
        <f t="shared" si="69"/>
        <v>0</v>
      </c>
      <c r="I1306" s="68"/>
      <c r="J1306" s="56"/>
      <c r="K1306" s="69"/>
      <c r="L1306" s="70">
        <f t="shared" si="70"/>
        <v>0</v>
      </c>
      <c r="M1306" s="52"/>
      <c r="N1306" s="57">
        <v>0</v>
      </c>
      <c r="O1306" s="72"/>
      <c r="P1306" s="72"/>
      <c r="Q1306" s="72"/>
      <c r="R1306" s="72"/>
      <c r="S1306" s="72"/>
      <c r="T1306" s="72"/>
      <c r="U1306" s="72"/>
      <c r="V1306" s="72"/>
      <c r="W1306" s="72"/>
      <c r="X1306" s="72"/>
      <c r="Y1306" s="72"/>
      <c r="Z1306" s="72"/>
      <c r="AA1306" s="58">
        <f t="shared" si="71"/>
        <v>0</v>
      </c>
      <c r="AB1306" s="73"/>
      <c r="AC1306" s="59">
        <f>IF(ROUND(Comptes!AA1306,0)=0,Comptes!AF1306,IFERROR(IF(Comptes!H1306&lt;&gt;0,IF(Comptes!AA1306&lt;&gt;0,SUMPRODUCT(Comptes!O1306:Z1306,Comptes!$O$5:$Z$5)/Comptes!AA1306,IF(Comptes!G1306&lt;&gt;0,$AC$3,Comptes!AF1306)),""),""))</f>
        <v>0</v>
      </c>
      <c r="AD1306" s="60" t="str">
        <f ca="1">+IFERROR(VLOOKUP((($AC$3-AC1306))/30.5,$AK$24:$AL$28,2,TRUE),"")</f>
        <v>A plus d’un an</v>
      </c>
      <c r="AE1306" s="52"/>
      <c r="AF1306" s="61"/>
    </row>
    <row r="1307" spans="1:32" customFormat="1" ht="13.8" x14ac:dyDescent="0.3">
      <c r="A1307" s="76"/>
      <c r="B1307" s="64" t="s">
        <v>125</v>
      </c>
      <c r="C1307" s="65" t="s">
        <v>125</v>
      </c>
      <c r="D1307" s="65" t="s">
        <v>125</v>
      </c>
      <c r="E1307" s="66" t="s">
        <v>125</v>
      </c>
      <c r="F1307" s="54">
        <v>0</v>
      </c>
      <c r="G1307" s="55">
        <v>0</v>
      </c>
      <c r="H1307" s="67">
        <f t="shared" si="69"/>
        <v>0</v>
      </c>
      <c r="I1307" s="68"/>
      <c r="J1307" s="56"/>
      <c r="K1307" s="69"/>
      <c r="L1307" s="70">
        <f t="shared" si="70"/>
        <v>0</v>
      </c>
      <c r="M1307" s="52"/>
      <c r="N1307" s="57">
        <v>0</v>
      </c>
      <c r="O1307" s="72"/>
      <c r="P1307" s="72"/>
      <c r="Q1307" s="72"/>
      <c r="R1307" s="72"/>
      <c r="S1307" s="72"/>
      <c r="T1307" s="72"/>
      <c r="U1307" s="72"/>
      <c r="V1307" s="72"/>
      <c r="W1307" s="72"/>
      <c r="X1307" s="72"/>
      <c r="Y1307" s="72"/>
      <c r="Z1307" s="72"/>
      <c r="AA1307" s="58">
        <f t="shared" si="71"/>
        <v>0</v>
      </c>
      <c r="AB1307" s="73"/>
      <c r="AC1307" s="59">
        <f>IF(ROUND(Comptes!AA1307,0)=0,Comptes!AF1307,IFERROR(IF(Comptes!H1307&lt;&gt;0,IF(Comptes!AA1307&lt;&gt;0,SUMPRODUCT(Comptes!O1307:Z1307,Comptes!$O$5:$Z$5)/Comptes!AA1307,IF(Comptes!G1307&lt;&gt;0,$AC$3,Comptes!AF1307)),""),""))</f>
        <v>0</v>
      </c>
      <c r="AD1307" s="60" t="str">
        <f ca="1">+IFERROR(VLOOKUP((($AC$3-AC1307))/30.5,$AK$24:$AL$28,2,TRUE),"")</f>
        <v>A plus d’un an</v>
      </c>
      <c r="AE1307" s="52"/>
      <c r="AF1307" s="61"/>
    </row>
    <row r="1308" spans="1:32" customFormat="1" ht="13.8" x14ac:dyDescent="0.3">
      <c r="A1308" s="76"/>
      <c r="B1308" s="64" t="s">
        <v>125</v>
      </c>
      <c r="C1308" s="65" t="s">
        <v>125</v>
      </c>
      <c r="D1308" s="65" t="s">
        <v>125</v>
      </c>
      <c r="E1308" s="66" t="s">
        <v>125</v>
      </c>
      <c r="F1308" s="54">
        <v>0</v>
      </c>
      <c r="G1308" s="55">
        <v>0</v>
      </c>
      <c r="H1308" s="67">
        <f t="shared" si="69"/>
        <v>0</v>
      </c>
      <c r="I1308" s="68"/>
      <c r="J1308" s="56"/>
      <c r="K1308" s="69"/>
      <c r="L1308" s="70">
        <f t="shared" si="70"/>
        <v>0</v>
      </c>
      <c r="M1308" s="52"/>
      <c r="N1308" s="57">
        <v>0</v>
      </c>
      <c r="O1308" s="72"/>
      <c r="P1308" s="72"/>
      <c r="Q1308" s="72"/>
      <c r="R1308" s="72"/>
      <c r="S1308" s="72"/>
      <c r="T1308" s="72"/>
      <c r="U1308" s="72"/>
      <c r="V1308" s="72"/>
      <c r="W1308" s="72"/>
      <c r="X1308" s="72"/>
      <c r="Y1308" s="72"/>
      <c r="Z1308" s="72"/>
      <c r="AA1308" s="58">
        <f t="shared" si="71"/>
        <v>0</v>
      </c>
      <c r="AB1308" s="73"/>
      <c r="AC1308" s="59">
        <f>IF(ROUND(Comptes!AA1308,0)=0,Comptes!AF1308,IFERROR(IF(Comptes!H1308&lt;&gt;0,IF(Comptes!AA1308&lt;&gt;0,SUMPRODUCT(Comptes!O1308:Z1308,Comptes!$O$5:$Z$5)/Comptes!AA1308,IF(Comptes!G1308&lt;&gt;0,$AC$3,Comptes!AF1308)),""),""))</f>
        <v>0</v>
      </c>
      <c r="AD1308" s="60" t="str">
        <f ca="1">+IFERROR(VLOOKUP((($AC$3-AC1308))/30.5,$AK$24:$AL$28,2,TRUE),"")</f>
        <v>A plus d’un an</v>
      </c>
      <c r="AE1308" s="52"/>
      <c r="AF1308" s="61"/>
    </row>
    <row r="1309" spans="1:32" customFormat="1" ht="13.8" x14ac:dyDescent="0.3">
      <c r="A1309" s="76"/>
      <c r="B1309" s="64" t="s">
        <v>125</v>
      </c>
      <c r="C1309" s="65" t="s">
        <v>125</v>
      </c>
      <c r="D1309" s="65" t="s">
        <v>125</v>
      </c>
      <c r="E1309" s="66" t="s">
        <v>125</v>
      </c>
      <c r="F1309" s="54">
        <v>0</v>
      </c>
      <c r="G1309" s="55">
        <v>0</v>
      </c>
      <c r="H1309" s="67">
        <f t="shared" si="69"/>
        <v>0</v>
      </c>
      <c r="I1309" s="68"/>
      <c r="J1309" s="56"/>
      <c r="K1309" s="69"/>
      <c r="L1309" s="70">
        <f t="shared" si="70"/>
        <v>0</v>
      </c>
      <c r="M1309" s="52"/>
      <c r="N1309" s="57">
        <v>0</v>
      </c>
      <c r="O1309" s="72"/>
      <c r="P1309" s="72"/>
      <c r="Q1309" s="72"/>
      <c r="R1309" s="72"/>
      <c r="S1309" s="72"/>
      <c r="T1309" s="72"/>
      <c r="U1309" s="72"/>
      <c r="V1309" s="72"/>
      <c r="W1309" s="72"/>
      <c r="X1309" s="72"/>
      <c r="Y1309" s="72"/>
      <c r="Z1309" s="72"/>
      <c r="AA1309" s="58">
        <f t="shared" si="71"/>
        <v>0</v>
      </c>
      <c r="AB1309" s="73"/>
      <c r="AC1309" s="59">
        <f>IF(ROUND(Comptes!AA1309,0)=0,Comptes!AF1309,IFERROR(IF(Comptes!H1309&lt;&gt;0,IF(Comptes!AA1309&lt;&gt;0,SUMPRODUCT(Comptes!O1309:Z1309,Comptes!$O$5:$Z$5)/Comptes!AA1309,IF(Comptes!G1309&lt;&gt;0,$AC$3,Comptes!AF1309)),""),""))</f>
        <v>0</v>
      </c>
      <c r="AD1309" s="60" t="str">
        <f ca="1">+IFERROR(VLOOKUP((($AC$3-AC1309))/30.5,$AK$24:$AL$28,2,TRUE),"")</f>
        <v>A plus d’un an</v>
      </c>
      <c r="AE1309" s="52"/>
      <c r="AF1309" s="61"/>
    </row>
    <row r="1310" spans="1:32" customFormat="1" ht="13.8" x14ac:dyDescent="0.3">
      <c r="A1310" s="76"/>
      <c r="B1310" s="64" t="s">
        <v>125</v>
      </c>
      <c r="C1310" s="65" t="s">
        <v>125</v>
      </c>
      <c r="D1310" s="65" t="s">
        <v>125</v>
      </c>
      <c r="E1310" s="66" t="s">
        <v>125</v>
      </c>
      <c r="F1310" s="54">
        <v>0</v>
      </c>
      <c r="G1310" s="55">
        <v>0</v>
      </c>
      <c r="H1310" s="67">
        <f t="shared" si="69"/>
        <v>0</v>
      </c>
      <c r="I1310" s="68"/>
      <c r="J1310" s="56"/>
      <c r="K1310" s="69"/>
      <c r="L1310" s="70">
        <f t="shared" si="70"/>
        <v>0</v>
      </c>
      <c r="M1310" s="52"/>
      <c r="N1310" s="57">
        <v>0</v>
      </c>
      <c r="O1310" s="72"/>
      <c r="P1310" s="72"/>
      <c r="Q1310" s="72"/>
      <c r="R1310" s="72"/>
      <c r="S1310" s="72"/>
      <c r="T1310" s="72"/>
      <c r="U1310" s="72"/>
      <c r="V1310" s="72"/>
      <c r="W1310" s="72"/>
      <c r="X1310" s="72"/>
      <c r="Y1310" s="72"/>
      <c r="Z1310" s="72"/>
      <c r="AA1310" s="58">
        <f t="shared" si="71"/>
        <v>0</v>
      </c>
      <c r="AB1310" s="73"/>
      <c r="AC1310" s="59">
        <f>IF(ROUND(Comptes!AA1310,0)=0,Comptes!AF1310,IFERROR(IF(Comptes!H1310&lt;&gt;0,IF(Comptes!AA1310&lt;&gt;0,SUMPRODUCT(Comptes!O1310:Z1310,Comptes!$O$5:$Z$5)/Comptes!AA1310,IF(Comptes!G1310&lt;&gt;0,$AC$3,Comptes!AF1310)),""),""))</f>
        <v>0</v>
      </c>
      <c r="AD1310" s="60" t="str">
        <f ca="1">+IFERROR(VLOOKUP((($AC$3-AC1310))/30.5,$AK$24:$AL$28,2,TRUE),"")</f>
        <v>A plus d’un an</v>
      </c>
      <c r="AE1310" s="52"/>
      <c r="AF1310" s="61"/>
    </row>
    <row r="1311" spans="1:32" customFormat="1" ht="13.8" x14ac:dyDescent="0.3">
      <c r="A1311" s="76"/>
      <c r="B1311" s="64" t="s">
        <v>125</v>
      </c>
      <c r="C1311" s="65" t="s">
        <v>125</v>
      </c>
      <c r="D1311" s="65" t="s">
        <v>125</v>
      </c>
      <c r="E1311" s="66" t="s">
        <v>125</v>
      </c>
      <c r="F1311" s="54">
        <v>0</v>
      </c>
      <c r="G1311" s="55">
        <v>0</v>
      </c>
      <c r="H1311" s="67">
        <f t="shared" si="69"/>
        <v>0</v>
      </c>
      <c r="I1311" s="68"/>
      <c r="J1311" s="56"/>
      <c r="K1311" s="69"/>
      <c r="L1311" s="70">
        <f t="shared" si="70"/>
        <v>0</v>
      </c>
      <c r="M1311" s="52"/>
      <c r="N1311" s="57">
        <v>0</v>
      </c>
      <c r="O1311" s="72"/>
      <c r="P1311" s="72"/>
      <c r="Q1311" s="72"/>
      <c r="R1311" s="72"/>
      <c r="S1311" s="72"/>
      <c r="T1311" s="72"/>
      <c r="U1311" s="72"/>
      <c r="V1311" s="72"/>
      <c r="W1311" s="72"/>
      <c r="X1311" s="72"/>
      <c r="Y1311" s="72"/>
      <c r="Z1311" s="72"/>
      <c r="AA1311" s="58">
        <f t="shared" si="71"/>
        <v>0</v>
      </c>
      <c r="AB1311" s="73"/>
      <c r="AC1311" s="59">
        <f>IF(ROUND(Comptes!AA1311,0)=0,Comptes!AF1311,IFERROR(IF(Comptes!H1311&lt;&gt;0,IF(Comptes!AA1311&lt;&gt;0,SUMPRODUCT(Comptes!O1311:Z1311,Comptes!$O$5:$Z$5)/Comptes!AA1311,IF(Comptes!G1311&lt;&gt;0,$AC$3,Comptes!AF1311)),""),""))</f>
        <v>0</v>
      </c>
      <c r="AD1311" s="60" t="str">
        <f ca="1">+IFERROR(VLOOKUP((($AC$3-AC1311))/30.5,$AK$24:$AL$28,2,TRUE),"")</f>
        <v>A plus d’un an</v>
      </c>
      <c r="AE1311" s="52"/>
      <c r="AF1311" s="61"/>
    </row>
    <row r="1312" spans="1:32" customFormat="1" ht="13.8" x14ac:dyDescent="0.3">
      <c r="A1312" s="76"/>
      <c r="B1312" s="64" t="s">
        <v>125</v>
      </c>
      <c r="C1312" s="65" t="s">
        <v>125</v>
      </c>
      <c r="D1312" s="65" t="s">
        <v>125</v>
      </c>
      <c r="E1312" s="66" t="s">
        <v>125</v>
      </c>
      <c r="F1312" s="54">
        <v>0</v>
      </c>
      <c r="G1312" s="55">
        <v>0</v>
      </c>
      <c r="H1312" s="67">
        <f t="shared" si="69"/>
        <v>0</v>
      </c>
      <c r="I1312" s="68"/>
      <c r="J1312" s="56"/>
      <c r="K1312" s="69"/>
      <c r="L1312" s="70">
        <f t="shared" si="70"/>
        <v>0</v>
      </c>
      <c r="M1312" s="52"/>
      <c r="N1312" s="57">
        <v>0</v>
      </c>
      <c r="O1312" s="72"/>
      <c r="P1312" s="72"/>
      <c r="Q1312" s="72"/>
      <c r="R1312" s="72"/>
      <c r="S1312" s="72"/>
      <c r="T1312" s="72"/>
      <c r="U1312" s="72"/>
      <c r="V1312" s="72"/>
      <c r="W1312" s="72"/>
      <c r="X1312" s="72"/>
      <c r="Y1312" s="72"/>
      <c r="Z1312" s="72"/>
      <c r="AA1312" s="58">
        <f t="shared" si="71"/>
        <v>0</v>
      </c>
      <c r="AB1312" s="73"/>
      <c r="AC1312" s="59">
        <f>IF(ROUND(Comptes!AA1312,0)=0,Comptes!AF1312,IFERROR(IF(Comptes!H1312&lt;&gt;0,IF(Comptes!AA1312&lt;&gt;0,SUMPRODUCT(Comptes!O1312:Z1312,Comptes!$O$5:$Z$5)/Comptes!AA1312,IF(Comptes!G1312&lt;&gt;0,$AC$3,Comptes!AF1312)),""),""))</f>
        <v>0</v>
      </c>
      <c r="AD1312" s="60" t="str">
        <f ca="1">+IFERROR(VLOOKUP((($AC$3-AC1312))/30.5,$AK$24:$AL$28,2,TRUE),"")</f>
        <v>A plus d’un an</v>
      </c>
      <c r="AE1312" s="52"/>
      <c r="AF1312" s="61"/>
    </row>
    <row r="1313" spans="1:32" customFormat="1" ht="13.8" x14ac:dyDescent="0.3">
      <c r="A1313" s="76"/>
      <c r="B1313" s="64" t="s">
        <v>125</v>
      </c>
      <c r="C1313" s="65" t="s">
        <v>125</v>
      </c>
      <c r="D1313" s="65" t="s">
        <v>125</v>
      </c>
      <c r="E1313" s="66" t="s">
        <v>125</v>
      </c>
      <c r="F1313" s="54">
        <v>0</v>
      </c>
      <c r="G1313" s="55">
        <v>0</v>
      </c>
      <c r="H1313" s="67">
        <f t="shared" si="69"/>
        <v>0</v>
      </c>
      <c r="I1313" s="68"/>
      <c r="J1313" s="56"/>
      <c r="K1313" s="69"/>
      <c r="L1313" s="70">
        <f t="shared" si="70"/>
        <v>0</v>
      </c>
      <c r="M1313" s="52"/>
      <c r="N1313" s="57">
        <v>0</v>
      </c>
      <c r="O1313" s="72"/>
      <c r="P1313" s="72"/>
      <c r="Q1313" s="72"/>
      <c r="R1313" s="72"/>
      <c r="S1313" s="72"/>
      <c r="T1313" s="72"/>
      <c r="U1313" s="72"/>
      <c r="V1313" s="72"/>
      <c r="W1313" s="72"/>
      <c r="X1313" s="72"/>
      <c r="Y1313" s="72"/>
      <c r="Z1313" s="72"/>
      <c r="AA1313" s="58">
        <f t="shared" si="71"/>
        <v>0</v>
      </c>
      <c r="AB1313" s="73"/>
      <c r="AC1313" s="59">
        <f>IF(ROUND(Comptes!AA1313,0)=0,Comptes!AF1313,IFERROR(IF(Comptes!H1313&lt;&gt;0,IF(Comptes!AA1313&lt;&gt;0,SUMPRODUCT(Comptes!O1313:Z1313,Comptes!$O$5:$Z$5)/Comptes!AA1313,IF(Comptes!G1313&lt;&gt;0,$AC$3,Comptes!AF1313)),""),""))</f>
        <v>0</v>
      </c>
      <c r="AD1313" s="60" t="str">
        <f ca="1">+IFERROR(VLOOKUP((($AC$3-AC1313))/30.5,$AK$24:$AL$28,2,TRUE),"")</f>
        <v>A plus d’un an</v>
      </c>
      <c r="AE1313" s="52"/>
      <c r="AF1313" s="61"/>
    </row>
    <row r="1314" spans="1:32" customFormat="1" ht="13.8" x14ac:dyDescent="0.3">
      <c r="A1314" s="76"/>
      <c r="B1314" s="64" t="s">
        <v>125</v>
      </c>
      <c r="C1314" s="65" t="s">
        <v>125</v>
      </c>
      <c r="D1314" s="65" t="s">
        <v>125</v>
      </c>
      <c r="E1314" s="66" t="s">
        <v>125</v>
      </c>
      <c r="F1314" s="54">
        <v>0</v>
      </c>
      <c r="G1314" s="55">
        <v>0</v>
      </c>
      <c r="H1314" s="67">
        <f t="shared" si="69"/>
        <v>0</v>
      </c>
      <c r="I1314" s="68"/>
      <c r="J1314" s="56"/>
      <c r="K1314" s="69"/>
      <c r="L1314" s="70">
        <f t="shared" si="70"/>
        <v>0</v>
      </c>
      <c r="M1314" s="52"/>
      <c r="N1314" s="57">
        <v>0</v>
      </c>
      <c r="O1314" s="72"/>
      <c r="P1314" s="72"/>
      <c r="Q1314" s="72"/>
      <c r="R1314" s="72"/>
      <c r="S1314" s="72"/>
      <c r="T1314" s="72"/>
      <c r="U1314" s="72"/>
      <c r="V1314" s="72"/>
      <c r="W1314" s="72"/>
      <c r="X1314" s="72"/>
      <c r="Y1314" s="72"/>
      <c r="Z1314" s="72"/>
      <c r="AA1314" s="58">
        <f t="shared" si="71"/>
        <v>0</v>
      </c>
      <c r="AB1314" s="73"/>
      <c r="AC1314" s="59">
        <f>IF(ROUND(Comptes!AA1314,0)=0,Comptes!AF1314,IFERROR(IF(Comptes!H1314&lt;&gt;0,IF(Comptes!AA1314&lt;&gt;0,SUMPRODUCT(Comptes!O1314:Z1314,Comptes!$O$5:$Z$5)/Comptes!AA1314,IF(Comptes!G1314&lt;&gt;0,$AC$3,Comptes!AF1314)),""),""))</f>
        <v>0</v>
      </c>
      <c r="AD1314" s="60" t="str">
        <f ca="1">+IFERROR(VLOOKUP((($AC$3-AC1314))/30.5,$AK$24:$AL$28,2,TRUE),"")</f>
        <v>A plus d’un an</v>
      </c>
      <c r="AE1314" s="52"/>
      <c r="AF1314" s="61"/>
    </row>
    <row r="1315" spans="1:32" customFormat="1" ht="13.8" x14ac:dyDescent="0.3">
      <c r="A1315" s="76"/>
      <c r="B1315" s="64" t="s">
        <v>125</v>
      </c>
      <c r="C1315" s="65" t="s">
        <v>125</v>
      </c>
      <c r="D1315" s="65" t="s">
        <v>125</v>
      </c>
      <c r="E1315" s="66" t="s">
        <v>125</v>
      </c>
      <c r="F1315" s="54">
        <v>0</v>
      </c>
      <c r="G1315" s="55">
        <v>0</v>
      </c>
      <c r="H1315" s="67">
        <f t="shared" si="69"/>
        <v>0</v>
      </c>
      <c r="I1315" s="68"/>
      <c r="J1315" s="56"/>
      <c r="K1315" s="69"/>
      <c r="L1315" s="70">
        <f t="shared" si="70"/>
        <v>0</v>
      </c>
      <c r="M1315" s="52"/>
      <c r="N1315" s="57">
        <v>0</v>
      </c>
      <c r="O1315" s="72"/>
      <c r="P1315" s="72"/>
      <c r="Q1315" s="72"/>
      <c r="R1315" s="72"/>
      <c r="S1315" s="72"/>
      <c r="T1315" s="72"/>
      <c r="U1315" s="72"/>
      <c r="V1315" s="72"/>
      <c r="W1315" s="72"/>
      <c r="X1315" s="72"/>
      <c r="Y1315" s="72"/>
      <c r="Z1315" s="72"/>
      <c r="AA1315" s="58">
        <f t="shared" si="71"/>
        <v>0</v>
      </c>
      <c r="AB1315" s="73"/>
      <c r="AC1315" s="59">
        <f>IF(ROUND(Comptes!AA1315,0)=0,Comptes!AF1315,IFERROR(IF(Comptes!H1315&lt;&gt;0,IF(Comptes!AA1315&lt;&gt;0,SUMPRODUCT(Comptes!O1315:Z1315,Comptes!$O$5:$Z$5)/Comptes!AA1315,IF(Comptes!G1315&lt;&gt;0,$AC$3,Comptes!AF1315)),""),""))</f>
        <v>0</v>
      </c>
      <c r="AD1315" s="60" t="str">
        <f ca="1">+IFERROR(VLOOKUP((($AC$3-AC1315))/30.5,$AK$24:$AL$28,2,TRUE),"")</f>
        <v>A plus d’un an</v>
      </c>
      <c r="AE1315" s="52"/>
      <c r="AF1315" s="61"/>
    </row>
    <row r="1316" spans="1:32" customFormat="1" ht="13.8" x14ac:dyDescent="0.3">
      <c r="A1316" s="76"/>
      <c r="B1316" s="64" t="s">
        <v>125</v>
      </c>
      <c r="C1316" s="65" t="s">
        <v>125</v>
      </c>
      <c r="D1316" s="65" t="s">
        <v>125</v>
      </c>
      <c r="E1316" s="66" t="s">
        <v>125</v>
      </c>
      <c r="F1316" s="54">
        <v>0</v>
      </c>
      <c r="G1316" s="55">
        <v>0</v>
      </c>
      <c r="H1316" s="67">
        <f t="shared" si="69"/>
        <v>0</v>
      </c>
      <c r="I1316" s="68"/>
      <c r="J1316" s="56"/>
      <c r="K1316" s="69"/>
      <c r="L1316" s="70">
        <f t="shared" si="70"/>
        <v>0</v>
      </c>
      <c r="M1316" s="52"/>
      <c r="N1316" s="57">
        <v>0</v>
      </c>
      <c r="O1316" s="72"/>
      <c r="P1316" s="72"/>
      <c r="Q1316" s="72"/>
      <c r="R1316" s="72"/>
      <c r="S1316" s="72"/>
      <c r="T1316" s="72"/>
      <c r="U1316" s="72"/>
      <c r="V1316" s="72"/>
      <c r="W1316" s="72"/>
      <c r="X1316" s="72"/>
      <c r="Y1316" s="72"/>
      <c r="Z1316" s="72"/>
      <c r="AA1316" s="58">
        <f t="shared" si="71"/>
        <v>0</v>
      </c>
      <c r="AB1316" s="73"/>
      <c r="AC1316" s="59">
        <f>IF(ROUND(Comptes!AA1316,0)=0,Comptes!AF1316,IFERROR(IF(Comptes!H1316&lt;&gt;0,IF(Comptes!AA1316&lt;&gt;0,SUMPRODUCT(Comptes!O1316:Z1316,Comptes!$O$5:$Z$5)/Comptes!AA1316,IF(Comptes!G1316&lt;&gt;0,$AC$3,Comptes!AF1316)),""),""))</f>
        <v>0</v>
      </c>
      <c r="AD1316" s="60" t="str">
        <f ca="1">+IFERROR(VLOOKUP((($AC$3-AC1316))/30.5,$AK$24:$AL$28,2,TRUE),"")</f>
        <v>A plus d’un an</v>
      </c>
      <c r="AE1316" s="52"/>
      <c r="AF1316" s="61"/>
    </row>
    <row r="1317" spans="1:32" customFormat="1" ht="13.8" x14ac:dyDescent="0.3">
      <c r="A1317" s="76"/>
      <c r="B1317" s="64" t="s">
        <v>125</v>
      </c>
      <c r="C1317" s="65" t="s">
        <v>125</v>
      </c>
      <c r="D1317" s="65" t="s">
        <v>125</v>
      </c>
      <c r="E1317" s="66" t="s">
        <v>125</v>
      </c>
      <c r="F1317" s="54">
        <v>0</v>
      </c>
      <c r="G1317" s="55">
        <v>0</v>
      </c>
      <c r="H1317" s="67">
        <f t="shared" si="69"/>
        <v>0</v>
      </c>
      <c r="I1317" s="68"/>
      <c r="J1317" s="56"/>
      <c r="K1317" s="69"/>
      <c r="L1317" s="70">
        <f t="shared" si="70"/>
        <v>0</v>
      </c>
      <c r="M1317" s="52"/>
      <c r="N1317" s="57">
        <v>0</v>
      </c>
      <c r="O1317" s="72"/>
      <c r="P1317" s="72"/>
      <c r="Q1317" s="72"/>
      <c r="R1317" s="72"/>
      <c r="S1317" s="72"/>
      <c r="T1317" s="72"/>
      <c r="U1317" s="72"/>
      <c r="V1317" s="72"/>
      <c r="W1317" s="72"/>
      <c r="X1317" s="72"/>
      <c r="Y1317" s="72"/>
      <c r="Z1317" s="72"/>
      <c r="AA1317" s="58">
        <f t="shared" si="71"/>
        <v>0</v>
      </c>
      <c r="AB1317" s="73"/>
      <c r="AC1317" s="59">
        <f>IF(ROUND(Comptes!AA1317,0)=0,Comptes!AF1317,IFERROR(IF(Comptes!H1317&lt;&gt;0,IF(Comptes!AA1317&lt;&gt;0,SUMPRODUCT(Comptes!O1317:Z1317,Comptes!$O$5:$Z$5)/Comptes!AA1317,IF(Comptes!G1317&lt;&gt;0,$AC$3,Comptes!AF1317)),""),""))</f>
        <v>0</v>
      </c>
      <c r="AD1317" s="60" t="str">
        <f ca="1">+IFERROR(VLOOKUP((($AC$3-AC1317))/30.5,$AK$24:$AL$28,2,TRUE),"")</f>
        <v>A plus d’un an</v>
      </c>
      <c r="AE1317" s="52"/>
      <c r="AF1317" s="61"/>
    </row>
    <row r="1318" spans="1:32" customFormat="1" ht="13.8" x14ac:dyDescent="0.3">
      <c r="A1318" s="76"/>
      <c r="B1318" s="64" t="s">
        <v>125</v>
      </c>
      <c r="C1318" s="65" t="s">
        <v>125</v>
      </c>
      <c r="D1318" s="65" t="s">
        <v>125</v>
      </c>
      <c r="E1318" s="66" t="s">
        <v>125</v>
      </c>
      <c r="F1318" s="54">
        <v>0</v>
      </c>
      <c r="G1318" s="55">
        <v>0</v>
      </c>
      <c r="H1318" s="67">
        <f t="shared" si="69"/>
        <v>0</v>
      </c>
      <c r="I1318" s="68"/>
      <c r="J1318" s="56"/>
      <c r="K1318" s="69"/>
      <c r="L1318" s="70">
        <f t="shared" si="70"/>
        <v>0</v>
      </c>
      <c r="M1318" s="52"/>
      <c r="N1318" s="57">
        <v>0</v>
      </c>
      <c r="O1318" s="72"/>
      <c r="P1318" s="72"/>
      <c r="Q1318" s="72"/>
      <c r="R1318" s="72"/>
      <c r="S1318" s="72"/>
      <c r="T1318" s="72"/>
      <c r="U1318" s="72"/>
      <c r="V1318" s="72"/>
      <c r="W1318" s="72"/>
      <c r="X1318" s="72"/>
      <c r="Y1318" s="72"/>
      <c r="Z1318" s="72"/>
      <c r="AA1318" s="58">
        <f t="shared" si="71"/>
        <v>0</v>
      </c>
      <c r="AB1318" s="73"/>
      <c r="AC1318" s="59">
        <f>IF(ROUND(Comptes!AA1318,0)=0,Comptes!AF1318,IFERROR(IF(Comptes!H1318&lt;&gt;0,IF(Comptes!AA1318&lt;&gt;0,SUMPRODUCT(Comptes!O1318:Z1318,Comptes!$O$5:$Z$5)/Comptes!AA1318,IF(Comptes!G1318&lt;&gt;0,$AC$3,Comptes!AF1318)),""),""))</f>
        <v>0</v>
      </c>
      <c r="AD1318" s="60" t="str">
        <f ca="1">+IFERROR(VLOOKUP((($AC$3-AC1318))/30.5,$AK$24:$AL$28,2,TRUE),"")</f>
        <v>A plus d’un an</v>
      </c>
      <c r="AE1318" s="52"/>
      <c r="AF1318" s="61"/>
    </row>
    <row r="1319" spans="1:32" customFormat="1" ht="13.8" x14ac:dyDescent="0.3">
      <c r="A1319" s="76"/>
      <c r="B1319" s="64" t="s">
        <v>125</v>
      </c>
      <c r="C1319" s="65" t="s">
        <v>125</v>
      </c>
      <c r="D1319" s="65" t="s">
        <v>125</v>
      </c>
      <c r="E1319" s="66" t="s">
        <v>125</v>
      </c>
      <c r="F1319" s="54">
        <v>0</v>
      </c>
      <c r="G1319" s="55">
        <v>0</v>
      </c>
      <c r="H1319" s="67">
        <f t="shared" si="69"/>
        <v>0</v>
      </c>
      <c r="I1319" s="68"/>
      <c r="J1319" s="56"/>
      <c r="K1319" s="69"/>
      <c r="L1319" s="70">
        <f t="shared" si="70"/>
        <v>0</v>
      </c>
      <c r="M1319" s="52"/>
      <c r="N1319" s="57">
        <v>0</v>
      </c>
      <c r="O1319" s="72"/>
      <c r="P1319" s="72"/>
      <c r="Q1319" s="72"/>
      <c r="R1319" s="72"/>
      <c r="S1319" s="72"/>
      <c r="T1319" s="72"/>
      <c r="U1319" s="72"/>
      <c r="V1319" s="72"/>
      <c r="W1319" s="72"/>
      <c r="X1319" s="72"/>
      <c r="Y1319" s="72"/>
      <c r="Z1319" s="72"/>
      <c r="AA1319" s="58">
        <f t="shared" si="71"/>
        <v>0</v>
      </c>
      <c r="AB1319" s="73"/>
      <c r="AC1319" s="59">
        <f>IF(ROUND(Comptes!AA1319,0)=0,Comptes!AF1319,IFERROR(IF(Comptes!H1319&lt;&gt;0,IF(Comptes!AA1319&lt;&gt;0,SUMPRODUCT(Comptes!O1319:Z1319,Comptes!$O$5:$Z$5)/Comptes!AA1319,IF(Comptes!G1319&lt;&gt;0,$AC$3,Comptes!AF1319)),""),""))</f>
        <v>0</v>
      </c>
      <c r="AD1319" s="60" t="str">
        <f ca="1">+IFERROR(VLOOKUP((($AC$3-AC1319))/30.5,$AK$24:$AL$28,2,TRUE),"")</f>
        <v>A plus d’un an</v>
      </c>
      <c r="AE1319" s="52"/>
      <c r="AF1319" s="61"/>
    </row>
    <row r="1320" spans="1:32" customFormat="1" ht="13.8" x14ac:dyDescent="0.3">
      <c r="A1320" s="76"/>
      <c r="B1320" s="64" t="s">
        <v>125</v>
      </c>
      <c r="C1320" s="65" t="s">
        <v>125</v>
      </c>
      <c r="D1320" s="65" t="s">
        <v>125</v>
      </c>
      <c r="E1320" s="66" t="s">
        <v>125</v>
      </c>
      <c r="F1320" s="54">
        <v>0</v>
      </c>
      <c r="G1320" s="55">
        <v>0</v>
      </c>
      <c r="H1320" s="67">
        <f t="shared" si="69"/>
        <v>0</v>
      </c>
      <c r="I1320" s="68"/>
      <c r="J1320" s="56"/>
      <c r="K1320" s="69"/>
      <c r="L1320" s="70">
        <f t="shared" si="70"/>
        <v>0</v>
      </c>
      <c r="M1320" s="52"/>
      <c r="N1320" s="57">
        <v>0</v>
      </c>
      <c r="O1320" s="72"/>
      <c r="P1320" s="72"/>
      <c r="Q1320" s="72"/>
      <c r="R1320" s="72"/>
      <c r="S1320" s="72"/>
      <c r="T1320" s="72"/>
      <c r="U1320" s="72"/>
      <c r="V1320" s="72"/>
      <c r="W1320" s="72"/>
      <c r="X1320" s="72"/>
      <c r="Y1320" s="72"/>
      <c r="Z1320" s="72"/>
      <c r="AA1320" s="58">
        <f t="shared" si="71"/>
        <v>0</v>
      </c>
      <c r="AB1320" s="73"/>
      <c r="AC1320" s="59">
        <f>IF(ROUND(Comptes!AA1320,0)=0,Comptes!AF1320,IFERROR(IF(Comptes!H1320&lt;&gt;0,IF(Comptes!AA1320&lt;&gt;0,SUMPRODUCT(Comptes!O1320:Z1320,Comptes!$O$5:$Z$5)/Comptes!AA1320,IF(Comptes!G1320&lt;&gt;0,$AC$3,Comptes!AF1320)),""),""))</f>
        <v>0</v>
      </c>
      <c r="AD1320" s="60" t="str">
        <f ca="1">+IFERROR(VLOOKUP((($AC$3-AC1320))/30.5,$AK$24:$AL$28,2,TRUE),"")</f>
        <v>A plus d’un an</v>
      </c>
      <c r="AE1320" s="52"/>
      <c r="AF1320" s="61"/>
    </row>
    <row r="1321" spans="1:32" customFormat="1" ht="13.8" x14ac:dyDescent="0.3">
      <c r="A1321" s="76"/>
      <c r="B1321" s="64" t="s">
        <v>125</v>
      </c>
      <c r="C1321" s="65" t="s">
        <v>125</v>
      </c>
      <c r="D1321" s="65" t="s">
        <v>125</v>
      </c>
      <c r="E1321" s="66" t="s">
        <v>125</v>
      </c>
      <c r="F1321" s="54">
        <v>0</v>
      </c>
      <c r="G1321" s="55">
        <v>0</v>
      </c>
      <c r="H1321" s="67">
        <f t="shared" si="69"/>
        <v>0</v>
      </c>
      <c r="I1321" s="68"/>
      <c r="J1321" s="56"/>
      <c r="K1321" s="69"/>
      <c r="L1321" s="70">
        <f t="shared" si="70"/>
        <v>0</v>
      </c>
      <c r="M1321" s="52"/>
      <c r="N1321" s="57">
        <v>0</v>
      </c>
      <c r="O1321" s="72"/>
      <c r="P1321" s="72"/>
      <c r="Q1321" s="72"/>
      <c r="R1321" s="72"/>
      <c r="S1321" s="72"/>
      <c r="T1321" s="72"/>
      <c r="U1321" s="72"/>
      <c r="V1321" s="72"/>
      <c r="W1321" s="72"/>
      <c r="X1321" s="72"/>
      <c r="Y1321" s="72"/>
      <c r="Z1321" s="72"/>
      <c r="AA1321" s="58">
        <f t="shared" si="71"/>
        <v>0</v>
      </c>
      <c r="AB1321" s="73"/>
      <c r="AC1321" s="59">
        <f>IF(ROUND(Comptes!AA1321,0)=0,Comptes!AF1321,IFERROR(IF(Comptes!H1321&lt;&gt;0,IF(Comptes!AA1321&lt;&gt;0,SUMPRODUCT(Comptes!O1321:Z1321,Comptes!$O$5:$Z$5)/Comptes!AA1321,IF(Comptes!G1321&lt;&gt;0,$AC$3,Comptes!AF1321)),""),""))</f>
        <v>0</v>
      </c>
      <c r="AD1321" s="60" t="str">
        <f ca="1">+IFERROR(VLOOKUP((($AC$3-AC1321))/30.5,$AK$24:$AL$28,2,TRUE),"")</f>
        <v>A plus d’un an</v>
      </c>
      <c r="AE1321" s="52"/>
      <c r="AF1321" s="61"/>
    </row>
    <row r="1322" spans="1:32" customFormat="1" ht="13.8" x14ac:dyDescent="0.3">
      <c r="A1322" s="76"/>
      <c r="B1322" s="64" t="s">
        <v>125</v>
      </c>
      <c r="C1322" s="65" t="s">
        <v>125</v>
      </c>
      <c r="D1322" s="65" t="s">
        <v>125</v>
      </c>
      <c r="E1322" s="66" t="s">
        <v>125</v>
      </c>
      <c r="F1322" s="54">
        <v>0</v>
      </c>
      <c r="G1322" s="55">
        <v>0</v>
      </c>
      <c r="H1322" s="67">
        <f t="shared" si="69"/>
        <v>0</v>
      </c>
      <c r="I1322" s="68"/>
      <c r="J1322" s="56"/>
      <c r="K1322" s="69"/>
      <c r="L1322" s="70">
        <f t="shared" si="70"/>
        <v>0</v>
      </c>
      <c r="M1322" s="52"/>
      <c r="N1322" s="57">
        <v>0</v>
      </c>
      <c r="O1322" s="72"/>
      <c r="P1322" s="72"/>
      <c r="Q1322" s="72"/>
      <c r="R1322" s="72"/>
      <c r="S1322" s="72"/>
      <c r="T1322" s="72"/>
      <c r="U1322" s="72"/>
      <c r="V1322" s="72"/>
      <c r="W1322" s="72"/>
      <c r="X1322" s="72"/>
      <c r="Y1322" s="72"/>
      <c r="Z1322" s="72"/>
      <c r="AA1322" s="58">
        <f t="shared" si="71"/>
        <v>0</v>
      </c>
      <c r="AB1322" s="73"/>
      <c r="AC1322" s="59">
        <f>IF(ROUND(Comptes!AA1322,0)=0,Comptes!AF1322,IFERROR(IF(Comptes!H1322&lt;&gt;0,IF(Comptes!AA1322&lt;&gt;0,SUMPRODUCT(Comptes!O1322:Z1322,Comptes!$O$5:$Z$5)/Comptes!AA1322,IF(Comptes!G1322&lt;&gt;0,$AC$3,Comptes!AF1322)),""),""))</f>
        <v>0</v>
      </c>
      <c r="AD1322" s="60" t="str">
        <f ca="1">+IFERROR(VLOOKUP((($AC$3-AC1322))/30.5,$AK$24:$AL$28,2,TRUE),"")</f>
        <v>A plus d’un an</v>
      </c>
      <c r="AE1322" s="52"/>
      <c r="AF1322" s="61"/>
    </row>
    <row r="1323" spans="1:32" customFormat="1" ht="13.8" x14ac:dyDescent="0.3">
      <c r="A1323" s="76"/>
      <c r="B1323" s="64" t="s">
        <v>125</v>
      </c>
      <c r="C1323" s="65" t="s">
        <v>125</v>
      </c>
      <c r="D1323" s="65" t="s">
        <v>125</v>
      </c>
      <c r="E1323" s="66" t="s">
        <v>125</v>
      </c>
      <c r="F1323" s="54">
        <v>0</v>
      </c>
      <c r="G1323" s="55">
        <v>0</v>
      </c>
      <c r="H1323" s="67">
        <f t="shared" si="69"/>
        <v>0</v>
      </c>
      <c r="I1323" s="68"/>
      <c r="J1323" s="56"/>
      <c r="K1323" s="69"/>
      <c r="L1323" s="70">
        <f t="shared" si="70"/>
        <v>0</v>
      </c>
      <c r="M1323" s="52"/>
      <c r="N1323" s="57">
        <v>0</v>
      </c>
      <c r="O1323" s="72"/>
      <c r="P1323" s="72"/>
      <c r="Q1323" s="72"/>
      <c r="R1323" s="72"/>
      <c r="S1323" s="72"/>
      <c r="T1323" s="72"/>
      <c r="U1323" s="72"/>
      <c r="V1323" s="72"/>
      <c r="W1323" s="72"/>
      <c r="X1323" s="72"/>
      <c r="Y1323" s="72"/>
      <c r="Z1323" s="72"/>
      <c r="AA1323" s="58">
        <f t="shared" si="71"/>
        <v>0</v>
      </c>
      <c r="AB1323" s="73"/>
      <c r="AC1323" s="59">
        <f>IF(ROUND(Comptes!AA1323,0)=0,Comptes!AF1323,IFERROR(IF(Comptes!H1323&lt;&gt;0,IF(Comptes!AA1323&lt;&gt;0,SUMPRODUCT(Comptes!O1323:Z1323,Comptes!$O$5:$Z$5)/Comptes!AA1323,IF(Comptes!G1323&lt;&gt;0,$AC$3,Comptes!AF1323)),""),""))</f>
        <v>0</v>
      </c>
      <c r="AD1323" s="60" t="str">
        <f ca="1">+IFERROR(VLOOKUP((($AC$3-AC1323))/30.5,$AK$24:$AL$28,2,TRUE),"")</f>
        <v>A plus d’un an</v>
      </c>
      <c r="AE1323" s="52"/>
      <c r="AF1323" s="61"/>
    </row>
    <row r="1324" spans="1:32" customFormat="1" ht="13.8" x14ac:dyDescent="0.3">
      <c r="A1324" s="76"/>
      <c r="B1324" s="64" t="s">
        <v>125</v>
      </c>
      <c r="C1324" s="65" t="s">
        <v>125</v>
      </c>
      <c r="D1324" s="65" t="s">
        <v>125</v>
      </c>
      <c r="E1324" s="66" t="s">
        <v>125</v>
      </c>
      <c r="F1324" s="54">
        <v>0</v>
      </c>
      <c r="G1324" s="55">
        <v>0</v>
      </c>
      <c r="H1324" s="67">
        <f t="shared" si="69"/>
        <v>0</v>
      </c>
      <c r="I1324" s="68"/>
      <c r="J1324" s="56"/>
      <c r="K1324" s="69"/>
      <c r="L1324" s="70">
        <f t="shared" si="70"/>
        <v>0</v>
      </c>
      <c r="M1324" s="52"/>
      <c r="N1324" s="57">
        <v>0</v>
      </c>
      <c r="O1324" s="72"/>
      <c r="P1324" s="72"/>
      <c r="Q1324" s="72"/>
      <c r="R1324" s="72"/>
      <c r="S1324" s="72"/>
      <c r="T1324" s="72"/>
      <c r="U1324" s="72"/>
      <c r="V1324" s="72"/>
      <c r="W1324" s="72"/>
      <c r="X1324" s="72"/>
      <c r="Y1324" s="72"/>
      <c r="Z1324" s="72"/>
      <c r="AA1324" s="58">
        <f t="shared" si="71"/>
        <v>0</v>
      </c>
      <c r="AB1324" s="73"/>
      <c r="AC1324" s="59">
        <f>IF(ROUND(Comptes!AA1324,0)=0,Comptes!AF1324,IFERROR(IF(Comptes!H1324&lt;&gt;0,IF(Comptes!AA1324&lt;&gt;0,SUMPRODUCT(Comptes!O1324:Z1324,Comptes!$O$5:$Z$5)/Comptes!AA1324,IF(Comptes!G1324&lt;&gt;0,$AC$3,Comptes!AF1324)),""),""))</f>
        <v>0</v>
      </c>
      <c r="AD1324" s="60" t="str">
        <f ca="1">+IFERROR(VLOOKUP((($AC$3-AC1324))/30.5,$AK$24:$AL$28,2,TRUE),"")</f>
        <v>A plus d’un an</v>
      </c>
      <c r="AE1324" s="52"/>
      <c r="AF1324" s="61"/>
    </row>
    <row r="1325" spans="1:32" customFormat="1" ht="13.8" x14ac:dyDescent="0.3">
      <c r="A1325" s="76"/>
      <c r="B1325" s="64" t="s">
        <v>125</v>
      </c>
      <c r="C1325" s="65" t="s">
        <v>125</v>
      </c>
      <c r="D1325" s="65" t="s">
        <v>125</v>
      </c>
      <c r="E1325" s="66" t="s">
        <v>125</v>
      </c>
      <c r="F1325" s="54">
        <v>0</v>
      </c>
      <c r="G1325" s="55">
        <v>0</v>
      </c>
      <c r="H1325" s="67">
        <f t="shared" si="69"/>
        <v>0</v>
      </c>
      <c r="I1325" s="68"/>
      <c r="J1325" s="56"/>
      <c r="K1325" s="69"/>
      <c r="L1325" s="70">
        <f t="shared" si="70"/>
        <v>0</v>
      </c>
      <c r="M1325" s="52"/>
      <c r="N1325" s="57">
        <v>0</v>
      </c>
      <c r="O1325" s="72"/>
      <c r="P1325" s="72"/>
      <c r="Q1325" s="72"/>
      <c r="R1325" s="72"/>
      <c r="S1325" s="72"/>
      <c r="T1325" s="72"/>
      <c r="U1325" s="72"/>
      <c r="V1325" s="72"/>
      <c r="W1325" s="72"/>
      <c r="X1325" s="72"/>
      <c r="Y1325" s="72"/>
      <c r="Z1325" s="72"/>
      <c r="AA1325" s="58">
        <f t="shared" si="71"/>
        <v>0</v>
      </c>
      <c r="AB1325" s="73"/>
      <c r="AC1325" s="59">
        <f>IF(ROUND(Comptes!AA1325,0)=0,Comptes!AF1325,IFERROR(IF(Comptes!H1325&lt;&gt;0,IF(Comptes!AA1325&lt;&gt;0,SUMPRODUCT(Comptes!O1325:Z1325,Comptes!$O$5:$Z$5)/Comptes!AA1325,IF(Comptes!G1325&lt;&gt;0,$AC$3,Comptes!AF1325)),""),""))</f>
        <v>0</v>
      </c>
      <c r="AD1325" s="60" t="str">
        <f ca="1">+IFERROR(VLOOKUP((($AC$3-AC1325))/30.5,$AK$24:$AL$28,2,TRUE),"")</f>
        <v>A plus d’un an</v>
      </c>
      <c r="AE1325" s="52"/>
      <c r="AF1325" s="61"/>
    </row>
    <row r="1326" spans="1:32" customFormat="1" ht="13.8" x14ac:dyDescent="0.3">
      <c r="A1326" s="76"/>
      <c r="B1326" s="64" t="s">
        <v>125</v>
      </c>
      <c r="C1326" s="65" t="s">
        <v>125</v>
      </c>
      <c r="D1326" s="65" t="s">
        <v>125</v>
      </c>
      <c r="E1326" s="66" t="s">
        <v>125</v>
      </c>
      <c r="F1326" s="54">
        <v>0</v>
      </c>
      <c r="G1326" s="55">
        <v>0</v>
      </c>
      <c r="H1326" s="67">
        <f t="shared" si="69"/>
        <v>0</v>
      </c>
      <c r="I1326" s="68"/>
      <c r="J1326" s="56"/>
      <c r="K1326" s="69"/>
      <c r="L1326" s="70">
        <f t="shared" si="70"/>
        <v>0</v>
      </c>
      <c r="M1326" s="52"/>
      <c r="N1326" s="57">
        <v>0</v>
      </c>
      <c r="O1326" s="72"/>
      <c r="P1326" s="72"/>
      <c r="Q1326" s="72"/>
      <c r="R1326" s="72"/>
      <c r="S1326" s="72"/>
      <c r="T1326" s="72"/>
      <c r="U1326" s="72"/>
      <c r="V1326" s="72"/>
      <c r="W1326" s="72"/>
      <c r="X1326" s="72"/>
      <c r="Y1326" s="72"/>
      <c r="Z1326" s="72"/>
      <c r="AA1326" s="58">
        <f t="shared" si="71"/>
        <v>0</v>
      </c>
      <c r="AB1326" s="73"/>
      <c r="AC1326" s="59">
        <f>IF(ROUND(Comptes!AA1326,0)=0,Comptes!AF1326,IFERROR(IF(Comptes!H1326&lt;&gt;0,IF(Comptes!AA1326&lt;&gt;0,SUMPRODUCT(Comptes!O1326:Z1326,Comptes!$O$5:$Z$5)/Comptes!AA1326,IF(Comptes!G1326&lt;&gt;0,$AC$3,Comptes!AF1326)),""),""))</f>
        <v>0</v>
      </c>
      <c r="AD1326" s="60" t="str">
        <f ca="1">+IFERROR(VLOOKUP((($AC$3-AC1326))/30.5,$AK$24:$AL$28,2,TRUE),"")</f>
        <v>A plus d’un an</v>
      </c>
      <c r="AE1326" s="52"/>
      <c r="AF1326" s="61"/>
    </row>
    <row r="1327" spans="1:32" customFormat="1" ht="13.8" x14ac:dyDescent="0.3">
      <c r="A1327" s="76"/>
      <c r="B1327" s="64" t="s">
        <v>125</v>
      </c>
      <c r="C1327" s="65" t="s">
        <v>125</v>
      </c>
      <c r="D1327" s="65" t="s">
        <v>125</v>
      </c>
      <c r="E1327" s="66" t="s">
        <v>125</v>
      </c>
      <c r="F1327" s="54">
        <v>0</v>
      </c>
      <c r="G1327" s="55">
        <v>0</v>
      </c>
      <c r="H1327" s="67">
        <f t="shared" si="69"/>
        <v>0</v>
      </c>
      <c r="I1327" s="68"/>
      <c r="J1327" s="56"/>
      <c r="K1327" s="69"/>
      <c r="L1327" s="70">
        <f t="shared" si="70"/>
        <v>0</v>
      </c>
      <c r="M1327" s="52"/>
      <c r="N1327" s="57">
        <v>0</v>
      </c>
      <c r="O1327" s="72"/>
      <c r="P1327" s="72"/>
      <c r="Q1327" s="72"/>
      <c r="R1327" s="72"/>
      <c r="S1327" s="72"/>
      <c r="T1327" s="72"/>
      <c r="U1327" s="72"/>
      <c r="V1327" s="72"/>
      <c r="W1327" s="72"/>
      <c r="X1327" s="72"/>
      <c r="Y1327" s="72"/>
      <c r="Z1327" s="72"/>
      <c r="AA1327" s="58">
        <f t="shared" si="71"/>
        <v>0</v>
      </c>
      <c r="AB1327" s="73"/>
      <c r="AC1327" s="59">
        <f>IF(ROUND(Comptes!AA1327,0)=0,Comptes!AF1327,IFERROR(IF(Comptes!H1327&lt;&gt;0,IF(Comptes!AA1327&lt;&gt;0,SUMPRODUCT(Comptes!O1327:Z1327,Comptes!$O$5:$Z$5)/Comptes!AA1327,IF(Comptes!G1327&lt;&gt;0,$AC$3,Comptes!AF1327)),""),""))</f>
        <v>0</v>
      </c>
      <c r="AD1327" s="60" t="str">
        <f ca="1">+IFERROR(VLOOKUP((($AC$3-AC1327))/30.5,$AK$24:$AL$28,2,TRUE),"")</f>
        <v>A plus d’un an</v>
      </c>
      <c r="AE1327" s="52"/>
      <c r="AF1327" s="61"/>
    </row>
    <row r="1328" spans="1:32" customFormat="1" ht="13.8" x14ac:dyDescent="0.3">
      <c r="A1328" s="76"/>
      <c r="B1328" s="64" t="s">
        <v>125</v>
      </c>
      <c r="C1328" s="65" t="s">
        <v>125</v>
      </c>
      <c r="D1328" s="65" t="s">
        <v>125</v>
      </c>
      <c r="E1328" s="66" t="s">
        <v>125</v>
      </c>
      <c r="F1328" s="54">
        <v>0</v>
      </c>
      <c r="G1328" s="55">
        <v>0</v>
      </c>
      <c r="H1328" s="67">
        <f t="shared" si="69"/>
        <v>0</v>
      </c>
      <c r="I1328" s="68"/>
      <c r="J1328" s="56"/>
      <c r="K1328" s="69"/>
      <c r="L1328" s="70">
        <f t="shared" si="70"/>
        <v>0</v>
      </c>
      <c r="M1328" s="52"/>
      <c r="N1328" s="57">
        <v>0</v>
      </c>
      <c r="O1328" s="72"/>
      <c r="P1328" s="72"/>
      <c r="Q1328" s="72"/>
      <c r="R1328" s="72"/>
      <c r="S1328" s="72"/>
      <c r="T1328" s="72"/>
      <c r="U1328" s="72"/>
      <c r="V1328" s="72"/>
      <c r="W1328" s="72"/>
      <c r="X1328" s="72"/>
      <c r="Y1328" s="72"/>
      <c r="Z1328" s="72"/>
      <c r="AA1328" s="58">
        <f t="shared" si="71"/>
        <v>0</v>
      </c>
      <c r="AB1328" s="73"/>
      <c r="AC1328" s="59">
        <f>IF(ROUND(Comptes!AA1328,0)=0,Comptes!AF1328,IFERROR(IF(Comptes!H1328&lt;&gt;0,IF(Comptes!AA1328&lt;&gt;0,SUMPRODUCT(Comptes!O1328:Z1328,Comptes!$O$5:$Z$5)/Comptes!AA1328,IF(Comptes!G1328&lt;&gt;0,$AC$3,Comptes!AF1328)),""),""))</f>
        <v>0</v>
      </c>
      <c r="AD1328" s="60" t="str">
        <f ca="1">+IFERROR(VLOOKUP((($AC$3-AC1328))/30.5,$AK$24:$AL$28,2,TRUE),"")</f>
        <v>A plus d’un an</v>
      </c>
      <c r="AE1328" s="52"/>
      <c r="AF1328" s="61"/>
    </row>
    <row r="1329" spans="1:32" customFormat="1" ht="13.8" x14ac:dyDescent="0.3">
      <c r="A1329" s="76"/>
      <c r="B1329" s="64" t="s">
        <v>125</v>
      </c>
      <c r="C1329" s="65" t="s">
        <v>125</v>
      </c>
      <c r="D1329" s="65" t="s">
        <v>125</v>
      </c>
      <c r="E1329" s="66" t="s">
        <v>125</v>
      </c>
      <c r="F1329" s="54">
        <v>0</v>
      </c>
      <c r="G1329" s="55">
        <v>0</v>
      </c>
      <c r="H1329" s="67">
        <f t="shared" si="69"/>
        <v>0</v>
      </c>
      <c r="I1329" s="68"/>
      <c r="J1329" s="56"/>
      <c r="K1329" s="69"/>
      <c r="L1329" s="70">
        <f t="shared" si="70"/>
        <v>0</v>
      </c>
      <c r="M1329" s="52"/>
      <c r="N1329" s="57">
        <v>0</v>
      </c>
      <c r="O1329" s="72"/>
      <c r="P1329" s="72"/>
      <c r="Q1329" s="72"/>
      <c r="R1329" s="72"/>
      <c r="S1329" s="72"/>
      <c r="T1329" s="72"/>
      <c r="U1329" s="72"/>
      <c r="V1329" s="72"/>
      <c r="W1329" s="72"/>
      <c r="X1329" s="72"/>
      <c r="Y1329" s="72"/>
      <c r="Z1329" s="72"/>
      <c r="AA1329" s="58">
        <f t="shared" si="71"/>
        <v>0</v>
      </c>
      <c r="AB1329" s="73"/>
      <c r="AC1329" s="59">
        <f>IF(ROUND(Comptes!AA1329,0)=0,Comptes!AF1329,IFERROR(IF(Comptes!H1329&lt;&gt;0,IF(Comptes!AA1329&lt;&gt;0,SUMPRODUCT(Comptes!O1329:Z1329,Comptes!$O$5:$Z$5)/Comptes!AA1329,IF(Comptes!G1329&lt;&gt;0,$AC$3,Comptes!AF1329)),""),""))</f>
        <v>0</v>
      </c>
      <c r="AD1329" s="60" t="str">
        <f ca="1">+IFERROR(VLOOKUP((($AC$3-AC1329))/30.5,$AK$24:$AL$28,2,TRUE),"")</f>
        <v>A plus d’un an</v>
      </c>
      <c r="AE1329" s="52"/>
      <c r="AF1329" s="61"/>
    </row>
    <row r="1330" spans="1:32" customFormat="1" ht="13.8" x14ac:dyDescent="0.3">
      <c r="A1330" s="76"/>
      <c r="B1330" s="64" t="s">
        <v>125</v>
      </c>
      <c r="C1330" s="65" t="s">
        <v>125</v>
      </c>
      <c r="D1330" s="65" t="s">
        <v>125</v>
      </c>
      <c r="E1330" s="66" t="s">
        <v>125</v>
      </c>
      <c r="F1330" s="54">
        <v>0</v>
      </c>
      <c r="G1330" s="55">
        <v>0</v>
      </c>
      <c r="H1330" s="67">
        <f t="shared" si="69"/>
        <v>0</v>
      </c>
      <c r="I1330" s="68"/>
      <c r="J1330" s="56"/>
      <c r="K1330" s="69"/>
      <c r="L1330" s="70">
        <f t="shared" si="70"/>
        <v>0</v>
      </c>
      <c r="M1330" s="52"/>
      <c r="N1330" s="57">
        <v>0</v>
      </c>
      <c r="O1330" s="72"/>
      <c r="P1330" s="72"/>
      <c r="Q1330" s="72"/>
      <c r="R1330" s="72"/>
      <c r="S1330" s="72"/>
      <c r="T1330" s="72"/>
      <c r="U1330" s="72"/>
      <c r="V1330" s="72"/>
      <c r="W1330" s="72"/>
      <c r="X1330" s="72"/>
      <c r="Y1330" s="72"/>
      <c r="Z1330" s="72"/>
      <c r="AA1330" s="58">
        <f t="shared" si="71"/>
        <v>0</v>
      </c>
      <c r="AB1330" s="73"/>
      <c r="AC1330" s="59">
        <f>IF(ROUND(Comptes!AA1330,0)=0,Comptes!AF1330,IFERROR(IF(Comptes!H1330&lt;&gt;0,IF(Comptes!AA1330&lt;&gt;0,SUMPRODUCT(Comptes!O1330:Z1330,Comptes!$O$5:$Z$5)/Comptes!AA1330,IF(Comptes!G1330&lt;&gt;0,$AC$3,Comptes!AF1330)),""),""))</f>
        <v>0</v>
      </c>
      <c r="AD1330" s="60" t="str">
        <f ca="1">+IFERROR(VLOOKUP((($AC$3-AC1330))/30.5,$AK$24:$AL$28,2,TRUE),"")</f>
        <v>A plus d’un an</v>
      </c>
      <c r="AE1330" s="52"/>
      <c r="AF1330" s="61"/>
    </row>
    <row r="1331" spans="1:32" customFormat="1" ht="13.8" x14ac:dyDescent="0.3">
      <c r="A1331" s="76"/>
      <c r="B1331" s="64" t="s">
        <v>125</v>
      </c>
      <c r="C1331" s="65" t="s">
        <v>125</v>
      </c>
      <c r="D1331" s="65" t="s">
        <v>125</v>
      </c>
      <c r="E1331" s="66" t="s">
        <v>125</v>
      </c>
      <c r="F1331" s="54">
        <v>0</v>
      </c>
      <c r="G1331" s="55">
        <v>0</v>
      </c>
      <c r="H1331" s="67">
        <f t="shared" si="69"/>
        <v>0</v>
      </c>
      <c r="I1331" s="68"/>
      <c r="J1331" s="56"/>
      <c r="K1331" s="69"/>
      <c r="L1331" s="70">
        <f t="shared" si="70"/>
        <v>0</v>
      </c>
      <c r="M1331" s="52"/>
      <c r="N1331" s="57">
        <v>0</v>
      </c>
      <c r="O1331" s="72"/>
      <c r="P1331" s="72"/>
      <c r="Q1331" s="72"/>
      <c r="R1331" s="72"/>
      <c r="S1331" s="72"/>
      <c r="T1331" s="72"/>
      <c r="U1331" s="72"/>
      <c r="V1331" s="72"/>
      <c r="W1331" s="72"/>
      <c r="X1331" s="72"/>
      <c r="Y1331" s="72"/>
      <c r="Z1331" s="72"/>
      <c r="AA1331" s="58">
        <f t="shared" si="71"/>
        <v>0</v>
      </c>
      <c r="AB1331" s="73"/>
      <c r="AC1331" s="59">
        <f>IF(ROUND(Comptes!AA1331,0)=0,Comptes!AF1331,IFERROR(IF(Comptes!H1331&lt;&gt;0,IF(Comptes!AA1331&lt;&gt;0,SUMPRODUCT(Comptes!O1331:Z1331,Comptes!$O$5:$Z$5)/Comptes!AA1331,IF(Comptes!G1331&lt;&gt;0,$AC$3,Comptes!AF1331)),""),""))</f>
        <v>0</v>
      </c>
      <c r="AD1331" s="60" t="str">
        <f ca="1">+IFERROR(VLOOKUP((($AC$3-AC1331))/30.5,$AK$24:$AL$28,2,TRUE),"")</f>
        <v>A plus d’un an</v>
      </c>
      <c r="AE1331" s="52"/>
      <c r="AF1331" s="61"/>
    </row>
    <row r="1332" spans="1:32" customFormat="1" ht="13.8" x14ac:dyDescent="0.3">
      <c r="A1332" s="76"/>
      <c r="B1332" s="64" t="s">
        <v>125</v>
      </c>
      <c r="C1332" s="65" t="s">
        <v>125</v>
      </c>
      <c r="D1332" s="65" t="s">
        <v>125</v>
      </c>
      <c r="E1332" s="66" t="s">
        <v>125</v>
      </c>
      <c r="F1332" s="54">
        <v>0</v>
      </c>
      <c r="G1332" s="55">
        <v>0</v>
      </c>
      <c r="H1332" s="67">
        <f t="shared" si="69"/>
        <v>0</v>
      </c>
      <c r="I1332" s="68"/>
      <c r="J1332" s="56"/>
      <c r="K1332" s="69"/>
      <c r="L1332" s="70">
        <f t="shared" si="70"/>
        <v>0</v>
      </c>
      <c r="M1332" s="52"/>
      <c r="N1332" s="57">
        <v>0</v>
      </c>
      <c r="O1332" s="72"/>
      <c r="P1332" s="72"/>
      <c r="Q1332" s="72"/>
      <c r="R1332" s="72"/>
      <c r="S1332" s="72"/>
      <c r="T1332" s="72"/>
      <c r="U1332" s="72"/>
      <c r="V1332" s="72"/>
      <c r="W1332" s="72"/>
      <c r="X1332" s="72"/>
      <c r="Y1332" s="72"/>
      <c r="Z1332" s="72"/>
      <c r="AA1332" s="58">
        <f t="shared" si="71"/>
        <v>0</v>
      </c>
      <c r="AB1332" s="73"/>
      <c r="AC1332" s="59">
        <f>IF(ROUND(Comptes!AA1332,0)=0,Comptes!AF1332,IFERROR(IF(Comptes!H1332&lt;&gt;0,IF(Comptes!AA1332&lt;&gt;0,SUMPRODUCT(Comptes!O1332:Z1332,Comptes!$O$5:$Z$5)/Comptes!AA1332,IF(Comptes!G1332&lt;&gt;0,$AC$3,Comptes!AF1332)),""),""))</f>
        <v>0</v>
      </c>
      <c r="AD1332" s="60" t="str">
        <f ca="1">+IFERROR(VLOOKUP((($AC$3-AC1332))/30.5,$AK$24:$AL$28,2,TRUE),"")</f>
        <v>A plus d’un an</v>
      </c>
      <c r="AE1332" s="52"/>
      <c r="AF1332" s="61"/>
    </row>
    <row r="1333" spans="1:32" customFormat="1" ht="13.8" x14ac:dyDescent="0.3">
      <c r="A1333" s="76"/>
      <c r="B1333" s="64" t="s">
        <v>125</v>
      </c>
      <c r="C1333" s="65" t="s">
        <v>125</v>
      </c>
      <c r="D1333" s="65" t="s">
        <v>125</v>
      </c>
      <c r="E1333" s="66" t="s">
        <v>125</v>
      </c>
      <c r="F1333" s="54">
        <v>0</v>
      </c>
      <c r="G1333" s="55">
        <v>0</v>
      </c>
      <c r="H1333" s="67">
        <f t="shared" ref="H1333:H1396" si="72">AA1333+N1333-G1333</f>
        <v>0</v>
      </c>
      <c r="I1333" s="68"/>
      <c r="J1333" s="56"/>
      <c r="K1333" s="69"/>
      <c r="L1333" s="70">
        <f t="shared" ref="L1333:L1396" si="73">+F1333-N1333-K1333-AA1333</f>
        <v>0</v>
      </c>
      <c r="M1333" s="52"/>
      <c r="N1333" s="57">
        <v>0</v>
      </c>
      <c r="O1333" s="72"/>
      <c r="P1333" s="72"/>
      <c r="Q1333" s="72"/>
      <c r="R1333" s="72"/>
      <c r="S1333" s="72"/>
      <c r="T1333" s="72"/>
      <c r="U1333" s="72"/>
      <c r="V1333" s="72"/>
      <c r="W1333" s="72"/>
      <c r="X1333" s="72"/>
      <c r="Y1333" s="72"/>
      <c r="Z1333" s="72"/>
      <c r="AA1333" s="58">
        <f t="shared" ref="AA1333:AA1396" si="74">+SUM(O1333:Z1333)</f>
        <v>0</v>
      </c>
      <c r="AB1333" s="73"/>
      <c r="AC1333" s="59">
        <f>IF(ROUND(Comptes!AA1333,0)=0,Comptes!AF1333,IFERROR(IF(Comptes!H1333&lt;&gt;0,IF(Comptes!AA1333&lt;&gt;0,SUMPRODUCT(Comptes!O1333:Z1333,Comptes!$O$5:$Z$5)/Comptes!AA1333,IF(Comptes!G1333&lt;&gt;0,$AC$3,Comptes!AF1333)),""),""))</f>
        <v>0</v>
      </c>
      <c r="AD1333" s="60" t="str">
        <f ca="1">+IFERROR(VLOOKUP((($AC$3-AC1333))/30.5,$AK$24:$AL$28,2,TRUE),"")</f>
        <v>A plus d’un an</v>
      </c>
      <c r="AE1333" s="52"/>
      <c r="AF1333" s="61"/>
    </row>
    <row r="1334" spans="1:32" customFormat="1" ht="13.8" x14ac:dyDescent="0.3">
      <c r="A1334" s="76"/>
      <c r="B1334" s="64" t="s">
        <v>125</v>
      </c>
      <c r="C1334" s="65" t="s">
        <v>125</v>
      </c>
      <c r="D1334" s="65" t="s">
        <v>125</v>
      </c>
      <c r="E1334" s="66" t="s">
        <v>125</v>
      </c>
      <c r="F1334" s="54">
        <v>0</v>
      </c>
      <c r="G1334" s="55">
        <v>0</v>
      </c>
      <c r="H1334" s="67">
        <f t="shared" si="72"/>
        <v>0</v>
      </c>
      <c r="I1334" s="68"/>
      <c r="J1334" s="56"/>
      <c r="K1334" s="69"/>
      <c r="L1334" s="70">
        <f t="shared" si="73"/>
        <v>0</v>
      </c>
      <c r="M1334" s="52"/>
      <c r="N1334" s="57">
        <v>0</v>
      </c>
      <c r="O1334" s="72"/>
      <c r="P1334" s="72"/>
      <c r="Q1334" s="72"/>
      <c r="R1334" s="72"/>
      <c r="S1334" s="72"/>
      <c r="T1334" s="72"/>
      <c r="U1334" s="72"/>
      <c r="V1334" s="72"/>
      <c r="W1334" s="72"/>
      <c r="X1334" s="72"/>
      <c r="Y1334" s="72"/>
      <c r="Z1334" s="72"/>
      <c r="AA1334" s="58">
        <f t="shared" si="74"/>
        <v>0</v>
      </c>
      <c r="AB1334" s="73"/>
      <c r="AC1334" s="59">
        <f>IF(ROUND(Comptes!AA1334,0)=0,Comptes!AF1334,IFERROR(IF(Comptes!H1334&lt;&gt;0,IF(Comptes!AA1334&lt;&gt;0,SUMPRODUCT(Comptes!O1334:Z1334,Comptes!$O$5:$Z$5)/Comptes!AA1334,IF(Comptes!G1334&lt;&gt;0,$AC$3,Comptes!AF1334)),""),""))</f>
        <v>0</v>
      </c>
      <c r="AD1334" s="60" t="str">
        <f ca="1">+IFERROR(VLOOKUP((($AC$3-AC1334))/30.5,$AK$24:$AL$28,2,TRUE),"")</f>
        <v>A plus d’un an</v>
      </c>
      <c r="AE1334" s="52"/>
      <c r="AF1334" s="61"/>
    </row>
    <row r="1335" spans="1:32" customFormat="1" ht="13.8" x14ac:dyDescent="0.3">
      <c r="A1335" s="76"/>
      <c r="B1335" s="64" t="s">
        <v>125</v>
      </c>
      <c r="C1335" s="65" t="s">
        <v>125</v>
      </c>
      <c r="D1335" s="65" t="s">
        <v>125</v>
      </c>
      <c r="E1335" s="66" t="s">
        <v>125</v>
      </c>
      <c r="F1335" s="54">
        <v>0</v>
      </c>
      <c r="G1335" s="55">
        <v>0</v>
      </c>
      <c r="H1335" s="67">
        <f t="shared" si="72"/>
        <v>0</v>
      </c>
      <c r="I1335" s="68"/>
      <c r="J1335" s="56"/>
      <c r="K1335" s="69"/>
      <c r="L1335" s="70">
        <f t="shared" si="73"/>
        <v>0</v>
      </c>
      <c r="M1335" s="52"/>
      <c r="N1335" s="57">
        <v>0</v>
      </c>
      <c r="O1335" s="72"/>
      <c r="P1335" s="72"/>
      <c r="Q1335" s="72"/>
      <c r="R1335" s="72"/>
      <c r="S1335" s="72"/>
      <c r="T1335" s="72"/>
      <c r="U1335" s="72"/>
      <c r="V1335" s="72"/>
      <c r="W1335" s="72"/>
      <c r="X1335" s="72"/>
      <c r="Y1335" s="72"/>
      <c r="Z1335" s="72"/>
      <c r="AA1335" s="58">
        <f t="shared" si="74"/>
        <v>0</v>
      </c>
      <c r="AB1335" s="73"/>
      <c r="AC1335" s="59">
        <f>IF(ROUND(Comptes!AA1335,0)=0,Comptes!AF1335,IFERROR(IF(Comptes!H1335&lt;&gt;0,IF(Comptes!AA1335&lt;&gt;0,SUMPRODUCT(Comptes!O1335:Z1335,Comptes!$O$5:$Z$5)/Comptes!AA1335,IF(Comptes!G1335&lt;&gt;0,$AC$3,Comptes!AF1335)),""),""))</f>
        <v>0</v>
      </c>
      <c r="AD1335" s="60" t="str">
        <f ca="1">+IFERROR(VLOOKUP((($AC$3-AC1335))/30.5,$AK$24:$AL$28,2,TRUE),"")</f>
        <v>A plus d’un an</v>
      </c>
      <c r="AE1335" s="52"/>
      <c r="AF1335" s="61"/>
    </row>
    <row r="1336" spans="1:32" customFormat="1" ht="13.8" x14ac:dyDescent="0.3">
      <c r="A1336" s="76"/>
      <c r="B1336" s="64" t="s">
        <v>125</v>
      </c>
      <c r="C1336" s="65" t="s">
        <v>125</v>
      </c>
      <c r="D1336" s="65" t="s">
        <v>125</v>
      </c>
      <c r="E1336" s="66" t="s">
        <v>125</v>
      </c>
      <c r="F1336" s="54">
        <v>0</v>
      </c>
      <c r="G1336" s="55">
        <v>0</v>
      </c>
      <c r="H1336" s="67">
        <f t="shared" si="72"/>
        <v>0</v>
      </c>
      <c r="I1336" s="68"/>
      <c r="J1336" s="56"/>
      <c r="K1336" s="69"/>
      <c r="L1336" s="70">
        <f t="shared" si="73"/>
        <v>0</v>
      </c>
      <c r="M1336" s="52"/>
      <c r="N1336" s="57">
        <v>0</v>
      </c>
      <c r="O1336" s="72"/>
      <c r="P1336" s="72"/>
      <c r="Q1336" s="72"/>
      <c r="R1336" s="72"/>
      <c r="S1336" s="72"/>
      <c r="T1336" s="72"/>
      <c r="U1336" s="72"/>
      <c r="V1336" s="72"/>
      <c r="W1336" s="72"/>
      <c r="X1336" s="72"/>
      <c r="Y1336" s="72"/>
      <c r="Z1336" s="72"/>
      <c r="AA1336" s="58">
        <f t="shared" si="74"/>
        <v>0</v>
      </c>
      <c r="AB1336" s="73"/>
      <c r="AC1336" s="59">
        <f>IF(ROUND(Comptes!AA1336,0)=0,Comptes!AF1336,IFERROR(IF(Comptes!H1336&lt;&gt;0,IF(Comptes!AA1336&lt;&gt;0,SUMPRODUCT(Comptes!O1336:Z1336,Comptes!$O$5:$Z$5)/Comptes!AA1336,IF(Comptes!G1336&lt;&gt;0,$AC$3,Comptes!AF1336)),""),""))</f>
        <v>0</v>
      </c>
      <c r="AD1336" s="60" t="str">
        <f ca="1">+IFERROR(VLOOKUP((($AC$3-AC1336))/30.5,$AK$24:$AL$28,2,TRUE),"")</f>
        <v>A plus d’un an</v>
      </c>
      <c r="AE1336" s="52"/>
      <c r="AF1336" s="61"/>
    </row>
    <row r="1337" spans="1:32" customFormat="1" ht="13.8" x14ac:dyDescent="0.3">
      <c r="A1337" s="76"/>
      <c r="B1337" s="64" t="s">
        <v>125</v>
      </c>
      <c r="C1337" s="65" t="s">
        <v>125</v>
      </c>
      <c r="D1337" s="65" t="s">
        <v>125</v>
      </c>
      <c r="E1337" s="66" t="s">
        <v>125</v>
      </c>
      <c r="F1337" s="54">
        <v>0</v>
      </c>
      <c r="G1337" s="55">
        <v>0</v>
      </c>
      <c r="H1337" s="67">
        <f t="shared" si="72"/>
        <v>0</v>
      </c>
      <c r="I1337" s="68"/>
      <c r="J1337" s="56"/>
      <c r="K1337" s="69"/>
      <c r="L1337" s="70">
        <f t="shared" si="73"/>
        <v>0</v>
      </c>
      <c r="M1337" s="52"/>
      <c r="N1337" s="57">
        <v>0</v>
      </c>
      <c r="O1337" s="72"/>
      <c r="P1337" s="72"/>
      <c r="Q1337" s="72"/>
      <c r="R1337" s="72"/>
      <c r="S1337" s="72"/>
      <c r="T1337" s="72"/>
      <c r="U1337" s="72"/>
      <c r="V1337" s="72"/>
      <c r="W1337" s="72"/>
      <c r="X1337" s="72"/>
      <c r="Y1337" s="72"/>
      <c r="Z1337" s="72"/>
      <c r="AA1337" s="58">
        <f t="shared" si="74"/>
        <v>0</v>
      </c>
      <c r="AB1337" s="73"/>
      <c r="AC1337" s="59">
        <f>IF(ROUND(Comptes!AA1337,0)=0,Comptes!AF1337,IFERROR(IF(Comptes!H1337&lt;&gt;0,IF(Comptes!AA1337&lt;&gt;0,SUMPRODUCT(Comptes!O1337:Z1337,Comptes!$O$5:$Z$5)/Comptes!AA1337,IF(Comptes!G1337&lt;&gt;0,$AC$3,Comptes!AF1337)),""),""))</f>
        <v>0</v>
      </c>
      <c r="AD1337" s="60" t="str">
        <f ca="1">+IFERROR(VLOOKUP((($AC$3-AC1337))/30.5,$AK$24:$AL$28,2,TRUE),"")</f>
        <v>A plus d’un an</v>
      </c>
      <c r="AE1337" s="52"/>
      <c r="AF1337" s="61"/>
    </row>
    <row r="1338" spans="1:32" customFormat="1" ht="13.8" x14ac:dyDescent="0.3">
      <c r="A1338" s="76"/>
      <c r="B1338" s="64" t="s">
        <v>125</v>
      </c>
      <c r="C1338" s="65" t="s">
        <v>125</v>
      </c>
      <c r="D1338" s="65" t="s">
        <v>125</v>
      </c>
      <c r="E1338" s="66" t="s">
        <v>125</v>
      </c>
      <c r="F1338" s="54">
        <v>0</v>
      </c>
      <c r="G1338" s="55">
        <v>0</v>
      </c>
      <c r="H1338" s="67">
        <f t="shared" si="72"/>
        <v>0</v>
      </c>
      <c r="I1338" s="68"/>
      <c r="J1338" s="56"/>
      <c r="K1338" s="69"/>
      <c r="L1338" s="70">
        <f t="shared" si="73"/>
        <v>0</v>
      </c>
      <c r="M1338" s="52"/>
      <c r="N1338" s="57">
        <v>0</v>
      </c>
      <c r="O1338" s="72"/>
      <c r="P1338" s="72"/>
      <c r="Q1338" s="72"/>
      <c r="R1338" s="72"/>
      <c r="S1338" s="72"/>
      <c r="T1338" s="72"/>
      <c r="U1338" s="72"/>
      <c r="V1338" s="72"/>
      <c r="W1338" s="72"/>
      <c r="X1338" s="72"/>
      <c r="Y1338" s="72"/>
      <c r="Z1338" s="72"/>
      <c r="AA1338" s="58">
        <f t="shared" si="74"/>
        <v>0</v>
      </c>
      <c r="AB1338" s="73"/>
      <c r="AC1338" s="59">
        <f>IF(ROUND(Comptes!AA1338,0)=0,Comptes!AF1338,IFERROR(IF(Comptes!H1338&lt;&gt;0,IF(Comptes!AA1338&lt;&gt;0,SUMPRODUCT(Comptes!O1338:Z1338,Comptes!$O$5:$Z$5)/Comptes!AA1338,IF(Comptes!G1338&lt;&gt;0,$AC$3,Comptes!AF1338)),""),""))</f>
        <v>0</v>
      </c>
      <c r="AD1338" s="60" t="str">
        <f ca="1">+IFERROR(VLOOKUP((($AC$3-AC1338))/30.5,$AK$24:$AL$28,2,TRUE),"")</f>
        <v>A plus d’un an</v>
      </c>
      <c r="AE1338" s="52"/>
      <c r="AF1338" s="61"/>
    </row>
    <row r="1339" spans="1:32" customFormat="1" ht="13.8" x14ac:dyDescent="0.3">
      <c r="A1339" s="76"/>
      <c r="B1339" s="64" t="s">
        <v>125</v>
      </c>
      <c r="C1339" s="65" t="s">
        <v>125</v>
      </c>
      <c r="D1339" s="65" t="s">
        <v>125</v>
      </c>
      <c r="E1339" s="66" t="s">
        <v>125</v>
      </c>
      <c r="F1339" s="54">
        <v>0</v>
      </c>
      <c r="G1339" s="55">
        <v>0</v>
      </c>
      <c r="H1339" s="67">
        <f t="shared" si="72"/>
        <v>0</v>
      </c>
      <c r="I1339" s="68"/>
      <c r="J1339" s="56"/>
      <c r="K1339" s="69"/>
      <c r="L1339" s="70">
        <f t="shared" si="73"/>
        <v>0</v>
      </c>
      <c r="M1339" s="52"/>
      <c r="N1339" s="57">
        <v>0</v>
      </c>
      <c r="O1339" s="72"/>
      <c r="P1339" s="72"/>
      <c r="Q1339" s="72"/>
      <c r="R1339" s="72"/>
      <c r="S1339" s="72"/>
      <c r="T1339" s="72"/>
      <c r="U1339" s="72"/>
      <c r="V1339" s="72"/>
      <c r="W1339" s="72"/>
      <c r="X1339" s="72"/>
      <c r="Y1339" s="72"/>
      <c r="Z1339" s="72"/>
      <c r="AA1339" s="58">
        <f t="shared" si="74"/>
        <v>0</v>
      </c>
      <c r="AB1339" s="73"/>
      <c r="AC1339" s="59">
        <f>IF(ROUND(Comptes!AA1339,0)=0,Comptes!AF1339,IFERROR(IF(Comptes!H1339&lt;&gt;0,IF(Comptes!AA1339&lt;&gt;0,SUMPRODUCT(Comptes!O1339:Z1339,Comptes!$O$5:$Z$5)/Comptes!AA1339,IF(Comptes!G1339&lt;&gt;0,$AC$3,Comptes!AF1339)),""),""))</f>
        <v>0</v>
      </c>
      <c r="AD1339" s="60" t="str">
        <f ca="1">+IFERROR(VLOOKUP((($AC$3-AC1339))/30.5,$AK$24:$AL$28,2,TRUE),"")</f>
        <v>A plus d’un an</v>
      </c>
      <c r="AE1339" s="52"/>
      <c r="AF1339" s="61"/>
    </row>
    <row r="1340" spans="1:32" customFormat="1" ht="13.8" x14ac:dyDescent="0.3">
      <c r="A1340" s="76"/>
      <c r="B1340" s="64" t="s">
        <v>125</v>
      </c>
      <c r="C1340" s="65" t="s">
        <v>125</v>
      </c>
      <c r="D1340" s="65" t="s">
        <v>125</v>
      </c>
      <c r="E1340" s="66" t="s">
        <v>125</v>
      </c>
      <c r="F1340" s="54">
        <v>0</v>
      </c>
      <c r="G1340" s="55">
        <v>0</v>
      </c>
      <c r="H1340" s="67">
        <f t="shared" si="72"/>
        <v>0</v>
      </c>
      <c r="I1340" s="68"/>
      <c r="J1340" s="56"/>
      <c r="K1340" s="69"/>
      <c r="L1340" s="70">
        <f t="shared" si="73"/>
        <v>0</v>
      </c>
      <c r="M1340" s="52"/>
      <c r="N1340" s="57">
        <v>0</v>
      </c>
      <c r="O1340" s="72"/>
      <c r="P1340" s="72"/>
      <c r="Q1340" s="72"/>
      <c r="R1340" s="72"/>
      <c r="S1340" s="72"/>
      <c r="T1340" s="72"/>
      <c r="U1340" s="72"/>
      <c r="V1340" s="72"/>
      <c r="W1340" s="72"/>
      <c r="X1340" s="72"/>
      <c r="Y1340" s="72"/>
      <c r="Z1340" s="72"/>
      <c r="AA1340" s="58">
        <f t="shared" si="74"/>
        <v>0</v>
      </c>
      <c r="AB1340" s="73"/>
      <c r="AC1340" s="59">
        <f>IF(ROUND(Comptes!AA1340,0)=0,Comptes!AF1340,IFERROR(IF(Comptes!H1340&lt;&gt;0,IF(Comptes!AA1340&lt;&gt;0,SUMPRODUCT(Comptes!O1340:Z1340,Comptes!$O$5:$Z$5)/Comptes!AA1340,IF(Comptes!G1340&lt;&gt;0,$AC$3,Comptes!AF1340)),""),""))</f>
        <v>0</v>
      </c>
      <c r="AD1340" s="60" t="str">
        <f ca="1">+IFERROR(VLOOKUP((($AC$3-AC1340))/30.5,$AK$24:$AL$28,2,TRUE),"")</f>
        <v>A plus d’un an</v>
      </c>
      <c r="AE1340" s="52"/>
      <c r="AF1340" s="61"/>
    </row>
    <row r="1341" spans="1:32" customFormat="1" ht="13.8" x14ac:dyDescent="0.3">
      <c r="A1341" s="76"/>
      <c r="B1341" s="64" t="s">
        <v>125</v>
      </c>
      <c r="C1341" s="65" t="s">
        <v>125</v>
      </c>
      <c r="D1341" s="65" t="s">
        <v>125</v>
      </c>
      <c r="E1341" s="66" t="s">
        <v>125</v>
      </c>
      <c r="F1341" s="54">
        <v>0</v>
      </c>
      <c r="G1341" s="55">
        <v>0</v>
      </c>
      <c r="H1341" s="67">
        <f t="shared" si="72"/>
        <v>0</v>
      </c>
      <c r="I1341" s="68"/>
      <c r="J1341" s="56"/>
      <c r="K1341" s="69"/>
      <c r="L1341" s="70">
        <f t="shared" si="73"/>
        <v>0</v>
      </c>
      <c r="M1341" s="52"/>
      <c r="N1341" s="57">
        <v>0</v>
      </c>
      <c r="O1341" s="72"/>
      <c r="P1341" s="72"/>
      <c r="Q1341" s="72"/>
      <c r="R1341" s="72"/>
      <c r="S1341" s="72"/>
      <c r="T1341" s="72"/>
      <c r="U1341" s="72"/>
      <c r="V1341" s="72"/>
      <c r="W1341" s="72"/>
      <c r="X1341" s="72"/>
      <c r="Y1341" s="72"/>
      <c r="Z1341" s="72"/>
      <c r="AA1341" s="58">
        <f t="shared" si="74"/>
        <v>0</v>
      </c>
      <c r="AB1341" s="73"/>
      <c r="AC1341" s="59">
        <f>IF(ROUND(Comptes!AA1341,0)=0,Comptes!AF1341,IFERROR(IF(Comptes!H1341&lt;&gt;0,IF(Comptes!AA1341&lt;&gt;0,SUMPRODUCT(Comptes!O1341:Z1341,Comptes!$O$5:$Z$5)/Comptes!AA1341,IF(Comptes!G1341&lt;&gt;0,$AC$3,Comptes!AF1341)),""),""))</f>
        <v>0</v>
      </c>
      <c r="AD1341" s="60" t="str">
        <f ca="1">+IFERROR(VLOOKUP((($AC$3-AC1341))/30.5,$AK$24:$AL$28,2,TRUE),"")</f>
        <v>A plus d’un an</v>
      </c>
      <c r="AE1341" s="52"/>
      <c r="AF1341" s="61"/>
    </row>
    <row r="1342" spans="1:32" customFormat="1" ht="13.8" x14ac:dyDescent="0.3">
      <c r="A1342" s="76"/>
      <c r="B1342" s="64" t="s">
        <v>125</v>
      </c>
      <c r="C1342" s="65" t="s">
        <v>125</v>
      </c>
      <c r="D1342" s="65" t="s">
        <v>125</v>
      </c>
      <c r="E1342" s="66" t="s">
        <v>125</v>
      </c>
      <c r="F1342" s="54">
        <v>0</v>
      </c>
      <c r="G1342" s="55">
        <v>0</v>
      </c>
      <c r="H1342" s="67">
        <f t="shared" si="72"/>
        <v>0</v>
      </c>
      <c r="I1342" s="68"/>
      <c r="J1342" s="56"/>
      <c r="K1342" s="69"/>
      <c r="L1342" s="70">
        <f t="shared" si="73"/>
        <v>0</v>
      </c>
      <c r="M1342" s="52"/>
      <c r="N1342" s="57">
        <v>0</v>
      </c>
      <c r="O1342" s="72"/>
      <c r="P1342" s="72"/>
      <c r="Q1342" s="72"/>
      <c r="R1342" s="72"/>
      <c r="S1342" s="72"/>
      <c r="T1342" s="72"/>
      <c r="U1342" s="72"/>
      <c r="V1342" s="72"/>
      <c r="W1342" s="72"/>
      <c r="X1342" s="72"/>
      <c r="Y1342" s="72"/>
      <c r="Z1342" s="72"/>
      <c r="AA1342" s="58">
        <f t="shared" si="74"/>
        <v>0</v>
      </c>
      <c r="AB1342" s="73"/>
      <c r="AC1342" s="59">
        <f>IF(ROUND(Comptes!AA1342,0)=0,Comptes!AF1342,IFERROR(IF(Comptes!H1342&lt;&gt;0,IF(Comptes!AA1342&lt;&gt;0,SUMPRODUCT(Comptes!O1342:Z1342,Comptes!$O$5:$Z$5)/Comptes!AA1342,IF(Comptes!G1342&lt;&gt;0,$AC$3,Comptes!AF1342)),""),""))</f>
        <v>0</v>
      </c>
      <c r="AD1342" s="60" t="str">
        <f ca="1">+IFERROR(VLOOKUP((($AC$3-AC1342))/30.5,$AK$24:$AL$28,2,TRUE),"")</f>
        <v>A plus d’un an</v>
      </c>
      <c r="AE1342" s="52"/>
      <c r="AF1342" s="61"/>
    </row>
    <row r="1343" spans="1:32" customFormat="1" ht="13.8" x14ac:dyDescent="0.3">
      <c r="A1343" s="76"/>
      <c r="B1343" s="64" t="s">
        <v>125</v>
      </c>
      <c r="C1343" s="65" t="s">
        <v>125</v>
      </c>
      <c r="D1343" s="65" t="s">
        <v>125</v>
      </c>
      <c r="E1343" s="66" t="s">
        <v>125</v>
      </c>
      <c r="F1343" s="54">
        <v>0</v>
      </c>
      <c r="G1343" s="55">
        <v>0</v>
      </c>
      <c r="H1343" s="67">
        <f t="shared" si="72"/>
        <v>0</v>
      </c>
      <c r="I1343" s="68"/>
      <c r="J1343" s="56"/>
      <c r="K1343" s="69"/>
      <c r="L1343" s="70">
        <f t="shared" si="73"/>
        <v>0</v>
      </c>
      <c r="M1343" s="52"/>
      <c r="N1343" s="57">
        <v>0</v>
      </c>
      <c r="O1343" s="72"/>
      <c r="P1343" s="72"/>
      <c r="Q1343" s="72"/>
      <c r="R1343" s="72"/>
      <c r="S1343" s="72"/>
      <c r="T1343" s="72"/>
      <c r="U1343" s="72"/>
      <c r="V1343" s="72"/>
      <c r="W1343" s="72"/>
      <c r="X1343" s="72"/>
      <c r="Y1343" s="72"/>
      <c r="Z1343" s="72"/>
      <c r="AA1343" s="58">
        <f t="shared" si="74"/>
        <v>0</v>
      </c>
      <c r="AB1343" s="73"/>
      <c r="AC1343" s="59">
        <f>IF(ROUND(Comptes!AA1343,0)=0,Comptes!AF1343,IFERROR(IF(Comptes!H1343&lt;&gt;0,IF(Comptes!AA1343&lt;&gt;0,SUMPRODUCT(Comptes!O1343:Z1343,Comptes!$O$5:$Z$5)/Comptes!AA1343,IF(Comptes!G1343&lt;&gt;0,$AC$3,Comptes!AF1343)),""),""))</f>
        <v>0</v>
      </c>
      <c r="AD1343" s="60" t="str">
        <f ca="1">+IFERROR(VLOOKUP((($AC$3-AC1343))/30.5,$AK$24:$AL$28,2,TRUE),"")</f>
        <v>A plus d’un an</v>
      </c>
      <c r="AE1343" s="52"/>
      <c r="AF1343" s="61"/>
    </row>
    <row r="1344" spans="1:32" customFormat="1" ht="13.8" x14ac:dyDescent="0.3">
      <c r="A1344" s="76"/>
      <c r="B1344" s="64" t="s">
        <v>125</v>
      </c>
      <c r="C1344" s="65" t="s">
        <v>125</v>
      </c>
      <c r="D1344" s="65" t="s">
        <v>125</v>
      </c>
      <c r="E1344" s="66" t="s">
        <v>125</v>
      </c>
      <c r="F1344" s="54">
        <v>0</v>
      </c>
      <c r="G1344" s="55">
        <v>0</v>
      </c>
      <c r="H1344" s="67">
        <f t="shared" si="72"/>
        <v>0</v>
      </c>
      <c r="I1344" s="68"/>
      <c r="J1344" s="56"/>
      <c r="K1344" s="69"/>
      <c r="L1344" s="70">
        <f t="shared" si="73"/>
        <v>0</v>
      </c>
      <c r="M1344" s="52"/>
      <c r="N1344" s="57">
        <v>0</v>
      </c>
      <c r="O1344" s="72"/>
      <c r="P1344" s="72"/>
      <c r="Q1344" s="72"/>
      <c r="R1344" s="72"/>
      <c r="S1344" s="72"/>
      <c r="T1344" s="72"/>
      <c r="U1344" s="72"/>
      <c r="V1344" s="72"/>
      <c r="W1344" s="72"/>
      <c r="X1344" s="72"/>
      <c r="Y1344" s="72"/>
      <c r="Z1344" s="72"/>
      <c r="AA1344" s="58">
        <f t="shared" si="74"/>
        <v>0</v>
      </c>
      <c r="AB1344" s="73"/>
      <c r="AC1344" s="59">
        <f>IF(ROUND(Comptes!AA1344,0)=0,Comptes!AF1344,IFERROR(IF(Comptes!H1344&lt;&gt;0,IF(Comptes!AA1344&lt;&gt;0,SUMPRODUCT(Comptes!O1344:Z1344,Comptes!$O$5:$Z$5)/Comptes!AA1344,IF(Comptes!G1344&lt;&gt;0,$AC$3,Comptes!AF1344)),""),""))</f>
        <v>0</v>
      </c>
      <c r="AD1344" s="60" t="str">
        <f ca="1">+IFERROR(VLOOKUP((($AC$3-AC1344))/30.5,$AK$24:$AL$28,2,TRUE),"")</f>
        <v>A plus d’un an</v>
      </c>
      <c r="AE1344" s="52"/>
      <c r="AF1344" s="61"/>
    </row>
    <row r="1345" spans="1:32" customFormat="1" ht="13.8" x14ac:dyDescent="0.3">
      <c r="A1345" s="76"/>
      <c r="B1345" s="64" t="s">
        <v>125</v>
      </c>
      <c r="C1345" s="65" t="s">
        <v>125</v>
      </c>
      <c r="D1345" s="65" t="s">
        <v>125</v>
      </c>
      <c r="E1345" s="66" t="s">
        <v>125</v>
      </c>
      <c r="F1345" s="54">
        <v>0</v>
      </c>
      <c r="G1345" s="55">
        <v>0</v>
      </c>
      <c r="H1345" s="67">
        <f t="shared" si="72"/>
        <v>0</v>
      </c>
      <c r="I1345" s="68"/>
      <c r="J1345" s="56"/>
      <c r="K1345" s="69"/>
      <c r="L1345" s="70">
        <f t="shared" si="73"/>
        <v>0</v>
      </c>
      <c r="M1345" s="52"/>
      <c r="N1345" s="57">
        <v>0</v>
      </c>
      <c r="O1345" s="72"/>
      <c r="P1345" s="72"/>
      <c r="Q1345" s="72"/>
      <c r="R1345" s="72"/>
      <c r="S1345" s="72"/>
      <c r="T1345" s="72"/>
      <c r="U1345" s="72"/>
      <c r="V1345" s="72"/>
      <c r="W1345" s="72"/>
      <c r="X1345" s="72"/>
      <c r="Y1345" s="72"/>
      <c r="Z1345" s="72"/>
      <c r="AA1345" s="58">
        <f t="shared" si="74"/>
        <v>0</v>
      </c>
      <c r="AB1345" s="73"/>
      <c r="AC1345" s="59">
        <f>IF(ROUND(Comptes!AA1345,0)=0,Comptes!AF1345,IFERROR(IF(Comptes!H1345&lt;&gt;0,IF(Comptes!AA1345&lt;&gt;0,SUMPRODUCT(Comptes!O1345:Z1345,Comptes!$O$5:$Z$5)/Comptes!AA1345,IF(Comptes!G1345&lt;&gt;0,$AC$3,Comptes!AF1345)),""),""))</f>
        <v>0</v>
      </c>
      <c r="AD1345" s="60" t="str">
        <f ca="1">+IFERROR(VLOOKUP((($AC$3-AC1345))/30.5,$AK$24:$AL$28,2,TRUE),"")</f>
        <v>A plus d’un an</v>
      </c>
      <c r="AE1345" s="52"/>
      <c r="AF1345" s="61"/>
    </row>
    <row r="1346" spans="1:32" customFormat="1" ht="13.8" x14ac:dyDescent="0.3">
      <c r="A1346" s="76"/>
      <c r="B1346" s="64" t="s">
        <v>125</v>
      </c>
      <c r="C1346" s="65" t="s">
        <v>125</v>
      </c>
      <c r="D1346" s="65" t="s">
        <v>125</v>
      </c>
      <c r="E1346" s="66" t="s">
        <v>125</v>
      </c>
      <c r="F1346" s="54">
        <v>0</v>
      </c>
      <c r="G1346" s="55">
        <v>0</v>
      </c>
      <c r="H1346" s="67">
        <f t="shared" si="72"/>
        <v>0</v>
      </c>
      <c r="I1346" s="68"/>
      <c r="J1346" s="56"/>
      <c r="K1346" s="69"/>
      <c r="L1346" s="70">
        <f t="shared" si="73"/>
        <v>0</v>
      </c>
      <c r="M1346" s="52"/>
      <c r="N1346" s="57">
        <v>0</v>
      </c>
      <c r="O1346" s="72"/>
      <c r="P1346" s="72"/>
      <c r="Q1346" s="72"/>
      <c r="R1346" s="72"/>
      <c r="S1346" s="72"/>
      <c r="T1346" s="72"/>
      <c r="U1346" s="72"/>
      <c r="V1346" s="72"/>
      <c r="W1346" s="72"/>
      <c r="X1346" s="72"/>
      <c r="Y1346" s="72"/>
      <c r="Z1346" s="72"/>
      <c r="AA1346" s="58">
        <f t="shared" si="74"/>
        <v>0</v>
      </c>
      <c r="AB1346" s="73"/>
      <c r="AC1346" s="59">
        <f>IF(ROUND(Comptes!AA1346,0)=0,Comptes!AF1346,IFERROR(IF(Comptes!H1346&lt;&gt;0,IF(Comptes!AA1346&lt;&gt;0,SUMPRODUCT(Comptes!O1346:Z1346,Comptes!$O$5:$Z$5)/Comptes!AA1346,IF(Comptes!G1346&lt;&gt;0,$AC$3,Comptes!AF1346)),""),""))</f>
        <v>0</v>
      </c>
      <c r="AD1346" s="60" t="str">
        <f ca="1">+IFERROR(VLOOKUP((($AC$3-AC1346))/30.5,$AK$24:$AL$28,2,TRUE),"")</f>
        <v>A plus d’un an</v>
      </c>
      <c r="AE1346" s="52"/>
      <c r="AF1346" s="61"/>
    </row>
    <row r="1347" spans="1:32" customFormat="1" ht="13.8" x14ac:dyDescent="0.3">
      <c r="A1347" s="76"/>
      <c r="B1347" s="64" t="s">
        <v>125</v>
      </c>
      <c r="C1347" s="65" t="s">
        <v>125</v>
      </c>
      <c r="D1347" s="65" t="s">
        <v>125</v>
      </c>
      <c r="E1347" s="66" t="s">
        <v>125</v>
      </c>
      <c r="F1347" s="54">
        <v>0</v>
      </c>
      <c r="G1347" s="55">
        <v>0</v>
      </c>
      <c r="H1347" s="67">
        <f t="shared" si="72"/>
        <v>0</v>
      </c>
      <c r="I1347" s="68"/>
      <c r="J1347" s="56"/>
      <c r="K1347" s="69"/>
      <c r="L1347" s="70">
        <f t="shared" si="73"/>
        <v>0</v>
      </c>
      <c r="M1347" s="52"/>
      <c r="N1347" s="57">
        <v>0</v>
      </c>
      <c r="O1347" s="72"/>
      <c r="P1347" s="72"/>
      <c r="Q1347" s="72"/>
      <c r="R1347" s="72"/>
      <c r="S1347" s="72"/>
      <c r="T1347" s="72"/>
      <c r="U1347" s="72"/>
      <c r="V1347" s="72"/>
      <c r="W1347" s="72"/>
      <c r="X1347" s="72"/>
      <c r="Y1347" s="72"/>
      <c r="Z1347" s="72"/>
      <c r="AA1347" s="58">
        <f t="shared" si="74"/>
        <v>0</v>
      </c>
      <c r="AB1347" s="73"/>
      <c r="AC1347" s="59">
        <f>IF(ROUND(Comptes!AA1347,0)=0,Comptes!AF1347,IFERROR(IF(Comptes!H1347&lt;&gt;0,IF(Comptes!AA1347&lt;&gt;0,SUMPRODUCT(Comptes!O1347:Z1347,Comptes!$O$5:$Z$5)/Comptes!AA1347,IF(Comptes!G1347&lt;&gt;0,$AC$3,Comptes!AF1347)),""),""))</f>
        <v>0</v>
      </c>
      <c r="AD1347" s="60" t="str">
        <f ca="1">+IFERROR(VLOOKUP((($AC$3-AC1347))/30.5,$AK$24:$AL$28,2,TRUE),"")</f>
        <v>A plus d’un an</v>
      </c>
      <c r="AE1347" s="52"/>
      <c r="AF1347" s="61"/>
    </row>
    <row r="1348" spans="1:32" customFormat="1" ht="13.8" x14ac:dyDescent="0.3">
      <c r="A1348" s="76"/>
      <c r="B1348" s="64" t="s">
        <v>125</v>
      </c>
      <c r="C1348" s="65" t="s">
        <v>125</v>
      </c>
      <c r="D1348" s="65" t="s">
        <v>125</v>
      </c>
      <c r="E1348" s="66" t="s">
        <v>125</v>
      </c>
      <c r="F1348" s="54">
        <v>0</v>
      </c>
      <c r="G1348" s="55">
        <v>0</v>
      </c>
      <c r="H1348" s="67">
        <f t="shared" si="72"/>
        <v>0</v>
      </c>
      <c r="I1348" s="68"/>
      <c r="J1348" s="56"/>
      <c r="K1348" s="69"/>
      <c r="L1348" s="70">
        <f t="shared" si="73"/>
        <v>0</v>
      </c>
      <c r="M1348" s="52"/>
      <c r="N1348" s="57">
        <v>0</v>
      </c>
      <c r="O1348" s="72"/>
      <c r="P1348" s="72"/>
      <c r="Q1348" s="72"/>
      <c r="R1348" s="72"/>
      <c r="S1348" s="72"/>
      <c r="T1348" s="72"/>
      <c r="U1348" s="72"/>
      <c r="V1348" s="72"/>
      <c r="W1348" s="72"/>
      <c r="X1348" s="72"/>
      <c r="Y1348" s="72"/>
      <c r="Z1348" s="72"/>
      <c r="AA1348" s="58">
        <f t="shared" si="74"/>
        <v>0</v>
      </c>
      <c r="AB1348" s="73"/>
      <c r="AC1348" s="59">
        <f>IF(ROUND(Comptes!AA1348,0)=0,Comptes!AF1348,IFERROR(IF(Comptes!H1348&lt;&gt;0,IF(Comptes!AA1348&lt;&gt;0,SUMPRODUCT(Comptes!O1348:Z1348,Comptes!$O$5:$Z$5)/Comptes!AA1348,IF(Comptes!G1348&lt;&gt;0,$AC$3,Comptes!AF1348)),""),""))</f>
        <v>0</v>
      </c>
      <c r="AD1348" s="60" t="str">
        <f ca="1">+IFERROR(VLOOKUP((($AC$3-AC1348))/30.5,$AK$24:$AL$28,2,TRUE),"")</f>
        <v>A plus d’un an</v>
      </c>
      <c r="AE1348" s="52"/>
      <c r="AF1348" s="61"/>
    </row>
    <row r="1349" spans="1:32" customFormat="1" ht="13.8" x14ac:dyDescent="0.3">
      <c r="A1349" s="76"/>
      <c r="B1349" s="64" t="s">
        <v>125</v>
      </c>
      <c r="C1349" s="65" t="s">
        <v>125</v>
      </c>
      <c r="D1349" s="65" t="s">
        <v>125</v>
      </c>
      <c r="E1349" s="66" t="s">
        <v>125</v>
      </c>
      <c r="F1349" s="54">
        <v>0</v>
      </c>
      <c r="G1349" s="55">
        <v>0</v>
      </c>
      <c r="H1349" s="67">
        <f t="shared" si="72"/>
        <v>0</v>
      </c>
      <c r="I1349" s="68"/>
      <c r="J1349" s="56"/>
      <c r="K1349" s="69"/>
      <c r="L1349" s="70">
        <f t="shared" si="73"/>
        <v>0</v>
      </c>
      <c r="M1349" s="52"/>
      <c r="N1349" s="57">
        <v>0</v>
      </c>
      <c r="O1349" s="72"/>
      <c r="P1349" s="72"/>
      <c r="Q1349" s="72"/>
      <c r="R1349" s="72"/>
      <c r="S1349" s="72"/>
      <c r="T1349" s="72"/>
      <c r="U1349" s="72"/>
      <c r="V1349" s="72"/>
      <c r="W1349" s="72"/>
      <c r="X1349" s="72"/>
      <c r="Y1349" s="72"/>
      <c r="Z1349" s="72"/>
      <c r="AA1349" s="58">
        <f t="shared" si="74"/>
        <v>0</v>
      </c>
      <c r="AB1349" s="73"/>
      <c r="AC1349" s="59">
        <f>IF(ROUND(Comptes!AA1349,0)=0,Comptes!AF1349,IFERROR(IF(Comptes!H1349&lt;&gt;0,IF(Comptes!AA1349&lt;&gt;0,SUMPRODUCT(Comptes!O1349:Z1349,Comptes!$O$5:$Z$5)/Comptes!AA1349,IF(Comptes!G1349&lt;&gt;0,$AC$3,Comptes!AF1349)),""),""))</f>
        <v>0</v>
      </c>
      <c r="AD1349" s="60" t="str">
        <f ca="1">+IFERROR(VLOOKUP((($AC$3-AC1349))/30.5,$AK$24:$AL$28,2,TRUE),"")</f>
        <v>A plus d’un an</v>
      </c>
      <c r="AE1349" s="52"/>
      <c r="AF1349" s="61"/>
    </row>
    <row r="1350" spans="1:32" customFormat="1" ht="13.8" x14ac:dyDescent="0.3">
      <c r="A1350" s="76"/>
      <c r="B1350" s="64" t="s">
        <v>125</v>
      </c>
      <c r="C1350" s="65" t="s">
        <v>125</v>
      </c>
      <c r="D1350" s="65" t="s">
        <v>125</v>
      </c>
      <c r="E1350" s="66" t="s">
        <v>125</v>
      </c>
      <c r="F1350" s="54">
        <v>0</v>
      </c>
      <c r="G1350" s="55">
        <v>0</v>
      </c>
      <c r="H1350" s="67">
        <f t="shared" si="72"/>
        <v>0</v>
      </c>
      <c r="I1350" s="68"/>
      <c r="J1350" s="56"/>
      <c r="K1350" s="69"/>
      <c r="L1350" s="70">
        <f t="shared" si="73"/>
        <v>0</v>
      </c>
      <c r="M1350" s="52"/>
      <c r="N1350" s="57">
        <v>0</v>
      </c>
      <c r="O1350" s="72"/>
      <c r="P1350" s="72"/>
      <c r="Q1350" s="72"/>
      <c r="R1350" s="72"/>
      <c r="S1350" s="72"/>
      <c r="T1350" s="72"/>
      <c r="U1350" s="72"/>
      <c r="V1350" s="72"/>
      <c r="W1350" s="72"/>
      <c r="X1350" s="72"/>
      <c r="Y1350" s="72"/>
      <c r="Z1350" s="72"/>
      <c r="AA1350" s="58">
        <f t="shared" si="74"/>
        <v>0</v>
      </c>
      <c r="AB1350" s="73"/>
      <c r="AC1350" s="59">
        <f>IF(ROUND(Comptes!AA1350,0)=0,Comptes!AF1350,IFERROR(IF(Comptes!H1350&lt;&gt;0,IF(Comptes!AA1350&lt;&gt;0,SUMPRODUCT(Comptes!O1350:Z1350,Comptes!$O$5:$Z$5)/Comptes!AA1350,IF(Comptes!G1350&lt;&gt;0,$AC$3,Comptes!AF1350)),""),""))</f>
        <v>0</v>
      </c>
      <c r="AD1350" s="60" t="str">
        <f ca="1">+IFERROR(VLOOKUP((($AC$3-AC1350))/30.5,$AK$24:$AL$28,2,TRUE),"")</f>
        <v>A plus d’un an</v>
      </c>
      <c r="AE1350" s="52"/>
      <c r="AF1350" s="61"/>
    </row>
    <row r="1351" spans="1:32" customFormat="1" ht="13.8" x14ac:dyDescent="0.3">
      <c r="A1351" s="76"/>
      <c r="B1351" s="64" t="s">
        <v>125</v>
      </c>
      <c r="C1351" s="65" t="s">
        <v>125</v>
      </c>
      <c r="D1351" s="65" t="s">
        <v>125</v>
      </c>
      <c r="E1351" s="66" t="s">
        <v>125</v>
      </c>
      <c r="F1351" s="54">
        <v>0</v>
      </c>
      <c r="G1351" s="55">
        <v>0</v>
      </c>
      <c r="H1351" s="67">
        <f t="shared" si="72"/>
        <v>0</v>
      </c>
      <c r="I1351" s="68"/>
      <c r="J1351" s="56"/>
      <c r="K1351" s="69"/>
      <c r="L1351" s="70">
        <f t="shared" si="73"/>
        <v>0</v>
      </c>
      <c r="M1351" s="52"/>
      <c r="N1351" s="57">
        <v>0</v>
      </c>
      <c r="O1351" s="72"/>
      <c r="P1351" s="72"/>
      <c r="Q1351" s="72"/>
      <c r="R1351" s="72"/>
      <c r="S1351" s="72"/>
      <c r="T1351" s="72"/>
      <c r="U1351" s="72"/>
      <c r="V1351" s="72"/>
      <c r="W1351" s="72"/>
      <c r="X1351" s="72"/>
      <c r="Y1351" s="72"/>
      <c r="Z1351" s="72"/>
      <c r="AA1351" s="58">
        <f t="shared" si="74"/>
        <v>0</v>
      </c>
      <c r="AB1351" s="73"/>
      <c r="AC1351" s="59">
        <f>IF(ROUND(Comptes!AA1351,0)=0,Comptes!AF1351,IFERROR(IF(Comptes!H1351&lt;&gt;0,IF(Comptes!AA1351&lt;&gt;0,SUMPRODUCT(Comptes!O1351:Z1351,Comptes!$O$5:$Z$5)/Comptes!AA1351,IF(Comptes!G1351&lt;&gt;0,$AC$3,Comptes!AF1351)),""),""))</f>
        <v>0</v>
      </c>
      <c r="AD1351" s="60" t="str">
        <f ca="1">+IFERROR(VLOOKUP((($AC$3-AC1351))/30.5,$AK$24:$AL$28,2,TRUE),"")</f>
        <v>A plus d’un an</v>
      </c>
      <c r="AE1351" s="52"/>
      <c r="AF1351" s="61"/>
    </row>
    <row r="1352" spans="1:32" customFormat="1" ht="13.8" x14ac:dyDescent="0.3">
      <c r="A1352" s="76"/>
      <c r="B1352" s="64" t="s">
        <v>125</v>
      </c>
      <c r="C1352" s="65" t="s">
        <v>125</v>
      </c>
      <c r="D1352" s="65" t="s">
        <v>125</v>
      </c>
      <c r="E1352" s="66" t="s">
        <v>125</v>
      </c>
      <c r="F1352" s="54">
        <v>0</v>
      </c>
      <c r="G1352" s="55">
        <v>0</v>
      </c>
      <c r="H1352" s="67">
        <f t="shared" si="72"/>
        <v>0</v>
      </c>
      <c r="I1352" s="68"/>
      <c r="J1352" s="56"/>
      <c r="K1352" s="69"/>
      <c r="L1352" s="70">
        <f t="shared" si="73"/>
        <v>0</v>
      </c>
      <c r="M1352" s="52"/>
      <c r="N1352" s="57">
        <v>0</v>
      </c>
      <c r="O1352" s="72"/>
      <c r="P1352" s="72"/>
      <c r="Q1352" s="72"/>
      <c r="R1352" s="72"/>
      <c r="S1352" s="72"/>
      <c r="T1352" s="72"/>
      <c r="U1352" s="72"/>
      <c r="V1352" s="72"/>
      <c r="W1352" s="72"/>
      <c r="X1352" s="72"/>
      <c r="Y1352" s="72"/>
      <c r="Z1352" s="72"/>
      <c r="AA1352" s="58">
        <f t="shared" si="74"/>
        <v>0</v>
      </c>
      <c r="AB1352" s="73"/>
      <c r="AC1352" s="59">
        <f>IF(ROUND(Comptes!AA1352,0)=0,Comptes!AF1352,IFERROR(IF(Comptes!H1352&lt;&gt;0,IF(Comptes!AA1352&lt;&gt;0,SUMPRODUCT(Comptes!O1352:Z1352,Comptes!$O$5:$Z$5)/Comptes!AA1352,IF(Comptes!G1352&lt;&gt;0,$AC$3,Comptes!AF1352)),""),""))</f>
        <v>0</v>
      </c>
      <c r="AD1352" s="60" t="str">
        <f ca="1">+IFERROR(VLOOKUP((($AC$3-AC1352))/30.5,$AK$24:$AL$28,2,TRUE),"")</f>
        <v>A plus d’un an</v>
      </c>
      <c r="AE1352" s="52"/>
      <c r="AF1352" s="61"/>
    </row>
    <row r="1353" spans="1:32" customFormat="1" ht="13.8" x14ac:dyDescent="0.3">
      <c r="A1353" s="76"/>
      <c r="B1353" s="64" t="s">
        <v>125</v>
      </c>
      <c r="C1353" s="65" t="s">
        <v>125</v>
      </c>
      <c r="D1353" s="65" t="s">
        <v>125</v>
      </c>
      <c r="E1353" s="66" t="s">
        <v>125</v>
      </c>
      <c r="F1353" s="54">
        <v>0</v>
      </c>
      <c r="G1353" s="55">
        <v>0</v>
      </c>
      <c r="H1353" s="67">
        <f t="shared" si="72"/>
        <v>0</v>
      </c>
      <c r="I1353" s="68"/>
      <c r="J1353" s="56"/>
      <c r="K1353" s="69"/>
      <c r="L1353" s="70">
        <f t="shared" si="73"/>
        <v>0</v>
      </c>
      <c r="M1353" s="52"/>
      <c r="N1353" s="57">
        <v>0</v>
      </c>
      <c r="O1353" s="72"/>
      <c r="P1353" s="72"/>
      <c r="Q1353" s="72"/>
      <c r="R1353" s="72"/>
      <c r="S1353" s="72"/>
      <c r="T1353" s="72"/>
      <c r="U1353" s="72"/>
      <c r="V1353" s="72"/>
      <c r="W1353" s="72"/>
      <c r="X1353" s="72"/>
      <c r="Y1353" s="72"/>
      <c r="Z1353" s="72"/>
      <c r="AA1353" s="58">
        <f t="shared" si="74"/>
        <v>0</v>
      </c>
      <c r="AB1353" s="73"/>
      <c r="AC1353" s="59">
        <f>IF(ROUND(Comptes!AA1353,0)=0,Comptes!AF1353,IFERROR(IF(Comptes!H1353&lt;&gt;0,IF(Comptes!AA1353&lt;&gt;0,SUMPRODUCT(Comptes!O1353:Z1353,Comptes!$O$5:$Z$5)/Comptes!AA1353,IF(Comptes!G1353&lt;&gt;0,$AC$3,Comptes!AF1353)),""),""))</f>
        <v>0</v>
      </c>
      <c r="AD1353" s="60" t="str">
        <f ca="1">+IFERROR(VLOOKUP((($AC$3-AC1353))/30.5,$AK$24:$AL$28,2,TRUE),"")</f>
        <v>A plus d’un an</v>
      </c>
      <c r="AE1353" s="52"/>
      <c r="AF1353" s="61"/>
    </row>
    <row r="1354" spans="1:32" customFormat="1" ht="13.8" x14ac:dyDescent="0.3">
      <c r="A1354" s="76"/>
      <c r="B1354" s="64" t="s">
        <v>125</v>
      </c>
      <c r="C1354" s="65" t="s">
        <v>125</v>
      </c>
      <c r="D1354" s="65" t="s">
        <v>125</v>
      </c>
      <c r="E1354" s="66" t="s">
        <v>125</v>
      </c>
      <c r="F1354" s="54">
        <v>0</v>
      </c>
      <c r="G1354" s="55">
        <v>0</v>
      </c>
      <c r="H1354" s="67">
        <f t="shared" si="72"/>
        <v>0</v>
      </c>
      <c r="I1354" s="68"/>
      <c r="J1354" s="56"/>
      <c r="K1354" s="69"/>
      <c r="L1354" s="70">
        <f t="shared" si="73"/>
        <v>0</v>
      </c>
      <c r="M1354" s="52"/>
      <c r="N1354" s="57">
        <v>0</v>
      </c>
      <c r="O1354" s="72"/>
      <c r="P1354" s="72"/>
      <c r="Q1354" s="72"/>
      <c r="R1354" s="72"/>
      <c r="S1354" s="72"/>
      <c r="T1354" s="72"/>
      <c r="U1354" s="72"/>
      <c r="V1354" s="72"/>
      <c r="W1354" s="72"/>
      <c r="X1354" s="72"/>
      <c r="Y1354" s="72"/>
      <c r="Z1354" s="72"/>
      <c r="AA1354" s="58">
        <f t="shared" si="74"/>
        <v>0</v>
      </c>
      <c r="AB1354" s="73"/>
      <c r="AC1354" s="59">
        <f>IF(ROUND(Comptes!AA1354,0)=0,Comptes!AF1354,IFERROR(IF(Comptes!H1354&lt;&gt;0,IF(Comptes!AA1354&lt;&gt;0,SUMPRODUCT(Comptes!O1354:Z1354,Comptes!$O$5:$Z$5)/Comptes!AA1354,IF(Comptes!G1354&lt;&gt;0,$AC$3,Comptes!AF1354)),""),""))</f>
        <v>0</v>
      </c>
      <c r="AD1354" s="60" t="str">
        <f ca="1">+IFERROR(VLOOKUP((($AC$3-AC1354))/30.5,$AK$24:$AL$28,2,TRUE),"")</f>
        <v>A plus d’un an</v>
      </c>
      <c r="AE1354" s="52"/>
      <c r="AF1354" s="61"/>
    </row>
    <row r="1355" spans="1:32" customFormat="1" ht="13.8" x14ac:dyDescent="0.3">
      <c r="A1355" s="76"/>
      <c r="B1355" s="64" t="s">
        <v>125</v>
      </c>
      <c r="C1355" s="65" t="s">
        <v>125</v>
      </c>
      <c r="D1355" s="65" t="s">
        <v>125</v>
      </c>
      <c r="E1355" s="66" t="s">
        <v>125</v>
      </c>
      <c r="F1355" s="54">
        <v>0</v>
      </c>
      <c r="G1355" s="55">
        <v>0</v>
      </c>
      <c r="H1355" s="67">
        <f t="shared" si="72"/>
        <v>0</v>
      </c>
      <c r="I1355" s="68"/>
      <c r="J1355" s="56"/>
      <c r="K1355" s="69"/>
      <c r="L1355" s="70">
        <f t="shared" si="73"/>
        <v>0</v>
      </c>
      <c r="M1355" s="52"/>
      <c r="N1355" s="57">
        <v>0</v>
      </c>
      <c r="O1355" s="72"/>
      <c r="P1355" s="72"/>
      <c r="Q1355" s="72"/>
      <c r="R1355" s="72"/>
      <c r="S1355" s="72"/>
      <c r="T1355" s="72"/>
      <c r="U1355" s="72"/>
      <c r="V1355" s="72"/>
      <c r="W1355" s="72"/>
      <c r="X1355" s="72"/>
      <c r="Y1355" s="72"/>
      <c r="Z1355" s="72"/>
      <c r="AA1355" s="58">
        <f t="shared" si="74"/>
        <v>0</v>
      </c>
      <c r="AB1355" s="73"/>
      <c r="AC1355" s="59">
        <f>IF(ROUND(Comptes!AA1355,0)=0,Comptes!AF1355,IFERROR(IF(Comptes!H1355&lt;&gt;0,IF(Comptes!AA1355&lt;&gt;0,SUMPRODUCT(Comptes!O1355:Z1355,Comptes!$O$5:$Z$5)/Comptes!AA1355,IF(Comptes!G1355&lt;&gt;0,$AC$3,Comptes!AF1355)),""),""))</f>
        <v>0</v>
      </c>
      <c r="AD1355" s="60" t="str">
        <f ca="1">+IFERROR(VLOOKUP((($AC$3-AC1355))/30.5,$AK$24:$AL$28,2,TRUE),"")</f>
        <v>A plus d’un an</v>
      </c>
      <c r="AE1355" s="52"/>
      <c r="AF1355" s="61"/>
    </row>
    <row r="1356" spans="1:32" customFormat="1" ht="13.8" x14ac:dyDescent="0.3">
      <c r="A1356" s="76"/>
      <c r="B1356" s="64" t="s">
        <v>125</v>
      </c>
      <c r="C1356" s="65" t="s">
        <v>125</v>
      </c>
      <c r="D1356" s="65" t="s">
        <v>125</v>
      </c>
      <c r="E1356" s="66" t="s">
        <v>125</v>
      </c>
      <c r="F1356" s="54">
        <v>0</v>
      </c>
      <c r="G1356" s="55">
        <v>0</v>
      </c>
      <c r="H1356" s="67">
        <f t="shared" si="72"/>
        <v>0</v>
      </c>
      <c r="I1356" s="68"/>
      <c r="J1356" s="56"/>
      <c r="K1356" s="69"/>
      <c r="L1356" s="70">
        <f t="shared" si="73"/>
        <v>0</v>
      </c>
      <c r="M1356" s="52"/>
      <c r="N1356" s="57">
        <v>0</v>
      </c>
      <c r="O1356" s="72"/>
      <c r="P1356" s="72"/>
      <c r="Q1356" s="72"/>
      <c r="R1356" s="72"/>
      <c r="S1356" s="72"/>
      <c r="T1356" s="72"/>
      <c r="U1356" s="72"/>
      <c r="V1356" s="72"/>
      <c r="W1356" s="72"/>
      <c r="X1356" s="72"/>
      <c r="Y1356" s="72"/>
      <c r="Z1356" s="72"/>
      <c r="AA1356" s="58">
        <f t="shared" si="74"/>
        <v>0</v>
      </c>
      <c r="AB1356" s="73"/>
      <c r="AC1356" s="59">
        <f>IF(ROUND(Comptes!AA1356,0)=0,Comptes!AF1356,IFERROR(IF(Comptes!H1356&lt;&gt;0,IF(Comptes!AA1356&lt;&gt;0,SUMPRODUCT(Comptes!O1356:Z1356,Comptes!$O$5:$Z$5)/Comptes!AA1356,IF(Comptes!G1356&lt;&gt;0,$AC$3,Comptes!AF1356)),""),""))</f>
        <v>0</v>
      </c>
      <c r="AD1356" s="60" t="str">
        <f ca="1">+IFERROR(VLOOKUP((($AC$3-AC1356))/30.5,$AK$24:$AL$28,2,TRUE),"")</f>
        <v>A plus d’un an</v>
      </c>
      <c r="AE1356" s="52"/>
      <c r="AF1356" s="61"/>
    </row>
    <row r="1357" spans="1:32" customFormat="1" ht="13.8" x14ac:dyDescent="0.3">
      <c r="A1357" s="76"/>
      <c r="B1357" s="64" t="s">
        <v>125</v>
      </c>
      <c r="C1357" s="65" t="s">
        <v>125</v>
      </c>
      <c r="D1357" s="65" t="s">
        <v>125</v>
      </c>
      <c r="E1357" s="66" t="s">
        <v>125</v>
      </c>
      <c r="F1357" s="54">
        <v>0</v>
      </c>
      <c r="G1357" s="55">
        <v>0</v>
      </c>
      <c r="H1357" s="67">
        <f t="shared" si="72"/>
        <v>0</v>
      </c>
      <c r="I1357" s="68"/>
      <c r="J1357" s="56"/>
      <c r="K1357" s="69"/>
      <c r="L1357" s="70">
        <f t="shared" si="73"/>
        <v>0</v>
      </c>
      <c r="M1357" s="52"/>
      <c r="N1357" s="57">
        <v>0</v>
      </c>
      <c r="O1357" s="72"/>
      <c r="P1357" s="72"/>
      <c r="Q1357" s="72"/>
      <c r="R1357" s="72"/>
      <c r="S1357" s="72"/>
      <c r="T1357" s="72"/>
      <c r="U1357" s="72"/>
      <c r="V1357" s="72"/>
      <c r="W1357" s="72"/>
      <c r="X1357" s="72"/>
      <c r="Y1357" s="72"/>
      <c r="Z1357" s="72"/>
      <c r="AA1357" s="58">
        <f t="shared" si="74"/>
        <v>0</v>
      </c>
      <c r="AB1357" s="73"/>
      <c r="AC1357" s="59">
        <f>IF(ROUND(Comptes!AA1357,0)=0,Comptes!AF1357,IFERROR(IF(Comptes!H1357&lt;&gt;0,IF(Comptes!AA1357&lt;&gt;0,SUMPRODUCT(Comptes!O1357:Z1357,Comptes!$O$5:$Z$5)/Comptes!AA1357,IF(Comptes!G1357&lt;&gt;0,$AC$3,Comptes!AF1357)),""),""))</f>
        <v>0</v>
      </c>
      <c r="AD1357" s="60" t="str">
        <f ca="1">+IFERROR(VLOOKUP((($AC$3-AC1357))/30.5,$AK$24:$AL$28,2,TRUE),"")</f>
        <v>A plus d’un an</v>
      </c>
      <c r="AE1357" s="52"/>
      <c r="AF1357" s="61"/>
    </row>
    <row r="1358" spans="1:32" customFormat="1" ht="13.8" x14ac:dyDescent="0.3">
      <c r="A1358" s="76"/>
      <c r="B1358" s="64" t="s">
        <v>125</v>
      </c>
      <c r="C1358" s="65" t="s">
        <v>125</v>
      </c>
      <c r="D1358" s="65" t="s">
        <v>125</v>
      </c>
      <c r="E1358" s="66" t="s">
        <v>125</v>
      </c>
      <c r="F1358" s="54">
        <v>0</v>
      </c>
      <c r="G1358" s="55">
        <v>0</v>
      </c>
      <c r="H1358" s="67">
        <f t="shared" si="72"/>
        <v>0</v>
      </c>
      <c r="I1358" s="68"/>
      <c r="J1358" s="56"/>
      <c r="K1358" s="69"/>
      <c r="L1358" s="70">
        <f t="shared" si="73"/>
        <v>0</v>
      </c>
      <c r="M1358" s="52"/>
      <c r="N1358" s="57">
        <v>0</v>
      </c>
      <c r="O1358" s="72"/>
      <c r="P1358" s="72"/>
      <c r="Q1358" s="72"/>
      <c r="R1358" s="72"/>
      <c r="S1358" s="72"/>
      <c r="T1358" s="72"/>
      <c r="U1358" s="72"/>
      <c r="V1358" s="72"/>
      <c r="W1358" s="72"/>
      <c r="X1358" s="72"/>
      <c r="Y1358" s="72"/>
      <c r="Z1358" s="72"/>
      <c r="AA1358" s="58">
        <f t="shared" si="74"/>
        <v>0</v>
      </c>
      <c r="AB1358" s="73"/>
      <c r="AC1358" s="59">
        <f>IF(ROUND(Comptes!AA1358,0)=0,Comptes!AF1358,IFERROR(IF(Comptes!H1358&lt;&gt;0,IF(Comptes!AA1358&lt;&gt;0,SUMPRODUCT(Comptes!O1358:Z1358,Comptes!$O$5:$Z$5)/Comptes!AA1358,IF(Comptes!G1358&lt;&gt;0,$AC$3,Comptes!AF1358)),""),""))</f>
        <v>0</v>
      </c>
      <c r="AD1358" s="60" t="str">
        <f ca="1">+IFERROR(VLOOKUP((($AC$3-AC1358))/30.5,$AK$24:$AL$28,2,TRUE),"")</f>
        <v>A plus d’un an</v>
      </c>
      <c r="AE1358" s="52"/>
      <c r="AF1358" s="61"/>
    </row>
    <row r="1359" spans="1:32" customFormat="1" ht="13.8" x14ac:dyDescent="0.3">
      <c r="A1359" s="76"/>
      <c r="B1359" s="64" t="s">
        <v>125</v>
      </c>
      <c r="C1359" s="65" t="s">
        <v>125</v>
      </c>
      <c r="D1359" s="65" t="s">
        <v>125</v>
      </c>
      <c r="E1359" s="66" t="s">
        <v>125</v>
      </c>
      <c r="F1359" s="54">
        <v>0</v>
      </c>
      <c r="G1359" s="55">
        <v>0</v>
      </c>
      <c r="H1359" s="67">
        <f t="shared" si="72"/>
        <v>0</v>
      </c>
      <c r="I1359" s="68"/>
      <c r="J1359" s="56"/>
      <c r="K1359" s="69"/>
      <c r="L1359" s="70">
        <f t="shared" si="73"/>
        <v>0</v>
      </c>
      <c r="M1359" s="52"/>
      <c r="N1359" s="57">
        <v>0</v>
      </c>
      <c r="O1359" s="72"/>
      <c r="P1359" s="72"/>
      <c r="Q1359" s="72"/>
      <c r="R1359" s="72"/>
      <c r="S1359" s="72"/>
      <c r="T1359" s="72"/>
      <c r="U1359" s="72"/>
      <c r="V1359" s="72"/>
      <c r="W1359" s="72"/>
      <c r="X1359" s="72"/>
      <c r="Y1359" s="72"/>
      <c r="Z1359" s="72"/>
      <c r="AA1359" s="58">
        <f t="shared" si="74"/>
        <v>0</v>
      </c>
      <c r="AB1359" s="73"/>
      <c r="AC1359" s="59">
        <f>IF(ROUND(Comptes!AA1359,0)=0,Comptes!AF1359,IFERROR(IF(Comptes!H1359&lt;&gt;0,IF(Comptes!AA1359&lt;&gt;0,SUMPRODUCT(Comptes!O1359:Z1359,Comptes!$O$5:$Z$5)/Comptes!AA1359,IF(Comptes!G1359&lt;&gt;0,$AC$3,Comptes!AF1359)),""),""))</f>
        <v>0</v>
      </c>
      <c r="AD1359" s="60" t="str">
        <f ca="1">+IFERROR(VLOOKUP((($AC$3-AC1359))/30.5,$AK$24:$AL$28,2,TRUE),"")</f>
        <v>A plus d’un an</v>
      </c>
      <c r="AE1359" s="52"/>
      <c r="AF1359" s="61"/>
    </row>
    <row r="1360" spans="1:32" customFormat="1" ht="13.8" x14ac:dyDescent="0.3">
      <c r="A1360" s="76"/>
      <c r="B1360" s="64" t="s">
        <v>125</v>
      </c>
      <c r="C1360" s="65" t="s">
        <v>125</v>
      </c>
      <c r="D1360" s="65" t="s">
        <v>125</v>
      </c>
      <c r="E1360" s="66" t="s">
        <v>125</v>
      </c>
      <c r="F1360" s="54">
        <v>0</v>
      </c>
      <c r="G1360" s="55">
        <v>0</v>
      </c>
      <c r="H1360" s="67">
        <f t="shared" si="72"/>
        <v>0</v>
      </c>
      <c r="I1360" s="68"/>
      <c r="J1360" s="56"/>
      <c r="K1360" s="69"/>
      <c r="L1360" s="70">
        <f t="shared" si="73"/>
        <v>0</v>
      </c>
      <c r="M1360" s="52"/>
      <c r="N1360" s="57">
        <v>0</v>
      </c>
      <c r="O1360" s="72"/>
      <c r="P1360" s="72"/>
      <c r="Q1360" s="72"/>
      <c r="R1360" s="72"/>
      <c r="S1360" s="72"/>
      <c r="T1360" s="72"/>
      <c r="U1360" s="72"/>
      <c r="V1360" s="72"/>
      <c r="W1360" s="72"/>
      <c r="X1360" s="72"/>
      <c r="Y1360" s="72"/>
      <c r="Z1360" s="72"/>
      <c r="AA1360" s="58">
        <f t="shared" si="74"/>
        <v>0</v>
      </c>
      <c r="AB1360" s="73"/>
      <c r="AC1360" s="59">
        <f>IF(ROUND(Comptes!AA1360,0)=0,Comptes!AF1360,IFERROR(IF(Comptes!H1360&lt;&gt;0,IF(Comptes!AA1360&lt;&gt;0,SUMPRODUCT(Comptes!O1360:Z1360,Comptes!$O$5:$Z$5)/Comptes!AA1360,IF(Comptes!G1360&lt;&gt;0,$AC$3,Comptes!AF1360)),""),""))</f>
        <v>0</v>
      </c>
      <c r="AD1360" s="60" t="str">
        <f ca="1">+IFERROR(VLOOKUP((($AC$3-AC1360))/30.5,$AK$24:$AL$28,2,TRUE),"")</f>
        <v>A plus d’un an</v>
      </c>
      <c r="AE1360" s="52"/>
      <c r="AF1360" s="61"/>
    </row>
    <row r="1361" spans="1:32" customFormat="1" ht="13.8" x14ac:dyDescent="0.3">
      <c r="A1361" s="76"/>
      <c r="B1361" s="64" t="s">
        <v>125</v>
      </c>
      <c r="C1361" s="65" t="s">
        <v>125</v>
      </c>
      <c r="D1361" s="65" t="s">
        <v>125</v>
      </c>
      <c r="E1361" s="66" t="s">
        <v>125</v>
      </c>
      <c r="F1361" s="54">
        <v>0</v>
      </c>
      <c r="G1361" s="55">
        <v>0</v>
      </c>
      <c r="H1361" s="67">
        <f t="shared" si="72"/>
        <v>0</v>
      </c>
      <c r="I1361" s="68"/>
      <c r="J1361" s="56"/>
      <c r="K1361" s="69"/>
      <c r="L1361" s="70">
        <f t="shared" si="73"/>
        <v>0</v>
      </c>
      <c r="M1361" s="52"/>
      <c r="N1361" s="57">
        <v>0</v>
      </c>
      <c r="O1361" s="72"/>
      <c r="P1361" s="72"/>
      <c r="Q1361" s="72"/>
      <c r="R1361" s="72"/>
      <c r="S1361" s="72"/>
      <c r="T1361" s="72"/>
      <c r="U1361" s="72"/>
      <c r="V1361" s="72"/>
      <c r="W1361" s="72"/>
      <c r="X1361" s="72"/>
      <c r="Y1361" s="72"/>
      <c r="Z1361" s="72"/>
      <c r="AA1361" s="58">
        <f t="shared" si="74"/>
        <v>0</v>
      </c>
      <c r="AB1361" s="73"/>
      <c r="AC1361" s="59">
        <f>IF(ROUND(Comptes!AA1361,0)=0,Comptes!AF1361,IFERROR(IF(Comptes!H1361&lt;&gt;0,IF(Comptes!AA1361&lt;&gt;0,SUMPRODUCT(Comptes!O1361:Z1361,Comptes!$O$5:$Z$5)/Comptes!AA1361,IF(Comptes!G1361&lt;&gt;0,$AC$3,Comptes!AF1361)),""),""))</f>
        <v>0</v>
      </c>
      <c r="AD1361" s="60" t="str">
        <f ca="1">+IFERROR(VLOOKUP((($AC$3-AC1361))/30.5,$AK$24:$AL$28,2,TRUE),"")</f>
        <v>A plus d’un an</v>
      </c>
      <c r="AE1361" s="52"/>
      <c r="AF1361" s="61"/>
    </row>
    <row r="1362" spans="1:32" customFormat="1" ht="13.8" x14ac:dyDescent="0.3">
      <c r="A1362" s="76"/>
      <c r="B1362" s="64" t="s">
        <v>125</v>
      </c>
      <c r="C1362" s="65" t="s">
        <v>125</v>
      </c>
      <c r="D1362" s="65" t="s">
        <v>125</v>
      </c>
      <c r="E1362" s="66" t="s">
        <v>125</v>
      </c>
      <c r="F1362" s="54">
        <v>0</v>
      </c>
      <c r="G1362" s="55">
        <v>0</v>
      </c>
      <c r="H1362" s="67">
        <f t="shared" si="72"/>
        <v>0</v>
      </c>
      <c r="I1362" s="68"/>
      <c r="J1362" s="56"/>
      <c r="K1362" s="69"/>
      <c r="L1362" s="70">
        <f t="shared" si="73"/>
        <v>0</v>
      </c>
      <c r="M1362" s="52"/>
      <c r="N1362" s="57">
        <v>0</v>
      </c>
      <c r="O1362" s="72"/>
      <c r="P1362" s="72"/>
      <c r="Q1362" s="72"/>
      <c r="R1362" s="72"/>
      <c r="S1362" s="72"/>
      <c r="T1362" s="72"/>
      <c r="U1362" s="72"/>
      <c r="V1362" s="72"/>
      <c r="W1362" s="72"/>
      <c r="X1362" s="72"/>
      <c r="Y1362" s="72"/>
      <c r="Z1362" s="72"/>
      <c r="AA1362" s="58">
        <f t="shared" si="74"/>
        <v>0</v>
      </c>
      <c r="AB1362" s="73"/>
      <c r="AC1362" s="59">
        <f>IF(ROUND(Comptes!AA1362,0)=0,Comptes!AF1362,IFERROR(IF(Comptes!H1362&lt;&gt;0,IF(Comptes!AA1362&lt;&gt;0,SUMPRODUCT(Comptes!O1362:Z1362,Comptes!$O$5:$Z$5)/Comptes!AA1362,IF(Comptes!G1362&lt;&gt;0,$AC$3,Comptes!AF1362)),""),""))</f>
        <v>0</v>
      </c>
      <c r="AD1362" s="60" t="str">
        <f ca="1">+IFERROR(VLOOKUP((($AC$3-AC1362))/30.5,$AK$24:$AL$28,2,TRUE),"")</f>
        <v>A plus d’un an</v>
      </c>
      <c r="AE1362" s="52"/>
      <c r="AF1362" s="61"/>
    </row>
    <row r="1363" spans="1:32" customFormat="1" ht="13.8" x14ac:dyDescent="0.3">
      <c r="A1363" s="76"/>
      <c r="B1363" s="64" t="s">
        <v>125</v>
      </c>
      <c r="C1363" s="65" t="s">
        <v>125</v>
      </c>
      <c r="D1363" s="65" t="s">
        <v>125</v>
      </c>
      <c r="E1363" s="66" t="s">
        <v>125</v>
      </c>
      <c r="F1363" s="54">
        <v>0</v>
      </c>
      <c r="G1363" s="55">
        <v>0</v>
      </c>
      <c r="H1363" s="67">
        <f t="shared" si="72"/>
        <v>0</v>
      </c>
      <c r="I1363" s="68"/>
      <c r="J1363" s="56"/>
      <c r="K1363" s="69"/>
      <c r="L1363" s="70">
        <f t="shared" si="73"/>
        <v>0</v>
      </c>
      <c r="M1363" s="52"/>
      <c r="N1363" s="57">
        <v>0</v>
      </c>
      <c r="O1363" s="72"/>
      <c r="P1363" s="72"/>
      <c r="Q1363" s="72"/>
      <c r="R1363" s="72"/>
      <c r="S1363" s="72"/>
      <c r="T1363" s="72"/>
      <c r="U1363" s="72"/>
      <c r="V1363" s="72"/>
      <c r="W1363" s="72"/>
      <c r="X1363" s="72"/>
      <c r="Y1363" s="72"/>
      <c r="Z1363" s="72"/>
      <c r="AA1363" s="58">
        <f t="shared" si="74"/>
        <v>0</v>
      </c>
      <c r="AB1363" s="73"/>
      <c r="AC1363" s="59">
        <f>IF(ROUND(Comptes!AA1363,0)=0,Comptes!AF1363,IFERROR(IF(Comptes!H1363&lt;&gt;0,IF(Comptes!AA1363&lt;&gt;0,SUMPRODUCT(Comptes!O1363:Z1363,Comptes!$O$5:$Z$5)/Comptes!AA1363,IF(Comptes!G1363&lt;&gt;0,$AC$3,Comptes!AF1363)),""),""))</f>
        <v>0</v>
      </c>
      <c r="AD1363" s="60" t="str">
        <f ca="1">+IFERROR(VLOOKUP((($AC$3-AC1363))/30.5,$AK$24:$AL$28,2,TRUE),"")</f>
        <v>A plus d’un an</v>
      </c>
      <c r="AE1363" s="52"/>
      <c r="AF1363" s="61"/>
    </row>
    <row r="1364" spans="1:32" customFormat="1" ht="13.8" x14ac:dyDescent="0.3">
      <c r="A1364" s="76"/>
      <c r="B1364" s="64" t="s">
        <v>125</v>
      </c>
      <c r="C1364" s="65" t="s">
        <v>125</v>
      </c>
      <c r="D1364" s="65" t="s">
        <v>125</v>
      </c>
      <c r="E1364" s="66" t="s">
        <v>125</v>
      </c>
      <c r="F1364" s="54">
        <v>0</v>
      </c>
      <c r="G1364" s="55">
        <v>0</v>
      </c>
      <c r="H1364" s="67">
        <f t="shared" si="72"/>
        <v>0</v>
      </c>
      <c r="I1364" s="68"/>
      <c r="J1364" s="56"/>
      <c r="K1364" s="69"/>
      <c r="L1364" s="70">
        <f t="shared" si="73"/>
        <v>0</v>
      </c>
      <c r="M1364" s="52"/>
      <c r="N1364" s="57">
        <v>0</v>
      </c>
      <c r="O1364" s="72"/>
      <c r="P1364" s="72"/>
      <c r="Q1364" s="72"/>
      <c r="R1364" s="72"/>
      <c r="S1364" s="72"/>
      <c r="T1364" s="72"/>
      <c r="U1364" s="72"/>
      <c r="V1364" s="72"/>
      <c r="W1364" s="72"/>
      <c r="X1364" s="72"/>
      <c r="Y1364" s="72"/>
      <c r="Z1364" s="72"/>
      <c r="AA1364" s="58">
        <f t="shared" si="74"/>
        <v>0</v>
      </c>
      <c r="AB1364" s="73"/>
      <c r="AC1364" s="59">
        <f>IF(ROUND(Comptes!AA1364,0)=0,Comptes!AF1364,IFERROR(IF(Comptes!H1364&lt;&gt;0,IF(Comptes!AA1364&lt;&gt;0,SUMPRODUCT(Comptes!O1364:Z1364,Comptes!$O$5:$Z$5)/Comptes!AA1364,IF(Comptes!G1364&lt;&gt;0,$AC$3,Comptes!AF1364)),""),""))</f>
        <v>0</v>
      </c>
      <c r="AD1364" s="60" t="str">
        <f ca="1">+IFERROR(VLOOKUP((($AC$3-AC1364))/30.5,$AK$24:$AL$28,2,TRUE),"")</f>
        <v>A plus d’un an</v>
      </c>
      <c r="AE1364" s="52"/>
      <c r="AF1364" s="61"/>
    </row>
    <row r="1365" spans="1:32" customFormat="1" ht="13.8" x14ac:dyDescent="0.3">
      <c r="A1365" s="76"/>
      <c r="B1365" s="64" t="s">
        <v>125</v>
      </c>
      <c r="C1365" s="65" t="s">
        <v>125</v>
      </c>
      <c r="D1365" s="65" t="s">
        <v>125</v>
      </c>
      <c r="E1365" s="66" t="s">
        <v>125</v>
      </c>
      <c r="F1365" s="54">
        <v>0</v>
      </c>
      <c r="G1365" s="55">
        <v>0</v>
      </c>
      <c r="H1365" s="67">
        <f t="shared" si="72"/>
        <v>0</v>
      </c>
      <c r="I1365" s="68"/>
      <c r="J1365" s="56"/>
      <c r="K1365" s="69"/>
      <c r="L1365" s="70">
        <f t="shared" si="73"/>
        <v>0</v>
      </c>
      <c r="M1365" s="52"/>
      <c r="N1365" s="57">
        <v>0</v>
      </c>
      <c r="O1365" s="72"/>
      <c r="P1365" s="72"/>
      <c r="Q1365" s="72"/>
      <c r="R1365" s="72"/>
      <c r="S1365" s="72"/>
      <c r="T1365" s="72"/>
      <c r="U1365" s="72"/>
      <c r="V1365" s="72"/>
      <c r="W1365" s="72"/>
      <c r="X1365" s="72"/>
      <c r="Y1365" s="72"/>
      <c r="Z1365" s="72"/>
      <c r="AA1365" s="58">
        <f t="shared" si="74"/>
        <v>0</v>
      </c>
      <c r="AB1365" s="73"/>
      <c r="AC1365" s="59">
        <f>IF(ROUND(Comptes!AA1365,0)=0,Comptes!AF1365,IFERROR(IF(Comptes!H1365&lt;&gt;0,IF(Comptes!AA1365&lt;&gt;0,SUMPRODUCT(Comptes!O1365:Z1365,Comptes!$O$5:$Z$5)/Comptes!AA1365,IF(Comptes!G1365&lt;&gt;0,$AC$3,Comptes!AF1365)),""),""))</f>
        <v>0</v>
      </c>
      <c r="AD1365" s="60" t="str">
        <f ca="1">+IFERROR(VLOOKUP((($AC$3-AC1365))/30.5,$AK$24:$AL$28,2,TRUE),"")</f>
        <v>A plus d’un an</v>
      </c>
      <c r="AE1365" s="52"/>
      <c r="AF1365" s="61"/>
    </row>
    <row r="1366" spans="1:32" customFormat="1" ht="13.8" x14ac:dyDescent="0.3">
      <c r="A1366" s="76"/>
      <c r="B1366" s="64" t="s">
        <v>125</v>
      </c>
      <c r="C1366" s="65" t="s">
        <v>125</v>
      </c>
      <c r="D1366" s="65" t="s">
        <v>125</v>
      </c>
      <c r="E1366" s="66" t="s">
        <v>125</v>
      </c>
      <c r="F1366" s="54">
        <v>0</v>
      </c>
      <c r="G1366" s="55">
        <v>0</v>
      </c>
      <c r="H1366" s="67">
        <f t="shared" si="72"/>
        <v>0</v>
      </c>
      <c r="I1366" s="68"/>
      <c r="J1366" s="56"/>
      <c r="K1366" s="69"/>
      <c r="L1366" s="70">
        <f t="shared" si="73"/>
        <v>0</v>
      </c>
      <c r="M1366" s="52"/>
      <c r="N1366" s="57">
        <v>0</v>
      </c>
      <c r="O1366" s="72"/>
      <c r="P1366" s="72"/>
      <c r="Q1366" s="72"/>
      <c r="R1366" s="72"/>
      <c r="S1366" s="72"/>
      <c r="T1366" s="72"/>
      <c r="U1366" s="72"/>
      <c r="V1366" s="72"/>
      <c r="W1366" s="72"/>
      <c r="X1366" s="72"/>
      <c r="Y1366" s="72"/>
      <c r="Z1366" s="72"/>
      <c r="AA1366" s="58">
        <f t="shared" si="74"/>
        <v>0</v>
      </c>
      <c r="AB1366" s="73"/>
      <c r="AC1366" s="59">
        <f>IF(ROUND(Comptes!AA1366,0)=0,Comptes!AF1366,IFERROR(IF(Comptes!H1366&lt;&gt;0,IF(Comptes!AA1366&lt;&gt;0,SUMPRODUCT(Comptes!O1366:Z1366,Comptes!$O$5:$Z$5)/Comptes!AA1366,IF(Comptes!G1366&lt;&gt;0,$AC$3,Comptes!AF1366)),""),""))</f>
        <v>0</v>
      </c>
      <c r="AD1366" s="60" t="str">
        <f ca="1">+IFERROR(VLOOKUP((($AC$3-AC1366))/30.5,$AK$24:$AL$28,2,TRUE),"")</f>
        <v>A plus d’un an</v>
      </c>
      <c r="AE1366" s="52"/>
      <c r="AF1366" s="61"/>
    </row>
    <row r="1367" spans="1:32" customFormat="1" ht="13.8" x14ac:dyDescent="0.3">
      <c r="A1367" s="76"/>
      <c r="B1367" s="64" t="s">
        <v>125</v>
      </c>
      <c r="C1367" s="65" t="s">
        <v>125</v>
      </c>
      <c r="D1367" s="65" t="s">
        <v>125</v>
      </c>
      <c r="E1367" s="66" t="s">
        <v>125</v>
      </c>
      <c r="F1367" s="54">
        <v>0</v>
      </c>
      <c r="G1367" s="55">
        <v>0</v>
      </c>
      <c r="H1367" s="67">
        <f t="shared" si="72"/>
        <v>0</v>
      </c>
      <c r="I1367" s="68"/>
      <c r="J1367" s="56"/>
      <c r="K1367" s="69"/>
      <c r="L1367" s="70">
        <f t="shared" si="73"/>
        <v>0</v>
      </c>
      <c r="M1367" s="52"/>
      <c r="N1367" s="57">
        <v>0</v>
      </c>
      <c r="O1367" s="72"/>
      <c r="P1367" s="72"/>
      <c r="Q1367" s="72"/>
      <c r="R1367" s="72"/>
      <c r="S1367" s="72"/>
      <c r="T1367" s="72"/>
      <c r="U1367" s="72"/>
      <c r="V1367" s="72"/>
      <c r="W1367" s="72"/>
      <c r="X1367" s="72"/>
      <c r="Y1367" s="72"/>
      <c r="Z1367" s="72"/>
      <c r="AA1367" s="58">
        <f t="shared" si="74"/>
        <v>0</v>
      </c>
      <c r="AB1367" s="73"/>
      <c r="AC1367" s="59">
        <f>IF(ROUND(Comptes!AA1367,0)=0,Comptes!AF1367,IFERROR(IF(Comptes!H1367&lt;&gt;0,IF(Comptes!AA1367&lt;&gt;0,SUMPRODUCT(Comptes!O1367:Z1367,Comptes!$O$5:$Z$5)/Comptes!AA1367,IF(Comptes!G1367&lt;&gt;0,$AC$3,Comptes!AF1367)),""),""))</f>
        <v>0</v>
      </c>
      <c r="AD1367" s="60" t="str">
        <f ca="1">+IFERROR(VLOOKUP((($AC$3-AC1367))/30.5,$AK$24:$AL$28,2,TRUE),"")</f>
        <v>A plus d’un an</v>
      </c>
      <c r="AE1367" s="52"/>
      <c r="AF1367" s="61"/>
    </row>
    <row r="1368" spans="1:32" customFormat="1" ht="13.8" x14ac:dyDescent="0.3">
      <c r="A1368" s="76"/>
      <c r="B1368" s="64" t="s">
        <v>125</v>
      </c>
      <c r="C1368" s="65" t="s">
        <v>125</v>
      </c>
      <c r="D1368" s="65" t="s">
        <v>125</v>
      </c>
      <c r="E1368" s="66" t="s">
        <v>125</v>
      </c>
      <c r="F1368" s="54">
        <v>0</v>
      </c>
      <c r="G1368" s="55">
        <v>0</v>
      </c>
      <c r="H1368" s="67">
        <f t="shared" si="72"/>
        <v>0</v>
      </c>
      <c r="I1368" s="68"/>
      <c r="J1368" s="56"/>
      <c r="K1368" s="69"/>
      <c r="L1368" s="70">
        <f t="shared" si="73"/>
        <v>0</v>
      </c>
      <c r="M1368" s="52"/>
      <c r="N1368" s="57">
        <v>0</v>
      </c>
      <c r="O1368" s="72"/>
      <c r="P1368" s="72"/>
      <c r="Q1368" s="72"/>
      <c r="R1368" s="72"/>
      <c r="S1368" s="72"/>
      <c r="T1368" s="72"/>
      <c r="U1368" s="72"/>
      <c r="V1368" s="72"/>
      <c r="W1368" s="72"/>
      <c r="X1368" s="72"/>
      <c r="Y1368" s="72"/>
      <c r="Z1368" s="72"/>
      <c r="AA1368" s="58">
        <f t="shared" si="74"/>
        <v>0</v>
      </c>
      <c r="AB1368" s="73"/>
      <c r="AC1368" s="59">
        <f>IF(ROUND(Comptes!AA1368,0)=0,Comptes!AF1368,IFERROR(IF(Comptes!H1368&lt;&gt;0,IF(Comptes!AA1368&lt;&gt;0,SUMPRODUCT(Comptes!O1368:Z1368,Comptes!$O$5:$Z$5)/Comptes!AA1368,IF(Comptes!G1368&lt;&gt;0,$AC$3,Comptes!AF1368)),""),""))</f>
        <v>0</v>
      </c>
      <c r="AD1368" s="60" t="str">
        <f ca="1">+IFERROR(VLOOKUP((($AC$3-AC1368))/30.5,$AK$24:$AL$28,2,TRUE),"")</f>
        <v>A plus d’un an</v>
      </c>
      <c r="AE1368" s="52"/>
      <c r="AF1368" s="61"/>
    </row>
    <row r="1369" spans="1:32" customFormat="1" ht="13.8" x14ac:dyDescent="0.3">
      <c r="A1369" s="76"/>
      <c r="B1369" s="64" t="s">
        <v>125</v>
      </c>
      <c r="C1369" s="65" t="s">
        <v>125</v>
      </c>
      <c r="D1369" s="65" t="s">
        <v>125</v>
      </c>
      <c r="E1369" s="66" t="s">
        <v>125</v>
      </c>
      <c r="F1369" s="54">
        <v>0</v>
      </c>
      <c r="G1369" s="55">
        <v>0</v>
      </c>
      <c r="H1369" s="67">
        <f t="shared" si="72"/>
        <v>0</v>
      </c>
      <c r="I1369" s="68"/>
      <c r="J1369" s="56"/>
      <c r="K1369" s="69"/>
      <c r="L1369" s="70">
        <f t="shared" si="73"/>
        <v>0</v>
      </c>
      <c r="M1369" s="52"/>
      <c r="N1369" s="57">
        <v>0</v>
      </c>
      <c r="O1369" s="72"/>
      <c r="P1369" s="72"/>
      <c r="Q1369" s="72"/>
      <c r="R1369" s="72"/>
      <c r="S1369" s="72"/>
      <c r="T1369" s="72"/>
      <c r="U1369" s="72"/>
      <c r="V1369" s="72"/>
      <c r="W1369" s="72"/>
      <c r="X1369" s="72"/>
      <c r="Y1369" s="72"/>
      <c r="Z1369" s="72"/>
      <c r="AA1369" s="58">
        <f t="shared" si="74"/>
        <v>0</v>
      </c>
      <c r="AB1369" s="73"/>
      <c r="AC1369" s="59">
        <f>IF(ROUND(Comptes!AA1369,0)=0,Comptes!AF1369,IFERROR(IF(Comptes!H1369&lt;&gt;0,IF(Comptes!AA1369&lt;&gt;0,SUMPRODUCT(Comptes!O1369:Z1369,Comptes!$O$5:$Z$5)/Comptes!AA1369,IF(Comptes!G1369&lt;&gt;0,$AC$3,Comptes!AF1369)),""),""))</f>
        <v>0</v>
      </c>
      <c r="AD1369" s="60" t="str">
        <f ca="1">+IFERROR(VLOOKUP((($AC$3-AC1369))/30.5,$AK$24:$AL$28,2,TRUE),"")</f>
        <v>A plus d’un an</v>
      </c>
      <c r="AE1369" s="52"/>
      <c r="AF1369" s="61"/>
    </row>
    <row r="1370" spans="1:32" customFormat="1" ht="13.8" x14ac:dyDescent="0.3">
      <c r="A1370" s="76"/>
      <c r="B1370" s="64" t="s">
        <v>125</v>
      </c>
      <c r="C1370" s="65" t="s">
        <v>125</v>
      </c>
      <c r="D1370" s="65" t="s">
        <v>125</v>
      </c>
      <c r="E1370" s="66" t="s">
        <v>125</v>
      </c>
      <c r="F1370" s="54">
        <v>0</v>
      </c>
      <c r="G1370" s="55">
        <v>0</v>
      </c>
      <c r="H1370" s="67">
        <f t="shared" si="72"/>
        <v>0</v>
      </c>
      <c r="I1370" s="68"/>
      <c r="J1370" s="56"/>
      <c r="K1370" s="69"/>
      <c r="L1370" s="70">
        <f t="shared" si="73"/>
        <v>0</v>
      </c>
      <c r="M1370" s="52"/>
      <c r="N1370" s="57">
        <v>0</v>
      </c>
      <c r="O1370" s="72"/>
      <c r="P1370" s="72"/>
      <c r="Q1370" s="72"/>
      <c r="R1370" s="72"/>
      <c r="S1370" s="72"/>
      <c r="T1370" s="72"/>
      <c r="U1370" s="72"/>
      <c r="V1370" s="72"/>
      <c r="W1370" s="72"/>
      <c r="X1370" s="72"/>
      <c r="Y1370" s="72"/>
      <c r="Z1370" s="72"/>
      <c r="AA1370" s="58">
        <f t="shared" si="74"/>
        <v>0</v>
      </c>
      <c r="AB1370" s="73"/>
      <c r="AC1370" s="59">
        <f>IF(ROUND(Comptes!AA1370,0)=0,Comptes!AF1370,IFERROR(IF(Comptes!H1370&lt;&gt;0,IF(Comptes!AA1370&lt;&gt;0,SUMPRODUCT(Comptes!O1370:Z1370,Comptes!$O$5:$Z$5)/Comptes!AA1370,IF(Comptes!G1370&lt;&gt;0,$AC$3,Comptes!AF1370)),""),""))</f>
        <v>0</v>
      </c>
      <c r="AD1370" s="60" t="str">
        <f ca="1">+IFERROR(VLOOKUP((($AC$3-AC1370))/30.5,$AK$24:$AL$28,2,TRUE),"")</f>
        <v>A plus d’un an</v>
      </c>
      <c r="AE1370" s="52"/>
      <c r="AF1370" s="61"/>
    </row>
    <row r="1371" spans="1:32" customFormat="1" ht="13.8" x14ac:dyDescent="0.3">
      <c r="A1371" s="76"/>
      <c r="B1371" s="64" t="s">
        <v>125</v>
      </c>
      <c r="C1371" s="65" t="s">
        <v>125</v>
      </c>
      <c r="D1371" s="65" t="s">
        <v>125</v>
      </c>
      <c r="E1371" s="66" t="s">
        <v>125</v>
      </c>
      <c r="F1371" s="54">
        <v>0</v>
      </c>
      <c r="G1371" s="55">
        <v>0</v>
      </c>
      <c r="H1371" s="67">
        <f t="shared" si="72"/>
        <v>0</v>
      </c>
      <c r="I1371" s="68"/>
      <c r="J1371" s="56"/>
      <c r="K1371" s="69"/>
      <c r="L1371" s="70">
        <f t="shared" si="73"/>
        <v>0</v>
      </c>
      <c r="M1371" s="52"/>
      <c r="N1371" s="57">
        <v>0</v>
      </c>
      <c r="O1371" s="72"/>
      <c r="P1371" s="72"/>
      <c r="Q1371" s="72"/>
      <c r="R1371" s="72"/>
      <c r="S1371" s="72"/>
      <c r="T1371" s="72"/>
      <c r="U1371" s="72"/>
      <c r="V1371" s="72"/>
      <c r="W1371" s="72"/>
      <c r="X1371" s="72"/>
      <c r="Y1371" s="72"/>
      <c r="Z1371" s="72"/>
      <c r="AA1371" s="58">
        <f t="shared" si="74"/>
        <v>0</v>
      </c>
      <c r="AB1371" s="73"/>
      <c r="AC1371" s="59">
        <f>IF(ROUND(Comptes!AA1371,0)=0,Comptes!AF1371,IFERROR(IF(Comptes!H1371&lt;&gt;0,IF(Comptes!AA1371&lt;&gt;0,SUMPRODUCT(Comptes!O1371:Z1371,Comptes!$O$5:$Z$5)/Comptes!AA1371,IF(Comptes!G1371&lt;&gt;0,$AC$3,Comptes!AF1371)),""),""))</f>
        <v>0</v>
      </c>
      <c r="AD1371" s="60" t="str">
        <f ca="1">+IFERROR(VLOOKUP((($AC$3-AC1371))/30.5,$AK$24:$AL$28,2,TRUE),"")</f>
        <v>A plus d’un an</v>
      </c>
      <c r="AE1371" s="52"/>
      <c r="AF1371" s="61"/>
    </row>
    <row r="1372" spans="1:32" customFormat="1" ht="13.8" x14ac:dyDescent="0.3">
      <c r="A1372" s="76"/>
      <c r="B1372" s="64" t="s">
        <v>125</v>
      </c>
      <c r="C1372" s="65" t="s">
        <v>125</v>
      </c>
      <c r="D1372" s="65" t="s">
        <v>125</v>
      </c>
      <c r="E1372" s="66" t="s">
        <v>125</v>
      </c>
      <c r="F1372" s="54">
        <v>0</v>
      </c>
      <c r="G1372" s="55">
        <v>0</v>
      </c>
      <c r="H1372" s="67">
        <f t="shared" si="72"/>
        <v>0</v>
      </c>
      <c r="I1372" s="68"/>
      <c r="J1372" s="56"/>
      <c r="K1372" s="69"/>
      <c r="L1372" s="70">
        <f t="shared" si="73"/>
        <v>0</v>
      </c>
      <c r="M1372" s="52"/>
      <c r="N1372" s="57">
        <v>0</v>
      </c>
      <c r="O1372" s="72"/>
      <c r="P1372" s="72"/>
      <c r="Q1372" s="72"/>
      <c r="R1372" s="72"/>
      <c r="S1372" s="72"/>
      <c r="T1372" s="72"/>
      <c r="U1372" s="72"/>
      <c r="V1372" s="72"/>
      <c r="W1372" s="72"/>
      <c r="X1372" s="72"/>
      <c r="Y1372" s="72"/>
      <c r="Z1372" s="72"/>
      <c r="AA1372" s="58">
        <f t="shared" si="74"/>
        <v>0</v>
      </c>
      <c r="AB1372" s="73"/>
      <c r="AC1372" s="59">
        <f>IF(ROUND(Comptes!AA1372,0)=0,Comptes!AF1372,IFERROR(IF(Comptes!H1372&lt;&gt;0,IF(Comptes!AA1372&lt;&gt;0,SUMPRODUCT(Comptes!O1372:Z1372,Comptes!$O$5:$Z$5)/Comptes!AA1372,IF(Comptes!G1372&lt;&gt;0,$AC$3,Comptes!AF1372)),""),""))</f>
        <v>0</v>
      </c>
      <c r="AD1372" s="60" t="str">
        <f ca="1">+IFERROR(VLOOKUP((($AC$3-AC1372))/30.5,$AK$24:$AL$28,2,TRUE),"")</f>
        <v>A plus d’un an</v>
      </c>
      <c r="AE1372" s="52"/>
      <c r="AF1372" s="61"/>
    </row>
    <row r="1373" spans="1:32" customFormat="1" ht="13.8" x14ac:dyDescent="0.3">
      <c r="A1373" s="76"/>
      <c r="B1373" s="64" t="s">
        <v>125</v>
      </c>
      <c r="C1373" s="65" t="s">
        <v>125</v>
      </c>
      <c r="D1373" s="65" t="s">
        <v>125</v>
      </c>
      <c r="E1373" s="66" t="s">
        <v>125</v>
      </c>
      <c r="F1373" s="54">
        <v>0</v>
      </c>
      <c r="G1373" s="55">
        <v>0</v>
      </c>
      <c r="H1373" s="67">
        <f t="shared" si="72"/>
        <v>0</v>
      </c>
      <c r="I1373" s="68"/>
      <c r="J1373" s="56"/>
      <c r="K1373" s="69"/>
      <c r="L1373" s="70">
        <f t="shared" si="73"/>
        <v>0</v>
      </c>
      <c r="M1373" s="52"/>
      <c r="N1373" s="57">
        <v>0</v>
      </c>
      <c r="O1373" s="72"/>
      <c r="P1373" s="72"/>
      <c r="Q1373" s="72"/>
      <c r="R1373" s="72"/>
      <c r="S1373" s="72"/>
      <c r="T1373" s="72"/>
      <c r="U1373" s="72"/>
      <c r="V1373" s="72"/>
      <c r="W1373" s="72"/>
      <c r="X1373" s="72"/>
      <c r="Y1373" s="72"/>
      <c r="Z1373" s="72"/>
      <c r="AA1373" s="58">
        <f t="shared" si="74"/>
        <v>0</v>
      </c>
      <c r="AB1373" s="73"/>
      <c r="AC1373" s="59">
        <f>IF(ROUND(Comptes!AA1373,0)=0,Comptes!AF1373,IFERROR(IF(Comptes!H1373&lt;&gt;0,IF(Comptes!AA1373&lt;&gt;0,SUMPRODUCT(Comptes!O1373:Z1373,Comptes!$O$5:$Z$5)/Comptes!AA1373,IF(Comptes!G1373&lt;&gt;0,$AC$3,Comptes!AF1373)),""),""))</f>
        <v>0</v>
      </c>
      <c r="AD1373" s="60" t="str">
        <f ca="1">+IFERROR(VLOOKUP((($AC$3-AC1373))/30.5,$AK$24:$AL$28,2,TRUE),"")</f>
        <v>A plus d’un an</v>
      </c>
      <c r="AE1373" s="52"/>
      <c r="AF1373" s="61"/>
    </row>
    <row r="1374" spans="1:32" customFormat="1" ht="13.8" x14ac:dyDescent="0.3">
      <c r="A1374" s="76"/>
      <c r="B1374" s="64" t="s">
        <v>125</v>
      </c>
      <c r="C1374" s="65" t="s">
        <v>125</v>
      </c>
      <c r="D1374" s="65" t="s">
        <v>125</v>
      </c>
      <c r="E1374" s="66" t="s">
        <v>125</v>
      </c>
      <c r="F1374" s="54">
        <v>0</v>
      </c>
      <c r="G1374" s="55">
        <v>0</v>
      </c>
      <c r="H1374" s="67">
        <f t="shared" si="72"/>
        <v>0</v>
      </c>
      <c r="I1374" s="68"/>
      <c r="J1374" s="56"/>
      <c r="K1374" s="69"/>
      <c r="L1374" s="70">
        <f t="shared" si="73"/>
        <v>0</v>
      </c>
      <c r="M1374" s="52"/>
      <c r="N1374" s="57">
        <v>0</v>
      </c>
      <c r="O1374" s="72"/>
      <c r="P1374" s="72"/>
      <c r="Q1374" s="72"/>
      <c r="R1374" s="72"/>
      <c r="S1374" s="72"/>
      <c r="T1374" s="72"/>
      <c r="U1374" s="72"/>
      <c r="V1374" s="72"/>
      <c r="W1374" s="72"/>
      <c r="X1374" s="72"/>
      <c r="Y1374" s="72"/>
      <c r="Z1374" s="72"/>
      <c r="AA1374" s="58">
        <f t="shared" si="74"/>
        <v>0</v>
      </c>
      <c r="AB1374" s="73"/>
      <c r="AC1374" s="59">
        <f>IF(ROUND(Comptes!AA1374,0)=0,Comptes!AF1374,IFERROR(IF(Comptes!H1374&lt;&gt;0,IF(Comptes!AA1374&lt;&gt;0,SUMPRODUCT(Comptes!O1374:Z1374,Comptes!$O$5:$Z$5)/Comptes!AA1374,IF(Comptes!G1374&lt;&gt;0,$AC$3,Comptes!AF1374)),""),""))</f>
        <v>0</v>
      </c>
      <c r="AD1374" s="60" t="str">
        <f ca="1">+IFERROR(VLOOKUP((($AC$3-AC1374))/30.5,$AK$24:$AL$28,2,TRUE),"")</f>
        <v>A plus d’un an</v>
      </c>
      <c r="AE1374" s="52"/>
      <c r="AF1374" s="61"/>
    </row>
    <row r="1375" spans="1:32" customFormat="1" ht="13.8" x14ac:dyDescent="0.3">
      <c r="A1375" s="76"/>
      <c r="B1375" s="64" t="s">
        <v>125</v>
      </c>
      <c r="C1375" s="65" t="s">
        <v>125</v>
      </c>
      <c r="D1375" s="65" t="s">
        <v>125</v>
      </c>
      <c r="E1375" s="66" t="s">
        <v>125</v>
      </c>
      <c r="F1375" s="54">
        <v>0</v>
      </c>
      <c r="G1375" s="55">
        <v>0</v>
      </c>
      <c r="H1375" s="67">
        <f t="shared" si="72"/>
        <v>0</v>
      </c>
      <c r="I1375" s="68"/>
      <c r="J1375" s="56"/>
      <c r="K1375" s="69"/>
      <c r="L1375" s="70">
        <f t="shared" si="73"/>
        <v>0</v>
      </c>
      <c r="M1375" s="52"/>
      <c r="N1375" s="57">
        <v>0</v>
      </c>
      <c r="O1375" s="72"/>
      <c r="P1375" s="72"/>
      <c r="Q1375" s="72"/>
      <c r="R1375" s="72"/>
      <c r="S1375" s="72"/>
      <c r="T1375" s="72"/>
      <c r="U1375" s="72"/>
      <c r="V1375" s="72"/>
      <c r="W1375" s="72"/>
      <c r="X1375" s="72"/>
      <c r="Y1375" s="72"/>
      <c r="Z1375" s="72"/>
      <c r="AA1375" s="58">
        <f t="shared" si="74"/>
        <v>0</v>
      </c>
      <c r="AB1375" s="73"/>
      <c r="AC1375" s="59">
        <f>IF(ROUND(Comptes!AA1375,0)=0,Comptes!AF1375,IFERROR(IF(Comptes!H1375&lt;&gt;0,IF(Comptes!AA1375&lt;&gt;0,SUMPRODUCT(Comptes!O1375:Z1375,Comptes!$O$5:$Z$5)/Comptes!AA1375,IF(Comptes!G1375&lt;&gt;0,$AC$3,Comptes!AF1375)),""),""))</f>
        <v>0</v>
      </c>
      <c r="AD1375" s="60" t="str">
        <f ca="1">+IFERROR(VLOOKUP((($AC$3-AC1375))/30.5,$AK$24:$AL$28,2,TRUE),"")</f>
        <v>A plus d’un an</v>
      </c>
      <c r="AE1375" s="52"/>
      <c r="AF1375" s="61"/>
    </row>
    <row r="1376" spans="1:32" customFormat="1" ht="13.8" x14ac:dyDescent="0.3">
      <c r="A1376" s="76"/>
      <c r="B1376" s="64" t="s">
        <v>125</v>
      </c>
      <c r="C1376" s="65" t="s">
        <v>125</v>
      </c>
      <c r="D1376" s="65" t="s">
        <v>125</v>
      </c>
      <c r="E1376" s="66" t="s">
        <v>125</v>
      </c>
      <c r="F1376" s="54">
        <v>0</v>
      </c>
      <c r="G1376" s="55">
        <v>0</v>
      </c>
      <c r="H1376" s="67">
        <f t="shared" si="72"/>
        <v>0</v>
      </c>
      <c r="I1376" s="68"/>
      <c r="J1376" s="56"/>
      <c r="K1376" s="69"/>
      <c r="L1376" s="70">
        <f t="shared" si="73"/>
        <v>0</v>
      </c>
      <c r="M1376" s="52"/>
      <c r="N1376" s="57">
        <v>0</v>
      </c>
      <c r="O1376" s="72"/>
      <c r="P1376" s="72"/>
      <c r="Q1376" s="72"/>
      <c r="R1376" s="72"/>
      <c r="S1376" s="72"/>
      <c r="T1376" s="72"/>
      <c r="U1376" s="72"/>
      <c r="V1376" s="72"/>
      <c r="W1376" s="72"/>
      <c r="X1376" s="72"/>
      <c r="Y1376" s="72"/>
      <c r="Z1376" s="72"/>
      <c r="AA1376" s="58">
        <f t="shared" si="74"/>
        <v>0</v>
      </c>
      <c r="AB1376" s="73"/>
      <c r="AC1376" s="59">
        <f>IF(ROUND(Comptes!AA1376,0)=0,Comptes!AF1376,IFERROR(IF(Comptes!H1376&lt;&gt;0,IF(Comptes!AA1376&lt;&gt;0,SUMPRODUCT(Comptes!O1376:Z1376,Comptes!$O$5:$Z$5)/Comptes!AA1376,IF(Comptes!G1376&lt;&gt;0,$AC$3,Comptes!AF1376)),""),""))</f>
        <v>0</v>
      </c>
      <c r="AD1376" s="60" t="str">
        <f ca="1">+IFERROR(VLOOKUP((($AC$3-AC1376))/30.5,$AK$24:$AL$28,2,TRUE),"")</f>
        <v>A plus d’un an</v>
      </c>
      <c r="AE1376" s="52"/>
      <c r="AF1376" s="61"/>
    </row>
    <row r="1377" spans="1:32" customFormat="1" ht="13.8" x14ac:dyDescent="0.3">
      <c r="A1377" s="76"/>
      <c r="B1377" s="64" t="s">
        <v>125</v>
      </c>
      <c r="C1377" s="65" t="s">
        <v>125</v>
      </c>
      <c r="D1377" s="65" t="s">
        <v>125</v>
      </c>
      <c r="E1377" s="66" t="s">
        <v>125</v>
      </c>
      <c r="F1377" s="54">
        <v>0</v>
      </c>
      <c r="G1377" s="55">
        <v>0</v>
      </c>
      <c r="H1377" s="67">
        <f t="shared" si="72"/>
        <v>0</v>
      </c>
      <c r="I1377" s="68"/>
      <c r="J1377" s="56"/>
      <c r="K1377" s="69"/>
      <c r="L1377" s="70">
        <f t="shared" si="73"/>
        <v>0</v>
      </c>
      <c r="M1377" s="52"/>
      <c r="N1377" s="57">
        <v>0</v>
      </c>
      <c r="O1377" s="72"/>
      <c r="P1377" s="72"/>
      <c r="Q1377" s="72"/>
      <c r="R1377" s="72"/>
      <c r="S1377" s="72"/>
      <c r="T1377" s="72"/>
      <c r="U1377" s="72"/>
      <c r="V1377" s="72"/>
      <c r="W1377" s="72"/>
      <c r="X1377" s="72"/>
      <c r="Y1377" s="72"/>
      <c r="Z1377" s="72"/>
      <c r="AA1377" s="58">
        <f t="shared" si="74"/>
        <v>0</v>
      </c>
      <c r="AB1377" s="73"/>
      <c r="AC1377" s="59">
        <f>IF(ROUND(Comptes!AA1377,0)=0,Comptes!AF1377,IFERROR(IF(Comptes!H1377&lt;&gt;0,IF(Comptes!AA1377&lt;&gt;0,SUMPRODUCT(Comptes!O1377:Z1377,Comptes!$O$5:$Z$5)/Comptes!AA1377,IF(Comptes!G1377&lt;&gt;0,$AC$3,Comptes!AF1377)),""),""))</f>
        <v>0</v>
      </c>
      <c r="AD1377" s="60" t="str">
        <f ca="1">+IFERROR(VLOOKUP((($AC$3-AC1377))/30.5,$AK$24:$AL$28,2,TRUE),"")</f>
        <v>A plus d’un an</v>
      </c>
      <c r="AE1377" s="52"/>
      <c r="AF1377" s="61"/>
    </row>
    <row r="1378" spans="1:32" customFormat="1" ht="13.8" x14ac:dyDescent="0.3">
      <c r="A1378" s="76"/>
      <c r="B1378" s="64" t="s">
        <v>125</v>
      </c>
      <c r="C1378" s="65" t="s">
        <v>125</v>
      </c>
      <c r="D1378" s="65" t="s">
        <v>125</v>
      </c>
      <c r="E1378" s="66" t="s">
        <v>125</v>
      </c>
      <c r="F1378" s="54">
        <v>0</v>
      </c>
      <c r="G1378" s="55">
        <v>0</v>
      </c>
      <c r="H1378" s="67">
        <f t="shared" si="72"/>
        <v>0</v>
      </c>
      <c r="I1378" s="68"/>
      <c r="J1378" s="56"/>
      <c r="K1378" s="69"/>
      <c r="L1378" s="70">
        <f t="shared" si="73"/>
        <v>0</v>
      </c>
      <c r="M1378" s="52"/>
      <c r="N1378" s="57">
        <v>0</v>
      </c>
      <c r="O1378" s="72"/>
      <c r="P1378" s="72"/>
      <c r="Q1378" s="72"/>
      <c r="R1378" s="72"/>
      <c r="S1378" s="72"/>
      <c r="T1378" s="72"/>
      <c r="U1378" s="72"/>
      <c r="V1378" s="72"/>
      <c r="W1378" s="72"/>
      <c r="X1378" s="72"/>
      <c r="Y1378" s="72"/>
      <c r="Z1378" s="72"/>
      <c r="AA1378" s="58">
        <f t="shared" si="74"/>
        <v>0</v>
      </c>
      <c r="AB1378" s="73"/>
      <c r="AC1378" s="59">
        <f>IF(ROUND(Comptes!AA1378,0)=0,Comptes!AF1378,IFERROR(IF(Comptes!H1378&lt;&gt;0,IF(Comptes!AA1378&lt;&gt;0,SUMPRODUCT(Comptes!O1378:Z1378,Comptes!$O$5:$Z$5)/Comptes!AA1378,IF(Comptes!G1378&lt;&gt;0,$AC$3,Comptes!AF1378)),""),""))</f>
        <v>0</v>
      </c>
      <c r="AD1378" s="60" t="str">
        <f ca="1">+IFERROR(VLOOKUP((($AC$3-AC1378))/30.5,$AK$24:$AL$28,2,TRUE),"")</f>
        <v>A plus d’un an</v>
      </c>
      <c r="AE1378" s="52"/>
      <c r="AF1378" s="61"/>
    </row>
    <row r="1379" spans="1:32" customFormat="1" ht="13.8" x14ac:dyDescent="0.3">
      <c r="A1379" s="76"/>
      <c r="B1379" s="64" t="s">
        <v>125</v>
      </c>
      <c r="C1379" s="65" t="s">
        <v>125</v>
      </c>
      <c r="D1379" s="65" t="s">
        <v>125</v>
      </c>
      <c r="E1379" s="66" t="s">
        <v>125</v>
      </c>
      <c r="F1379" s="54">
        <v>0</v>
      </c>
      <c r="G1379" s="55">
        <v>0</v>
      </c>
      <c r="H1379" s="67">
        <f t="shared" si="72"/>
        <v>0</v>
      </c>
      <c r="I1379" s="68"/>
      <c r="J1379" s="56"/>
      <c r="K1379" s="69"/>
      <c r="L1379" s="70">
        <f t="shared" si="73"/>
        <v>0</v>
      </c>
      <c r="M1379" s="52"/>
      <c r="N1379" s="57">
        <v>0</v>
      </c>
      <c r="O1379" s="72"/>
      <c r="P1379" s="72"/>
      <c r="Q1379" s="72"/>
      <c r="R1379" s="72"/>
      <c r="S1379" s="72"/>
      <c r="T1379" s="72"/>
      <c r="U1379" s="72"/>
      <c r="V1379" s="72"/>
      <c r="W1379" s="72"/>
      <c r="X1379" s="72"/>
      <c r="Y1379" s="72"/>
      <c r="Z1379" s="72"/>
      <c r="AA1379" s="58">
        <f t="shared" si="74"/>
        <v>0</v>
      </c>
      <c r="AB1379" s="73"/>
      <c r="AC1379" s="59">
        <f>IF(ROUND(Comptes!AA1379,0)=0,Comptes!AF1379,IFERROR(IF(Comptes!H1379&lt;&gt;0,IF(Comptes!AA1379&lt;&gt;0,SUMPRODUCT(Comptes!O1379:Z1379,Comptes!$O$5:$Z$5)/Comptes!AA1379,IF(Comptes!G1379&lt;&gt;0,$AC$3,Comptes!AF1379)),""),""))</f>
        <v>0</v>
      </c>
      <c r="AD1379" s="60" t="str">
        <f ca="1">+IFERROR(VLOOKUP((($AC$3-AC1379))/30.5,$AK$24:$AL$28,2,TRUE),"")</f>
        <v>A plus d’un an</v>
      </c>
      <c r="AE1379" s="52"/>
      <c r="AF1379" s="61"/>
    </row>
    <row r="1380" spans="1:32" customFormat="1" ht="13.8" x14ac:dyDescent="0.3">
      <c r="A1380" s="76"/>
      <c r="B1380" s="64" t="s">
        <v>125</v>
      </c>
      <c r="C1380" s="65" t="s">
        <v>125</v>
      </c>
      <c r="D1380" s="65" t="s">
        <v>125</v>
      </c>
      <c r="E1380" s="66" t="s">
        <v>125</v>
      </c>
      <c r="F1380" s="54">
        <v>0</v>
      </c>
      <c r="G1380" s="55">
        <v>0</v>
      </c>
      <c r="H1380" s="67">
        <f t="shared" si="72"/>
        <v>0</v>
      </c>
      <c r="I1380" s="68"/>
      <c r="J1380" s="56"/>
      <c r="K1380" s="69"/>
      <c r="L1380" s="70">
        <f t="shared" si="73"/>
        <v>0</v>
      </c>
      <c r="M1380" s="52"/>
      <c r="N1380" s="57">
        <v>0</v>
      </c>
      <c r="O1380" s="72"/>
      <c r="P1380" s="72"/>
      <c r="Q1380" s="72"/>
      <c r="R1380" s="72"/>
      <c r="S1380" s="72"/>
      <c r="T1380" s="72"/>
      <c r="U1380" s="72"/>
      <c r="V1380" s="72"/>
      <c r="W1380" s="72"/>
      <c r="X1380" s="72"/>
      <c r="Y1380" s="72"/>
      <c r="Z1380" s="72"/>
      <c r="AA1380" s="58">
        <f t="shared" si="74"/>
        <v>0</v>
      </c>
      <c r="AB1380" s="73"/>
      <c r="AC1380" s="59">
        <f>IF(ROUND(Comptes!AA1380,0)=0,Comptes!AF1380,IFERROR(IF(Comptes!H1380&lt;&gt;0,IF(Comptes!AA1380&lt;&gt;0,SUMPRODUCT(Comptes!O1380:Z1380,Comptes!$O$5:$Z$5)/Comptes!AA1380,IF(Comptes!G1380&lt;&gt;0,$AC$3,Comptes!AF1380)),""),""))</f>
        <v>0</v>
      </c>
      <c r="AD1380" s="60" t="str">
        <f ca="1">+IFERROR(VLOOKUP((($AC$3-AC1380))/30.5,$AK$24:$AL$28,2,TRUE),"")</f>
        <v>A plus d’un an</v>
      </c>
      <c r="AE1380" s="52"/>
      <c r="AF1380" s="61"/>
    </row>
    <row r="1381" spans="1:32" customFormat="1" ht="13.8" x14ac:dyDescent="0.3">
      <c r="A1381" s="76"/>
      <c r="B1381" s="64" t="s">
        <v>125</v>
      </c>
      <c r="C1381" s="65" t="s">
        <v>125</v>
      </c>
      <c r="D1381" s="65" t="s">
        <v>125</v>
      </c>
      <c r="E1381" s="66" t="s">
        <v>125</v>
      </c>
      <c r="F1381" s="54">
        <v>0</v>
      </c>
      <c r="G1381" s="55">
        <v>0</v>
      </c>
      <c r="H1381" s="67">
        <f t="shared" si="72"/>
        <v>0</v>
      </c>
      <c r="I1381" s="68"/>
      <c r="J1381" s="56"/>
      <c r="K1381" s="69"/>
      <c r="L1381" s="70">
        <f t="shared" si="73"/>
        <v>0</v>
      </c>
      <c r="M1381" s="52"/>
      <c r="N1381" s="57">
        <v>0</v>
      </c>
      <c r="O1381" s="72"/>
      <c r="P1381" s="72"/>
      <c r="Q1381" s="72"/>
      <c r="R1381" s="72"/>
      <c r="S1381" s="72"/>
      <c r="T1381" s="72"/>
      <c r="U1381" s="72"/>
      <c r="V1381" s="72"/>
      <c r="W1381" s="72"/>
      <c r="X1381" s="72"/>
      <c r="Y1381" s="72"/>
      <c r="Z1381" s="72"/>
      <c r="AA1381" s="58">
        <f t="shared" si="74"/>
        <v>0</v>
      </c>
      <c r="AB1381" s="73"/>
      <c r="AC1381" s="59">
        <f>IF(ROUND(Comptes!AA1381,0)=0,Comptes!AF1381,IFERROR(IF(Comptes!H1381&lt;&gt;0,IF(Comptes!AA1381&lt;&gt;0,SUMPRODUCT(Comptes!O1381:Z1381,Comptes!$O$5:$Z$5)/Comptes!AA1381,IF(Comptes!G1381&lt;&gt;0,$AC$3,Comptes!AF1381)),""),""))</f>
        <v>0</v>
      </c>
      <c r="AD1381" s="60" t="str">
        <f ca="1">+IFERROR(VLOOKUP((($AC$3-AC1381))/30.5,$AK$24:$AL$28,2,TRUE),"")</f>
        <v>A plus d’un an</v>
      </c>
      <c r="AE1381" s="52"/>
      <c r="AF1381" s="61"/>
    </row>
    <row r="1382" spans="1:32" customFormat="1" ht="13.8" x14ac:dyDescent="0.3">
      <c r="A1382" s="76"/>
      <c r="B1382" s="64" t="s">
        <v>125</v>
      </c>
      <c r="C1382" s="65" t="s">
        <v>125</v>
      </c>
      <c r="D1382" s="65" t="s">
        <v>125</v>
      </c>
      <c r="E1382" s="66" t="s">
        <v>125</v>
      </c>
      <c r="F1382" s="54">
        <v>0</v>
      </c>
      <c r="G1382" s="55">
        <v>0</v>
      </c>
      <c r="H1382" s="67">
        <f t="shared" si="72"/>
        <v>0</v>
      </c>
      <c r="I1382" s="68"/>
      <c r="J1382" s="56"/>
      <c r="K1382" s="69"/>
      <c r="L1382" s="70">
        <f t="shared" si="73"/>
        <v>0</v>
      </c>
      <c r="M1382" s="52"/>
      <c r="N1382" s="57">
        <v>0</v>
      </c>
      <c r="O1382" s="72"/>
      <c r="P1382" s="72"/>
      <c r="Q1382" s="72"/>
      <c r="R1382" s="72"/>
      <c r="S1382" s="72"/>
      <c r="T1382" s="72"/>
      <c r="U1382" s="72"/>
      <c r="V1382" s="72"/>
      <c r="W1382" s="72"/>
      <c r="X1382" s="72"/>
      <c r="Y1382" s="72"/>
      <c r="Z1382" s="72"/>
      <c r="AA1382" s="58">
        <f t="shared" si="74"/>
        <v>0</v>
      </c>
      <c r="AB1382" s="73"/>
      <c r="AC1382" s="59">
        <f>IF(ROUND(Comptes!AA1382,0)=0,Comptes!AF1382,IFERROR(IF(Comptes!H1382&lt;&gt;0,IF(Comptes!AA1382&lt;&gt;0,SUMPRODUCT(Comptes!O1382:Z1382,Comptes!$O$5:$Z$5)/Comptes!AA1382,IF(Comptes!G1382&lt;&gt;0,$AC$3,Comptes!AF1382)),""),""))</f>
        <v>0</v>
      </c>
      <c r="AD1382" s="60" t="str">
        <f ca="1">+IFERROR(VLOOKUP((($AC$3-AC1382))/30.5,$AK$24:$AL$28,2,TRUE),"")</f>
        <v>A plus d’un an</v>
      </c>
      <c r="AE1382" s="52"/>
      <c r="AF1382" s="61"/>
    </row>
    <row r="1383" spans="1:32" customFormat="1" ht="13.8" x14ac:dyDescent="0.3">
      <c r="A1383" s="76"/>
      <c r="B1383" s="64" t="s">
        <v>125</v>
      </c>
      <c r="C1383" s="65" t="s">
        <v>125</v>
      </c>
      <c r="D1383" s="65" t="s">
        <v>125</v>
      </c>
      <c r="E1383" s="66" t="s">
        <v>125</v>
      </c>
      <c r="F1383" s="54">
        <v>0</v>
      </c>
      <c r="G1383" s="55">
        <v>0</v>
      </c>
      <c r="H1383" s="67">
        <f t="shared" si="72"/>
        <v>0</v>
      </c>
      <c r="I1383" s="68"/>
      <c r="J1383" s="56"/>
      <c r="K1383" s="69"/>
      <c r="L1383" s="70">
        <f t="shared" si="73"/>
        <v>0</v>
      </c>
      <c r="M1383" s="52"/>
      <c r="N1383" s="57">
        <v>0</v>
      </c>
      <c r="O1383" s="72"/>
      <c r="P1383" s="72"/>
      <c r="Q1383" s="72"/>
      <c r="R1383" s="72"/>
      <c r="S1383" s="72"/>
      <c r="T1383" s="72"/>
      <c r="U1383" s="72"/>
      <c r="V1383" s="72"/>
      <c r="W1383" s="72"/>
      <c r="X1383" s="72"/>
      <c r="Y1383" s="72"/>
      <c r="Z1383" s="72"/>
      <c r="AA1383" s="58">
        <f t="shared" si="74"/>
        <v>0</v>
      </c>
      <c r="AB1383" s="73"/>
      <c r="AC1383" s="59">
        <f>IF(ROUND(Comptes!AA1383,0)=0,Comptes!AF1383,IFERROR(IF(Comptes!H1383&lt;&gt;0,IF(Comptes!AA1383&lt;&gt;0,SUMPRODUCT(Comptes!O1383:Z1383,Comptes!$O$5:$Z$5)/Comptes!AA1383,IF(Comptes!G1383&lt;&gt;0,$AC$3,Comptes!AF1383)),""),""))</f>
        <v>0</v>
      </c>
      <c r="AD1383" s="60" t="str">
        <f ca="1">+IFERROR(VLOOKUP((($AC$3-AC1383))/30.5,$AK$24:$AL$28,2,TRUE),"")</f>
        <v>A plus d’un an</v>
      </c>
      <c r="AE1383" s="52"/>
      <c r="AF1383" s="61"/>
    </row>
    <row r="1384" spans="1:32" customFormat="1" ht="13.8" x14ac:dyDescent="0.3">
      <c r="A1384" s="76"/>
      <c r="B1384" s="64" t="s">
        <v>125</v>
      </c>
      <c r="C1384" s="65" t="s">
        <v>125</v>
      </c>
      <c r="D1384" s="65" t="s">
        <v>125</v>
      </c>
      <c r="E1384" s="66" t="s">
        <v>125</v>
      </c>
      <c r="F1384" s="54">
        <v>0</v>
      </c>
      <c r="G1384" s="55">
        <v>0</v>
      </c>
      <c r="H1384" s="67">
        <f t="shared" si="72"/>
        <v>0</v>
      </c>
      <c r="I1384" s="68"/>
      <c r="J1384" s="56"/>
      <c r="K1384" s="69"/>
      <c r="L1384" s="70">
        <f t="shared" si="73"/>
        <v>0</v>
      </c>
      <c r="M1384" s="52"/>
      <c r="N1384" s="57">
        <v>0</v>
      </c>
      <c r="O1384" s="72"/>
      <c r="P1384" s="72"/>
      <c r="Q1384" s="72"/>
      <c r="R1384" s="72"/>
      <c r="S1384" s="72"/>
      <c r="T1384" s="72"/>
      <c r="U1384" s="72"/>
      <c r="V1384" s="72"/>
      <c r="W1384" s="72"/>
      <c r="X1384" s="72"/>
      <c r="Y1384" s="72"/>
      <c r="Z1384" s="72"/>
      <c r="AA1384" s="58">
        <f t="shared" si="74"/>
        <v>0</v>
      </c>
      <c r="AB1384" s="73"/>
      <c r="AC1384" s="59">
        <f>IF(ROUND(Comptes!AA1384,0)=0,Comptes!AF1384,IFERROR(IF(Comptes!H1384&lt;&gt;0,IF(Comptes!AA1384&lt;&gt;0,SUMPRODUCT(Comptes!O1384:Z1384,Comptes!$O$5:$Z$5)/Comptes!AA1384,IF(Comptes!G1384&lt;&gt;0,$AC$3,Comptes!AF1384)),""),""))</f>
        <v>0</v>
      </c>
      <c r="AD1384" s="60" t="str">
        <f ca="1">+IFERROR(VLOOKUP((($AC$3-AC1384))/30.5,$AK$24:$AL$28,2,TRUE),"")</f>
        <v>A plus d’un an</v>
      </c>
      <c r="AE1384" s="52"/>
      <c r="AF1384" s="61"/>
    </row>
    <row r="1385" spans="1:32" customFormat="1" ht="13.8" x14ac:dyDescent="0.3">
      <c r="A1385" s="76"/>
      <c r="B1385" s="64" t="s">
        <v>125</v>
      </c>
      <c r="C1385" s="65" t="s">
        <v>125</v>
      </c>
      <c r="D1385" s="65" t="s">
        <v>125</v>
      </c>
      <c r="E1385" s="66" t="s">
        <v>125</v>
      </c>
      <c r="F1385" s="54">
        <v>0</v>
      </c>
      <c r="G1385" s="55">
        <v>0</v>
      </c>
      <c r="H1385" s="67">
        <f t="shared" si="72"/>
        <v>0</v>
      </c>
      <c r="I1385" s="68"/>
      <c r="J1385" s="56"/>
      <c r="K1385" s="69"/>
      <c r="L1385" s="70">
        <f t="shared" si="73"/>
        <v>0</v>
      </c>
      <c r="M1385" s="52"/>
      <c r="N1385" s="57">
        <v>0</v>
      </c>
      <c r="O1385" s="72"/>
      <c r="P1385" s="72"/>
      <c r="Q1385" s="72"/>
      <c r="R1385" s="72"/>
      <c r="S1385" s="72"/>
      <c r="T1385" s="72"/>
      <c r="U1385" s="72"/>
      <c r="V1385" s="72"/>
      <c r="W1385" s="72"/>
      <c r="X1385" s="72"/>
      <c r="Y1385" s="72"/>
      <c r="Z1385" s="72"/>
      <c r="AA1385" s="58">
        <f t="shared" si="74"/>
        <v>0</v>
      </c>
      <c r="AB1385" s="73"/>
      <c r="AC1385" s="59">
        <f>IF(ROUND(Comptes!AA1385,0)=0,Comptes!AF1385,IFERROR(IF(Comptes!H1385&lt;&gt;0,IF(Comptes!AA1385&lt;&gt;0,SUMPRODUCT(Comptes!O1385:Z1385,Comptes!$O$5:$Z$5)/Comptes!AA1385,IF(Comptes!G1385&lt;&gt;0,$AC$3,Comptes!AF1385)),""),""))</f>
        <v>0</v>
      </c>
      <c r="AD1385" s="60" t="str">
        <f ca="1">+IFERROR(VLOOKUP((($AC$3-AC1385))/30.5,$AK$24:$AL$28,2,TRUE),"")</f>
        <v>A plus d’un an</v>
      </c>
      <c r="AE1385" s="52"/>
      <c r="AF1385" s="61"/>
    </row>
    <row r="1386" spans="1:32" customFormat="1" ht="13.8" x14ac:dyDescent="0.3">
      <c r="A1386" s="76"/>
      <c r="B1386" s="64" t="s">
        <v>125</v>
      </c>
      <c r="C1386" s="65" t="s">
        <v>125</v>
      </c>
      <c r="D1386" s="65" t="s">
        <v>125</v>
      </c>
      <c r="E1386" s="66" t="s">
        <v>125</v>
      </c>
      <c r="F1386" s="54">
        <v>0</v>
      </c>
      <c r="G1386" s="55">
        <v>0</v>
      </c>
      <c r="H1386" s="67">
        <f t="shared" si="72"/>
        <v>0</v>
      </c>
      <c r="I1386" s="68"/>
      <c r="J1386" s="56"/>
      <c r="K1386" s="69"/>
      <c r="L1386" s="70">
        <f t="shared" si="73"/>
        <v>0</v>
      </c>
      <c r="M1386" s="52"/>
      <c r="N1386" s="57">
        <v>0</v>
      </c>
      <c r="O1386" s="72"/>
      <c r="P1386" s="72"/>
      <c r="Q1386" s="72"/>
      <c r="R1386" s="72"/>
      <c r="S1386" s="72"/>
      <c r="T1386" s="72"/>
      <c r="U1386" s="72"/>
      <c r="V1386" s="72"/>
      <c r="W1386" s="72"/>
      <c r="X1386" s="72"/>
      <c r="Y1386" s="72"/>
      <c r="Z1386" s="72"/>
      <c r="AA1386" s="58">
        <f t="shared" si="74"/>
        <v>0</v>
      </c>
      <c r="AB1386" s="73"/>
      <c r="AC1386" s="59">
        <f>IF(ROUND(Comptes!AA1386,0)=0,Comptes!AF1386,IFERROR(IF(Comptes!H1386&lt;&gt;0,IF(Comptes!AA1386&lt;&gt;0,SUMPRODUCT(Comptes!O1386:Z1386,Comptes!$O$5:$Z$5)/Comptes!AA1386,IF(Comptes!G1386&lt;&gt;0,$AC$3,Comptes!AF1386)),""),""))</f>
        <v>0</v>
      </c>
      <c r="AD1386" s="60" t="str">
        <f ca="1">+IFERROR(VLOOKUP((($AC$3-AC1386))/30.5,$AK$24:$AL$28,2,TRUE),"")</f>
        <v>A plus d’un an</v>
      </c>
      <c r="AE1386" s="52"/>
      <c r="AF1386" s="61"/>
    </row>
    <row r="1387" spans="1:32" customFormat="1" ht="13.8" x14ac:dyDescent="0.3">
      <c r="A1387" s="76"/>
      <c r="B1387" s="64" t="s">
        <v>125</v>
      </c>
      <c r="C1387" s="65" t="s">
        <v>125</v>
      </c>
      <c r="D1387" s="65" t="s">
        <v>125</v>
      </c>
      <c r="E1387" s="66" t="s">
        <v>125</v>
      </c>
      <c r="F1387" s="54">
        <v>0</v>
      </c>
      <c r="G1387" s="55">
        <v>0</v>
      </c>
      <c r="H1387" s="67">
        <f t="shared" si="72"/>
        <v>0</v>
      </c>
      <c r="I1387" s="68"/>
      <c r="J1387" s="56"/>
      <c r="K1387" s="69"/>
      <c r="L1387" s="70">
        <f t="shared" si="73"/>
        <v>0</v>
      </c>
      <c r="M1387" s="52"/>
      <c r="N1387" s="57">
        <v>0</v>
      </c>
      <c r="O1387" s="72"/>
      <c r="P1387" s="72"/>
      <c r="Q1387" s="72"/>
      <c r="R1387" s="72"/>
      <c r="S1387" s="72"/>
      <c r="T1387" s="72"/>
      <c r="U1387" s="72"/>
      <c r="V1387" s="72"/>
      <c r="W1387" s="72"/>
      <c r="X1387" s="72"/>
      <c r="Y1387" s="72"/>
      <c r="Z1387" s="72"/>
      <c r="AA1387" s="58">
        <f t="shared" si="74"/>
        <v>0</v>
      </c>
      <c r="AB1387" s="73"/>
      <c r="AC1387" s="59">
        <f>IF(ROUND(Comptes!AA1387,0)=0,Comptes!AF1387,IFERROR(IF(Comptes!H1387&lt;&gt;0,IF(Comptes!AA1387&lt;&gt;0,SUMPRODUCT(Comptes!O1387:Z1387,Comptes!$O$5:$Z$5)/Comptes!AA1387,IF(Comptes!G1387&lt;&gt;0,$AC$3,Comptes!AF1387)),""),""))</f>
        <v>0</v>
      </c>
      <c r="AD1387" s="60" t="str">
        <f ca="1">+IFERROR(VLOOKUP((($AC$3-AC1387))/30.5,$AK$24:$AL$28,2,TRUE),"")</f>
        <v>A plus d’un an</v>
      </c>
      <c r="AE1387" s="52"/>
      <c r="AF1387" s="61"/>
    </row>
    <row r="1388" spans="1:32" customFormat="1" ht="13.8" x14ac:dyDescent="0.3">
      <c r="A1388" s="76"/>
      <c r="B1388" s="64" t="s">
        <v>125</v>
      </c>
      <c r="C1388" s="65" t="s">
        <v>125</v>
      </c>
      <c r="D1388" s="65" t="s">
        <v>125</v>
      </c>
      <c r="E1388" s="66" t="s">
        <v>125</v>
      </c>
      <c r="F1388" s="54">
        <v>0</v>
      </c>
      <c r="G1388" s="55">
        <v>0</v>
      </c>
      <c r="H1388" s="67">
        <f t="shared" si="72"/>
        <v>0</v>
      </c>
      <c r="I1388" s="68"/>
      <c r="J1388" s="56"/>
      <c r="K1388" s="69"/>
      <c r="L1388" s="70">
        <f t="shared" si="73"/>
        <v>0</v>
      </c>
      <c r="M1388" s="52"/>
      <c r="N1388" s="57">
        <v>0</v>
      </c>
      <c r="O1388" s="72"/>
      <c r="P1388" s="72"/>
      <c r="Q1388" s="72"/>
      <c r="R1388" s="72"/>
      <c r="S1388" s="72"/>
      <c r="T1388" s="72"/>
      <c r="U1388" s="72"/>
      <c r="V1388" s="72"/>
      <c r="W1388" s="72"/>
      <c r="X1388" s="72"/>
      <c r="Y1388" s="72"/>
      <c r="Z1388" s="72"/>
      <c r="AA1388" s="58">
        <f t="shared" si="74"/>
        <v>0</v>
      </c>
      <c r="AB1388" s="73"/>
      <c r="AC1388" s="59">
        <f>IF(ROUND(Comptes!AA1388,0)=0,Comptes!AF1388,IFERROR(IF(Comptes!H1388&lt;&gt;0,IF(Comptes!AA1388&lt;&gt;0,SUMPRODUCT(Comptes!O1388:Z1388,Comptes!$O$5:$Z$5)/Comptes!AA1388,IF(Comptes!G1388&lt;&gt;0,$AC$3,Comptes!AF1388)),""),""))</f>
        <v>0</v>
      </c>
      <c r="AD1388" s="60" t="str">
        <f ca="1">+IFERROR(VLOOKUP((($AC$3-AC1388))/30.5,$AK$24:$AL$28,2,TRUE),"")</f>
        <v>A plus d’un an</v>
      </c>
      <c r="AE1388" s="52"/>
      <c r="AF1388" s="61"/>
    </row>
    <row r="1389" spans="1:32" customFormat="1" ht="13.8" x14ac:dyDescent="0.3">
      <c r="A1389" s="76"/>
      <c r="B1389" s="64" t="s">
        <v>125</v>
      </c>
      <c r="C1389" s="65" t="s">
        <v>125</v>
      </c>
      <c r="D1389" s="65" t="s">
        <v>125</v>
      </c>
      <c r="E1389" s="66" t="s">
        <v>125</v>
      </c>
      <c r="F1389" s="54">
        <v>0</v>
      </c>
      <c r="G1389" s="55">
        <v>0</v>
      </c>
      <c r="H1389" s="67">
        <f t="shared" si="72"/>
        <v>0</v>
      </c>
      <c r="I1389" s="68"/>
      <c r="J1389" s="56"/>
      <c r="K1389" s="69"/>
      <c r="L1389" s="70">
        <f t="shared" si="73"/>
        <v>0</v>
      </c>
      <c r="M1389" s="52"/>
      <c r="N1389" s="57">
        <v>0</v>
      </c>
      <c r="O1389" s="72"/>
      <c r="P1389" s="72"/>
      <c r="Q1389" s="72"/>
      <c r="R1389" s="72"/>
      <c r="S1389" s="72"/>
      <c r="T1389" s="72"/>
      <c r="U1389" s="72"/>
      <c r="V1389" s="72"/>
      <c r="W1389" s="72"/>
      <c r="X1389" s="72"/>
      <c r="Y1389" s="72"/>
      <c r="Z1389" s="72"/>
      <c r="AA1389" s="58">
        <f t="shared" si="74"/>
        <v>0</v>
      </c>
      <c r="AB1389" s="73"/>
      <c r="AC1389" s="59">
        <f>IF(ROUND(Comptes!AA1389,0)=0,Comptes!AF1389,IFERROR(IF(Comptes!H1389&lt;&gt;0,IF(Comptes!AA1389&lt;&gt;0,SUMPRODUCT(Comptes!O1389:Z1389,Comptes!$O$5:$Z$5)/Comptes!AA1389,IF(Comptes!G1389&lt;&gt;0,$AC$3,Comptes!AF1389)),""),""))</f>
        <v>0</v>
      </c>
      <c r="AD1389" s="60" t="str">
        <f ca="1">+IFERROR(VLOOKUP((($AC$3-AC1389))/30.5,$AK$24:$AL$28,2,TRUE),"")</f>
        <v>A plus d’un an</v>
      </c>
      <c r="AE1389" s="52"/>
      <c r="AF1389" s="61"/>
    </row>
    <row r="1390" spans="1:32" customFormat="1" ht="13.8" x14ac:dyDescent="0.3">
      <c r="A1390" s="76"/>
      <c r="B1390" s="64" t="s">
        <v>125</v>
      </c>
      <c r="C1390" s="65" t="s">
        <v>125</v>
      </c>
      <c r="D1390" s="65" t="s">
        <v>125</v>
      </c>
      <c r="E1390" s="66" t="s">
        <v>125</v>
      </c>
      <c r="F1390" s="54">
        <v>0</v>
      </c>
      <c r="G1390" s="55">
        <v>0</v>
      </c>
      <c r="H1390" s="67">
        <f t="shared" si="72"/>
        <v>0</v>
      </c>
      <c r="I1390" s="68"/>
      <c r="J1390" s="56"/>
      <c r="K1390" s="69"/>
      <c r="L1390" s="70">
        <f t="shared" si="73"/>
        <v>0</v>
      </c>
      <c r="M1390" s="52"/>
      <c r="N1390" s="57">
        <v>0</v>
      </c>
      <c r="O1390" s="72"/>
      <c r="P1390" s="72"/>
      <c r="Q1390" s="72"/>
      <c r="R1390" s="72"/>
      <c r="S1390" s="72"/>
      <c r="T1390" s="72"/>
      <c r="U1390" s="72"/>
      <c r="V1390" s="72"/>
      <c r="W1390" s="72"/>
      <c r="X1390" s="72"/>
      <c r="Y1390" s="72"/>
      <c r="Z1390" s="72"/>
      <c r="AA1390" s="58">
        <f t="shared" si="74"/>
        <v>0</v>
      </c>
      <c r="AB1390" s="73"/>
      <c r="AC1390" s="59">
        <f>IF(ROUND(Comptes!AA1390,0)=0,Comptes!AF1390,IFERROR(IF(Comptes!H1390&lt;&gt;0,IF(Comptes!AA1390&lt;&gt;0,SUMPRODUCT(Comptes!O1390:Z1390,Comptes!$O$5:$Z$5)/Comptes!AA1390,IF(Comptes!G1390&lt;&gt;0,$AC$3,Comptes!AF1390)),""),""))</f>
        <v>0</v>
      </c>
      <c r="AD1390" s="60" t="str">
        <f ca="1">+IFERROR(VLOOKUP((($AC$3-AC1390))/30.5,$AK$24:$AL$28,2,TRUE),"")</f>
        <v>A plus d’un an</v>
      </c>
      <c r="AE1390" s="52"/>
      <c r="AF1390" s="61"/>
    </row>
    <row r="1391" spans="1:32" customFormat="1" ht="13.8" x14ac:dyDescent="0.3">
      <c r="A1391" s="76"/>
      <c r="B1391" s="64" t="s">
        <v>125</v>
      </c>
      <c r="C1391" s="65" t="s">
        <v>125</v>
      </c>
      <c r="D1391" s="65" t="s">
        <v>125</v>
      </c>
      <c r="E1391" s="66" t="s">
        <v>125</v>
      </c>
      <c r="F1391" s="54">
        <v>0</v>
      </c>
      <c r="G1391" s="55">
        <v>0</v>
      </c>
      <c r="H1391" s="67">
        <f t="shared" si="72"/>
        <v>0</v>
      </c>
      <c r="I1391" s="68"/>
      <c r="J1391" s="56"/>
      <c r="K1391" s="69"/>
      <c r="L1391" s="70">
        <f t="shared" si="73"/>
        <v>0</v>
      </c>
      <c r="M1391" s="52"/>
      <c r="N1391" s="57">
        <v>0</v>
      </c>
      <c r="O1391" s="72"/>
      <c r="P1391" s="72"/>
      <c r="Q1391" s="72"/>
      <c r="R1391" s="72"/>
      <c r="S1391" s="72"/>
      <c r="T1391" s="72"/>
      <c r="U1391" s="72"/>
      <c r="V1391" s="72"/>
      <c r="W1391" s="72"/>
      <c r="X1391" s="72"/>
      <c r="Y1391" s="72"/>
      <c r="Z1391" s="72"/>
      <c r="AA1391" s="58">
        <f t="shared" si="74"/>
        <v>0</v>
      </c>
      <c r="AB1391" s="73"/>
      <c r="AC1391" s="59">
        <f>IF(ROUND(Comptes!AA1391,0)=0,Comptes!AF1391,IFERROR(IF(Comptes!H1391&lt;&gt;0,IF(Comptes!AA1391&lt;&gt;0,SUMPRODUCT(Comptes!O1391:Z1391,Comptes!$O$5:$Z$5)/Comptes!AA1391,IF(Comptes!G1391&lt;&gt;0,$AC$3,Comptes!AF1391)),""),""))</f>
        <v>0</v>
      </c>
      <c r="AD1391" s="60" t="str">
        <f ca="1">+IFERROR(VLOOKUP((($AC$3-AC1391))/30.5,$AK$24:$AL$28,2,TRUE),"")</f>
        <v>A plus d’un an</v>
      </c>
      <c r="AE1391" s="52"/>
      <c r="AF1391" s="61"/>
    </row>
    <row r="1392" spans="1:32" customFormat="1" ht="13.8" x14ac:dyDescent="0.3">
      <c r="A1392" s="76"/>
      <c r="B1392" s="64" t="s">
        <v>125</v>
      </c>
      <c r="C1392" s="65" t="s">
        <v>125</v>
      </c>
      <c r="D1392" s="65" t="s">
        <v>125</v>
      </c>
      <c r="E1392" s="66" t="s">
        <v>125</v>
      </c>
      <c r="F1392" s="54">
        <v>0</v>
      </c>
      <c r="G1392" s="55">
        <v>0</v>
      </c>
      <c r="H1392" s="67">
        <f t="shared" si="72"/>
        <v>0</v>
      </c>
      <c r="I1392" s="68"/>
      <c r="J1392" s="56"/>
      <c r="K1392" s="69"/>
      <c r="L1392" s="70">
        <f t="shared" si="73"/>
        <v>0</v>
      </c>
      <c r="M1392" s="52"/>
      <c r="N1392" s="57">
        <v>0</v>
      </c>
      <c r="O1392" s="72"/>
      <c r="P1392" s="72"/>
      <c r="Q1392" s="72"/>
      <c r="R1392" s="72"/>
      <c r="S1392" s="72"/>
      <c r="T1392" s="72"/>
      <c r="U1392" s="72"/>
      <c r="V1392" s="72"/>
      <c r="W1392" s="72"/>
      <c r="X1392" s="72"/>
      <c r="Y1392" s="72"/>
      <c r="Z1392" s="72"/>
      <c r="AA1392" s="58">
        <f t="shared" si="74"/>
        <v>0</v>
      </c>
      <c r="AB1392" s="73"/>
      <c r="AC1392" s="59">
        <f>IF(ROUND(Comptes!AA1392,0)=0,Comptes!AF1392,IFERROR(IF(Comptes!H1392&lt;&gt;0,IF(Comptes!AA1392&lt;&gt;0,SUMPRODUCT(Comptes!O1392:Z1392,Comptes!$O$5:$Z$5)/Comptes!AA1392,IF(Comptes!G1392&lt;&gt;0,$AC$3,Comptes!AF1392)),""),""))</f>
        <v>0</v>
      </c>
      <c r="AD1392" s="60" t="str">
        <f ca="1">+IFERROR(VLOOKUP((($AC$3-AC1392))/30.5,$AK$24:$AL$28,2,TRUE),"")</f>
        <v>A plus d’un an</v>
      </c>
      <c r="AE1392" s="52"/>
      <c r="AF1392" s="61"/>
    </row>
    <row r="1393" spans="1:32" customFormat="1" ht="13.8" x14ac:dyDescent="0.3">
      <c r="A1393" s="76"/>
      <c r="B1393" s="64" t="s">
        <v>125</v>
      </c>
      <c r="C1393" s="65" t="s">
        <v>125</v>
      </c>
      <c r="D1393" s="65" t="s">
        <v>125</v>
      </c>
      <c r="E1393" s="66" t="s">
        <v>125</v>
      </c>
      <c r="F1393" s="54">
        <v>0</v>
      </c>
      <c r="G1393" s="55">
        <v>0</v>
      </c>
      <c r="H1393" s="67">
        <f t="shared" si="72"/>
        <v>0</v>
      </c>
      <c r="I1393" s="68"/>
      <c r="J1393" s="56"/>
      <c r="K1393" s="69"/>
      <c r="L1393" s="70">
        <f t="shared" si="73"/>
        <v>0</v>
      </c>
      <c r="M1393" s="52"/>
      <c r="N1393" s="57">
        <v>0</v>
      </c>
      <c r="O1393" s="72"/>
      <c r="P1393" s="72"/>
      <c r="Q1393" s="72"/>
      <c r="R1393" s="72"/>
      <c r="S1393" s="72"/>
      <c r="T1393" s="72"/>
      <c r="U1393" s="72"/>
      <c r="V1393" s="72"/>
      <c r="W1393" s="72"/>
      <c r="X1393" s="72"/>
      <c r="Y1393" s="72"/>
      <c r="Z1393" s="72"/>
      <c r="AA1393" s="58">
        <f t="shared" si="74"/>
        <v>0</v>
      </c>
      <c r="AB1393" s="73"/>
      <c r="AC1393" s="59">
        <f>IF(ROUND(Comptes!AA1393,0)=0,Comptes!AF1393,IFERROR(IF(Comptes!H1393&lt;&gt;0,IF(Comptes!AA1393&lt;&gt;0,SUMPRODUCT(Comptes!O1393:Z1393,Comptes!$O$5:$Z$5)/Comptes!AA1393,IF(Comptes!G1393&lt;&gt;0,$AC$3,Comptes!AF1393)),""),""))</f>
        <v>0</v>
      </c>
      <c r="AD1393" s="60" t="str">
        <f ca="1">+IFERROR(VLOOKUP((($AC$3-AC1393))/30.5,$AK$24:$AL$28,2,TRUE),"")</f>
        <v>A plus d’un an</v>
      </c>
      <c r="AE1393" s="52"/>
      <c r="AF1393" s="61"/>
    </row>
    <row r="1394" spans="1:32" customFormat="1" ht="13.8" x14ac:dyDescent="0.3">
      <c r="A1394" s="76"/>
      <c r="B1394" s="64" t="s">
        <v>125</v>
      </c>
      <c r="C1394" s="65" t="s">
        <v>125</v>
      </c>
      <c r="D1394" s="65" t="s">
        <v>125</v>
      </c>
      <c r="E1394" s="66" t="s">
        <v>125</v>
      </c>
      <c r="F1394" s="54">
        <v>0</v>
      </c>
      <c r="G1394" s="55">
        <v>0</v>
      </c>
      <c r="H1394" s="67">
        <f t="shared" si="72"/>
        <v>0</v>
      </c>
      <c r="I1394" s="68"/>
      <c r="J1394" s="56"/>
      <c r="K1394" s="69"/>
      <c r="L1394" s="70">
        <f t="shared" si="73"/>
        <v>0</v>
      </c>
      <c r="M1394" s="52"/>
      <c r="N1394" s="57">
        <v>0</v>
      </c>
      <c r="O1394" s="72"/>
      <c r="P1394" s="72"/>
      <c r="Q1394" s="72"/>
      <c r="R1394" s="72"/>
      <c r="S1394" s="72"/>
      <c r="T1394" s="72"/>
      <c r="U1394" s="72"/>
      <c r="V1394" s="72"/>
      <c r="W1394" s="72"/>
      <c r="X1394" s="72"/>
      <c r="Y1394" s="72"/>
      <c r="Z1394" s="72"/>
      <c r="AA1394" s="58">
        <f t="shared" si="74"/>
        <v>0</v>
      </c>
      <c r="AB1394" s="73"/>
      <c r="AC1394" s="59">
        <f>IF(ROUND(Comptes!AA1394,0)=0,Comptes!AF1394,IFERROR(IF(Comptes!H1394&lt;&gt;0,IF(Comptes!AA1394&lt;&gt;0,SUMPRODUCT(Comptes!O1394:Z1394,Comptes!$O$5:$Z$5)/Comptes!AA1394,IF(Comptes!G1394&lt;&gt;0,$AC$3,Comptes!AF1394)),""),""))</f>
        <v>0</v>
      </c>
      <c r="AD1394" s="60" t="str">
        <f ca="1">+IFERROR(VLOOKUP((($AC$3-AC1394))/30.5,$AK$24:$AL$28,2,TRUE),"")</f>
        <v>A plus d’un an</v>
      </c>
      <c r="AE1394" s="52"/>
      <c r="AF1394" s="61"/>
    </row>
    <row r="1395" spans="1:32" customFormat="1" ht="13.8" x14ac:dyDescent="0.3">
      <c r="A1395" s="76"/>
      <c r="B1395" s="64" t="s">
        <v>125</v>
      </c>
      <c r="C1395" s="65" t="s">
        <v>125</v>
      </c>
      <c r="D1395" s="65" t="s">
        <v>125</v>
      </c>
      <c r="E1395" s="66" t="s">
        <v>125</v>
      </c>
      <c r="F1395" s="54">
        <v>0</v>
      </c>
      <c r="G1395" s="55">
        <v>0</v>
      </c>
      <c r="H1395" s="67">
        <f t="shared" si="72"/>
        <v>0</v>
      </c>
      <c r="I1395" s="68"/>
      <c r="J1395" s="56"/>
      <c r="K1395" s="69"/>
      <c r="L1395" s="70">
        <f t="shared" si="73"/>
        <v>0</v>
      </c>
      <c r="M1395" s="52"/>
      <c r="N1395" s="57">
        <v>0</v>
      </c>
      <c r="O1395" s="72"/>
      <c r="P1395" s="72"/>
      <c r="Q1395" s="72"/>
      <c r="R1395" s="72"/>
      <c r="S1395" s="72"/>
      <c r="T1395" s="72"/>
      <c r="U1395" s="72"/>
      <c r="V1395" s="72"/>
      <c r="W1395" s="72"/>
      <c r="X1395" s="72"/>
      <c r="Y1395" s="72"/>
      <c r="Z1395" s="72"/>
      <c r="AA1395" s="58">
        <f t="shared" si="74"/>
        <v>0</v>
      </c>
      <c r="AB1395" s="73"/>
      <c r="AC1395" s="59">
        <f>IF(ROUND(Comptes!AA1395,0)=0,Comptes!AF1395,IFERROR(IF(Comptes!H1395&lt;&gt;0,IF(Comptes!AA1395&lt;&gt;0,SUMPRODUCT(Comptes!O1395:Z1395,Comptes!$O$5:$Z$5)/Comptes!AA1395,IF(Comptes!G1395&lt;&gt;0,$AC$3,Comptes!AF1395)),""),""))</f>
        <v>0</v>
      </c>
      <c r="AD1395" s="60" t="str">
        <f ca="1">+IFERROR(VLOOKUP((($AC$3-AC1395))/30.5,$AK$24:$AL$28,2,TRUE),"")</f>
        <v>A plus d’un an</v>
      </c>
      <c r="AE1395" s="52"/>
      <c r="AF1395" s="61"/>
    </row>
    <row r="1396" spans="1:32" customFormat="1" ht="13.8" x14ac:dyDescent="0.3">
      <c r="A1396" s="76"/>
      <c r="B1396" s="64" t="s">
        <v>125</v>
      </c>
      <c r="C1396" s="65" t="s">
        <v>125</v>
      </c>
      <c r="D1396" s="65" t="s">
        <v>125</v>
      </c>
      <c r="E1396" s="66" t="s">
        <v>125</v>
      </c>
      <c r="F1396" s="54">
        <v>0</v>
      </c>
      <c r="G1396" s="55">
        <v>0</v>
      </c>
      <c r="H1396" s="67">
        <f t="shared" si="72"/>
        <v>0</v>
      </c>
      <c r="I1396" s="68"/>
      <c r="J1396" s="56"/>
      <c r="K1396" s="69"/>
      <c r="L1396" s="70">
        <f t="shared" si="73"/>
        <v>0</v>
      </c>
      <c r="M1396" s="52"/>
      <c r="N1396" s="57">
        <v>0</v>
      </c>
      <c r="O1396" s="72"/>
      <c r="P1396" s="72"/>
      <c r="Q1396" s="72"/>
      <c r="R1396" s="72"/>
      <c r="S1396" s="72"/>
      <c r="T1396" s="72"/>
      <c r="U1396" s="72"/>
      <c r="V1396" s="72"/>
      <c r="W1396" s="72"/>
      <c r="X1396" s="72"/>
      <c r="Y1396" s="72"/>
      <c r="Z1396" s="72"/>
      <c r="AA1396" s="58">
        <f t="shared" si="74"/>
        <v>0</v>
      </c>
      <c r="AB1396" s="73"/>
      <c r="AC1396" s="59">
        <f>IF(ROUND(Comptes!AA1396,0)=0,Comptes!AF1396,IFERROR(IF(Comptes!H1396&lt;&gt;0,IF(Comptes!AA1396&lt;&gt;0,SUMPRODUCT(Comptes!O1396:Z1396,Comptes!$O$5:$Z$5)/Comptes!AA1396,IF(Comptes!G1396&lt;&gt;0,$AC$3,Comptes!AF1396)),""),""))</f>
        <v>0</v>
      </c>
      <c r="AD1396" s="60" t="str">
        <f ca="1">+IFERROR(VLOOKUP((($AC$3-AC1396))/30.5,$AK$24:$AL$28,2,TRUE),"")</f>
        <v>A plus d’un an</v>
      </c>
      <c r="AE1396" s="52"/>
      <c r="AF1396" s="61"/>
    </row>
    <row r="1397" spans="1:32" customFormat="1" ht="13.8" x14ac:dyDescent="0.3">
      <c r="A1397" s="76"/>
      <c r="B1397" s="64" t="s">
        <v>125</v>
      </c>
      <c r="C1397" s="65" t="s">
        <v>125</v>
      </c>
      <c r="D1397" s="65" t="s">
        <v>125</v>
      </c>
      <c r="E1397" s="66" t="s">
        <v>125</v>
      </c>
      <c r="F1397" s="54">
        <v>0</v>
      </c>
      <c r="G1397" s="55">
        <v>0</v>
      </c>
      <c r="H1397" s="67">
        <f t="shared" ref="H1397:H1460" si="75">AA1397+N1397-G1397</f>
        <v>0</v>
      </c>
      <c r="I1397" s="68"/>
      <c r="J1397" s="56"/>
      <c r="K1397" s="69"/>
      <c r="L1397" s="70">
        <f t="shared" ref="L1397:L1460" si="76">+F1397-N1397-K1397-AA1397</f>
        <v>0</v>
      </c>
      <c r="M1397" s="52"/>
      <c r="N1397" s="57">
        <v>0</v>
      </c>
      <c r="O1397" s="72"/>
      <c r="P1397" s="72"/>
      <c r="Q1397" s="72"/>
      <c r="R1397" s="72"/>
      <c r="S1397" s="72"/>
      <c r="T1397" s="72"/>
      <c r="U1397" s="72"/>
      <c r="V1397" s="72"/>
      <c r="W1397" s="72"/>
      <c r="X1397" s="72"/>
      <c r="Y1397" s="72"/>
      <c r="Z1397" s="72"/>
      <c r="AA1397" s="58">
        <f t="shared" ref="AA1397:AA1460" si="77">+SUM(O1397:Z1397)</f>
        <v>0</v>
      </c>
      <c r="AB1397" s="73"/>
      <c r="AC1397" s="59">
        <f>IF(ROUND(Comptes!AA1397,0)=0,Comptes!AF1397,IFERROR(IF(Comptes!H1397&lt;&gt;0,IF(Comptes!AA1397&lt;&gt;0,SUMPRODUCT(Comptes!O1397:Z1397,Comptes!$O$5:$Z$5)/Comptes!AA1397,IF(Comptes!G1397&lt;&gt;0,$AC$3,Comptes!AF1397)),""),""))</f>
        <v>0</v>
      </c>
      <c r="AD1397" s="60" t="str">
        <f ca="1">+IFERROR(VLOOKUP((($AC$3-AC1397))/30.5,$AK$24:$AL$28,2,TRUE),"")</f>
        <v>A plus d’un an</v>
      </c>
      <c r="AE1397" s="52"/>
      <c r="AF1397" s="61"/>
    </row>
    <row r="1398" spans="1:32" customFormat="1" ht="13.8" x14ac:dyDescent="0.3">
      <c r="A1398" s="76"/>
      <c r="B1398" s="64" t="s">
        <v>125</v>
      </c>
      <c r="C1398" s="65" t="s">
        <v>125</v>
      </c>
      <c r="D1398" s="65" t="s">
        <v>125</v>
      </c>
      <c r="E1398" s="66" t="s">
        <v>125</v>
      </c>
      <c r="F1398" s="54">
        <v>0</v>
      </c>
      <c r="G1398" s="55">
        <v>0</v>
      </c>
      <c r="H1398" s="67">
        <f t="shared" si="75"/>
        <v>0</v>
      </c>
      <c r="I1398" s="68"/>
      <c r="J1398" s="56"/>
      <c r="K1398" s="69"/>
      <c r="L1398" s="70">
        <f t="shared" si="76"/>
        <v>0</v>
      </c>
      <c r="M1398" s="52"/>
      <c r="N1398" s="57">
        <v>0</v>
      </c>
      <c r="O1398" s="72"/>
      <c r="P1398" s="72"/>
      <c r="Q1398" s="72"/>
      <c r="R1398" s="72"/>
      <c r="S1398" s="72"/>
      <c r="T1398" s="72"/>
      <c r="U1398" s="72"/>
      <c r="V1398" s="72"/>
      <c r="W1398" s="72"/>
      <c r="X1398" s="72"/>
      <c r="Y1398" s="72"/>
      <c r="Z1398" s="72"/>
      <c r="AA1398" s="58">
        <f t="shared" si="77"/>
        <v>0</v>
      </c>
      <c r="AB1398" s="73"/>
      <c r="AC1398" s="59">
        <f>IF(ROUND(Comptes!AA1398,0)=0,Comptes!AF1398,IFERROR(IF(Comptes!H1398&lt;&gt;0,IF(Comptes!AA1398&lt;&gt;0,SUMPRODUCT(Comptes!O1398:Z1398,Comptes!$O$5:$Z$5)/Comptes!AA1398,IF(Comptes!G1398&lt;&gt;0,$AC$3,Comptes!AF1398)),""),""))</f>
        <v>0</v>
      </c>
      <c r="AD1398" s="60" t="str">
        <f ca="1">+IFERROR(VLOOKUP((($AC$3-AC1398))/30.5,$AK$24:$AL$28,2,TRUE),"")</f>
        <v>A plus d’un an</v>
      </c>
      <c r="AE1398" s="52"/>
      <c r="AF1398" s="61"/>
    </row>
    <row r="1399" spans="1:32" customFormat="1" ht="13.8" x14ac:dyDescent="0.3">
      <c r="A1399" s="76"/>
      <c r="B1399" s="64" t="s">
        <v>125</v>
      </c>
      <c r="C1399" s="65" t="s">
        <v>125</v>
      </c>
      <c r="D1399" s="65" t="s">
        <v>125</v>
      </c>
      <c r="E1399" s="66" t="s">
        <v>125</v>
      </c>
      <c r="F1399" s="54">
        <v>0</v>
      </c>
      <c r="G1399" s="55">
        <v>0</v>
      </c>
      <c r="H1399" s="67">
        <f t="shared" si="75"/>
        <v>0</v>
      </c>
      <c r="I1399" s="68"/>
      <c r="J1399" s="56"/>
      <c r="K1399" s="69"/>
      <c r="L1399" s="70">
        <f t="shared" si="76"/>
        <v>0</v>
      </c>
      <c r="M1399" s="52"/>
      <c r="N1399" s="57">
        <v>0</v>
      </c>
      <c r="O1399" s="72"/>
      <c r="P1399" s="72"/>
      <c r="Q1399" s="72"/>
      <c r="R1399" s="72"/>
      <c r="S1399" s="72"/>
      <c r="T1399" s="72"/>
      <c r="U1399" s="72"/>
      <c r="V1399" s="72"/>
      <c r="W1399" s="72"/>
      <c r="X1399" s="72"/>
      <c r="Y1399" s="72"/>
      <c r="Z1399" s="72"/>
      <c r="AA1399" s="58">
        <f t="shared" si="77"/>
        <v>0</v>
      </c>
      <c r="AB1399" s="73"/>
      <c r="AC1399" s="59">
        <f>IF(ROUND(Comptes!AA1399,0)=0,Comptes!AF1399,IFERROR(IF(Comptes!H1399&lt;&gt;0,IF(Comptes!AA1399&lt;&gt;0,SUMPRODUCT(Comptes!O1399:Z1399,Comptes!$O$5:$Z$5)/Comptes!AA1399,IF(Comptes!G1399&lt;&gt;0,$AC$3,Comptes!AF1399)),""),""))</f>
        <v>0</v>
      </c>
      <c r="AD1399" s="60" t="str">
        <f ca="1">+IFERROR(VLOOKUP((($AC$3-AC1399))/30.5,$AK$24:$AL$28,2,TRUE),"")</f>
        <v>A plus d’un an</v>
      </c>
      <c r="AE1399" s="52"/>
      <c r="AF1399" s="61"/>
    </row>
    <row r="1400" spans="1:32" customFormat="1" ht="13.8" x14ac:dyDescent="0.3">
      <c r="A1400" s="76"/>
      <c r="B1400" s="64" t="s">
        <v>125</v>
      </c>
      <c r="C1400" s="65" t="s">
        <v>125</v>
      </c>
      <c r="D1400" s="65" t="s">
        <v>125</v>
      </c>
      <c r="E1400" s="66" t="s">
        <v>125</v>
      </c>
      <c r="F1400" s="54">
        <v>0</v>
      </c>
      <c r="G1400" s="55">
        <v>0</v>
      </c>
      <c r="H1400" s="67">
        <f t="shared" si="75"/>
        <v>0</v>
      </c>
      <c r="I1400" s="68"/>
      <c r="J1400" s="56"/>
      <c r="K1400" s="69"/>
      <c r="L1400" s="70">
        <f t="shared" si="76"/>
        <v>0</v>
      </c>
      <c r="M1400" s="52"/>
      <c r="N1400" s="57">
        <v>0</v>
      </c>
      <c r="O1400" s="72"/>
      <c r="P1400" s="72"/>
      <c r="Q1400" s="72"/>
      <c r="R1400" s="72"/>
      <c r="S1400" s="72"/>
      <c r="T1400" s="72"/>
      <c r="U1400" s="72"/>
      <c r="V1400" s="72"/>
      <c r="W1400" s="72"/>
      <c r="X1400" s="72"/>
      <c r="Y1400" s="72"/>
      <c r="Z1400" s="72"/>
      <c r="AA1400" s="58">
        <f t="shared" si="77"/>
        <v>0</v>
      </c>
      <c r="AB1400" s="73"/>
      <c r="AC1400" s="59">
        <f>IF(ROUND(Comptes!AA1400,0)=0,Comptes!AF1400,IFERROR(IF(Comptes!H1400&lt;&gt;0,IF(Comptes!AA1400&lt;&gt;0,SUMPRODUCT(Comptes!O1400:Z1400,Comptes!$O$5:$Z$5)/Comptes!AA1400,IF(Comptes!G1400&lt;&gt;0,$AC$3,Comptes!AF1400)),""),""))</f>
        <v>0</v>
      </c>
      <c r="AD1400" s="60" t="str">
        <f ca="1">+IFERROR(VLOOKUP((($AC$3-AC1400))/30.5,$AK$24:$AL$28,2,TRUE),"")</f>
        <v>A plus d’un an</v>
      </c>
      <c r="AE1400" s="52"/>
      <c r="AF1400" s="61"/>
    </row>
    <row r="1401" spans="1:32" customFormat="1" ht="13.8" x14ac:dyDescent="0.3">
      <c r="A1401" s="76"/>
      <c r="B1401" s="64" t="s">
        <v>125</v>
      </c>
      <c r="C1401" s="65" t="s">
        <v>125</v>
      </c>
      <c r="D1401" s="65" t="s">
        <v>125</v>
      </c>
      <c r="E1401" s="66" t="s">
        <v>125</v>
      </c>
      <c r="F1401" s="54">
        <v>0</v>
      </c>
      <c r="G1401" s="55">
        <v>0</v>
      </c>
      <c r="H1401" s="67">
        <f t="shared" si="75"/>
        <v>0</v>
      </c>
      <c r="I1401" s="68"/>
      <c r="J1401" s="56"/>
      <c r="K1401" s="69"/>
      <c r="L1401" s="70">
        <f t="shared" si="76"/>
        <v>0</v>
      </c>
      <c r="M1401" s="52"/>
      <c r="N1401" s="57">
        <v>0</v>
      </c>
      <c r="O1401" s="72"/>
      <c r="P1401" s="72"/>
      <c r="Q1401" s="72"/>
      <c r="R1401" s="72"/>
      <c r="S1401" s="72"/>
      <c r="T1401" s="72"/>
      <c r="U1401" s="72"/>
      <c r="V1401" s="72"/>
      <c r="W1401" s="72"/>
      <c r="X1401" s="72"/>
      <c r="Y1401" s="72"/>
      <c r="Z1401" s="72"/>
      <c r="AA1401" s="58">
        <f t="shared" si="77"/>
        <v>0</v>
      </c>
      <c r="AB1401" s="73"/>
      <c r="AC1401" s="59">
        <f>IF(ROUND(Comptes!AA1401,0)=0,Comptes!AF1401,IFERROR(IF(Comptes!H1401&lt;&gt;0,IF(Comptes!AA1401&lt;&gt;0,SUMPRODUCT(Comptes!O1401:Z1401,Comptes!$O$5:$Z$5)/Comptes!AA1401,IF(Comptes!G1401&lt;&gt;0,$AC$3,Comptes!AF1401)),""),""))</f>
        <v>0</v>
      </c>
      <c r="AD1401" s="60" t="str">
        <f ca="1">+IFERROR(VLOOKUP((($AC$3-AC1401))/30.5,$AK$24:$AL$28,2,TRUE),"")</f>
        <v>A plus d’un an</v>
      </c>
      <c r="AE1401" s="52"/>
      <c r="AF1401" s="61"/>
    </row>
    <row r="1402" spans="1:32" customFormat="1" ht="13.8" x14ac:dyDescent="0.3">
      <c r="A1402" s="76"/>
      <c r="B1402" s="64" t="s">
        <v>125</v>
      </c>
      <c r="C1402" s="65" t="s">
        <v>125</v>
      </c>
      <c r="D1402" s="65" t="s">
        <v>125</v>
      </c>
      <c r="E1402" s="66" t="s">
        <v>125</v>
      </c>
      <c r="F1402" s="54">
        <v>0</v>
      </c>
      <c r="G1402" s="55">
        <v>0</v>
      </c>
      <c r="H1402" s="67">
        <f t="shared" si="75"/>
        <v>0</v>
      </c>
      <c r="I1402" s="68"/>
      <c r="J1402" s="56"/>
      <c r="K1402" s="69"/>
      <c r="L1402" s="70">
        <f t="shared" si="76"/>
        <v>0</v>
      </c>
      <c r="M1402" s="52"/>
      <c r="N1402" s="57">
        <v>0</v>
      </c>
      <c r="O1402" s="72"/>
      <c r="P1402" s="72"/>
      <c r="Q1402" s="72"/>
      <c r="R1402" s="72"/>
      <c r="S1402" s="72"/>
      <c r="T1402" s="72"/>
      <c r="U1402" s="72"/>
      <c r="V1402" s="72"/>
      <c r="W1402" s="72"/>
      <c r="X1402" s="72"/>
      <c r="Y1402" s="72"/>
      <c r="Z1402" s="72"/>
      <c r="AA1402" s="58">
        <f t="shared" si="77"/>
        <v>0</v>
      </c>
      <c r="AB1402" s="73"/>
      <c r="AC1402" s="59">
        <f>IF(ROUND(Comptes!AA1402,0)=0,Comptes!AF1402,IFERROR(IF(Comptes!H1402&lt;&gt;0,IF(Comptes!AA1402&lt;&gt;0,SUMPRODUCT(Comptes!O1402:Z1402,Comptes!$O$5:$Z$5)/Comptes!AA1402,IF(Comptes!G1402&lt;&gt;0,$AC$3,Comptes!AF1402)),""),""))</f>
        <v>0</v>
      </c>
      <c r="AD1402" s="60" t="str">
        <f ca="1">+IFERROR(VLOOKUP((($AC$3-AC1402))/30.5,$AK$24:$AL$28,2,TRUE),"")</f>
        <v>A plus d’un an</v>
      </c>
      <c r="AE1402" s="52"/>
      <c r="AF1402" s="61"/>
    </row>
    <row r="1403" spans="1:32" customFormat="1" ht="13.8" x14ac:dyDescent="0.3">
      <c r="A1403" s="76"/>
      <c r="B1403" s="64" t="s">
        <v>125</v>
      </c>
      <c r="C1403" s="65" t="s">
        <v>125</v>
      </c>
      <c r="D1403" s="65" t="s">
        <v>125</v>
      </c>
      <c r="E1403" s="66" t="s">
        <v>125</v>
      </c>
      <c r="F1403" s="54">
        <v>0</v>
      </c>
      <c r="G1403" s="55">
        <v>0</v>
      </c>
      <c r="H1403" s="67">
        <f t="shared" si="75"/>
        <v>0</v>
      </c>
      <c r="I1403" s="68"/>
      <c r="J1403" s="56"/>
      <c r="K1403" s="69"/>
      <c r="L1403" s="70">
        <f t="shared" si="76"/>
        <v>0</v>
      </c>
      <c r="M1403" s="52"/>
      <c r="N1403" s="57">
        <v>0</v>
      </c>
      <c r="O1403" s="72"/>
      <c r="P1403" s="72"/>
      <c r="Q1403" s="72"/>
      <c r="R1403" s="72"/>
      <c r="S1403" s="72"/>
      <c r="T1403" s="72"/>
      <c r="U1403" s="72"/>
      <c r="V1403" s="72"/>
      <c r="W1403" s="72"/>
      <c r="X1403" s="72"/>
      <c r="Y1403" s="72"/>
      <c r="Z1403" s="72"/>
      <c r="AA1403" s="58">
        <f t="shared" si="77"/>
        <v>0</v>
      </c>
      <c r="AB1403" s="73"/>
      <c r="AC1403" s="59">
        <f>IF(ROUND(Comptes!AA1403,0)=0,Comptes!AF1403,IFERROR(IF(Comptes!H1403&lt;&gt;0,IF(Comptes!AA1403&lt;&gt;0,SUMPRODUCT(Comptes!O1403:Z1403,Comptes!$O$5:$Z$5)/Comptes!AA1403,IF(Comptes!G1403&lt;&gt;0,$AC$3,Comptes!AF1403)),""),""))</f>
        <v>0</v>
      </c>
      <c r="AD1403" s="60" t="str">
        <f ca="1">+IFERROR(VLOOKUP((($AC$3-AC1403))/30.5,$AK$24:$AL$28,2,TRUE),"")</f>
        <v>A plus d’un an</v>
      </c>
      <c r="AE1403" s="52"/>
      <c r="AF1403" s="61"/>
    </row>
    <row r="1404" spans="1:32" customFormat="1" ht="13.8" x14ac:dyDescent="0.3">
      <c r="A1404" s="76"/>
      <c r="B1404" s="64" t="s">
        <v>125</v>
      </c>
      <c r="C1404" s="65" t="s">
        <v>125</v>
      </c>
      <c r="D1404" s="65" t="s">
        <v>125</v>
      </c>
      <c r="E1404" s="66" t="s">
        <v>125</v>
      </c>
      <c r="F1404" s="54">
        <v>0</v>
      </c>
      <c r="G1404" s="55">
        <v>0</v>
      </c>
      <c r="H1404" s="67">
        <f t="shared" si="75"/>
        <v>0</v>
      </c>
      <c r="I1404" s="68"/>
      <c r="J1404" s="56"/>
      <c r="K1404" s="69"/>
      <c r="L1404" s="70">
        <f t="shared" si="76"/>
        <v>0</v>
      </c>
      <c r="M1404" s="52"/>
      <c r="N1404" s="57">
        <v>0</v>
      </c>
      <c r="O1404" s="72"/>
      <c r="P1404" s="72"/>
      <c r="Q1404" s="72"/>
      <c r="R1404" s="72"/>
      <c r="S1404" s="72"/>
      <c r="T1404" s="72"/>
      <c r="U1404" s="72"/>
      <c r="V1404" s="72"/>
      <c r="W1404" s="72"/>
      <c r="X1404" s="72"/>
      <c r="Y1404" s="72"/>
      <c r="Z1404" s="72"/>
      <c r="AA1404" s="58">
        <f t="shared" si="77"/>
        <v>0</v>
      </c>
      <c r="AB1404" s="73"/>
      <c r="AC1404" s="59">
        <f>IF(ROUND(Comptes!AA1404,0)=0,Comptes!AF1404,IFERROR(IF(Comptes!H1404&lt;&gt;0,IF(Comptes!AA1404&lt;&gt;0,SUMPRODUCT(Comptes!O1404:Z1404,Comptes!$O$5:$Z$5)/Comptes!AA1404,IF(Comptes!G1404&lt;&gt;0,$AC$3,Comptes!AF1404)),""),""))</f>
        <v>0</v>
      </c>
      <c r="AD1404" s="60" t="str">
        <f ca="1">+IFERROR(VLOOKUP((($AC$3-AC1404))/30.5,$AK$24:$AL$28,2,TRUE),"")</f>
        <v>A plus d’un an</v>
      </c>
      <c r="AE1404" s="52"/>
      <c r="AF1404" s="61"/>
    </row>
    <row r="1405" spans="1:32" customFormat="1" ht="13.8" x14ac:dyDescent="0.3">
      <c r="A1405" s="76"/>
      <c r="B1405" s="64" t="s">
        <v>125</v>
      </c>
      <c r="C1405" s="65" t="s">
        <v>125</v>
      </c>
      <c r="D1405" s="65" t="s">
        <v>125</v>
      </c>
      <c r="E1405" s="66" t="s">
        <v>125</v>
      </c>
      <c r="F1405" s="54">
        <v>0</v>
      </c>
      <c r="G1405" s="55">
        <v>0</v>
      </c>
      <c r="H1405" s="67">
        <f t="shared" si="75"/>
        <v>0</v>
      </c>
      <c r="I1405" s="68"/>
      <c r="J1405" s="56"/>
      <c r="K1405" s="69"/>
      <c r="L1405" s="70">
        <f t="shared" si="76"/>
        <v>0</v>
      </c>
      <c r="M1405" s="52"/>
      <c r="N1405" s="57">
        <v>0</v>
      </c>
      <c r="O1405" s="72"/>
      <c r="P1405" s="72"/>
      <c r="Q1405" s="72"/>
      <c r="R1405" s="72"/>
      <c r="S1405" s="72"/>
      <c r="T1405" s="72"/>
      <c r="U1405" s="72"/>
      <c r="V1405" s="72"/>
      <c r="W1405" s="72"/>
      <c r="X1405" s="72"/>
      <c r="Y1405" s="72"/>
      <c r="Z1405" s="72"/>
      <c r="AA1405" s="58">
        <f t="shared" si="77"/>
        <v>0</v>
      </c>
      <c r="AB1405" s="73"/>
      <c r="AC1405" s="59">
        <f>IF(ROUND(Comptes!AA1405,0)=0,Comptes!AF1405,IFERROR(IF(Comptes!H1405&lt;&gt;0,IF(Comptes!AA1405&lt;&gt;0,SUMPRODUCT(Comptes!O1405:Z1405,Comptes!$O$5:$Z$5)/Comptes!AA1405,IF(Comptes!G1405&lt;&gt;0,$AC$3,Comptes!AF1405)),""),""))</f>
        <v>0</v>
      </c>
      <c r="AD1405" s="60" t="str">
        <f ca="1">+IFERROR(VLOOKUP((($AC$3-AC1405))/30.5,$AK$24:$AL$28,2,TRUE),"")</f>
        <v>A plus d’un an</v>
      </c>
      <c r="AE1405" s="52"/>
      <c r="AF1405" s="61"/>
    </row>
    <row r="1406" spans="1:32" customFormat="1" ht="13.8" x14ac:dyDescent="0.3">
      <c r="A1406" s="76"/>
      <c r="B1406" s="64" t="s">
        <v>125</v>
      </c>
      <c r="C1406" s="65" t="s">
        <v>125</v>
      </c>
      <c r="D1406" s="65" t="s">
        <v>125</v>
      </c>
      <c r="E1406" s="66" t="s">
        <v>125</v>
      </c>
      <c r="F1406" s="54">
        <v>0</v>
      </c>
      <c r="G1406" s="55">
        <v>0</v>
      </c>
      <c r="H1406" s="67">
        <f t="shared" si="75"/>
        <v>0</v>
      </c>
      <c r="I1406" s="68"/>
      <c r="J1406" s="56"/>
      <c r="K1406" s="69"/>
      <c r="L1406" s="70">
        <f t="shared" si="76"/>
        <v>0</v>
      </c>
      <c r="M1406" s="52"/>
      <c r="N1406" s="57">
        <v>0</v>
      </c>
      <c r="O1406" s="72"/>
      <c r="P1406" s="72"/>
      <c r="Q1406" s="72"/>
      <c r="R1406" s="72"/>
      <c r="S1406" s="72"/>
      <c r="T1406" s="72"/>
      <c r="U1406" s="72"/>
      <c r="V1406" s="72"/>
      <c r="W1406" s="72"/>
      <c r="X1406" s="72"/>
      <c r="Y1406" s="72"/>
      <c r="Z1406" s="72"/>
      <c r="AA1406" s="58">
        <f t="shared" si="77"/>
        <v>0</v>
      </c>
      <c r="AB1406" s="73"/>
      <c r="AC1406" s="59">
        <f>IF(ROUND(Comptes!AA1406,0)=0,Comptes!AF1406,IFERROR(IF(Comptes!H1406&lt;&gt;0,IF(Comptes!AA1406&lt;&gt;0,SUMPRODUCT(Comptes!O1406:Z1406,Comptes!$O$5:$Z$5)/Comptes!AA1406,IF(Comptes!G1406&lt;&gt;0,$AC$3,Comptes!AF1406)),""),""))</f>
        <v>0</v>
      </c>
      <c r="AD1406" s="60" t="str">
        <f ca="1">+IFERROR(VLOOKUP((($AC$3-AC1406))/30.5,$AK$24:$AL$28,2,TRUE),"")</f>
        <v>A plus d’un an</v>
      </c>
      <c r="AE1406" s="52"/>
      <c r="AF1406" s="61"/>
    </row>
    <row r="1407" spans="1:32" customFormat="1" ht="13.8" x14ac:dyDescent="0.3">
      <c r="A1407" s="76"/>
      <c r="B1407" s="64" t="s">
        <v>125</v>
      </c>
      <c r="C1407" s="65" t="s">
        <v>125</v>
      </c>
      <c r="D1407" s="65" t="s">
        <v>125</v>
      </c>
      <c r="E1407" s="66" t="s">
        <v>125</v>
      </c>
      <c r="F1407" s="54">
        <v>0</v>
      </c>
      <c r="G1407" s="55">
        <v>0</v>
      </c>
      <c r="H1407" s="67">
        <f t="shared" si="75"/>
        <v>0</v>
      </c>
      <c r="I1407" s="68"/>
      <c r="J1407" s="56"/>
      <c r="K1407" s="69"/>
      <c r="L1407" s="70">
        <f t="shared" si="76"/>
        <v>0</v>
      </c>
      <c r="M1407" s="52"/>
      <c r="N1407" s="57">
        <v>0</v>
      </c>
      <c r="O1407" s="72"/>
      <c r="P1407" s="72"/>
      <c r="Q1407" s="72"/>
      <c r="R1407" s="72"/>
      <c r="S1407" s="72"/>
      <c r="T1407" s="72"/>
      <c r="U1407" s="72"/>
      <c r="V1407" s="72"/>
      <c r="W1407" s="72"/>
      <c r="X1407" s="72"/>
      <c r="Y1407" s="72"/>
      <c r="Z1407" s="72"/>
      <c r="AA1407" s="58">
        <f t="shared" si="77"/>
        <v>0</v>
      </c>
      <c r="AB1407" s="73"/>
      <c r="AC1407" s="59">
        <f>IF(ROUND(Comptes!AA1407,0)=0,Comptes!AF1407,IFERROR(IF(Comptes!H1407&lt;&gt;0,IF(Comptes!AA1407&lt;&gt;0,SUMPRODUCT(Comptes!O1407:Z1407,Comptes!$O$5:$Z$5)/Comptes!AA1407,IF(Comptes!G1407&lt;&gt;0,$AC$3,Comptes!AF1407)),""),""))</f>
        <v>0</v>
      </c>
      <c r="AD1407" s="60" t="str">
        <f ca="1">+IFERROR(VLOOKUP((($AC$3-AC1407))/30.5,$AK$24:$AL$28,2,TRUE),"")</f>
        <v>A plus d’un an</v>
      </c>
      <c r="AE1407" s="52"/>
      <c r="AF1407" s="61"/>
    </row>
    <row r="1408" spans="1:32" customFormat="1" ht="13.8" x14ac:dyDescent="0.3">
      <c r="A1408" s="76"/>
      <c r="B1408" s="64" t="s">
        <v>125</v>
      </c>
      <c r="C1408" s="65" t="s">
        <v>125</v>
      </c>
      <c r="D1408" s="65" t="s">
        <v>125</v>
      </c>
      <c r="E1408" s="66" t="s">
        <v>125</v>
      </c>
      <c r="F1408" s="54">
        <v>0</v>
      </c>
      <c r="G1408" s="55">
        <v>0</v>
      </c>
      <c r="H1408" s="67">
        <f t="shared" si="75"/>
        <v>0</v>
      </c>
      <c r="I1408" s="68"/>
      <c r="J1408" s="56"/>
      <c r="K1408" s="69"/>
      <c r="L1408" s="70">
        <f t="shared" si="76"/>
        <v>0</v>
      </c>
      <c r="M1408" s="52"/>
      <c r="N1408" s="57">
        <v>0</v>
      </c>
      <c r="O1408" s="72"/>
      <c r="P1408" s="72"/>
      <c r="Q1408" s="72"/>
      <c r="R1408" s="72"/>
      <c r="S1408" s="72"/>
      <c r="T1408" s="72"/>
      <c r="U1408" s="72"/>
      <c r="V1408" s="72"/>
      <c r="W1408" s="72"/>
      <c r="X1408" s="72"/>
      <c r="Y1408" s="72"/>
      <c r="Z1408" s="72"/>
      <c r="AA1408" s="58">
        <f t="shared" si="77"/>
        <v>0</v>
      </c>
      <c r="AB1408" s="73"/>
      <c r="AC1408" s="59">
        <f>IF(ROUND(Comptes!AA1408,0)=0,Comptes!AF1408,IFERROR(IF(Comptes!H1408&lt;&gt;0,IF(Comptes!AA1408&lt;&gt;0,SUMPRODUCT(Comptes!O1408:Z1408,Comptes!$O$5:$Z$5)/Comptes!AA1408,IF(Comptes!G1408&lt;&gt;0,$AC$3,Comptes!AF1408)),""),""))</f>
        <v>0</v>
      </c>
      <c r="AD1408" s="60" t="str">
        <f ca="1">+IFERROR(VLOOKUP((($AC$3-AC1408))/30.5,$AK$24:$AL$28,2,TRUE),"")</f>
        <v>A plus d’un an</v>
      </c>
      <c r="AE1408" s="52"/>
      <c r="AF1408" s="61"/>
    </row>
    <row r="1409" spans="1:32" customFormat="1" ht="13.8" x14ac:dyDescent="0.3">
      <c r="A1409" s="76"/>
      <c r="B1409" s="64" t="s">
        <v>125</v>
      </c>
      <c r="C1409" s="65" t="s">
        <v>125</v>
      </c>
      <c r="D1409" s="65" t="s">
        <v>125</v>
      </c>
      <c r="E1409" s="66" t="s">
        <v>125</v>
      </c>
      <c r="F1409" s="54">
        <v>0</v>
      </c>
      <c r="G1409" s="55">
        <v>0</v>
      </c>
      <c r="H1409" s="67">
        <f t="shared" si="75"/>
        <v>0</v>
      </c>
      <c r="I1409" s="68"/>
      <c r="J1409" s="56"/>
      <c r="K1409" s="69"/>
      <c r="L1409" s="70">
        <f t="shared" si="76"/>
        <v>0</v>
      </c>
      <c r="M1409" s="52"/>
      <c r="N1409" s="57">
        <v>0</v>
      </c>
      <c r="O1409" s="72"/>
      <c r="P1409" s="72"/>
      <c r="Q1409" s="72"/>
      <c r="R1409" s="72"/>
      <c r="S1409" s="72"/>
      <c r="T1409" s="72"/>
      <c r="U1409" s="72"/>
      <c r="V1409" s="72"/>
      <c r="W1409" s="72"/>
      <c r="X1409" s="72"/>
      <c r="Y1409" s="72"/>
      <c r="Z1409" s="72"/>
      <c r="AA1409" s="58">
        <f t="shared" si="77"/>
        <v>0</v>
      </c>
      <c r="AB1409" s="73"/>
      <c r="AC1409" s="59">
        <f>IF(ROUND(Comptes!AA1409,0)=0,Comptes!AF1409,IFERROR(IF(Comptes!H1409&lt;&gt;0,IF(Comptes!AA1409&lt;&gt;0,SUMPRODUCT(Comptes!O1409:Z1409,Comptes!$O$5:$Z$5)/Comptes!AA1409,IF(Comptes!G1409&lt;&gt;0,$AC$3,Comptes!AF1409)),""),""))</f>
        <v>0</v>
      </c>
      <c r="AD1409" s="60" t="str">
        <f ca="1">+IFERROR(VLOOKUP((($AC$3-AC1409))/30.5,$AK$24:$AL$28,2,TRUE),"")</f>
        <v>A plus d’un an</v>
      </c>
      <c r="AE1409" s="52"/>
      <c r="AF1409" s="61"/>
    </row>
    <row r="1410" spans="1:32" customFormat="1" ht="13.8" x14ac:dyDescent="0.3">
      <c r="A1410" s="76"/>
      <c r="B1410" s="64" t="s">
        <v>125</v>
      </c>
      <c r="C1410" s="65" t="s">
        <v>125</v>
      </c>
      <c r="D1410" s="65" t="s">
        <v>125</v>
      </c>
      <c r="E1410" s="66" t="s">
        <v>125</v>
      </c>
      <c r="F1410" s="54">
        <v>0</v>
      </c>
      <c r="G1410" s="55">
        <v>0</v>
      </c>
      <c r="H1410" s="67">
        <f t="shared" si="75"/>
        <v>0</v>
      </c>
      <c r="I1410" s="68"/>
      <c r="J1410" s="56"/>
      <c r="K1410" s="69"/>
      <c r="L1410" s="70">
        <f t="shared" si="76"/>
        <v>0</v>
      </c>
      <c r="M1410" s="52"/>
      <c r="N1410" s="57">
        <v>0</v>
      </c>
      <c r="O1410" s="72"/>
      <c r="P1410" s="72"/>
      <c r="Q1410" s="72"/>
      <c r="R1410" s="72"/>
      <c r="S1410" s="72"/>
      <c r="T1410" s="72"/>
      <c r="U1410" s="72"/>
      <c r="V1410" s="72"/>
      <c r="W1410" s="72"/>
      <c r="X1410" s="72"/>
      <c r="Y1410" s="72"/>
      <c r="Z1410" s="72"/>
      <c r="AA1410" s="58">
        <f t="shared" si="77"/>
        <v>0</v>
      </c>
      <c r="AB1410" s="73"/>
      <c r="AC1410" s="59">
        <f>IF(ROUND(Comptes!AA1410,0)=0,Comptes!AF1410,IFERROR(IF(Comptes!H1410&lt;&gt;0,IF(Comptes!AA1410&lt;&gt;0,SUMPRODUCT(Comptes!O1410:Z1410,Comptes!$O$5:$Z$5)/Comptes!AA1410,IF(Comptes!G1410&lt;&gt;0,$AC$3,Comptes!AF1410)),""),""))</f>
        <v>0</v>
      </c>
      <c r="AD1410" s="60" t="str">
        <f ca="1">+IFERROR(VLOOKUP((($AC$3-AC1410))/30.5,$AK$24:$AL$28,2,TRUE),"")</f>
        <v>A plus d’un an</v>
      </c>
      <c r="AE1410" s="52"/>
      <c r="AF1410" s="61"/>
    </row>
    <row r="1411" spans="1:32" customFormat="1" ht="13.8" x14ac:dyDescent="0.3">
      <c r="A1411" s="76"/>
      <c r="B1411" s="64" t="s">
        <v>125</v>
      </c>
      <c r="C1411" s="65" t="s">
        <v>125</v>
      </c>
      <c r="D1411" s="65" t="s">
        <v>125</v>
      </c>
      <c r="E1411" s="66" t="s">
        <v>125</v>
      </c>
      <c r="F1411" s="54">
        <v>0</v>
      </c>
      <c r="G1411" s="55">
        <v>0</v>
      </c>
      <c r="H1411" s="67">
        <f t="shared" si="75"/>
        <v>0</v>
      </c>
      <c r="I1411" s="68"/>
      <c r="J1411" s="56"/>
      <c r="K1411" s="69"/>
      <c r="L1411" s="70">
        <f t="shared" si="76"/>
        <v>0</v>
      </c>
      <c r="M1411" s="52"/>
      <c r="N1411" s="57">
        <v>0</v>
      </c>
      <c r="O1411" s="72"/>
      <c r="P1411" s="72"/>
      <c r="Q1411" s="72"/>
      <c r="R1411" s="72"/>
      <c r="S1411" s="72"/>
      <c r="T1411" s="72"/>
      <c r="U1411" s="72"/>
      <c r="V1411" s="72"/>
      <c r="W1411" s="72"/>
      <c r="X1411" s="72"/>
      <c r="Y1411" s="72"/>
      <c r="Z1411" s="72"/>
      <c r="AA1411" s="58">
        <f t="shared" si="77"/>
        <v>0</v>
      </c>
      <c r="AB1411" s="73"/>
      <c r="AC1411" s="59">
        <f>IF(ROUND(Comptes!AA1411,0)=0,Comptes!AF1411,IFERROR(IF(Comptes!H1411&lt;&gt;0,IF(Comptes!AA1411&lt;&gt;0,SUMPRODUCT(Comptes!O1411:Z1411,Comptes!$O$5:$Z$5)/Comptes!AA1411,IF(Comptes!G1411&lt;&gt;0,$AC$3,Comptes!AF1411)),""),""))</f>
        <v>0</v>
      </c>
      <c r="AD1411" s="60" t="str">
        <f ca="1">+IFERROR(VLOOKUP((($AC$3-AC1411))/30.5,$AK$24:$AL$28,2,TRUE),"")</f>
        <v>A plus d’un an</v>
      </c>
      <c r="AE1411" s="52"/>
      <c r="AF1411" s="61"/>
    </row>
    <row r="1412" spans="1:32" customFormat="1" ht="13.8" x14ac:dyDescent="0.3">
      <c r="A1412" s="76"/>
      <c r="B1412" s="64" t="s">
        <v>125</v>
      </c>
      <c r="C1412" s="65" t="s">
        <v>125</v>
      </c>
      <c r="D1412" s="65" t="s">
        <v>125</v>
      </c>
      <c r="E1412" s="66" t="s">
        <v>125</v>
      </c>
      <c r="F1412" s="54">
        <v>0</v>
      </c>
      <c r="G1412" s="55">
        <v>0</v>
      </c>
      <c r="H1412" s="67">
        <f t="shared" si="75"/>
        <v>0</v>
      </c>
      <c r="I1412" s="68"/>
      <c r="J1412" s="56"/>
      <c r="K1412" s="69"/>
      <c r="L1412" s="70">
        <f t="shared" si="76"/>
        <v>0</v>
      </c>
      <c r="M1412" s="52"/>
      <c r="N1412" s="57">
        <v>0</v>
      </c>
      <c r="O1412" s="72"/>
      <c r="P1412" s="72"/>
      <c r="Q1412" s="72"/>
      <c r="R1412" s="72"/>
      <c r="S1412" s="72"/>
      <c r="T1412" s="72"/>
      <c r="U1412" s="72"/>
      <c r="V1412" s="72"/>
      <c r="W1412" s="72"/>
      <c r="X1412" s="72"/>
      <c r="Y1412" s="72"/>
      <c r="Z1412" s="72"/>
      <c r="AA1412" s="58">
        <f t="shared" si="77"/>
        <v>0</v>
      </c>
      <c r="AB1412" s="73"/>
      <c r="AC1412" s="59">
        <f>IF(ROUND(Comptes!AA1412,0)=0,Comptes!AF1412,IFERROR(IF(Comptes!H1412&lt;&gt;0,IF(Comptes!AA1412&lt;&gt;0,SUMPRODUCT(Comptes!O1412:Z1412,Comptes!$O$5:$Z$5)/Comptes!AA1412,IF(Comptes!G1412&lt;&gt;0,$AC$3,Comptes!AF1412)),""),""))</f>
        <v>0</v>
      </c>
      <c r="AD1412" s="60" t="str">
        <f ca="1">+IFERROR(VLOOKUP((($AC$3-AC1412))/30.5,$AK$24:$AL$28,2,TRUE),"")</f>
        <v>A plus d’un an</v>
      </c>
      <c r="AE1412" s="52"/>
      <c r="AF1412" s="61"/>
    </row>
    <row r="1413" spans="1:32" customFormat="1" ht="13.8" x14ac:dyDescent="0.3">
      <c r="A1413" s="76"/>
      <c r="B1413" s="64" t="s">
        <v>125</v>
      </c>
      <c r="C1413" s="65" t="s">
        <v>125</v>
      </c>
      <c r="D1413" s="65" t="s">
        <v>125</v>
      </c>
      <c r="E1413" s="66" t="s">
        <v>125</v>
      </c>
      <c r="F1413" s="54">
        <v>0</v>
      </c>
      <c r="G1413" s="55">
        <v>0</v>
      </c>
      <c r="H1413" s="67">
        <f t="shared" si="75"/>
        <v>0</v>
      </c>
      <c r="I1413" s="68"/>
      <c r="J1413" s="56"/>
      <c r="K1413" s="69"/>
      <c r="L1413" s="70">
        <f t="shared" si="76"/>
        <v>0</v>
      </c>
      <c r="M1413" s="52"/>
      <c r="N1413" s="57">
        <v>0</v>
      </c>
      <c r="O1413" s="72"/>
      <c r="P1413" s="72"/>
      <c r="Q1413" s="72"/>
      <c r="R1413" s="72"/>
      <c r="S1413" s="72"/>
      <c r="T1413" s="72"/>
      <c r="U1413" s="72"/>
      <c r="V1413" s="72"/>
      <c r="W1413" s="72"/>
      <c r="X1413" s="72"/>
      <c r="Y1413" s="72"/>
      <c r="Z1413" s="72"/>
      <c r="AA1413" s="58">
        <f t="shared" si="77"/>
        <v>0</v>
      </c>
      <c r="AB1413" s="73"/>
      <c r="AC1413" s="59">
        <f>IF(ROUND(Comptes!AA1413,0)=0,Comptes!AF1413,IFERROR(IF(Comptes!H1413&lt;&gt;0,IF(Comptes!AA1413&lt;&gt;0,SUMPRODUCT(Comptes!O1413:Z1413,Comptes!$O$5:$Z$5)/Comptes!AA1413,IF(Comptes!G1413&lt;&gt;0,$AC$3,Comptes!AF1413)),""),""))</f>
        <v>0</v>
      </c>
      <c r="AD1413" s="60" t="str">
        <f ca="1">+IFERROR(VLOOKUP((($AC$3-AC1413))/30.5,$AK$24:$AL$28,2,TRUE),"")</f>
        <v>A plus d’un an</v>
      </c>
      <c r="AE1413" s="52"/>
      <c r="AF1413" s="61"/>
    </row>
    <row r="1414" spans="1:32" customFormat="1" ht="13.8" x14ac:dyDescent="0.3">
      <c r="A1414" s="76"/>
      <c r="B1414" s="64" t="s">
        <v>125</v>
      </c>
      <c r="C1414" s="65" t="s">
        <v>125</v>
      </c>
      <c r="D1414" s="65" t="s">
        <v>125</v>
      </c>
      <c r="E1414" s="66" t="s">
        <v>125</v>
      </c>
      <c r="F1414" s="54">
        <v>0</v>
      </c>
      <c r="G1414" s="55">
        <v>0</v>
      </c>
      <c r="H1414" s="67">
        <f t="shared" si="75"/>
        <v>0</v>
      </c>
      <c r="I1414" s="68"/>
      <c r="J1414" s="56"/>
      <c r="K1414" s="69"/>
      <c r="L1414" s="70">
        <f t="shared" si="76"/>
        <v>0</v>
      </c>
      <c r="M1414" s="52"/>
      <c r="N1414" s="57">
        <v>0</v>
      </c>
      <c r="O1414" s="72"/>
      <c r="P1414" s="72"/>
      <c r="Q1414" s="72"/>
      <c r="R1414" s="72"/>
      <c r="S1414" s="72"/>
      <c r="T1414" s="72"/>
      <c r="U1414" s="72"/>
      <c r="V1414" s="72"/>
      <c r="W1414" s="72"/>
      <c r="X1414" s="72"/>
      <c r="Y1414" s="72"/>
      <c r="Z1414" s="72"/>
      <c r="AA1414" s="58">
        <f t="shared" si="77"/>
        <v>0</v>
      </c>
      <c r="AB1414" s="73"/>
      <c r="AC1414" s="59">
        <f>IF(ROUND(Comptes!AA1414,0)=0,Comptes!AF1414,IFERROR(IF(Comptes!H1414&lt;&gt;0,IF(Comptes!AA1414&lt;&gt;0,SUMPRODUCT(Comptes!O1414:Z1414,Comptes!$O$5:$Z$5)/Comptes!AA1414,IF(Comptes!G1414&lt;&gt;0,$AC$3,Comptes!AF1414)),""),""))</f>
        <v>0</v>
      </c>
      <c r="AD1414" s="60" t="str">
        <f ca="1">+IFERROR(VLOOKUP((($AC$3-AC1414))/30.5,$AK$24:$AL$28,2,TRUE),"")</f>
        <v>A plus d’un an</v>
      </c>
      <c r="AE1414" s="52"/>
      <c r="AF1414" s="61"/>
    </row>
    <row r="1415" spans="1:32" customFormat="1" ht="13.8" x14ac:dyDescent="0.3">
      <c r="A1415" s="76"/>
      <c r="B1415" s="64" t="s">
        <v>125</v>
      </c>
      <c r="C1415" s="65" t="s">
        <v>125</v>
      </c>
      <c r="D1415" s="65" t="s">
        <v>125</v>
      </c>
      <c r="E1415" s="66" t="s">
        <v>125</v>
      </c>
      <c r="F1415" s="54">
        <v>0</v>
      </c>
      <c r="G1415" s="55">
        <v>0</v>
      </c>
      <c r="H1415" s="67">
        <f t="shared" si="75"/>
        <v>0</v>
      </c>
      <c r="I1415" s="68"/>
      <c r="J1415" s="56"/>
      <c r="K1415" s="69"/>
      <c r="L1415" s="70">
        <f t="shared" si="76"/>
        <v>0</v>
      </c>
      <c r="M1415" s="52"/>
      <c r="N1415" s="57">
        <v>0</v>
      </c>
      <c r="O1415" s="72"/>
      <c r="P1415" s="72"/>
      <c r="Q1415" s="72"/>
      <c r="R1415" s="72"/>
      <c r="S1415" s="72"/>
      <c r="T1415" s="72"/>
      <c r="U1415" s="72"/>
      <c r="V1415" s="72"/>
      <c r="W1415" s="72"/>
      <c r="X1415" s="72"/>
      <c r="Y1415" s="72"/>
      <c r="Z1415" s="72"/>
      <c r="AA1415" s="58">
        <f t="shared" si="77"/>
        <v>0</v>
      </c>
      <c r="AB1415" s="73"/>
      <c r="AC1415" s="59">
        <f>IF(ROUND(Comptes!AA1415,0)=0,Comptes!AF1415,IFERROR(IF(Comptes!H1415&lt;&gt;0,IF(Comptes!AA1415&lt;&gt;0,SUMPRODUCT(Comptes!O1415:Z1415,Comptes!$O$5:$Z$5)/Comptes!AA1415,IF(Comptes!G1415&lt;&gt;0,$AC$3,Comptes!AF1415)),""),""))</f>
        <v>0</v>
      </c>
      <c r="AD1415" s="60" t="str">
        <f ca="1">+IFERROR(VLOOKUP((($AC$3-AC1415))/30.5,$AK$24:$AL$28,2,TRUE),"")</f>
        <v>A plus d’un an</v>
      </c>
      <c r="AE1415" s="52"/>
      <c r="AF1415" s="61"/>
    </row>
    <row r="1416" spans="1:32" customFormat="1" ht="13.8" x14ac:dyDescent="0.3">
      <c r="A1416" s="76"/>
      <c r="B1416" s="64" t="s">
        <v>125</v>
      </c>
      <c r="C1416" s="65" t="s">
        <v>125</v>
      </c>
      <c r="D1416" s="65" t="s">
        <v>125</v>
      </c>
      <c r="E1416" s="66" t="s">
        <v>125</v>
      </c>
      <c r="F1416" s="54">
        <v>0</v>
      </c>
      <c r="G1416" s="55">
        <v>0</v>
      </c>
      <c r="H1416" s="67">
        <f t="shared" si="75"/>
        <v>0</v>
      </c>
      <c r="I1416" s="68"/>
      <c r="J1416" s="56"/>
      <c r="K1416" s="69"/>
      <c r="L1416" s="70">
        <f t="shared" si="76"/>
        <v>0</v>
      </c>
      <c r="M1416" s="52"/>
      <c r="N1416" s="57">
        <v>0</v>
      </c>
      <c r="O1416" s="72"/>
      <c r="P1416" s="72"/>
      <c r="Q1416" s="72"/>
      <c r="R1416" s="72"/>
      <c r="S1416" s="72"/>
      <c r="T1416" s="72"/>
      <c r="U1416" s="72"/>
      <c r="V1416" s="72"/>
      <c r="W1416" s="72"/>
      <c r="X1416" s="72"/>
      <c r="Y1416" s="72"/>
      <c r="Z1416" s="72"/>
      <c r="AA1416" s="58">
        <f t="shared" si="77"/>
        <v>0</v>
      </c>
      <c r="AB1416" s="73"/>
      <c r="AC1416" s="59">
        <f>IF(ROUND(Comptes!AA1416,0)=0,Comptes!AF1416,IFERROR(IF(Comptes!H1416&lt;&gt;0,IF(Comptes!AA1416&lt;&gt;0,SUMPRODUCT(Comptes!O1416:Z1416,Comptes!$O$5:$Z$5)/Comptes!AA1416,IF(Comptes!G1416&lt;&gt;0,$AC$3,Comptes!AF1416)),""),""))</f>
        <v>0</v>
      </c>
      <c r="AD1416" s="60" t="str">
        <f ca="1">+IFERROR(VLOOKUP((($AC$3-AC1416))/30.5,$AK$24:$AL$28,2,TRUE),"")</f>
        <v>A plus d’un an</v>
      </c>
      <c r="AE1416" s="52"/>
      <c r="AF1416" s="61"/>
    </row>
    <row r="1417" spans="1:32" customFormat="1" ht="13.8" x14ac:dyDescent="0.3">
      <c r="A1417" s="76"/>
      <c r="B1417" s="64" t="s">
        <v>125</v>
      </c>
      <c r="C1417" s="65" t="s">
        <v>125</v>
      </c>
      <c r="D1417" s="65" t="s">
        <v>125</v>
      </c>
      <c r="E1417" s="66" t="s">
        <v>125</v>
      </c>
      <c r="F1417" s="54">
        <v>0</v>
      </c>
      <c r="G1417" s="55">
        <v>0</v>
      </c>
      <c r="H1417" s="67">
        <f t="shared" si="75"/>
        <v>0</v>
      </c>
      <c r="I1417" s="68"/>
      <c r="J1417" s="56"/>
      <c r="K1417" s="69"/>
      <c r="L1417" s="70">
        <f t="shared" si="76"/>
        <v>0</v>
      </c>
      <c r="M1417" s="52"/>
      <c r="N1417" s="57">
        <v>0</v>
      </c>
      <c r="O1417" s="72"/>
      <c r="P1417" s="72"/>
      <c r="Q1417" s="72"/>
      <c r="R1417" s="72"/>
      <c r="S1417" s="72"/>
      <c r="T1417" s="72"/>
      <c r="U1417" s="72"/>
      <c r="V1417" s="72"/>
      <c r="W1417" s="72"/>
      <c r="X1417" s="72"/>
      <c r="Y1417" s="72"/>
      <c r="Z1417" s="72"/>
      <c r="AA1417" s="58">
        <f t="shared" si="77"/>
        <v>0</v>
      </c>
      <c r="AB1417" s="73"/>
      <c r="AC1417" s="59">
        <f>IF(ROUND(Comptes!AA1417,0)=0,Comptes!AF1417,IFERROR(IF(Comptes!H1417&lt;&gt;0,IF(Comptes!AA1417&lt;&gt;0,SUMPRODUCT(Comptes!O1417:Z1417,Comptes!$O$5:$Z$5)/Comptes!AA1417,IF(Comptes!G1417&lt;&gt;0,$AC$3,Comptes!AF1417)),""),""))</f>
        <v>0</v>
      </c>
      <c r="AD1417" s="60" t="str">
        <f ca="1">+IFERROR(VLOOKUP((($AC$3-AC1417))/30.5,$AK$24:$AL$28,2,TRUE),"")</f>
        <v>A plus d’un an</v>
      </c>
      <c r="AE1417" s="52"/>
      <c r="AF1417" s="61"/>
    </row>
    <row r="1418" spans="1:32" customFormat="1" ht="13.8" x14ac:dyDescent="0.3">
      <c r="A1418" s="76"/>
      <c r="B1418" s="64" t="s">
        <v>125</v>
      </c>
      <c r="C1418" s="65" t="s">
        <v>125</v>
      </c>
      <c r="D1418" s="65" t="s">
        <v>125</v>
      </c>
      <c r="E1418" s="66" t="s">
        <v>125</v>
      </c>
      <c r="F1418" s="54">
        <v>0</v>
      </c>
      <c r="G1418" s="55">
        <v>0</v>
      </c>
      <c r="H1418" s="67">
        <f t="shared" si="75"/>
        <v>0</v>
      </c>
      <c r="I1418" s="68"/>
      <c r="J1418" s="56"/>
      <c r="K1418" s="69"/>
      <c r="L1418" s="70">
        <f t="shared" si="76"/>
        <v>0</v>
      </c>
      <c r="M1418" s="52"/>
      <c r="N1418" s="57">
        <v>0</v>
      </c>
      <c r="O1418" s="72"/>
      <c r="P1418" s="72"/>
      <c r="Q1418" s="72"/>
      <c r="R1418" s="72"/>
      <c r="S1418" s="72"/>
      <c r="T1418" s="72"/>
      <c r="U1418" s="72"/>
      <c r="V1418" s="72"/>
      <c r="W1418" s="72"/>
      <c r="X1418" s="72"/>
      <c r="Y1418" s="72"/>
      <c r="Z1418" s="72"/>
      <c r="AA1418" s="58">
        <f t="shared" si="77"/>
        <v>0</v>
      </c>
      <c r="AB1418" s="73"/>
      <c r="AC1418" s="59">
        <f>IF(ROUND(Comptes!AA1418,0)=0,Comptes!AF1418,IFERROR(IF(Comptes!H1418&lt;&gt;0,IF(Comptes!AA1418&lt;&gt;0,SUMPRODUCT(Comptes!O1418:Z1418,Comptes!$O$5:$Z$5)/Comptes!AA1418,IF(Comptes!G1418&lt;&gt;0,$AC$3,Comptes!AF1418)),""),""))</f>
        <v>0</v>
      </c>
      <c r="AD1418" s="60" t="str">
        <f ca="1">+IFERROR(VLOOKUP((($AC$3-AC1418))/30.5,$AK$24:$AL$28,2,TRUE),"")</f>
        <v>A plus d’un an</v>
      </c>
      <c r="AE1418" s="52"/>
      <c r="AF1418" s="61"/>
    </row>
    <row r="1419" spans="1:32" customFormat="1" ht="13.8" x14ac:dyDescent="0.3">
      <c r="A1419" s="76"/>
      <c r="B1419" s="64" t="s">
        <v>125</v>
      </c>
      <c r="C1419" s="65" t="s">
        <v>125</v>
      </c>
      <c r="D1419" s="65" t="s">
        <v>125</v>
      </c>
      <c r="E1419" s="66" t="s">
        <v>125</v>
      </c>
      <c r="F1419" s="54">
        <v>0</v>
      </c>
      <c r="G1419" s="55">
        <v>0</v>
      </c>
      <c r="H1419" s="67">
        <f t="shared" si="75"/>
        <v>0</v>
      </c>
      <c r="I1419" s="68"/>
      <c r="J1419" s="56"/>
      <c r="K1419" s="69"/>
      <c r="L1419" s="70">
        <f t="shared" si="76"/>
        <v>0</v>
      </c>
      <c r="M1419" s="52"/>
      <c r="N1419" s="57">
        <v>0</v>
      </c>
      <c r="O1419" s="72"/>
      <c r="P1419" s="72"/>
      <c r="Q1419" s="72"/>
      <c r="R1419" s="72"/>
      <c r="S1419" s="72"/>
      <c r="T1419" s="72"/>
      <c r="U1419" s="72"/>
      <c r="V1419" s="72"/>
      <c r="W1419" s="72"/>
      <c r="X1419" s="72"/>
      <c r="Y1419" s="72"/>
      <c r="Z1419" s="72"/>
      <c r="AA1419" s="58">
        <f t="shared" si="77"/>
        <v>0</v>
      </c>
      <c r="AB1419" s="73"/>
      <c r="AC1419" s="59">
        <f>IF(ROUND(Comptes!AA1419,0)=0,Comptes!AF1419,IFERROR(IF(Comptes!H1419&lt;&gt;0,IF(Comptes!AA1419&lt;&gt;0,SUMPRODUCT(Comptes!O1419:Z1419,Comptes!$O$5:$Z$5)/Comptes!AA1419,IF(Comptes!G1419&lt;&gt;0,$AC$3,Comptes!AF1419)),""),""))</f>
        <v>0</v>
      </c>
      <c r="AD1419" s="60" t="str">
        <f ca="1">+IFERROR(VLOOKUP((($AC$3-AC1419))/30.5,$AK$24:$AL$28,2,TRUE),"")</f>
        <v>A plus d’un an</v>
      </c>
      <c r="AE1419" s="52"/>
      <c r="AF1419" s="61"/>
    </row>
    <row r="1420" spans="1:32" customFormat="1" ht="13.8" x14ac:dyDescent="0.3">
      <c r="A1420" s="76"/>
      <c r="B1420" s="64" t="s">
        <v>125</v>
      </c>
      <c r="C1420" s="65" t="s">
        <v>125</v>
      </c>
      <c r="D1420" s="65" t="s">
        <v>125</v>
      </c>
      <c r="E1420" s="66" t="s">
        <v>125</v>
      </c>
      <c r="F1420" s="54">
        <v>0</v>
      </c>
      <c r="G1420" s="55">
        <v>0</v>
      </c>
      <c r="H1420" s="67">
        <f t="shared" si="75"/>
        <v>0</v>
      </c>
      <c r="I1420" s="68"/>
      <c r="J1420" s="56"/>
      <c r="K1420" s="69"/>
      <c r="L1420" s="70">
        <f t="shared" si="76"/>
        <v>0</v>
      </c>
      <c r="M1420" s="52"/>
      <c r="N1420" s="57">
        <v>0</v>
      </c>
      <c r="O1420" s="72"/>
      <c r="P1420" s="72"/>
      <c r="Q1420" s="72"/>
      <c r="R1420" s="72"/>
      <c r="S1420" s="72"/>
      <c r="T1420" s="72"/>
      <c r="U1420" s="72"/>
      <c r="V1420" s="72"/>
      <c r="W1420" s="72"/>
      <c r="X1420" s="72"/>
      <c r="Y1420" s="72"/>
      <c r="Z1420" s="72"/>
      <c r="AA1420" s="58">
        <f t="shared" si="77"/>
        <v>0</v>
      </c>
      <c r="AB1420" s="73"/>
      <c r="AC1420" s="59">
        <f>IF(ROUND(Comptes!AA1420,0)=0,Comptes!AF1420,IFERROR(IF(Comptes!H1420&lt;&gt;0,IF(Comptes!AA1420&lt;&gt;0,SUMPRODUCT(Comptes!O1420:Z1420,Comptes!$O$5:$Z$5)/Comptes!AA1420,IF(Comptes!G1420&lt;&gt;0,$AC$3,Comptes!AF1420)),""),""))</f>
        <v>0</v>
      </c>
      <c r="AD1420" s="60" t="str">
        <f ca="1">+IFERROR(VLOOKUP((($AC$3-AC1420))/30.5,$AK$24:$AL$28,2,TRUE),"")</f>
        <v>A plus d’un an</v>
      </c>
      <c r="AE1420" s="52"/>
      <c r="AF1420" s="61"/>
    </row>
    <row r="1421" spans="1:32" customFormat="1" ht="13.8" x14ac:dyDescent="0.3">
      <c r="A1421" s="76"/>
      <c r="B1421" s="64" t="s">
        <v>125</v>
      </c>
      <c r="C1421" s="65" t="s">
        <v>125</v>
      </c>
      <c r="D1421" s="65" t="s">
        <v>125</v>
      </c>
      <c r="E1421" s="66" t="s">
        <v>125</v>
      </c>
      <c r="F1421" s="54">
        <v>0</v>
      </c>
      <c r="G1421" s="55">
        <v>0</v>
      </c>
      <c r="H1421" s="67">
        <f t="shared" si="75"/>
        <v>0</v>
      </c>
      <c r="I1421" s="68"/>
      <c r="J1421" s="56"/>
      <c r="K1421" s="69"/>
      <c r="L1421" s="70">
        <f t="shared" si="76"/>
        <v>0</v>
      </c>
      <c r="M1421" s="52"/>
      <c r="N1421" s="57">
        <v>0</v>
      </c>
      <c r="O1421" s="72"/>
      <c r="P1421" s="72"/>
      <c r="Q1421" s="72"/>
      <c r="R1421" s="72"/>
      <c r="S1421" s="72"/>
      <c r="T1421" s="72"/>
      <c r="U1421" s="72"/>
      <c r="V1421" s="72"/>
      <c r="W1421" s="72"/>
      <c r="X1421" s="72"/>
      <c r="Y1421" s="72"/>
      <c r="Z1421" s="72"/>
      <c r="AA1421" s="58">
        <f t="shared" si="77"/>
        <v>0</v>
      </c>
      <c r="AB1421" s="73"/>
      <c r="AC1421" s="59">
        <f>IF(ROUND(Comptes!AA1421,0)=0,Comptes!AF1421,IFERROR(IF(Comptes!H1421&lt;&gt;0,IF(Comptes!AA1421&lt;&gt;0,SUMPRODUCT(Comptes!O1421:Z1421,Comptes!$O$5:$Z$5)/Comptes!AA1421,IF(Comptes!G1421&lt;&gt;0,$AC$3,Comptes!AF1421)),""),""))</f>
        <v>0</v>
      </c>
      <c r="AD1421" s="60" t="str">
        <f ca="1">+IFERROR(VLOOKUP((($AC$3-AC1421))/30.5,$AK$24:$AL$28,2,TRUE),"")</f>
        <v>A plus d’un an</v>
      </c>
      <c r="AE1421" s="52"/>
      <c r="AF1421" s="61"/>
    </row>
    <row r="1422" spans="1:32" customFormat="1" ht="13.8" x14ac:dyDescent="0.3">
      <c r="A1422" s="76"/>
      <c r="B1422" s="64" t="s">
        <v>125</v>
      </c>
      <c r="C1422" s="65" t="s">
        <v>125</v>
      </c>
      <c r="D1422" s="65" t="s">
        <v>125</v>
      </c>
      <c r="E1422" s="66" t="s">
        <v>125</v>
      </c>
      <c r="F1422" s="54">
        <v>0</v>
      </c>
      <c r="G1422" s="55">
        <v>0</v>
      </c>
      <c r="H1422" s="67">
        <f t="shared" si="75"/>
        <v>0</v>
      </c>
      <c r="I1422" s="68"/>
      <c r="J1422" s="56"/>
      <c r="K1422" s="69"/>
      <c r="L1422" s="70">
        <f t="shared" si="76"/>
        <v>0</v>
      </c>
      <c r="M1422" s="52"/>
      <c r="N1422" s="57">
        <v>0</v>
      </c>
      <c r="O1422" s="72"/>
      <c r="P1422" s="72"/>
      <c r="Q1422" s="72"/>
      <c r="R1422" s="72"/>
      <c r="S1422" s="72"/>
      <c r="T1422" s="72"/>
      <c r="U1422" s="72"/>
      <c r="V1422" s="72"/>
      <c r="W1422" s="72"/>
      <c r="X1422" s="72"/>
      <c r="Y1422" s="72"/>
      <c r="Z1422" s="72"/>
      <c r="AA1422" s="58">
        <f t="shared" si="77"/>
        <v>0</v>
      </c>
      <c r="AB1422" s="73"/>
      <c r="AC1422" s="59">
        <f>IF(ROUND(Comptes!AA1422,0)=0,Comptes!AF1422,IFERROR(IF(Comptes!H1422&lt;&gt;0,IF(Comptes!AA1422&lt;&gt;0,SUMPRODUCT(Comptes!O1422:Z1422,Comptes!$O$5:$Z$5)/Comptes!AA1422,IF(Comptes!G1422&lt;&gt;0,$AC$3,Comptes!AF1422)),""),""))</f>
        <v>0</v>
      </c>
      <c r="AD1422" s="60" t="str">
        <f ca="1">+IFERROR(VLOOKUP((($AC$3-AC1422))/30.5,$AK$24:$AL$28,2,TRUE),"")</f>
        <v>A plus d’un an</v>
      </c>
      <c r="AE1422" s="52"/>
      <c r="AF1422" s="61"/>
    </row>
    <row r="1423" spans="1:32" customFormat="1" ht="13.8" x14ac:dyDescent="0.3">
      <c r="A1423" s="76"/>
      <c r="B1423" s="64" t="s">
        <v>125</v>
      </c>
      <c r="C1423" s="65" t="s">
        <v>125</v>
      </c>
      <c r="D1423" s="65" t="s">
        <v>125</v>
      </c>
      <c r="E1423" s="66" t="s">
        <v>125</v>
      </c>
      <c r="F1423" s="54">
        <v>0</v>
      </c>
      <c r="G1423" s="55">
        <v>0</v>
      </c>
      <c r="H1423" s="67">
        <f t="shared" si="75"/>
        <v>0</v>
      </c>
      <c r="I1423" s="68"/>
      <c r="J1423" s="56"/>
      <c r="K1423" s="69"/>
      <c r="L1423" s="70">
        <f t="shared" si="76"/>
        <v>0</v>
      </c>
      <c r="M1423" s="52"/>
      <c r="N1423" s="57">
        <v>0</v>
      </c>
      <c r="O1423" s="72"/>
      <c r="P1423" s="72"/>
      <c r="Q1423" s="72"/>
      <c r="R1423" s="72"/>
      <c r="S1423" s="72"/>
      <c r="T1423" s="72"/>
      <c r="U1423" s="72"/>
      <c r="V1423" s="72"/>
      <c r="W1423" s="72"/>
      <c r="X1423" s="72"/>
      <c r="Y1423" s="72"/>
      <c r="Z1423" s="72"/>
      <c r="AA1423" s="58">
        <f t="shared" si="77"/>
        <v>0</v>
      </c>
      <c r="AB1423" s="73"/>
      <c r="AC1423" s="59">
        <f>IF(ROUND(Comptes!AA1423,0)=0,Comptes!AF1423,IFERROR(IF(Comptes!H1423&lt;&gt;0,IF(Comptes!AA1423&lt;&gt;0,SUMPRODUCT(Comptes!O1423:Z1423,Comptes!$O$5:$Z$5)/Comptes!AA1423,IF(Comptes!G1423&lt;&gt;0,$AC$3,Comptes!AF1423)),""),""))</f>
        <v>0</v>
      </c>
      <c r="AD1423" s="60" t="str">
        <f ca="1">+IFERROR(VLOOKUP((($AC$3-AC1423))/30.5,$AK$24:$AL$28,2,TRUE),"")</f>
        <v>A plus d’un an</v>
      </c>
      <c r="AE1423" s="52"/>
      <c r="AF1423" s="61"/>
    </row>
    <row r="1424" spans="1:32" customFormat="1" ht="13.8" x14ac:dyDescent="0.3">
      <c r="A1424" s="76"/>
      <c r="B1424" s="64" t="s">
        <v>125</v>
      </c>
      <c r="C1424" s="65" t="s">
        <v>125</v>
      </c>
      <c r="D1424" s="65" t="s">
        <v>125</v>
      </c>
      <c r="E1424" s="66" t="s">
        <v>125</v>
      </c>
      <c r="F1424" s="54">
        <v>0</v>
      </c>
      <c r="G1424" s="55">
        <v>0</v>
      </c>
      <c r="H1424" s="67">
        <f t="shared" si="75"/>
        <v>0</v>
      </c>
      <c r="I1424" s="68"/>
      <c r="J1424" s="56"/>
      <c r="K1424" s="69"/>
      <c r="L1424" s="70">
        <f t="shared" si="76"/>
        <v>0</v>
      </c>
      <c r="M1424" s="52"/>
      <c r="N1424" s="57">
        <v>0</v>
      </c>
      <c r="O1424" s="72"/>
      <c r="P1424" s="72"/>
      <c r="Q1424" s="72"/>
      <c r="R1424" s="72"/>
      <c r="S1424" s="72"/>
      <c r="T1424" s="72"/>
      <c r="U1424" s="72"/>
      <c r="V1424" s="72"/>
      <c r="W1424" s="72"/>
      <c r="X1424" s="72"/>
      <c r="Y1424" s="72"/>
      <c r="Z1424" s="72"/>
      <c r="AA1424" s="58">
        <f t="shared" si="77"/>
        <v>0</v>
      </c>
      <c r="AB1424" s="73"/>
      <c r="AC1424" s="59">
        <f>IF(ROUND(Comptes!AA1424,0)=0,Comptes!AF1424,IFERROR(IF(Comptes!H1424&lt;&gt;0,IF(Comptes!AA1424&lt;&gt;0,SUMPRODUCT(Comptes!O1424:Z1424,Comptes!$O$5:$Z$5)/Comptes!AA1424,IF(Comptes!G1424&lt;&gt;0,$AC$3,Comptes!AF1424)),""),""))</f>
        <v>0</v>
      </c>
      <c r="AD1424" s="60" t="str">
        <f ca="1">+IFERROR(VLOOKUP((($AC$3-AC1424))/30.5,$AK$24:$AL$28,2,TRUE),"")</f>
        <v>A plus d’un an</v>
      </c>
      <c r="AE1424" s="52"/>
      <c r="AF1424" s="61"/>
    </row>
    <row r="1425" spans="1:32" customFormat="1" ht="13.8" x14ac:dyDescent="0.3">
      <c r="A1425" s="76"/>
      <c r="B1425" s="64" t="s">
        <v>125</v>
      </c>
      <c r="C1425" s="65" t="s">
        <v>125</v>
      </c>
      <c r="D1425" s="65" t="s">
        <v>125</v>
      </c>
      <c r="E1425" s="66" t="s">
        <v>125</v>
      </c>
      <c r="F1425" s="54">
        <v>0</v>
      </c>
      <c r="G1425" s="55">
        <v>0</v>
      </c>
      <c r="H1425" s="67">
        <f t="shared" si="75"/>
        <v>0</v>
      </c>
      <c r="I1425" s="68"/>
      <c r="J1425" s="56"/>
      <c r="K1425" s="69"/>
      <c r="L1425" s="70">
        <f t="shared" si="76"/>
        <v>0</v>
      </c>
      <c r="M1425" s="52"/>
      <c r="N1425" s="57">
        <v>0</v>
      </c>
      <c r="O1425" s="72"/>
      <c r="P1425" s="72"/>
      <c r="Q1425" s="72"/>
      <c r="R1425" s="72"/>
      <c r="S1425" s="72"/>
      <c r="T1425" s="72"/>
      <c r="U1425" s="72"/>
      <c r="V1425" s="72"/>
      <c r="W1425" s="72"/>
      <c r="X1425" s="72"/>
      <c r="Y1425" s="72"/>
      <c r="Z1425" s="72"/>
      <c r="AA1425" s="58">
        <f t="shared" si="77"/>
        <v>0</v>
      </c>
      <c r="AB1425" s="73"/>
      <c r="AC1425" s="59">
        <f>IF(ROUND(Comptes!AA1425,0)=0,Comptes!AF1425,IFERROR(IF(Comptes!H1425&lt;&gt;0,IF(Comptes!AA1425&lt;&gt;0,SUMPRODUCT(Comptes!O1425:Z1425,Comptes!$O$5:$Z$5)/Comptes!AA1425,IF(Comptes!G1425&lt;&gt;0,$AC$3,Comptes!AF1425)),""),""))</f>
        <v>0</v>
      </c>
      <c r="AD1425" s="60" t="str">
        <f ca="1">+IFERROR(VLOOKUP((($AC$3-AC1425))/30.5,$AK$24:$AL$28,2,TRUE),"")</f>
        <v>A plus d’un an</v>
      </c>
      <c r="AE1425" s="52"/>
      <c r="AF1425" s="61"/>
    </row>
    <row r="1426" spans="1:32" customFormat="1" ht="13.8" x14ac:dyDescent="0.3">
      <c r="A1426" s="76"/>
      <c r="B1426" s="64" t="s">
        <v>125</v>
      </c>
      <c r="C1426" s="65" t="s">
        <v>125</v>
      </c>
      <c r="D1426" s="65" t="s">
        <v>125</v>
      </c>
      <c r="E1426" s="66" t="s">
        <v>125</v>
      </c>
      <c r="F1426" s="54">
        <v>0</v>
      </c>
      <c r="G1426" s="55">
        <v>0</v>
      </c>
      <c r="H1426" s="67">
        <f t="shared" si="75"/>
        <v>0</v>
      </c>
      <c r="I1426" s="68"/>
      <c r="J1426" s="56"/>
      <c r="K1426" s="69"/>
      <c r="L1426" s="70">
        <f t="shared" si="76"/>
        <v>0</v>
      </c>
      <c r="M1426" s="52"/>
      <c r="N1426" s="57">
        <v>0</v>
      </c>
      <c r="O1426" s="72"/>
      <c r="P1426" s="72"/>
      <c r="Q1426" s="72"/>
      <c r="R1426" s="72"/>
      <c r="S1426" s="72"/>
      <c r="T1426" s="72"/>
      <c r="U1426" s="72"/>
      <c r="V1426" s="72"/>
      <c r="W1426" s="72"/>
      <c r="X1426" s="72"/>
      <c r="Y1426" s="72"/>
      <c r="Z1426" s="72"/>
      <c r="AA1426" s="58">
        <f t="shared" si="77"/>
        <v>0</v>
      </c>
      <c r="AB1426" s="73"/>
      <c r="AC1426" s="59">
        <f>IF(ROUND(Comptes!AA1426,0)=0,Comptes!AF1426,IFERROR(IF(Comptes!H1426&lt;&gt;0,IF(Comptes!AA1426&lt;&gt;0,SUMPRODUCT(Comptes!O1426:Z1426,Comptes!$O$5:$Z$5)/Comptes!AA1426,IF(Comptes!G1426&lt;&gt;0,$AC$3,Comptes!AF1426)),""),""))</f>
        <v>0</v>
      </c>
      <c r="AD1426" s="60" t="str">
        <f ca="1">+IFERROR(VLOOKUP((($AC$3-AC1426))/30.5,$AK$24:$AL$28,2,TRUE),"")</f>
        <v>A plus d’un an</v>
      </c>
      <c r="AE1426" s="52"/>
      <c r="AF1426" s="61"/>
    </row>
    <row r="1427" spans="1:32" customFormat="1" ht="13.8" x14ac:dyDescent="0.3">
      <c r="A1427" s="76"/>
      <c r="B1427" s="64" t="s">
        <v>125</v>
      </c>
      <c r="C1427" s="65" t="s">
        <v>125</v>
      </c>
      <c r="D1427" s="65" t="s">
        <v>125</v>
      </c>
      <c r="E1427" s="66" t="s">
        <v>125</v>
      </c>
      <c r="F1427" s="54">
        <v>0</v>
      </c>
      <c r="G1427" s="55">
        <v>0</v>
      </c>
      <c r="H1427" s="67">
        <f t="shared" si="75"/>
        <v>0</v>
      </c>
      <c r="I1427" s="68"/>
      <c r="J1427" s="56"/>
      <c r="K1427" s="69"/>
      <c r="L1427" s="70">
        <f t="shared" si="76"/>
        <v>0</v>
      </c>
      <c r="M1427" s="52"/>
      <c r="N1427" s="57">
        <v>0</v>
      </c>
      <c r="O1427" s="72"/>
      <c r="P1427" s="72"/>
      <c r="Q1427" s="72"/>
      <c r="R1427" s="72"/>
      <c r="S1427" s="72"/>
      <c r="T1427" s="72"/>
      <c r="U1427" s="72"/>
      <c r="V1427" s="72"/>
      <c r="W1427" s="72"/>
      <c r="X1427" s="72"/>
      <c r="Y1427" s="72"/>
      <c r="Z1427" s="72"/>
      <c r="AA1427" s="58">
        <f t="shared" si="77"/>
        <v>0</v>
      </c>
      <c r="AB1427" s="73"/>
      <c r="AC1427" s="59">
        <f>IF(ROUND(Comptes!AA1427,0)=0,Comptes!AF1427,IFERROR(IF(Comptes!H1427&lt;&gt;0,IF(Comptes!AA1427&lt;&gt;0,SUMPRODUCT(Comptes!O1427:Z1427,Comptes!$O$5:$Z$5)/Comptes!AA1427,IF(Comptes!G1427&lt;&gt;0,$AC$3,Comptes!AF1427)),""),""))</f>
        <v>0</v>
      </c>
      <c r="AD1427" s="60" t="str">
        <f ca="1">+IFERROR(VLOOKUP((($AC$3-AC1427))/30.5,$AK$24:$AL$28,2,TRUE),"")</f>
        <v>A plus d’un an</v>
      </c>
      <c r="AE1427" s="52"/>
      <c r="AF1427" s="61"/>
    </row>
    <row r="1428" spans="1:32" customFormat="1" ht="13.8" x14ac:dyDescent="0.3">
      <c r="A1428" s="76"/>
      <c r="B1428" s="64" t="s">
        <v>125</v>
      </c>
      <c r="C1428" s="65" t="s">
        <v>125</v>
      </c>
      <c r="D1428" s="65" t="s">
        <v>125</v>
      </c>
      <c r="E1428" s="66" t="s">
        <v>125</v>
      </c>
      <c r="F1428" s="54">
        <v>0</v>
      </c>
      <c r="G1428" s="55">
        <v>0</v>
      </c>
      <c r="H1428" s="67">
        <f t="shared" si="75"/>
        <v>0</v>
      </c>
      <c r="I1428" s="68"/>
      <c r="J1428" s="56"/>
      <c r="K1428" s="69"/>
      <c r="L1428" s="70">
        <f t="shared" si="76"/>
        <v>0</v>
      </c>
      <c r="M1428" s="52"/>
      <c r="N1428" s="57">
        <v>0</v>
      </c>
      <c r="O1428" s="72"/>
      <c r="P1428" s="72"/>
      <c r="Q1428" s="72"/>
      <c r="R1428" s="72"/>
      <c r="S1428" s="72"/>
      <c r="T1428" s="72"/>
      <c r="U1428" s="72"/>
      <c r="V1428" s="72"/>
      <c r="W1428" s="72"/>
      <c r="X1428" s="72"/>
      <c r="Y1428" s="72"/>
      <c r="Z1428" s="72"/>
      <c r="AA1428" s="58">
        <f t="shared" si="77"/>
        <v>0</v>
      </c>
      <c r="AB1428" s="73"/>
      <c r="AC1428" s="59">
        <f>IF(ROUND(Comptes!AA1428,0)=0,Comptes!AF1428,IFERROR(IF(Comptes!H1428&lt;&gt;0,IF(Comptes!AA1428&lt;&gt;0,SUMPRODUCT(Comptes!O1428:Z1428,Comptes!$O$5:$Z$5)/Comptes!AA1428,IF(Comptes!G1428&lt;&gt;0,$AC$3,Comptes!AF1428)),""),""))</f>
        <v>0</v>
      </c>
      <c r="AD1428" s="60" t="str">
        <f ca="1">+IFERROR(VLOOKUP((($AC$3-AC1428))/30.5,$AK$24:$AL$28,2,TRUE),"")</f>
        <v>A plus d’un an</v>
      </c>
      <c r="AE1428" s="52"/>
      <c r="AF1428" s="61"/>
    </row>
    <row r="1429" spans="1:32" customFormat="1" ht="13.8" x14ac:dyDescent="0.3">
      <c r="A1429" s="76"/>
      <c r="B1429" s="64" t="s">
        <v>125</v>
      </c>
      <c r="C1429" s="65" t="s">
        <v>125</v>
      </c>
      <c r="D1429" s="65" t="s">
        <v>125</v>
      </c>
      <c r="E1429" s="66" t="s">
        <v>125</v>
      </c>
      <c r="F1429" s="54">
        <v>0</v>
      </c>
      <c r="G1429" s="55">
        <v>0</v>
      </c>
      <c r="H1429" s="67">
        <f t="shared" si="75"/>
        <v>0</v>
      </c>
      <c r="I1429" s="68"/>
      <c r="J1429" s="56"/>
      <c r="K1429" s="69"/>
      <c r="L1429" s="70">
        <f t="shared" si="76"/>
        <v>0</v>
      </c>
      <c r="M1429" s="52"/>
      <c r="N1429" s="57">
        <v>0</v>
      </c>
      <c r="O1429" s="72"/>
      <c r="P1429" s="72"/>
      <c r="Q1429" s="72"/>
      <c r="R1429" s="72"/>
      <c r="S1429" s="72"/>
      <c r="T1429" s="72"/>
      <c r="U1429" s="72"/>
      <c r="V1429" s="72"/>
      <c r="W1429" s="72"/>
      <c r="X1429" s="72"/>
      <c r="Y1429" s="72"/>
      <c r="Z1429" s="72"/>
      <c r="AA1429" s="58">
        <f t="shared" si="77"/>
        <v>0</v>
      </c>
      <c r="AB1429" s="73"/>
      <c r="AC1429" s="59">
        <f>IF(ROUND(Comptes!AA1429,0)=0,Comptes!AF1429,IFERROR(IF(Comptes!H1429&lt;&gt;0,IF(Comptes!AA1429&lt;&gt;0,SUMPRODUCT(Comptes!O1429:Z1429,Comptes!$O$5:$Z$5)/Comptes!AA1429,IF(Comptes!G1429&lt;&gt;0,$AC$3,Comptes!AF1429)),""),""))</f>
        <v>0</v>
      </c>
      <c r="AD1429" s="60" t="str">
        <f ca="1">+IFERROR(VLOOKUP((($AC$3-AC1429))/30.5,$AK$24:$AL$28,2,TRUE),"")</f>
        <v>A plus d’un an</v>
      </c>
      <c r="AE1429" s="52"/>
      <c r="AF1429" s="61"/>
    </row>
    <row r="1430" spans="1:32" customFormat="1" ht="13.8" x14ac:dyDescent="0.3">
      <c r="A1430" s="76"/>
      <c r="B1430" s="64" t="s">
        <v>125</v>
      </c>
      <c r="C1430" s="65" t="s">
        <v>125</v>
      </c>
      <c r="D1430" s="65" t="s">
        <v>125</v>
      </c>
      <c r="E1430" s="66" t="s">
        <v>125</v>
      </c>
      <c r="F1430" s="54">
        <v>0</v>
      </c>
      <c r="G1430" s="55">
        <v>0</v>
      </c>
      <c r="H1430" s="67">
        <f t="shared" si="75"/>
        <v>0</v>
      </c>
      <c r="I1430" s="68"/>
      <c r="J1430" s="56"/>
      <c r="K1430" s="69"/>
      <c r="L1430" s="70">
        <f t="shared" si="76"/>
        <v>0</v>
      </c>
      <c r="M1430" s="52"/>
      <c r="N1430" s="57">
        <v>0</v>
      </c>
      <c r="O1430" s="72"/>
      <c r="P1430" s="72"/>
      <c r="Q1430" s="72"/>
      <c r="R1430" s="72"/>
      <c r="S1430" s="72"/>
      <c r="T1430" s="72"/>
      <c r="U1430" s="72"/>
      <c r="V1430" s="72"/>
      <c r="W1430" s="72"/>
      <c r="X1430" s="72"/>
      <c r="Y1430" s="72"/>
      <c r="Z1430" s="72"/>
      <c r="AA1430" s="58">
        <f t="shared" si="77"/>
        <v>0</v>
      </c>
      <c r="AB1430" s="73"/>
      <c r="AC1430" s="59">
        <f>IF(ROUND(Comptes!AA1430,0)=0,Comptes!AF1430,IFERROR(IF(Comptes!H1430&lt;&gt;0,IF(Comptes!AA1430&lt;&gt;0,SUMPRODUCT(Comptes!O1430:Z1430,Comptes!$O$5:$Z$5)/Comptes!AA1430,IF(Comptes!G1430&lt;&gt;0,$AC$3,Comptes!AF1430)),""),""))</f>
        <v>0</v>
      </c>
      <c r="AD1430" s="60" t="str">
        <f ca="1">+IFERROR(VLOOKUP((($AC$3-AC1430))/30.5,$AK$24:$AL$28,2,TRUE),"")</f>
        <v>A plus d’un an</v>
      </c>
      <c r="AE1430" s="52"/>
      <c r="AF1430" s="61"/>
    </row>
    <row r="1431" spans="1:32" customFormat="1" ht="13.8" x14ac:dyDescent="0.3">
      <c r="A1431" s="76"/>
      <c r="B1431" s="64" t="s">
        <v>125</v>
      </c>
      <c r="C1431" s="65" t="s">
        <v>125</v>
      </c>
      <c r="D1431" s="65" t="s">
        <v>125</v>
      </c>
      <c r="E1431" s="66" t="s">
        <v>125</v>
      </c>
      <c r="F1431" s="54">
        <v>0</v>
      </c>
      <c r="G1431" s="55">
        <v>0</v>
      </c>
      <c r="H1431" s="67">
        <f t="shared" si="75"/>
        <v>0</v>
      </c>
      <c r="I1431" s="68"/>
      <c r="J1431" s="56"/>
      <c r="K1431" s="69"/>
      <c r="L1431" s="70">
        <f t="shared" si="76"/>
        <v>0</v>
      </c>
      <c r="M1431" s="52"/>
      <c r="N1431" s="57">
        <v>0</v>
      </c>
      <c r="O1431" s="72"/>
      <c r="P1431" s="72"/>
      <c r="Q1431" s="72"/>
      <c r="R1431" s="72"/>
      <c r="S1431" s="72"/>
      <c r="T1431" s="72"/>
      <c r="U1431" s="72"/>
      <c r="V1431" s="72"/>
      <c r="W1431" s="72"/>
      <c r="X1431" s="72"/>
      <c r="Y1431" s="72"/>
      <c r="Z1431" s="72"/>
      <c r="AA1431" s="58">
        <f t="shared" si="77"/>
        <v>0</v>
      </c>
      <c r="AB1431" s="73"/>
      <c r="AC1431" s="59">
        <f>IF(ROUND(Comptes!AA1431,0)=0,Comptes!AF1431,IFERROR(IF(Comptes!H1431&lt;&gt;0,IF(Comptes!AA1431&lt;&gt;0,SUMPRODUCT(Comptes!O1431:Z1431,Comptes!$O$5:$Z$5)/Comptes!AA1431,IF(Comptes!G1431&lt;&gt;0,$AC$3,Comptes!AF1431)),""),""))</f>
        <v>0</v>
      </c>
      <c r="AD1431" s="60" t="str">
        <f ca="1">+IFERROR(VLOOKUP((($AC$3-AC1431))/30.5,$AK$24:$AL$28,2,TRUE),"")</f>
        <v>A plus d’un an</v>
      </c>
      <c r="AE1431" s="52"/>
      <c r="AF1431" s="61"/>
    </row>
    <row r="1432" spans="1:32" customFormat="1" ht="13.8" x14ac:dyDescent="0.3">
      <c r="A1432" s="76"/>
      <c r="B1432" s="64" t="s">
        <v>125</v>
      </c>
      <c r="C1432" s="65" t="s">
        <v>125</v>
      </c>
      <c r="D1432" s="65" t="s">
        <v>125</v>
      </c>
      <c r="E1432" s="66" t="s">
        <v>125</v>
      </c>
      <c r="F1432" s="54">
        <v>0</v>
      </c>
      <c r="G1432" s="55">
        <v>0</v>
      </c>
      <c r="H1432" s="67">
        <f t="shared" si="75"/>
        <v>0</v>
      </c>
      <c r="I1432" s="68"/>
      <c r="J1432" s="56"/>
      <c r="K1432" s="69"/>
      <c r="L1432" s="70">
        <f t="shared" si="76"/>
        <v>0</v>
      </c>
      <c r="M1432" s="52"/>
      <c r="N1432" s="57">
        <v>0</v>
      </c>
      <c r="O1432" s="72"/>
      <c r="P1432" s="72"/>
      <c r="Q1432" s="72"/>
      <c r="R1432" s="72"/>
      <c r="S1432" s="72"/>
      <c r="T1432" s="72"/>
      <c r="U1432" s="72"/>
      <c r="V1432" s="72"/>
      <c r="W1432" s="72"/>
      <c r="X1432" s="72"/>
      <c r="Y1432" s="72"/>
      <c r="Z1432" s="72"/>
      <c r="AA1432" s="58">
        <f t="shared" si="77"/>
        <v>0</v>
      </c>
      <c r="AB1432" s="73"/>
      <c r="AC1432" s="59">
        <f>IF(ROUND(Comptes!AA1432,0)=0,Comptes!AF1432,IFERROR(IF(Comptes!H1432&lt;&gt;0,IF(Comptes!AA1432&lt;&gt;0,SUMPRODUCT(Comptes!O1432:Z1432,Comptes!$O$5:$Z$5)/Comptes!AA1432,IF(Comptes!G1432&lt;&gt;0,$AC$3,Comptes!AF1432)),""),""))</f>
        <v>0</v>
      </c>
      <c r="AD1432" s="60" t="str">
        <f ca="1">+IFERROR(VLOOKUP((($AC$3-AC1432))/30.5,$AK$24:$AL$28,2,TRUE),"")</f>
        <v>A plus d’un an</v>
      </c>
      <c r="AE1432" s="52"/>
      <c r="AF1432" s="61"/>
    </row>
    <row r="1433" spans="1:32" customFormat="1" ht="13.8" x14ac:dyDescent="0.3">
      <c r="A1433" s="76"/>
      <c r="B1433" s="64" t="s">
        <v>125</v>
      </c>
      <c r="C1433" s="65" t="s">
        <v>125</v>
      </c>
      <c r="D1433" s="65" t="s">
        <v>125</v>
      </c>
      <c r="E1433" s="66" t="s">
        <v>125</v>
      </c>
      <c r="F1433" s="54">
        <v>0</v>
      </c>
      <c r="G1433" s="55">
        <v>0</v>
      </c>
      <c r="H1433" s="67">
        <f t="shared" si="75"/>
        <v>0</v>
      </c>
      <c r="I1433" s="68"/>
      <c r="J1433" s="56"/>
      <c r="K1433" s="69"/>
      <c r="L1433" s="70">
        <f t="shared" si="76"/>
        <v>0</v>
      </c>
      <c r="M1433" s="52"/>
      <c r="N1433" s="57">
        <v>0</v>
      </c>
      <c r="O1433" s="72"/>
      <c r="P1433" s="72"/>
      <c r="Q1433" s="72"/>
      <c r="R1433" s="72"/>
      <c r="S1433" s="72"/>
      <c r="T1433" s="72"/>
      <c r="U1433" s="72"/>
      <c r="V1433" s="72"/>
      <c r="W1433" s="72"/>
      <c r="X1433" s="72"/>
      <c r="Y1433" s="72"/>
      <c r="Z1433" s="72"/>
      <c r="AA1433" s="58">
        <f t="shared" si="77"/>
        <v>0</v>
      </c>
      <c r="AB1433" s="73"/>
      <c r="AC1433" s="59">
        <f>IF(ROUND(Comptes!AA1433,0)=0,Comptes!AF1433,IFERROR(IF(Comptes!H1433&lt;&gt;0,IF(Comptes!AA1433&lt;&gt;0,SUMPRODUCT(Comptes!O1433:Z1433,Comptes!$O$5:$Z$5)/Comptes!AA1433,IF(Comptes!G1433&lt;&gt;0,$AC$3,Comptes!AF1433)),""),""))</f>
        <v>0</v>
      </c>
      <c r="AD1433" s="60" t="str">
        <f ca="1">+IFERROR(VLOOKUP((($AC$3-AC1433))/30.5,$AK$24:$AL$28,2,TRUE),"")</f>
        <v>A plus d’un an</v>
      </c>
      <c r="AE1433" s="52"/>
      <c r="AF1433" s="61"/>
    </row>
    <row r="1434" spans="1:32" customFormat="1" ht="13.8" x14ac:dyDescent="0.3">
      <c r="A1434" s="76"/>
      <c r="B1434" s="64" t="s">
        <v>125</v>
      </c>
      <c r="C1434" s="65" t="s">
        <v>125</v>
      </c>
      <c r="D1434" s="65" t="s">
        <v>125</v>
      </c>
      <c r="E1434" s="66" t="s">
        <v>125</v>
      </c>
      <c r="F1434" s="54">
        <v>0</v>
      </c>
      <c r="G1434" s="55">
        <v>0</v>
      </c>
      <c r="H1434" s="67">
        <f t="shared" si="75"/>
        <v>0</v>
      </c>
      <c r="I1434" s="68"/>
      <c r="J1434" s="56"/>
      <c r="K1434" s="69"/>
      <c r="L1434" s="70">
        <f t="shared" si="76"/>
        <v>0</v>
      </c>
      <c r="M1434" s="52"/>
      <c r="N1434" s="57">
        <v>0</v>
      </c>
      <c r="O1434" s="72"/>
      <c r="P1434" s="72"/>
      <c r="Q1434" s="72"/>
      <c r="R1434" s="72"/>
      <c r="S1434" s="72"/>
      <c r="T1434" s="72"/>
      <c r="U1434" s="72"/>
      <c r="V1434" s="72"/>
      <c r="W1434" s="72"/>
      <c r="X1434" s="72"/>
      <c r="Y1434" s="72"/>
      <c r="Z1434" s="72"/>
      <c r="AA1434" s="58">
        <f t="shared" si="77"/>
        <v>0</v>
      </c>
      <c r="AB1434" s="73"/>
      <c r="AC1434" s="59">
        <f>IF(ROUND(Comptes!AA1434,0)=0,Comptes!AF1434,IFERROR(IF(Comptes!H1434&lt;&gt;0,IF(Comptes!AA1434&lt;&gt;0,SUMPRODUCT(Comptes!O1434:Z1434,Comptes!$O$5:$Z$5)/Comptes!AA1434,IF(Comptes!G1434&lt;&gt;0,$AC$3,Comptes!AF1434)),""),""))</f>
        <v>0</v>
      </c>
      <c r="AD1434" s="60" t="str">
        <f ca="1">+IFERROR(VLOOKUP((($AC$3-AC1434))/30.5,$AK$24:$AL$28,2,TRUE),"")</f>
        <v>A plus d’un an</v>
      </c>
      <c r="AE1434" s="52"/>
      <c r="AF1434" s="61"/>
    </row>
    <row r="1435" spans="1:32" customFormat="1" ht="13.8" x14ac:dyDescent="0.3">
      <c r="A1435" s="76"/>
      <c r="B1435" s="64" t="s">
        <v>125</v>
      </c>
      <c r="C1435" s="65" t="s">
        <v>125</v>
      </c>
      <c r="D1435" s="65" t="s">
        <v>125</v>
      </c>
      <c r="E1435" s="66" t="s">
        <v>125</v>
      </c>
      <c r="F1435" s="54">
        <v>0</v>
      </c>
      <c r="G1435" s="55">
        <v>0</v>
      </c>
      <c r="H1435" s="67">
        <f t="shared" si="75"/>
        <v>0</v>
      </c>
      <c r="I1435" s="68"/>
      <c r="J1435" s="56"/>
      <c r="K1435" s="69"/>
      <c r="L1435" s="70">
        <f t="shared" si="76"/>
        <v>0</v>
      </c>
      <c r="M1435" s="52"/>
      <c r="N1435" s="57">
        <v>0</v>
      </c>
      <c r="O1435" s="72"/>
      <c r="P1435" s="72"/>
      <c r="Q1435" s="72"/>
      <c r="R1435" s="72"/>
      <c r="S1435" s="72"/>
      <c r="T1435" s="72"/>
      <c r="U1435" s="72"/>
      <c r="V1435" s="72"/>
      <c r="W1435" s="72"/>
      <c r="X1435" s="72"/>
      <c r="Y1435" s="72"/>
      <c r="Z1435" s="72"/>
      <c r="AA1435" s="58">
        <f t="shared" si="77"/>
        <v>0</v>
      </c>
      <c r="AB1435" s="73"/>
      <c r="AC1435" s="59">
        <f>IF(ROUND(Comptes!AA1435,0)=0,Comptes!AF1435,IFERROR(IF(Comptes!H1435&lt;&gt;0,IF(Comptes!AA1435&lt;&gt;0,SUMPRODUCT(Comptes!O1435:Z1435,Comptes!$O$5:$Z$5)/Comptes!AA1435,IF(Comptes!G1435&lt;&gt;0,$AC$3,Comptes!AF1435)),""),""))</f>
        <v>0</v>
      </c>
      <c r="AD1435" s="60" t="str">
        <f ca="1">+IFERROR(VLOOKUP((($AC$3-AC1435))/30.5,$AK$24:$AL$28,2,TRUE),"")</f>
        <v>A plus d’un an</v>
      </c>
      <c r="AE1435" s="52"/>
      <c r="AF1435" s="61"/>
    </row>
    <row r="1436" spans="1:32" customFormat="1" ht="13.8" x14ac:dyDescent="0.3">
      <c r="A1436" s="76"/>
      <c r="B1436" s="64" t="s">
        <v>125</v>
      </c>
      <c r="C1436" s="65" t="s">
        <v>125</v>
      </c>
      <c r="D1436" s="65" t="s">
        <v>125</v>
      </c>
      <c r="E1436" s="66" t="s">
        <v>125</v>
      </c>
      <c r="F1436" s="54">
        <v>0</v>
      </c>
      <c r="G1436" s="55">
        <v>0</v>
      </c>
      <c r="H1436" s="67">
        <f t="shared" si="75"/>
        <v>0</v>
      </c>
      <c r="I1436" s="68"/>
      <c r="J1436" s="56"/>
      <c r="K1436" s="69"/>
      <c r="L1436" s="70">
        <f t="shared" si="76"/>
        <v>0</v>
      </c>
      <c r="M1436" s="52"/>
      <c r="N1436" s="57">
        <v>0</v>
      </c>
      <c r="O1436" s="72"/>
      <c r="P1436" s="72"/>
      <c r="Q1436" s="72"/>
      <c r="R1436" s="72"/>
      <c r="S1436" s="72"/>
      <c r="T1436" s="72"/>
      <c r="U1436" s="72"/>
      <c r="V1436" s="72"/>
      <c r="W1436" s="72"/>
      <c r="X1436" s="72"/>
      <c r="Y1436" s="72"/>
      <c r="Z1436" s="72"/>
      <c r="AA1436" s="58">
        <f t="shared" si="77"/>
        <v>0</v>
      </c>
      <c r="AB1436" s="73"/>
      <c r="AC1436" s="59">
        <f>IF(ROUND(Comptes!AA1436,0)=0,Comptes!AF1436,IFERROR(IF(Comptes!H1436&lt;&gt;0,IF(Comptes!AA1436&lt;&gt;0,SUMPRODUCT(Comptes!O1436:Z1436,Comptes!$O$5:$Z$5)/Comptes!AA1436,IF(Comptes!G1436&lt;&gt;0,$AC$3,Comptes!AF1436)),""),""))</f>
        <v>0</v>
      </c>
      <c r="AD1436" s="60" t="str">
        <f ca="1">+IFERROR(VLOOKUP((($AC$3-AC1436))/30.5,$AK$24:$AL$28,2,TRUE),"")</f>
        <v>A plus d’un an</v>
      </c>
      <c r="AE1436" s="52"/>
      <c r="AF1436" s="61"/>
    </row>
    <row r="1437" spans="1:32" customFormat="1" ht="13.8" x14ac:dyDescent="0.3">
      <c r="A1437" s="76"/>
      <c r="B1437" s="64" t="s">
        <v>125</v>
      </c>
      <c r="C1437" s="65" t="s">
        <v>125</v>
      </c>
      <c r="D1437" s="65" t="s">
        <v>125</v>
      </c>
      <c r="E1437" s="66" t="s">
        <v>125</v>
      </c>
      <c r="F1437" s="54">
        <v>0</v>
      </c>
      <c r="G1437" s="55">
        <v>0</v>
      </c>
      <c r="H1437" s="67">
        <f t="shared" si="75"/>
        <v>0</v>
      </c>
      <c r="I1437" s="68"/>
      <c r="J1437" s="56"/>
      <c r="K1437" s="69"/>
      <c r="L1437" s="70">
        <f t="shared" si="76"/>
        <v>0</v>
      </c>
      <c r="M1437" s="52"/>
      <c r="N1437" s="57">
        <v>0</v>
      </c>
      <c r="O1437" s="72"/>
      <c r="P1437" s="72"/>
      <c r="Q1437" s="72"/>
      <c r="R1437" s="72"/>
      <c r="S1437" s="72"/>
      <c r="T1437" s="72"/>
      <c r="U1437" s="72"/>
      <c r="V1437" s="72"/>
      <c r="W1437" s="72"/>
      <c r="X1437" s="72"/>
      <c r="Y1437" s="72"/>
      <c r="Z1437" s="72"/>
      <c r="AA1437" s="58">
        <f t="shared" si="77"/>
        <v>0</v>
      </c>
      <c r="AB1437" s="73"/>
      <c r="AC1437" s="59">
        <f>IF(ROUND(Comptes!AA1437,0)=0,Comptes!AF1437,IFERROR(IF(Comptes!H1437&lt;&gt;0,IF(Comptes!AA1437&lt;&gt;0,SUMPRODUCT(Comptes!O1437:Z1437,Comptes!$O$5:$Z$5)/Comptes!AA1437,IF(Comptes!G1437&lt;&gt;0,$AC$3,Comptes!AF1437)),""),""))</f>
        <v>0</v>
      </c>
      <c r="AD1437" s="60" t="str">
        <f ca="1">+IFERROR(VLOOKUP((($AC$3-AC1437))/30.5,$AK$24:$AL$28,2,TRUE),"")</f>
        <v>A plus d’un an</v>
      </c>
      <c r="AE1437" s="52"/>
      <c r="AF1437" s="61"/>
    </row>
    <row r="1438" spans="1:32" customFormat="1" ht="13.8" x14ac:dyDescent="0.3">
      <c r="A1438" s="76"/>
      <c r="B1438" s="64" t="s">
        <v>125</v>
      </c>
      <c r="C1438" s="65" t="s">
        <v>125</v>
      </c>
      <c r="D1438" s="65" t="s">
        <v>125</v>
      </c>
      <c r="E1438" s="66" t="s">
        <v>125</v>
      </c>
      <c r="F1438" s="54">
        <v>0</v>
      </c>
      <c r="G1438" s="55">
        <v>0</v>
      </c>
      <c r="H1438" s="67">
        <f t="shared" si="75"/>
        <v>0</v>
      </c>
      <c r="I1438" s="68"/>
      <c r="J1438" s="56"/>
      <c r="K1438" s="69"/>
      <c r="L1438" s="70">
        <f t="shared" si="76"/>
        <v>0</v>
      </c>
      <c r="M1438" s="52"/>
      <c r="N1438" s="57">
        <v>0</v>
      </c>
      <c r="O1438" s="72"/>
      <c r="P1438" s="72"/>
      <c r="Q1438" s="72"/>
      <c r="R1438" s="72"/>
      <c r="S1438" s="72"/>
      <c r="T1438" s="72"/>
      <c r="U1438" s="72"/>
      <c r="V1438" s="72"/>
      <c r="W1438" s="72"/>
      <c r="X1438" s="72"/>
      <c r="Y1438" s="72"/>
      <c r="Z1438" s="72"/>
      <c r="AA1438" s="58">
        <f t="shared" si="77"/>
        <v>0</v>
      </c>
      <c r="AB1438" s="73"/>
      <c r="AC1438" s="59">
        <f>IF(ROUND(Comptes!AA1438,0)=0,Comptes!AF1438,IFERROR(IF(Comptes!H1438&lt;&gt;0,IF(Comptes!AA1438&lt;&gt;0,SUMPRODUCT(Comptes!O1438:Z1438,Comptes!$O$5:$Z$5)/Comptes!AA1438,IF(Comptes!G1438&lt;&gt;0,$AC$3,Comptes!AF1438)),""),""))</f>
        <v>0</v>
      </c>
      <c r="AD1438" s="60" t="str">
        <f ca="1">+IFERROR(VLOOKUP((($AC$3-AC1438))/30.5,$AK$24:$AL$28,2,TRUE),"")</f>
        <v>A plus d’un an</v>
      </c>
      <c r="AE1438" s="52"/>
      <c r="AF1438" s="61"/>
    </row>
    <row r="1439" spans="1:32" customFormat="1" ht="13.8" x14ac:dyDescent="0.3">
      <c r="A1439" s="76"/>
      <c r="B1439" s="64" t="s">
        <v>125</v>
      </c>
      <c r="C1439" s="65" t="s">
        <v>125</v>
      </c>
      <c r="D1439" s="65" t="s">
        <v>125</v>
      </c>
      <c r="E1439" s="66" t="s">
        <v>125</v>
      </c>
      <c r="F1439" s="54">
        <v>0</v>
      </c>
      <c r="G1439" s="55">
        <v>0</v>
      </c>
      <c r="H1439" s="67">
        <f t="shared" si="75"/>
        <v>0</v>
      </c>
      <c r="I1439" s="68"/>
      <c r="J1439" s="56"/>
      <c r="K1439" s="69"/>
      <c r="L1439" s="70">
        <f t="shared" si="76"/>
        <v>0</v>
      </c>
      <c r="M1439" s="52"/>
      <c r="N1439" s="57">
        <v>0</v>
      </c>
      <c r="O1439" s="72"/>
      <c r="P1439" s="72"/>
      <c r="Q1439" s="72"/>
      <c r="R1439" s="72"/>
      <c r="S1439" s="72"/>
      <c r="T1439" s="72"/>
      <c r="U1439" s="72"/>
      <c r="V1439" s="72"/>
      <c r="W1439" s="72"/>
      <c r="X1439" s="72"/>
      <c r="Y1439" s="72"/>
      <c r="Z1439" s="72"/>
      <c r="AA1439" s="58">
        <f t="shared" si="77"/>
        <v>0</v>
      </c>
      <c r="AB1439" s="73"/>
      <c r="AC1439" s="59">
        <f>IF(ROUND(Comptes!AA1439,0)=0,Comptes!AF1439,IFERROR(IF(Comptes!H1439&lt;&gt;0,IF(Comptes!AA1439&lt;&gt;0,SUMPRODUCT(Comptes!O1439:Z1439,Comptes!$O$5:$Z$5)/Comptes!AA1439,IF(Comptes!G1439&lt;&gt;0,$AC$3,Comptes!AF1439)),""),""))</f>
        <v>0</v>
      </c>
      <c r="AD1439" s="60" t="str">
        <f ca="1">+IFERROR(VLOOKUP((($AC$3-AC1439))/30.5,$AK$24:$AL$28,2,TRUE),"")</f>
        <v>A plus d’un an</v>
      </c>
      <c r="AE1439" s="52"/>
      <c r="AF1439" s="61"/>
    </row>
    <row r="1440" spans="1:32" customFormat="1" ht="13.8" x14ac:dyDescent="0.3">
      <c r="A1440" s="76"/>
      <c r="B1440" s="64" t="s">
        <v>125</v>
      </c>
      <c r="C1440" s="65" t="s">
        <v>125</v>
      </c>
      <c r="D1440" s="65" t="s">
        <v>125</v>
      </c>
      <c r="E1440" s="66" t="s">
        <v>125</v>
      </c>
      <c r="F1440" s="54">
        <v>0</v>
      </c>
      <c r="G1440" s="55">
        <v>0</v>
      </c>
      <c r="H1440" s="67">
        <f t="shared" si="75"/>
        <v>0</v>
      </c>
      <c r="I1440" s="68"/>
      <c r="J1440" s="56"/>
      <c r="K1440" s="69"/>
      <c r="L1440" s="70">
        <f t="shared" si="76"/>
        <v>0</v>
      </c>
      <c r="M1440" s="52"/>
      <c r="N1440" s="57">
        <v>0</v>
      </c>
      <c r="O1440" s="72"/>
      <c r="P1440" s="72"/>
      <c r="Q1440" s="72"/>
      <c r="R1440" s="72"/>
      <c r="S1440" s="72"/>
      <c r="T1440" s="72"/>
      <c r="U1440" s="72"/>
      <c r="V1440" s="72"/>
      <c r="W1440" s="72"/>
      <c r="X1440" s="72"/>
      <c r="Y1440" s="72"/>
      <c r="Z1440" s="72"/>
      <c r="AA1440" s="58">
        <f t="shared" si="77"/>
        <v>0</v>
      </c>
      <c r="AB1440" s="73"/>
      <c r="AC1440" s="59">
        <f>IF(ROUND(Comptes!AA1440,0)=0,Comptes!AF1440,IFERROR(IF(Comptes!H1440&lt;&gt;0,IF(Comptes!AA1440&lt;&gt;0,SUMPRODUCT(Comptes!O1440:Z1440,Comptes!$O$5:$Z$5)/Comptes!AA1440,IF(Comptes!G1440&lt;&gt;0,$AC$3,Comptes!AF1440)),""),""))</f>
        <v>0</v>
      </c>
      <c r="AD1440" s="60" t="str">
        <f ca="1">+IFERROR(VLOOKUP((($AC$3-AC1440))/30.5,$AK$24:$AL$28,2,TRUE),"")</f>
        <v>A plus d’un an</v>
      </c>
      <c r="AE1440" s="52"/>
      <c r="AF1440" s="61"/>
    </row>
    <row r="1441" spans="1:32" customFormat="1" ht="13.8" x14ac:dyDescent="0.3">
      <c r="A1441" s="76"/>
      <c r="B1441" s="64" t="s">
        <v>125</v>
      </c>
      <c r="C1441" s="65" t="s">
        <v>125</v>
      </c>
      <c r="D1441" s="65" t="s">
        <v>125</v>
      </c>
      <c r="E1441" s="66" t="s">
        <v>125</v>
      </c>
      <c r="F1441" s="54">
        <v>0</v>
      </c>
      <c r="G1441" s="55">
        <v>0</v>
      </c>
      <c r="H1441" s="67">
        <f t="shared" si="75"/>
        <v>0</v>
      </c>
      <c r="I1441" s="68"/>
      <c r="J1441" s="56"/>
      <c r="K1441" s="69"/>
      <c r="L1441" s="70">
        <f t="shared" si="76"/>
        <v>0</v>
      </c>
      <c r="M1441" s="52"/>
      <c r="N1441" s="57">
        <v>0</v>
      </c>
      <c r="O1441" s="72"/>
      <c r="P1441" s="72"/>
      <c r="Q1441" s="72"/>
      <c r="R1441" s="72"/>
      <c r="S1441" s="72"/>
      <c r="T1441" s="72"/>
      <c r="U1441" s="72"/>
      <c r="V1441" s="72"/>
      <c r="W1441" s="72"/>
      <c r="X1441" s="72"/>
      <c r="Y1441" s="72"/>
      <c r="Z1441" s="72"/>
      <c r="AA1441" s="58">
        <f t="shared" si="77"/>
        <v>0</v>
      </c>
      <c r="AB1441" s="73"/>
      <c r="AC1441" s="59">
        <f>IF(ROUND(Comptes!AA1441,0)=0,Comptes!AF1441,IFERROR(IF(Comptes!H1441&lt;&gt;0,IF(Comptes!AA1441&lt;&gt;0,SUMPRODUCT(Comptes!O1441:Z1441,Comptes!$O$5:$Z$5)/Comptes!AA1441,IF(Comptes!G1441&lt;&gt;0,$AC$3,Comptes!AF1441)),""),""))</f>
        <v>0</v>
      </c>
      <c r="AD1441" s="60" t="str">
        <f ca="1">+IFERROR(VLOOKUP((($AC$3-AC1441))/30.5,$AK$24:$AL$28,2,TRUE),"")</f>
        <v>A plus d’un an</v>
      </c>
      <c r="AE1441" s="52"/>
      <c r="AF1441" s="61"/>
    </row>
    <row r="1442" spans="1:32" customFormat="1" ht="13.8" x14ac:dyDescent="0.3">
      <c r="A1442" s="76"/>
      <c r="B1442" s="64" t="s">
        <v>125</v>
      </c>
      <c r="C1442" s="65" t="s">
        <v>125</v>
      </c>
      <c r="D1442" s="65" t="s">
        <v>125</v>
      </c>
      <c r="E1442" s="66" t="s">
        <v>125</v>
      </c>
      <c r="F1442" s="54">
        <v>0</v>
      </c>
      <c r="G1442" s="55">
        <v>0</v>
      </c>
      <c r="H1442" s="67">
        <f t="shared" si="75"/>
        <v>0</v>
      </c>
      <c r="I1442" s="68"/>
      <c r="J1442" s="56"/>
      <c r="K1442" s="69"/>
      <c r="L1442" s="70">
        <f t="shared" si="76"/>
        <v>0</v>
      </c>
      <c r="M1442" s="52"/>
      <c r="N1442" s="57">
        <v>0</v>
      </c>
      <c r="O1442" s="72"/>
      <c r="P1442" s="72"/>
      <c r="Q1442" s="72"/>
      <c r="R1442" s="72"/>
      <c r="S1442" s="72"/>
      <c r="T1442" s="72"/>
      <c r="U1442" s="72"/>
      <c r="V1442" s="72"/>
      <c r="W1442" s="72"/>
      <c r="X1442" s="72"/>
      <c r="Y1442" s="72"/>
      <c r="Z1442" s="72"/>
      <c r="AA1442" s="58">
        <f t="shared" si="77"/>
        <v>0</v>
      </c>
      <c r="AB1442" s="73"/>
      <c r="AC1442" s="59">
        <f>IF(ROUND(Comptes!AA1442,0)=0,Comptes!AF1442,IFERROR(IF(Comptes!H1442&lt;&gt;0,IF(Comptes!AA1442&lt;&gt;0,SUMPRODUCT(Comptes!O1442:Z1442,Comptes!$O$5:$Z$5)/Comptes!AA1442,IF(Comptes!G1442&lt;&gt;0,$AC$3,Comptes!AF1442)),""),""))</f>
        <v>0</v>
      </c>
      <c r="AD1442" s="60" t="str">
        <f ca="1">+IFERROR(VLOOKUP((($AC$3-AC1442))/30.5,$AK$24:$AL$28,2,TRUE),"")</f>
        <v>A plus d’un an</v>
      </c>
      <c r="AE1442" s="52"/>
      <c r="AF1442" s="61"/>
    </row>
    <row r="1443" spans="1:32" customFormat="1" ht="13.8" x14ac:dyDescent="0.3">
      <c r="A1443" s="76"/>
      <c r="B1443" s="64" t="s">
        <v>125</v>
      </c>
      <c r="C1443" s="65" t="s">
        <v>125</v>
      </c>
      <c r="D1443" s="65" t="s">
        <v>125</v>
      </c>
      <c r="E1443" s="66" t="s">
        <v>125</v>
      </c>
      <c r="F1443" s="54">
        <v>0</v>
      </c>
      <c r="G1443" s="55">
        <v>0</v>
      </c>
      <c r="H1443" s="67">
        <f t="shared" si="75"/>
        <v>0</v>
      </c>
      <c r="I1443" s="68"/>
      <c r="J1443" s="56"/>
      <c r="K1443" s="69"/>
      <c r="L1443" s="70">
        <f t="shared" si="76"/>
        <v>0</v>
      </c>
      <c r="M1443" s="52"/>
      <c r="N1443" s="57">
        <v>0</v>
      </c>
      <c r="O1443" s="72"/>
      <c r="P1443" s="72"/>
      <c r="Q1443" s="72"/>
      <c r="R1443" s="72"/>
      <c r="S1443" s="72"/>
      <c r="T1443" s="72"/>
      <c r="U1443" s="72"/>
      <c r="V1443" s="72"/>
      <c r="W1443" s="72"/>
      <c r="X1443" s="72"/>
      <c r="Y1443" s="72"/>
      <c r="Z1443" s="72"/>
      <c r="AA1443" s="58">
        <f t="shared" si="77"/>
        <v>0</v>
      </c>
      <c r="AB1443" s="73"/>
      <c r="AC1443" s="59">
        <f>IF(ROUND(Comptes!AA1443,0)=0,Comptes!AF1443,IFERROR(IF(Comptes!H1443&lt;&gt;0,IF(Comptes!AA1443&lt;&gt;0,SUMPRODUCT(Comptes!O1443:Z1443,Comptes!$O$5:$Z$5)/Comptes!AA1443,IF(Comptes!G1443&lt;&gt;0,$AC$3,Comptes!AF1443)),""),""))</f>
        <v>0</v>
      </c>
      <c r="AD1443" s="60" t="str">
        <f ca="1">+IFERROR(VLOOKUP((($AC$3-AC1443))/30.5,$AK$24:$AL$28,2,TRUE),"")</f>
        <v>A plus d’un an</v>
      </c>
      <c r="AE1443" s="52"/>
      <c r="AF1443" s="61"/>
    </row>
    <row r="1444" spans="1:32" customFormat="1" ht="13.8" x14ac:dyDescent="0.3">
      <c r="A1444" s="76"/>
      <c r="B1444" s="64" t="s">
        <v>125</v>
      </c>
      <c r="C1444" s="65" t="s">
        <v>125</v>
      </c>
      <c r="D1444" s="65" t="s">
        <v>125</v>
      </c>
      <c r="E1444" s="66" t="s">
        <v>125</v>
      </c>
      <c r="F1444" s="54">
        <v>0</v>
      </c>
      <c r="G1444" s="55">
        <v>0</v>
      </c>
      <c r="H1444" s="67">
        <f t="shared" si="75"/>
        <v>0</v>
      </c>
      <c r="I1444" s="68"/>
      <c r="J1444" s="56"/>
      <c r="K1444" s="69"/>
      <c r="L1444" s="70">
        <f t="shared" si="76"/>
        <v>0</v>
      </c>
      <c r="M1444" s="52"/>
      <c r="N1444" s="57">
        <v>0</v>
      </c>
      <c r="O1444" s="72"/>
      <c r="P1444" s="72"/>
      <c r="Q1444" s="72"/>
      <c r="R1444" s="72"/>
      <c r="S1444" s="72"/>
      <c r="T1444" s="72"/>
      <c r="U1444" s="72"/>
      <c r="V1444" s="72"/>
      <c r="W1444" s="72"/>
      <c r="X1444" s="72"/>
      <c r="Y1444" s="72"/>
      <c r="Z1444" s="72"/>
      <c r="AA1444" s="58">
        <f t="shared" si="77"/>
        <v>0</v>
      </c>
      <c r="AB1444" s="73"/>
      <c r="AC1444" s="59">
        <f>IF(ROUND(Comptes!AA1444,0)=0,Comptes!AF1444,IFERROR(IF(Comptes!H1444&lt;&gt;0,IF(Comptes!AA1444&lt;&gt;0,SUMPRODUCT(Comptes!O1444:Z1444,Comptes!$O$5:$Z$5)/Comptes!AA1444,IF(Comptes!G1444&lt;&gt;0,$AC$3,Comptes!AF1444)),""),""))</f>
        <v>0</v>
      </c>
      <c r="AD1444" s="60" t="str">
        <f ca="1">+IFERROR(VLOOKUP((($AC$3-AC1444))/30.5,$AK$24:$AL$28,2,TRUE),"")</f>
        <v>A plus d’un an</v>
      </c>
      <c r="AE1444" s="52"/>
      <c r="AF1444" s="61"/>
    </row>
    <row r="1445" spans="1:32" customFormat="1" ht="13.8" x14ac:dyDescent="0.3">
      <c r="A1445" s="76"/>
      <c r="B1445" s="64" t="s">
        <v>125</v>
      </c>
      <c r="C1445" s="65" t="s">
        <v>125</v>
      </c>
      <c r="D1445" s="65" t="s">
        <v>125</v>
      </c>
      <c r="E1445" s="66" t="s">
        <v>125</v>
      </c>
      <c r="F1445" s="54">
        <v>0</v>
      </c>
      <c r="G1445" s="55">
        <v>0</v>
      </c>
      <c r="H1445" s="67">
        <f t="shared" si="75"/>
        <v>0</v>
      </c>
      <c r="I1445" s="68"/>
      <c r="J1445" s="56"/>
      <c r="K1445" s="69"/>
      <c r="L1445" s="70">
        <f t="shared" si="76"/>
        <v>0</v>
      </c>
      <c r="M1445" s="52"/>
      <c r="N1445" s="57">
        <v>0</v>
      </c>
      <c r="O1445" s="72"/>
      <c r="P1445" s="72"/>
      <c r="Q1445" s="72"/>
      <c r="R1445" s="72"/>
      <c r="S1445" s="72"/>
      <c r="T1445" s="72"/>
      <c r="U1445" s="72"/>
      <c r="V1445" s="72"/>
      <c r="W1445" s="72"/>
      <c r="X1445" s="72"/>
      <c r="Y1445" s="72"/>
      <c r="Z1445" s="72"/>
      <c r="AA1445" s="58">
        <f t="shared" si="77"/>
        <v>0</v>
      </c>
      <c r="AB1445" s="73"/>
      <c r="AC1445" s="59">
        <f>IF(ROUND(Comptes!AA1445,0)=0,Comptes!AF1445,IFERROR(IF(Comptes!H1445&lt;&gt;0,IF(Comptes!AA1445&lt;&gt;0,SUMPRODUCT(Comptes!O1445:Z1445,Comptes!$O$5:$Z$5)/Comptes!AA1445,IF(Comptes!G1445&lt;&gt;0,$AC$3,Comptes!AF1445)),""),""))</f>
        <v>0</v>
      </c>
      <c r="AD1445" s="60" t="str">
        <f ca="1">+IFERROR(VLOOKUP((($AC$3-AC1445))/30.5,$AK$24:$AL$28,2,TRUE),"")</f>
        <v>A plus d’un an</v>
      </c>
      <c r="AE1445" s="52"/>
      <c r="AF1445" s="61"/>
    </row>
    <row r="1446" spans="1:32" customFormat="1" ht="13.8" x14ac:dyDescent="0.3">
      <c r="A1446" s="76"/>
      <c r="B1446" s="64" t="s">
        <v>125</v>
      </c>
      <c r="C1446" s="65" t="s">
        <v>125</v>
      </c>
      <c r="D1446" s="65" t="s">
        <v>125</v>
      </c>
      <c r="E1446" s="66" t="s">
        <v>125</v>
      </c>
      <c r="F1446" s="54">
        <v>0</v>
      </c>
      <c r="G1446" s="55">
        <v>0</v>
      </c>
      <c r="H1446" s="67">
        <f t="shared" si="75"/>
        <v>0</v>
      </c>
      <c r="I1446" s="68"/>
      <c r="J1446" s="56"/>
      <c r="K1446" s="69"/>
      <c r="L1446" s="70">
        <f t="shared" si="76"/>
        <v>0</v>
      </c>
      <c r="M1446" s="52"/>
      <c r="N1446" s="57">
        <v>0</v>
      </c>
      <c r="O1446" s="72"/>
      <c r="P1446" s="72"/>
      <c r="Q1446" s="72"/>
      <c r="R1446" s="72"/>
      <c r="S1446" s="72"/>
      <c r="T1446" s="72"/>
      <c r="U1446" s="72"/>
      <c r="V1446" s="72"/>
      <c r="W1446" s="72"/>
      <c r="X1446" s="72"/>
      <c r="Y1446" s="72"/>
      <c r="Z1446" s="72"/>
      <c r="AA1446" s="58">
        <f t="shared" si="77"/>
        <v>0</v>
      </c>
      <c r="AB1446" s="73"/>
      <c r="AC1446" s="59">
        <f>IF(ROUND(Comptes!AA1446,0)=0,Comptes!AF1446,IFERROR(IF(Comptes!H1446&lt;&gt;0,IF(Comptes!AA1446&lt;&gt;0,SUMPRODUCT(Comptes!O1446:Z1446,Comptes!$O$5:$Z$5)/Comptes!AA1446,IF(Comptes!G1446&lt;&gt;0,$AC$3,Comptes!AF1446)),""),""))</f>
        <v>0</v>
      </c>
      <c r="AD1446" s="60" t="str">
        <f ca="1">+IFERROR(VLOOKUP((($AC$3-AC1446))/30.5,$AK$24:$AL$28,2,TRUE),"")</f>
        <v>A plus d’un an</v>
      </c>
      <c r="AE1446" s="52"/>
      <c r="AF1446" s="61"/>
    </row>
    <row r="1447" spans="1:32" customFormat="1" ht="13.8" x14ac:dyDescent="0.3">
      <c r="A1447" s="76"/>
      <c r="B1447" s="64" t="s">
        <v>125</v>
      </c>
      <c r="C1447" s="65" t="s">
        <v>125</v>
      </c>
      <c r="D1447" s="65" t="s">
        <v>125</v>
      </c>
      <c r="E1447" s="66" t="s">
        <v>125</v>
      </c>
      <c r="F1447" s="54">
        <v>0</v>
      </c>
      <c r="G1447" s="55">
        <v>0</v>
      </c>
      <c r="H1447" s="67">
        <f t="shared" si="75"/>
        <v>0</v>
      </c>
      <c r="I1447" s="68"/>
      <c r="J1447" s="56"/>
      <c r="K1447" s="69"/>
      <c r="L1447" s="70">
        <f t="shared" si="76"/>
        <v>0</v>
      </c>
      <c r="M1447" s="52"/>
      <c r="N1447" s="57">
        <v>0</v>
      </c>
      <c r="O1447" s="72"/>
      <c r="P1447" s="72"/>
      <c r="Q1447" s="72"/>
      <c r="R1447" s="72"/>
      <c r="S1447" s="72"/>
      <c r="T1447" s="72"/>
      <c r="U1447" s="72"/>
      <c r="V1447" s="72"/>
      <c r="W1447" s="72"/>
      <c r="X1447" s="72"/>
      <c r="Y1447" s="72"/>
      <c r="Z1447" s="72"/>
      <c r="AA1447" s="58">
        <f t="shared" si="77"/>
        <v>0</v>
      </c>
      <c r="AB1447" s="73"/>
      <c r="AC1447" s="59">
        <f>IF(ROUND(Comptes!AA1447,0)=0,Comptes!AF1447,IFERROR(IF(Comptes!H1447&lt;&gt;0,IF(Comptes!AA1447&lt;&gt;0,SUMPRODUCT(Comptes!O1447:Z1447,Comptes!$O$5:$Z$5)/Comptes!AA1447,IF(Comptes!G1447&lt;&gt;0,$AC$3,Comptes!AF1447)),""),""))</f>
        <v>0</v>
      </c>
      <c r="AD1447" s="60" t="str">
        <f ca="1">+IFERROR(VLOOKUP((($AC$3-AC1447))/30.5,$AK$24:$AL$28,2,TRUE),"")</f>
        <v>A plus d’un an</v>
      </c>
      <c r="AE1447" s="52"/>
      <c r="AF1447" s="61"/>
    </row>
    <row r="1448" spans="1:32" customFormat="1" ht="13.8" x14ac:dyDescent="0.3">
      <c r="A1448" s="76"/>
      <c r="B1448" s="64" t="s">
        <v>125</v>
      </c>
      <c r="C1448" s="65" t="s">
        <v>125</v>
      </c>
      <c r="D1448" s="65" t="s">
        <v>125</v>
      </c>
      <c r="E1448" s="66" t="s">
        <v>125</v>
      </c>
      <c r="F1448" s="54">
        <v>0</v>
      </c>
      <c r="G1448" s="55">
        <v>0</v>
      </c>
      <c r="H1448" s="67">
        <f t="shared" si="75"/>
        <v>0</v>
      </c>
      <c r="I1448" s="68"/>
      <c r="J1448" s="56"/>
      <c r="K1448" s="69"/>
      <c r="L1448" s="70">
        <f t="shared" si="76"/>
        <v>0</v>
      </c>
      <c r="M1448" s="52"/>
      <c r="N1448" s="57">
        <v>0</v>
      </c>
      <c r="O1448" s="72"/>
      <c r="P1448" s="72"/>
      <c r="Q1448" s="72"/>
      <c r="R1448" s="72"/>
      <c r="S1448" s="72"/>
      <c r="T1448" s="72"/>
      <c r="U1448" s="72"/>
      <c r="V1448" s="72"/>
      <c r="W1448" s="72"/>
      <c r="X1448" s="72"/>
      <c r="Y1448" s="72"/>
      <c r="Z1448" s="72"/>
      <c r="AA1448" s="58">
        <f t="shared" si="77"/>
        <v>0</v>
      </c>
      <c r="AB1448" s="73"/>
      <c r="AC1448" s="59">
        <f>IF(ROUND(Comptes!AA1448,0)=0,Comptes!AF1448,IFERROR(IF(Comptes!H1448&lt;&gt;0,IF(Comptes!AA1448&lt;&gt;0,SUMPRODUCT(Comptes!O1448:Z1448,Comptes!$O$5:$Z$5)/Comptes!AA1448,IF(Comptes!G1448&lt;&gt;0,$AC$3,Comptes!AF1448)),""),""))</f>
        <v>0</v>
      </c>
      <c r="AD1448" s="60" t="str">
        <f ca="1">+IFERROR(VLOOKUP((($AC$3-AC1448))/30.5,$AK$24:$AL$28,2,TRUE),"")</f>
        <v>A plus d’un an</v>
      </c>
      <c r="AE1448" s="52"/>
      <c r="AF1448" s="61"/>
    </row>
    <row r="1449" spans="1:32" customFormat="1" ht="13.8" x14ac:dyDescent="0.3">
      <c r="A1449" s="76"/>
      <c r="B1449" s="64" t="s">
        <v>125</v>
      </c>
      <c r="C1449" s="65" t="s">
        <v>125</v>
      </c>
      <c r="D1449" s="65" t="s">
        <v>125</v>
      </c>
      <c r="E1449" s="66" t="s">
        <v>125</v>
      </c>
      <c r="F1449" s="54">
        <v>0</v>
      </c>
      <c r="G1449" s="55">
        <v>0</v>
      </c>
      <c r="H1449" s="67">
        <f t="shared" si="75"/>
        <v>0</v>
      </c>
      <c r="I1449" s="68"/>
      <c r="J1449" s="56"/>
      <c r="K1449" s="69"/>
      <c r="L1449" s="70">
        <f t="shared" si="76"/>
        <v>0</v>
      </c>
      <c r="M1449" s="52"/>
      <c r="N1449" s="57">
        <v>0</v>
      </c>
      <c r="O1449" s="72"/>
      <c r="P1449" s="72"/>
      <c r="Q1449" s="72"/>
      <c r="R1449" s="72"/>
      <c r="S1449" s="72"/>
      <c r="T1449" s="72"/>
      <c r="U1449" s="72"/>
      <c r="V1449" s="72"/>
      <c r="W1449" s="72"/>
      <c r="X1449" s="72"/>
      <c r="Y1449" s="72"/>
      <c r="Z1449" s="72"/>
      <c r="AA1449" s="58">
        <f t="shared" si="77"/>
        <v>0</v>
      </c>
      <c r="AB1449" s="73"/>
      <c r="AC1449" s="59">
        <f>IF(ROUND(Comptes!AA1449,0)=0,Comptes!AF1449,IFERROR(IF(Comptes!H1449&lt;&gt;0,IF(Comptes!AA1449&lt;&gt;0,SUMPRODUCT(Comptes!O1449:Z1449,Comptes!$O$5:$Z$5)/Comptes!AA1449,IF(Comptes!G1449&lt;&gt;0,$AC$3,Comptes!AF1449)),""),""))</f>
        <v>0</v>
      </c>
      <c r="AD1449" s="60" t="str">
        <f ca="1">+IFERROR(VLOOKUP((($AC$3-AC1449))/30.5,$AK$24:$AL$28,2,TRUE),"")</f>
        <v>A plus d’un an</v>
      </c>
      <c r="AE1449" s="52"/>
      <c r="AF1449" s="61"/>
    </row>
    <row r="1450" spans="1:32" customFormat="1" ht="13.8" x14ac:dyDescent="0.3">
      <c r="A1450" s="76"/>
      <c r="B1450" s="64" t="s">
        <v>125</v>
      </c>
      <c r="C1450" s="65" t="s">
        <v>125</v>
      </c>
      <c r="D1450" s="65" t="s">
        <v>125</v>
      </c>
      <c r="E1450" s="66" t="s">
        <v>125</v>
      </c>
      <c r="F1450" s="54">
        <v>0</v>
      </c>
      <c r="G1450" s="55">
        <v>0</v>
      </c>
      <c r="H1450" s="67">
        <f t="shared" si="75"/>
        <v>0</v>
      </c>
      <c r="I1450" s="68"/>
      <c r="J1450" s="56"/>
      <c r="K1450" s="69"/>
      <c r="L1450" s="70">
        <f t="shared" si="76"/>
        <v>0</v>
      </c>
      <c r="M1450" s="52"/>
      <c r="N1450" s="57">
        <v>0</v>
      </c>
      <c r="O1450" s="72"/>
      <c r="P1450" s="72"/>
      <c r="Q1450" s="72"/>
      <c r="R1450" s="72"/>
      <c r="S1450" s="72"/>
      <c r="T1450" s="72"/>
      <c r="U1450" s="72"/>
      <c r="V1450" s="72"/>
      <c r="W1450" s="72"/>
      <c r="X1450" s="72"/>
      <c r="Y1450" s="72"/>
      <c r="Z1450" s="72"/>
      <c r="AA1450" s="58">
        <f t="shared" si="77"/>
        <v>0</v>
      </c>
      <c r="AB1450" s="73"/>
      <c r="AC1450" s="59">
        <f>IF(ROUND(Comptes!AA1450,0)=0,Comptes!AF1450,IFERROR(IF(Comptes!H1450&lt;&gt;0,IF(Comptes!AA1450&lt;&gt;0,SUMPRODUCT(Comptes!O1450:Z1450,Comptes!$O$5:$Z$5)/Comptes!AA1450,IF(Comptes!G1450&lt;&gt;0,$AC$3,Comptes!AF1450)),""),""))</f>
        <v>0</v>
      </c>
      <c r="AD1450" s="60" t="str">
        <f ca="1">+IFERROR(VLOOKUP((($AC$3-AC1450))/30.5,$AK$24:$AL$28,2,TRUE),"")</f>
        <v>A plus d’un an</v>
      </c>
      <c r="AE1450" s="52"/>
      <c r="AF1450" s="61"/>
    </row>
    <row r="1451" spans="1:32" customFormat="1" ht="13.8" x14ac:dyDescent="0.3">
      <c r="A1451" s="76"/>
      <c r="B1451" s="64" t="s">
        <v>125</v>
      </c>
      <c r="C1451" s="65" t="s">
        <v>125</v>
      </c>
      <c r="D1451" s="65" t="s">
        <v>125</v>
      </c>
      <c r="E1451" s="66" t="s">
        <v>125</v>
      </c>
      <c r="F1451" s="54">
        <v>0</v>
      </c>
      <c r="G1451" s="55">
        <v>0</v>
      </c>
      <c r="H1451" s="67">
        <f t="shared" si="75"/>
        <v>0</v>
      </c>
      <c r="I1451" s="68"/>
      <c r="J1451" s="56"/>
      <c r="K1451" s="69"/>
      <c r="L1451" s="70">
        <f t="shared" si="76"/>
        <v>0</v>
      </c>
      <c r="M1451" s="52"/>
      <c r="N1451" s="57">
        <v>0</v>
      </c>
      <c r="O1451" s="72"/>
      <c r="P1451" s="72"/>
      <c r="Q1451" s="72"/>
      <c r="R1451" s="72"/>
      <c r="S1451" s="72"/>
      <c r="T1451" s="72"/>
      <c r="U1451" s="72"/>
      <c r="V1451" s="72"/>
      <c r="W1451" s="72"/>
      <c r="X1451" s="72"/>
      <c r="Y1451" s="72"/>
      <c r="Z1451" s="72"/>
      <c r="AA1451" s="58">
        <f t="shared" si="77"/>
        <v>0</v>
      </c>
      <c r="AB1451" s="73"/>
      <c r="AC1451" s="59">
        <f>IF(ROUND(Comptes!AA1451,0)=0,Comptes!AF1451,IFERROR(IF(Comptes!H1451&lt;&gt;0,IF(Comptes!AA1451&lt;&gt;0,SUMPRODUCT(Comptes!O1451:Z1451,Comptes!$O$5:$Z$5)/Comptes!AA1451,IF(Comptes!G1451&lt;&gt;0,$AC$3,Comptes!AF1451)),""),""))</f>
        <v>0</v>
      </c>
      <c r="AD1451" s="60" t="str">
        <f ca="1">+IFERROR(VLOOKUP((($AC$3-AC1451))/30.5,$AK$24:$AL$28,2,TRUE),"")</f>
        <v>A plus d’un an</v>
      </c>
      <c r="AE1451" s="52"/>
      <c r="AF1451" s="61"/>
    </row>
    <row r="1452" spans="1:32" customFormat="1" ht="13.8" x14ac:dyDescent="0.3">
      <c r="A1452" s="76"/>
      <c r="B1452" s="64" t="s">
        <v>125</v>
      </c>
      <c r="C1452" s="65" t="s">
        <v>125</v>
      </c>
      <c r="D1452" s="65" t="s">
        <v>125</v>
      </c>
      <c r="E1452" s="66" t="s">
        <v>125</v>
      </c>
      <c r="F1452" s="54">
        <v>0</v>
      </c>
      <c r="G1452" s="55">
        <v>0</v>
      </c>
      <c r="H1452" s="67">
        <f t="shared" si="75"/>
        <v>0</v>
      </c>
      <c r="I1452" s="68"/>
      <c r="J1452" s="56"/>
      <c r="K1452" s="69"/>
      <c r="L1452" s="70">
        <f t="shared" si="76"/>
        <v>0</v>
      </c>
      <c r="M1452" s="52"/>
      <c r="N1452" s="57">
        <v>0</v>
      </c>
      <c r="O1452" s="72"/>
      <c r="P1452" s="72"/>
      <c r="Q1452" s="72"/>
      <c r="R1452" s="72"/>
      <c r="S1452" s="72"/>
      <c r="T1452" s="72"/>
      <c r="U1452" s="72"/>
      <c r="V1452" s="72"/>
      <c r="W1452" s="72"/>
      <c r="X1452" s="72"/>
      <c r="Y1452" s="72"/>
      <c r="Z1452" s="72"/>
      <c r="AA1452" s="58">
        <f t="shared" si="77"/>
        <v>0</v>
      </c>
      <c r="AB1452" s="73"/>
      <c r="AC1452" s="59">
        <f>IF(ROUND(Comptes!AA1452,0)=0,Comptes!AF1452,IFERROR(IF(Comptes!H1452&lt;&gt;0,IF(Comptes!AA1452&lt;&gt;0,SUMPRODUCT(Comptes!O1452:Z1452,Comptes!$O$5:$Z$5)/Comptes!AA1452,IF(Comptes!G1452&lt;&gt;0,$AC$3,Comptes!AF1452)),""),""))</f>
        <v>0</v>
      </c>
      <c r="AD1452" s="60" t="str">
        <f ca="1">+IFERROR(VLOOKUP((($AC$3-AC1452))/30.5,$AK$24:$AL$28,2,TRUE),"")</f>
        <v>A plus d’un an</v>
      </c>
      <c r="AE1452" s="52"/>
      <c r="AF1452" s="61"/>
    </row>
    <row r="1453" spans="1:32" customFormat="1" ht="13.8" x14ac:dyDescent="0.3">
      <c r="A1453" s="76"/>
      <c r="B1453" s="64" t="s">
        <v>125</v>
      </c>
      <c r="C1453" s="65" t="s">
        <v>125</v>
      </c>
      <c r="D1453" s="65" t="s">
        <v>125</v>
      </c>
      <c r="E1453" s="66" t="s">
        <v>125</v>
      </c>
      <c r="F1453" s="54">
        <v>0</v>
      </c>
      <c r="G1453" s="55">
        <v>0</v>
      </c>
      <c r="H1453" s="67">
        <f t="shared" si="75"/>
        <v>0</v>
      </c>
      <c r="I1453" s="68"/>
      <c r="J1453" s="56"/>
      <c r="K1453" s="69"/>
      <c r="L1453" s="70">
        <f t="shared" si="76"/>
        <v>0</v>
      </c>
      <c r="M1453" s="52"/>
      <c r="N1453" s="57">
        <v>0</v>
      </c>
      <c r="O1453" s="72"/>
      <c r="P1453" s="72"/>
      <c r="Q1453" s="72"/>
      <c r="R1453" s="72"/>
      <c r="S1453" s="72"/>
      <c r="T1453" s="72"/>
      <c r="U1453" s="72"/>
      <c r="V1453" s="72"/>
      <c r="W1453" s="72"/>
      <c r="X1453" s="72"/>
      <c r="Y1453" s="72"/>
      <c r="Z1453" s="72"/>
      <c r="AA1453" s="58">
        <f t="shared" si="77"/>
        <v>0</v>
      </c>
      <c r="AB1453" s="73"/>
      <c r="AC1453" s="59">
        <f>IF(ROUND(Comptes!AA1453,0)=0,Comptes!AF1453,IFERROR(IF(Comptes!H1453&lt;&gt;0,IF(Comptes!AA1453&lt;&gt;0,SUMPRODUCT(Comptes!O1453:Z1453,Comptes!$O$5:$Z$5)/Comptes!AA1453,IF(Comptes!G1453&lt;&gt;0,$AC$3,Comptes!AF1453)),""),""))</f>
        <v>0</v>
      </c>
      <c r="AD1453" s="60" t="str">
        <f ca="1">+IFERROR(VLOOKUP((($AC$3-AC1453))/30.5,$AK$24:$AL$28,2,TRUE),"")</f>
        <v>A plus d’un an</v>
      </c>
      <c r="AE1453" s="52"/>
      <c r="AF1453" s="61"/>
    </row>
    <row r="1454" spans="1:32" customFormat="1" ht="13.8" x14ac:dyDescent="0.3">
      <c r="A1454" s="76"/>
      <c r="B1454" s="64" t="s">
        <v>125</v>
      </c>
      <c r="C1454" s="65" t="s">
        <v>125</v>
      </c>
      <c r="D1454" s="65" t="s">
        <v>125</v>
      </c>
      <c r="E1454" s="66" t="s">
        <v>125</v>
      </c>
      <c r="F1454" s="54">
        <v>0</v>
      </c>
      <c r="G1454" s="55">
        <v>0</v>
      </c>
      <c r="H1454" s="67">
        <f t="shared" si="75"/>
        <v>0</v>
      </c>
      <c r="I1454" s="68"/>
      <c r="J1454" s="56"/>
      <c r="K1454" s="69"/>
      <c r="L1454" s="70">
        <f t="shared" si="76"/>
        <v>0</v>
      </c>
      <c r="M1454" s="52"/>
      <c r="N1454" s="57">
        <v>0</v>
      </c>
      <c r="O1454" s="72"/>
      <c r="P1454" s="72"/>
      <c r="Q1454" s="72"/>
      <c r="R1454" s="72"/>
      <c r="S1454" s="72"/>
      <c r="T1454" s="72"/>
      <c r="U1454" s="72"/>
      <c r="V1454" s="72"/>
      <c r="W1454" s="72"/>
      <c r="X1454" s="72"/>
      <c r="Y1454" s="72"/>
      <c r="Z1454" s="72"/>
      <c r="AA1454" s="58">
        <f t="shared" si="77"/>
        <v>0</v>
      </c>
      <c r="AB1454" s="73"/>
      <c r="AC1454" s="59">
        <f>IF(ROUND(Comptes!AA1454,0)=0,Comptes!AF1454,IFERROR(IF(Comptes!H1454&lt;&gt;0,IF(Comptes!AA1454&lt;&gt;0,SUMPRODUCT(Comptes!O1454:Z1454,Comptes!$O$5:$Z$5)/Comptes!AA1454,IF(Comptes!G1454&lt;&gt;0,$AC$3,Comptes!AF1454)),""),""))</f>
        <v>0</v>
      </c>
      <c r="AD1454" s="60" t="str">
        <f ca="1">+IFERROR(VLOOKUP((($AC$3-AC1454))/30.5,$AK$24:$AL$28,2,TRUE),"")</f>
        <v>A plus d’un an</v>
      </c>
      <c r="AE1454" s="52"/>
      <c r="AF1454" s="61"/>
    </row>
    <row r="1455" spans="1:32" customFormat="1" ht="13.8" x14ac:dyDescent="0.3">
      <c r="A1455" s="76"/>
      <c r="B1455" s="64" t="s">
        <v>125</v>
      </c>
      <c r="C1455" s="65" t="s">
        <v>125</v>
      </c>
      <c r="D1455" s="65" t="s">
        <v>125</v>
      </c>
      <c r="E1455" s="66" t="s">
        <v>125</v>
      </c>
      <c r="F1455" s="54">
        <v>0</v>
      </c>
      <c r="G1455" s="55">
        <v>0</v>
      </c>
      <c r="H1455" s="67">
        <f t="shared" si="75"/>
        <v>0</v>
      </c>
      <c r="I1455" s="68"/>
      <c r="J1455" s="56"/>
      <c r="K1455" s="69"/>
      <c r="L1455" s="70">
        <f t="shared" si="76"/>
        <v>0</v>
      </c>
      <c r="M1455" s="52"/>
      <c r="N1455" s="57">
        <v>0</v>
      </c>
      <c r="O1455" s="72"/>
      <c r="P1455" s="72"/>
      <c r="Q1455" s="72"/>
      <c r="R1455" s="72"/>
      <c r="S1455" s="72"/>
      <c r="T1455" s="72"/>
      <c r="U1455" s="72"/>
      <c r="V1455" s="72"/>
      <c r="W1455" s="72"/>
      <c r="X1455" s="72"/>
      <c r="Y1455" s="72"/>
      <c r="Z1455" s="72"/>
      <c r="AA1455" s="58">
        <f t="shared" si="77"/>
        <v>0</v>
      </c>
      <c r="AB1455" s="73"/>
      <c r="AC1455" s="59">
        <f>IF(ROUND(Comptes!AA1455,0)=0,Comptes!AF1455,IFERROR(IF(Comptes!H1455&lt;&gt;0,IF(Comptes!AA1455&lt;&gt;0,SUMPRODUCT(Comptes!O1455:Z1455,Comptes!$O$5:$Z$5)/Comptes!AA1455,IF(Comptes!G1455&lt;&gt;0,$AC$3,Comptes!AF1455)),""),""))</f>
        <v>0</v>
      </c>
      <c r="AD1455" s="60" t="str">
        <f ca="1">+IFERROR(VLOOKUP((($AC$3-AC1455))/30.5,$AK$24:$AL$28,2,TRUE),"")</f>
        <v>A plus d’un an</v>
      </c>
      <c r="AE1455" s="52"/>
      <c r="AF1455" s="61"/>
    </row>
    <row r="1456" spans="1:32" customFormat="1" ht="13.8" x14ac:dyDescent="0.3">
      <c r="A1456" s="76"/>
      <c r="B1456" s="64" t="s">
        <v>125</v>
      </c>
      <c r="C1456" s="65" t="s">
        <v>125</v>
      </c>
      <c r="D1456" s="65" t="s">
        <v>125</v>
      </c>
      <c r="E1456" s="66" t="s">
        <v>125</v>
      </c>
      <c r="F1456" s="54">
        <v>0</v>
      </c>
      <c r="G1456" s="55">
        <v>0</v>
      </c>
      <c r="H1456" s="67">
        <f t="shared" si="75"/>
        <v>0</v>
      </c>
      <c r="I1456" s="68"/>
      <c r="J1456" s="56"/>
      <c r="K1456" s="69"/>
      <c r="L1456" s="70">
        <f t="shared" si="76"/>
        <v>0</v>
      </c>
      <c r="M1456" s="52"/>
      <c r="N1456" s="57">
        <v>0</v>
      </c>
      <c r="O1456" s="72"/>
      <c r="P1456" s="72"/>
      <c r="Q1456" s="72"/>
      <c r="R1456" s="72"/>
      <c r="S1456" s="72"/>
      <c r="T1456" s="72"/>
      <c r="U1456" s="72"/>
      <c r="V1456" s="72"/>
      <c r="W1456" s="72"/>
      <c r="X1456" s="72"/>
      <c r="Y1456" s="72"/>
      <c r="Z1456" s="72"/>
      <c r="AA1456" s="58">
        <f t="shared" si="77"/>
        <v>0</v>
      </c>
      <c r="AB1456" s="73"/>
      <c r="AC1456" s="59">
        <f>IF(ROUND(Comptes!AA1456,0)=0,Comptes!AF1456,IFERROR(IF(Comptes!H1456&lt;&gt;0,IF(Comptes!AA1456&lt;&gt;0,SUMPRODUCT(Comptes!O1456:Z1456,Comptes!$O$5:$Z$5)/Comptes!AA1456,IF(Comptes!G1456&lt;&gt;0,$AC$3,Comptes!AF1456)),""),""))</f>
        <v>0</v>
      </c>
      <c r="AD1456" s="60" t="str">
        <f ca="1">+IFERROR(VLOOKUP((($AC$3-AC1456))/30.5,$AK$24:$AL$28,2,TRUE),"")</f>
        <v>A plus d’un an</v>
      </c>
      <c r="AE1456" s="52"/>
      <c r="AF1456" s="61"/>
    </row>
    <row r="1457" spans="1:32" customFormat="1" ht="13.8" x14ac:dyDescent="0.3">
      <c r="A1457" s="76"/>
      <c r="B1457" s="64" t="s">
        <v>125</v>
      </c>
      <c r="C1457" s="65" t="s">
        <v>125</v>
      </c>
      <c r="D1457" s="65" t="s">
        <v>125</v>
      </c>
      <c r="E1457" s="66" t="s">
        <v>125</v>
      </c>
      <c r="F1457" s="54">
        <v>0</v>
      </c>
      <c r="G1457" s="55">
        <v>0</v>
      </c>
      <c r="H1457" s="67">
        <f t="shared" si="75"/>
        <v>0</v>
      </c>
      <c r="I1457" s="68"/>
      <c r="J1457" s="56"/>
      <c r="K1457" s="69"/>
      <c r="L1457" s="70">
        <f t="shared" si="76"/>
        <v>0</v>
      </c>
      <c r="M1457" s="52"/>
      <c r="N1457" s="57">
        <v>0</v>
      </c>
      <c r="O1457" s="72"/>
      <c r="P1457" s="72"/>
      <c r="Q1457" s="72"/>
      <c r="R1457" s="72"/>
      <c r="S1457" s="72"/>
      <c r="T1457" s="72"/>
      <c r="U1457" s="72"/>
      <c r="V1457" s="72"/>
      <c r="W1457" s="72"/>
      <c r="X1457" s="72"/>
      <c r="Y1457" s="72"/>
      <c r="Z1457" s="72"/>
      <c r="AA1457" s="58">
        <f t="shared" si="77"/>
        <v>0</v>
      </c>
      <c r="AB1457" s="73"/>
      <c r="AC1457" s="59">
        <f>IF(ROUND(Comptes!AA1457,0)=0,Comptes!AF1457,IFERROR(IF(Comptes!H1457&lt;&gt;0,IF(Comptes!AA1457&lt;&gt;0,SUMPRODUCT(Comptes!O1457:Z1457,Comptes!$O$5:$Z$5)/Comptes!AA1457,IF(Comptes!G1457&lt;&gt;0,$AC$3,Comptes!AF1457)),""),""))</f>
        <v>0</v>
      </c>
      <c r="AD1457" s="60" t="str">
        <f ca="1">+IFERROR(VLOOKUP((($AC$3-AC1457))/30.5,$AK$24:$AL$28,2,TRUE),"")</f>
        <v>A plus d’un an</v>
      </c>
      <c r="AE1457" s="52"/>
      <c r="AF1457" s="61"/>
    </row>
    <row r="1458" spans="1:32" customFormat="1" ht="13.8" x14ac:dyDescent="0.3">
      <c r="A1458" s="76"/>
      <c r="B1458" s="64" t="s">
        <v>125</v>
      </c>
      <c r="C1458" s="65" t="s">
        <v>125</v>
      </c>
      <c r="D1458" s="65" t="s">
        <v>125</v>
      </c>
      <c r="E1458" s="66" t="s">
        <v>125</v>
      </c>
      <c r="F1458" s="54">
        <v>0</v>
      </c>
      <c r="G1458" s="55">
        <v>0</v>
      </c>
      <c r="H1458" s="67">
        <f t="shared" si="75"/>
        <v>0</v>
      </c>
      <c r="I1458" s="68"/>
      <c r="J1458" s="56"/>
      <c r="K1458" s="69"/>
      <c r="L1458" s="70">
        <f t="shared" si="76"/>
        <v>0</v>
      </c>
      <c r="M1458" s="52"/>
      <c r="N1458" s="57">
        <v>0</v>
      </c>
      <c r="O1458" s="72"/>
      <c r="P1458" s="72"/>
      <c r="Q1458" s="72"/>
      <c r="R1458" s="72"/>
      <c r="S1458" s="72"/>
      <c r="T1458" s="72"/>
      <c r="U1458" s="72"/>
      <c r="V1458" s="72"/>
      <c r="W1458" s="72"/>
      <c r="X1458" s="72"/>
      <c r="Y1458" s="72"/>
      <c r="Z1458" s="72"/>
      <c r="AA1458" s="58">
        <f t="shared" si="77"/>
        <v>0</v>
      </c>
      <c r="AB1458" s="73"/>
      <c r="AC1458" s="59">
        <f>IF(ROUND(Comptes!AA1458,0)=0,Comptes!AF1458,IFERROR(IF(Comptes!H1458&lt;&gt;0,IF(Comptes!AA1458&lt;&gt;0,SUMPRODUCT(Comptes!O1458:Z1458,Comptes!$O$5:$Z$5)/Comptes!AA1458,IF(Comptes!G1458&lt;&gt;0,$AC$3,Comptes!AF1458)),""),""))</f>
        <v>0</v>
      </c>
      <c r="AD1458" s="60" t="str">
        <f ca="1">+IFERROR(VLOOKUP((($AC$3-AC1458))/30.5,$AK$24:$AL$28,2,TRUE),"")</f>
        <v>A plus d’un an</v>
      </c>
      <c r="AE1458" s="52"/>
      <c r="AF1458" s="61"/>
    </row>
    <row r="1459" spans="1:32" customFormat="1" ht="13.8" x14ac:dyDescent="0.3">
      <c r="A1459" s="76"/>
      <c r="B1459" s="64" t="s">
        <v>125</v>
      </c>
      <c r="C1459" s="65" t="s">
        <v>125</v>
      </c>
      <c r="D1459" s="65" t="s">
        <v>125</v>
      </c>
      <c r="E1459" s="66" t="s">
        <v>125</v>
      </c>
      <c r="F1459" s="54">
        <v>0</v>
      </c>
      <c r="G1459" s="55">
        <v>0</v>
      </c>
      <c r="H1459" s="67">
        <f t="shared" si="75"/>
        <v>0</v>
      </c>
      <c r="I1459" s="68"/>
      <c r="J1459" s="56"/>
      <c r="K1459" s="69"/>
      <c r="L1459" s="70">
        <f t="shared" si="76"/>
        <v>0</v>
      </c>
      <c r="M1459" s="52"/>
      <c r="N1459" s="57">
        <v>0</v>
      </c>
      <c r="O1459" s="72"/>
      <c r="P1459" s="72"/>
      <c r="Q1459" s="72"/>
      <c r="R1459" s="72"/>
      <c r="S1459" s="72"/>
      <c r="T1459" s="72"/>
      <c r="U1459" s="72"/>
      <c r="V1459" s="72"/>
      <c r="W1459" s="72"/>
      <c r="X1459" s="72"/>
      <c r="Y1459" s="72"/>
      <c r="Z1459" s="72"/>
      <c r="AA1459" s="58">
        <f t="shared" si="77"/>
        <v>0</v>
      </c>
      <c r="AB1459" s="73"/>
      <c r="AC1459" s="59">
        <f>IF(ROUND(Comptes!AA1459,0)=0,Comptes!AF1459,IFERROR(IF(Comptes!H1459&lt;&gt;0,IF(Comptes!AA1459&lt;&gt;0,SUMPRODUCT(Comptes!O1459:Z1459,Comptes!$O$5:$Z$5)/Comptes!AA1459,IF(Comptes!G1459&lt;&gt;0,$AC$3,Comptes!AF1459)),""),""))</f>
        <v>0</v>
      </c>
      <c r="AD1459" s="60" t="str">
        <f ca="1">+IFERROR(VLOOKUP((($AC$3-AC1459))/30.5,$AK$24:$AL$28,2,TRUE),"")</f>
        <v>A plus d’un an</v>
      </c>
      <c r="AE1459" s="52"/>
      <c r="AF1459" s="61"/>
    </row>
    <row r="1460" spans="1:32" customFormat="1" ht="13.8" x14ac:dyDescent="0.3">
      <c r="A1460" s="76"/>
      <c r="B1460" s="64" t="s">
        <v>125</v>
      </c>
      <c r="C1460" s="65" t="s">
        <v>125</v>
      </c>
      <c r="D1460" s="65" t="s">
        <v>125</v>
      </c>
      <c r="E1460" s="66" t="s">
        <v>125</v>
      </c>
      <c r="F1460" s="54">
        <v>0</v>
      </c>
      <c r="G1460" s="55">
        <v>0</v>
      </c>
      <c r="H1460" s="67">
        <f t="shared" si="75"/>
        <v>0</v>
      </c>
      <c r="I1460" s="68"/>
      <c r="J1460" s="56"/>
      <c r="K1460" s="69"/>
      <c r="L1460" s="70">
        <f t="shared" si="76"/>
        <v>0</v>
      </c>
      <c r="M1460" s="52"/>
      <c r="N1460" s="57">
        <v>0</v>
      </c>
      <c r="O1460" s="72"/>
      <c r="P1460" s="72"/>
      <c r="Q1460" s="72"/>
      <c r="R1460" s="72"/>
      <c r="S1460" s="72"/>
      <c r="T1460" s="72"/>
      <c r="U1460" s="72"/>
      <c r="V1460" s="72"/>
      <c r="W1460" s="72"/>
      <c r="X1460" s="72"/>
      <c r="Y1460" s="72"/>
      <c r="Z1460" s="72"/>
      <c r="AA1460" s="58">
        <f t="shared" si="77"/>
        <v>0</v>
      </c>
      <c r="AB1460" s="73"/>
      <c r="AC1460" s="59">
        <f>IF(ROUND(Comptes!AA1460,0)=0,Comptes!AF1460,IFERROR(IF(Comptes!H1460&lt;&gt;0,IF(Comptes!AA1460&lt;&gt;0,SUMPRODUCT(Comptes!O1460:Z1460,Comptes!$O$5:$Z$5)/Comptes!AA1460,IF(Comptes!G1460&lt;&gt;0,$AC$3,Comptes!AF1460)),""),""))</f>
        <v>0</v>
      </c>
      <c r="AD1460" s="60" t="str">
        <f ca="1">+IFERROR(VLOOKUP((($AC$3-AC1460))/30.5,$AK$24:$AL$28,2,TRUE),"")</f>
        <v>A plus d’un an</v>
      </c>
      <c r="AE1460" s="52"/>
      <c r="AF1460" s="61"/>
    </row>
    <row r="1461" spans="1:32" customFormat="1" ht="13.8" x14ac:dyDescent="0.3">
      <c r="A1461" s="76"/>
      <c r="B1461" s="64" t="s">
        <v>125</v>
      </c>
      <c r="C1461" s="65" t="s">
        <v>125</v>
      </c>
      <c r="D1461" s="65" t="s">
        <v>125</v>
      </c>
      <c r="E1461" s="66" t="s">
        <v>125</v>
      </c>
      <c r="F1461" s="54">
        <v>0</v>
      </c>
      <c r="G1461" s="55">
        <v>0</v>
      </c>
      <c r="H1461" s="67">
        <f t="shared" ref="H1461:H1524" si="78">AA1461+N1461-G1461</f>
        <v>0</v>
      </c>
      <c r="I1461" s="68"/>
      <c r="J1461" s="56"/>
      <c r="K1461" s="69"/>
      <c r="L1461" s="70">
        <f t="shared" ref="L1461:L1524" si="79">+F1461-N1461-K1461-AA1461</f>
        <v>0</v>
      </c>
      <c r="M1461" s="52"/>
      <c r="N1461" s="57">
        <v>0</v>
      </c>
      <c r="O1461" s="72"/>
      <c r="P1461" s="72"/>
      <c r="Q1461" s="72"/>
      <c r="R1461" s="72"/>
      <c r="S1461" s="72"/>
      <c r="T1461" s="72"/>
      <c r="U1461" s="72"/>
      <c r="V1461" s="72"/>
      <c r="W1461" s="72"/>
      <c r="X1461" s="72"/>
      <c r="Y1461" s="72"/>
      <c r="Z1461" s="72"/>
      <c r="AA1461" s="58">
        <f t="shared" ref="AA1461:AA1524" si="80">+SUM(O1461:Z1461)</f>
        <v>0</v>
      </c>
      <c r="AB1461" s="73"/>
      <c r="AC1461" s="59">
        <f>IF(ROUND(Comptes!AA1461,0)=0,Comptes!AF1461,IFERROR(IF(Comptes!H1461&lt;&gt;0,IF(Comptes!AA1461&lt;&gt;0,SUMPRODUCT(Comptes!O1461:Z1461,Comptes!$O$5:$Z$5)/Comptes!AA1461,IF(Comptes!G1461&lt;&gt;0,$AC$3,Comptes!AF1461)),""),""))</f>
        <v>0</v>
      </c>
      <c r="AD1461" s="60" t="str">
        <f ca="1">+IFERROR(VLOOKUP((($AC$3-AC1461))/30.5,$AK$24:$AL$28,2,TRUE),"")</f>
        <v>A plus d’un an</v>
      </c>
      <c r="AE1461" s="52"/>
      <c r="AF1461" s="61"/>
    </row>
    <row r="1462" spans="1:32" customFormat="1" ht="13.8" x14ac:dyDescent="0.3">
      <c r="A1462" s="76"/>
      <c r="B1462" s="64" t="s">
        <v>125</v>
      </c>
      <c r="C1462" s="65" t="s">
        <v>125</v>
      </c>
      <c r="D1462" s="65" t="s">
        <v>125</v>
      </c>
      <c r="E1462" s="66" t="s">
        <v>125</v>
      </c>
      <c r="F1462" s="54">
        <v>0</v>
      </c>
      <c r="G1462" s="55">
        <v>0</v>
      </c>
      <c r="H1462" s="67">
        <f t="shared" si="78"/>
        <v>0</v>
      </c>
      <c r="I1462" s="68"/>
      <c r="J1462" s="56"/>
      <c r="K1462" s="69"/>
      <c r="L1462" s="70">
        <f t="shared" si="79"/>
        <v>0</v>
      </c>
      <c r="M1462" s="52"/>
      <c r="N1462" s="57">
        <v>0</v>
      </c>
      <c r="O1462" s="72"/>
      <c r="P1462" s="72"/>
      <c r="Q1462" s="72"/>
      <c r="R1462" s="72"/>
      <c r="S1462" s="72"/>
      <c r="T1462" s="72"/>
      <c r="U1462" s="72"/>
      <c r="V1462" s="72"/>
      <c r="W1462" s="72"/>
      <c r="X1462" s="72"/>
      <c r="Y1462" s="72"/>
      <c r="Z1462" s="72"/>
      <c r="AA1462" s="58">
        <f t="shared" si="80"/>
        <v>0</v>
      </c>
      <c r="AB1462" s="73"/>
      <c r="AC1462" s="59">
        <f>IF(ROUND(Comptes!AA1462,0)=0,Comptes!AF1462,IFERROR(IF(Comptes!H1462&lt;&gt;0,IF(Comptes!AA1462&lt;&gt;0,SUMPRODUCT(Comptes!O1462:Z1462,Comptes!$O$5:$Z$5)/Comptes!AA1462,IF(Comptes!G1462&lt;&gt;0,$AC$3,Comptes!AF1462)),""),""))</f>
        <v>0</v>
      </c>
      <c r="AD1462" s="60" t="str">
        <f ca="1">+IFERROR(VLOOKUP((($AC$3-AC1462))/30.5,$AK$24:$AL$28,2,TRUE),"")</f>
        <v>A plus d’un an</v>
      </c>
      <c r="AE1462" s="52"/>
      <c r="AF1462" s="61"/>
    </row>
    <row r="1463" spans="1:32" customFormat="1" ht="13.8" x14ac:dyDescent="0.3">
      <c r="A1463" s="76"/>
      <c r="B1463" s="64" t="s">
        <v>125</v>
      </c>
      <c r="C1463" s="65" t="s">
        <v>125</v>
      </c>
      <c r="D1463" s="65" t="s">
        <v>125</v>
      </c>
      <c r="E1463" s="66" t="s">
        <v>125</v>
      </c>
      <c r="F1463" s="54">
        <v>0</v>
      </c>
      <c r="G1463" s="55">
        <v>0</v>
      </c>
      <c r="H1463" s="67">
        <f t="shared" si="78"/>
        <v>0</v>
      </c>
      <c r="I1463" s="68"/>
      <c r="J1463" s="56"/>
      <c r="K1463" s="69"/>
      <c r="L1463" s="70">
        <f t="shared" si="79"/>
        <v>0</v>
      </c>
      <c r="M1463" s="52"/>
      <c r="N1463" s="57">
        <v>0</v>
      </c>
      <c r="O1463" s="72"/>
      <c r="P1463" s="72"/>
      <c r="Q1463" s="72"/>
      <c r="R1463" s="72"/>
      <c r="S1463" s="72"/>
      <c r="T1463" s="72"/>
      <c r="U1463" s="72"/>
      <c r="V1463" s="72"/>
      <c r="W1463" s="72"/>
      <c r="X1463" s="72"/>
      <c r="Y1463" s="72"/>
      <c r="Z1463" s="72"/>
      <c r="AA1463" s="58">
        <f t="shared" si="80"/>
        <v>0</v>
      </c>
      <c r="AB1463" s="73"/>
      <c r="AC1463" s="59">
        <f>IF(ROUND(Comptes!AA1463,0)=0,Comptes!AF1463,IFERROR(IF(Comptes!H1463&lt;&gt;0,IF(Comptes!AA1463&lt;&gt;0,SUMPRODUCT(Comptes!O1463:Z1463,Comptes!$O$5:$Z$5)/Comptes!AA1463,IF(Comptes!G1463&lt;&gt;0,$AC$3,Comptes!AF1463)),""),""))</f>
        <v>0</v>
      </c>
      <c r="AD1463" s="60" t="str">
        <f ca="1">+IFERROR(VLOOKUP((($AC$3-AC1463))/30.5,$AK$24:$AL$28,2,TRUE),"")</f>
        <v>A plus d’un an</v>
      </c>
      <c r="AE1463" s="52"/>
      <c r="AF1463" s="61"/>
    </row>
    <row r="1464" spans="1:32" customFormat="1" ht="13.8" x14ac:dyDescent="0.3">
      <c r="A1464" s="76"/>
      <c r="B1464" s="64" t="s">
        <v>125</v>
      </c>
      <c r="C1464" s="65" t="s">
        <v>125</v>
      </c>
      <c r="D1464" s="65" t="s">
        <v>125</v>
      </c>
      <c r="E1464" s="66" t="s">
        <v>125</v>
      </c>
      <c r="F1464" s="54">
        <v>0</v>
      </c>
      <c r="G1464" s="55">
        <v>0</v>
      </c>
      <c r="H1464" s="67">
        <f t="shared" si="78"/>
        <v>0</v>
      </c>
      <c r="I1464" s="68"/>
      <c r="J1464" s="56"/>
      <c r="K1464" s="69"/>
      <c r="L1464" s="70">
        <f t="shared" si="79"/>
        <v>0</v>
      </c>
      <c r="M1464" s="52"/>
      <c r="N1464" s="57">
        <v>0</v>
      </c>
      <c r="O1464" s="72"/>
      <c r="P1464" s="72"/>
      <c r="Q1464" s="72"/>
      <c r="R1464" s="72"/>
      <c r="S1464" s="72"/>
      <c r="T1464" s="72"/>
      <c r="U1464" s="72"/>
      <c r="V1464" s="72"/>
      <c r="W1464" s="72"/>
      <c r="X1464" s="72"/>
      <c r="Y1464" s="72"/>
      <c r="Z1464" s="72"/>
      <c r="AA1464" s="58">
        <f t="shared" si="80"/>
        <v>0</v>
      </c>
      <c r="AB1464" s="73"/>
      <c r="AC1464" s="59">
        <f>IF(ROUND(Comptes!AA1464,0)=0,Comptes!AF1464,IFERROR(IF(Comptes!H1464&lt;&gt;0,IF(Comptes!AA1464&lt;&gt;0,SUMPRODUCT(Comptes!O1464:Z1464,Comptes!$O$5:$Z$5)/Comptes!AA1464,IF(Comptes!G1464&lt;&gt;0,$AC$3,Comptes!AF1464)),""),""))</f>
        <v>0</v>
      </c>
      <c r="AD1464" s="60" t="str">
        <f ca="1">+IFERROR(VLOOKUP((($AC$3-AC1464))/30.5,$AK$24:$AL$28,2,TRUE),"")</f>
        <v>A plus d’un an</v>
      </c>
      <c r="AE1464" s="52"/>
      <c r="AF1464" s="61"/>
    </row>
    <row r="1465" spans="1:32" customFormat="1" ht="13.8" x14ac:dyDescent="0.3">
      <c r="A1465" s="76"/>
      <c r="B1465" s="64" t="s">
        <v>125</v>
      </c>
      <c r="C1465" s="65" t="s">
        <v>125</v>
      </c>
      <c r="D1465" s="65" t="s">
        <v>125</v>
      </c>
      <c r="E1465" s="66" t="s">
        <v>125</v>
      </c>
      <c r="F1465" s="54">
        <v>0</v>
      </c>
      <c r="G1465" s="55">
        <v>0</v>
      </c>
      <c r="H1465" s="67">
        <f t="shared" si="78"/>
        <v>0</v>
      </c>
      <c r="I1465" s="68"/>
      <c r="J1465" s="56"/>
      <c r="K1465" s="69"/>
      <c r="L1465" s="70">
        <f t="shared" si="79"/>
        <v>0</v>
      </c>
      <c r="M1465" s="52"/>
      <c r="N1465" s="57">
        <v>0</v>
      </c>
      <c r="O1465" s="72"/>
      <c r="P1465" s="72"/>
      <c r="Q1465" s="72"/>
      <c r="R1465" s="72"/>
      <c r="S1465" s="72"/>
      <c r="T1465" s="72"/>
      <c r="U1465" s="72"/>
      <c r="V1465" s="72"/>
      <c r="W1465" s="72"/>
      <c r="X1465" s="72"/>
      <c r="Y1465" s="72"/>
      <c r="Z1465" s="72"/>
      <c r="AA1465" s="58">
        <f t="shared" si="80"/>
        <v>0</v>
      </c>
      <c r="AB1465" s="73"/>
      <c r="AC1465" s="59">
        <f>IF(ROUND(Comptes!AA1465,0)=0,Comptes!AF1465,IFERROR(IF(Comptes!H1465&lt;&gt;0,IF(Comptes!AA1465&lt;&gt;0,SUMPRODUCT(Comptes!O1465:Z1465,Comptes!$O$5:$Z$5)/Comptes!AA1465,IF(Comptes!G1465&lt;&gt;0,$AC$3,Comptes!AF1465)),""),""))</f>
        <v>0</v>
      </c>
      <c r="AD1465" s="60" t="str">
        <f ca="1">+IFERROR(VLOOKUP((($AC$3-AC1465))/30.5,$AK$24:$AL$28,2,TRUE),"")</f>
        <v>A plus d’un an</v>
      </c>
      <c r="AE1465" s="52"/>
      <c r="AF1465" s="61"/>
    </row>
    <row r="1466" spans="1:32" customFormat="1" ht="13.8" x14ac:dyDescent="0.3">
      <c r="A1466" s="76"/>
      <c r="B1466" s="64" t="s">
        <v>125</v>
      </c>
      <c r="C1466" s="65" t="s">
        <v>125</v>
      </c>
      <c r="D1466" s="65" t="s">
        <v>125</v>
      </c>
      <c r="E1466" s="66" t="s">
        <v>125</v>
      </c>
      <c r="F1466" s="54">
        <v>0</v>
      </c>
      <c r="G1466" s="55">
        <v>0</v>
      </c>
      <c r="H1466" s="67">
        <f t="shared" si="78"/>
        <v>0</v>
      </c>
      <c r="I1466" s="68"/>
      <c r="J1466" s="56"/>
      <c r="K1466" s="69"/>
      <c r="L1466" s="70">
        <f t="shared" si="79"/>
        <v>0</v>
      </c>
      <c r="M1466" s="52"/>
      <c r="N1466" s="57">
        <v>0</v>
      </c>
      <c r="O1466" s="72"/>
      <c r="P1466" s="72"/>
      <c r="Q1466" s="72"/>
      <c r="R1466" s="72"/>
      <c r="S1466" s="72"/>
      <c r="T1466" s="72"/>
      <c r="U1466" s="72"/>
      <c r="V1466" s="72"/>
      <c r="W1466" s="72"/>
      <c r="X1466" s="72"/>
      <c r="Y1466" s="72"/>
      <c r="Z1466" s="72"/>
      <c r="AA1466" s="58">
        <f t="shared" si="80"/>
        <v>0</v>
      </c>
      <c r="AB1466" s="73"/>
      <c r="AC1466" s="59">
        <f>IF(ROUND(Comptes!AA1466,0)=0,Comptes!AF1466,IFERROR(IF(Comptes!H1466&lt;&gt;0,IF(Comptes!AA1466&lt;&gt;0,SUMPRODUCT(Comptes!O1466:Z1466,Comptes!$O$5:$Z$5)/Comptes!AA1466,IF(Comptes!G1466&lt;&gt;0,$AC$3,Comptes!AF1466)),""),""))</f>
        <v>0</v>
      </c>
      <c r="AD1466" s="60" t="str">
        <f ca="1">+IFERROR(VLOOKUP((($AC$3-AC1466))/30.5,$AK$24:$AL$28,2,TRUE),"")</f>
        <v>A plus d’un an</v>
      </c>
      <c r="AE1466" s="52"/>
      <c r="AF1466" s="61"/>
    </row>
    <row r="1467" spans="1:32" customFormat="1" ht="13.8" x14ac:dyDescent="0.3">
      <c r="A1467" s="76"/>
      <c r="B1467" s="64" t="s">
        <v>125</v>
      </c>
      <c r="C1467" s="65" t="s">
        <v>125</v>
      </c>
      <c r="D1467" s="65" t="s">
        <v>125</v>
      </c>
      <c r="E1467" s="66" t="s">
        <v>125</v>
      </c>
      <c r="F1467" s="54">
        <v>0</v>
      </c>
      <c r="G1467" s="55">
        <v>0</v>
      </c>
      <c r="H1467" s="67">
        <f t="shared" si="78"/>
        <v>0</v>
      </c>
      <c r="I1467" s="68"/>
      <c r="J1467" s="56"/>
      <c r="K1467" s="69"/>
      <c r="L1467" s="70">
        <f t="shared" si="79"/>
        <v>0</v>
      </c>
      <c r="M1467" s="52"/>
      <c r="N1467" s="57">
        <v>0</v>
      </c>
      <c r="O1467" s="72"/>
      <c r="P1467" s="72"/>
      <c r="Q1467" s="72"/>
      <c r="R1467" s="72"/>
      <c r="S1467" s="72"/>
      <c r="T1467" s="72"/>
      <c r="U1467" s="72"/>
      <c r="V1467" s="72"/>
      <c r="W1467" s="72"/>
      <c r="X1467" s="72"/>
      <c r="Y1467" s="72"/>
      <c r="Z1467" s="72"/>
      <c r="AA1467" s="58">
        <f t="shared" si="80"/>
        <v>0</v>
      </c>
      <c r="AB1467" s="73"/>
      <c r="AC1467" s="59">
        <f>IF(ROUND(Comptes!AA1467,0)=0,Comptes!AF1467,IFERROR(IF(Comptes!H1467&lt;&gt;0,IF(Comptes!AA1467&lt;&gt;0,SUMPRODUCT(Comptes!O1467:Z1467,Comptes!$O$5:$Z$5)/Comptes!AA1467,IF(Comptes!G1467&lt;&gt;0,$AC$3,Comptes!AF1467)),""),""))</f>
        <v>0</v>
      </c>
      <c r="AD1467" s="60" t="str">
        <f ca="1">+IFERROR(VLOOKUP((($AC$3-AC1467))/30.5,$AK$24:$AL$28,2,TRUE),"")</f>
        <v>A plus d’un an</v>
      </c>
      <c r="AE1467" s="52"/>
      <c r="AF1467" s="61"/>
    </row>
    <row r="1468" spans="1:32" customFormat="1" ht="13.8" x14ac:dyDescent="0.3">
      <c r="A1468" s="76"/>
      <c r="B1468" s="64" t="s">
        <v>125</v>
      </c>
      <c r="C1468" s="65" t="s">
        <v>125</v>
      </c>
      <c r="D1468" s="65" t="s">
        <v>125</v>
      </c>
      <c r="E1468" s="66" t="s">
        <v>125</v>
      </c>
      <c r="F1468" s="54">
        <v>0</v>
      </c>
      <c r="G1468" s="55">
        <v>0</v>
      </c>
      <c r="H1468" s="67">
        <f t="shared" si="78"/>
        <v>0</v>
      </c>
      <c r="I1468" s="68"/>
      <c r="J1468" s="56"/>
      <c r="K1468" s="69"/>
      <c r="L1468" s="70">
        <f t="shared" si="79"/>
        <v>0</v>
      </c>
      <c r="M1468" s="52"/>
      <c r="N1468" s="57">
        <v>0</v>
      </c>
      <c r="O1468" s="72"/>
      <c r="P1468" s="72"/>
      <c r="Q1468" s="72"/>
      <c r="R1468" s="72"/>
      <c r="S1468" s="72"/>
      <c r="T1468" s="72"/>
      <c r="U1468" s="72"/>
      <c r="V1468" s="72"/>
      <c r="W1468" s="72"/>
      <c r="X1468" s="72"/>
      <c r="Y1468" s="72"/>
      <c r="Z1468" s="72"/>
      <c r="AA1468" s="58">
        <f t="shared" si="80"/>
        <v>0</v>
      </c>
      <c r="AB1468" s="73"/>
      <c r="AC1468" s="59">
        <f>IF(ROUND(Comptes!AA1468,0)=0,Comptes!AF1468,IFERROR(IF(Comptes!H1468&lt;&gt;0,IF(Comptes!AA1468&lt;&gt;0,SUMPRODUCT(Comptes!O1468:Z1468,Comptes!$O$5:$Z$5)/Comptes!AA1468,IF(Comptes!G1468&lt;&gt;0,$AC$3,Comptes!AF1468)),""),""))</f>
        <v>0</v>
      </c>
      <c r="AD1468" s="60" t="str">
        <f ca="1">+IFERROR(VLOOKUP((($AC$3-AC1468))/30.5,$AK$24:$AL$28,2,TRUE),"")</f>
        <v>A plus d’un an</v>
      </c>
      <c r="AE1468" s="52"/>
      <c r="AF1468" s="61"/>
    </row>
    <row r="1469" spans="1:32" customFormat="1" ht="13.8" x14ac:dyDescent="0.3">
      <c r="A1469" s="76"/>
      <c r="B1469" s="64" t="s">
        <v>125</v>
      </c>
      <c r="C1469" s="65" t="s">
        <v>125</v>
      </c>
      <c r="D1469" s="65" t="s">
        <v>125</v>
      </c>
      <c r="E1469" s="66" t="s">
        <v>125</v>
      </c>
      <c r="F1469" s="54">
        <v>0</v>
      </c>
      <c r="G1469" s="55">
        <v>0</v>
      </c>
      <c r="H1469" s="67">
        <f t="shared" si="78"/>
        <v>0</v>
      </c>
      <c r="I1469" s="68"/>
      <c r="J1469" s="56"/>
      <c r="K1469" s="69"/>
      <c r="L1469" s="70">
        <f t="shared" si="79"/>
        <v>0</v>
      </c>
      <c r="M1469" s="52"/>
      <c r="N1469" s="57">
        <v>0</v>
      </c>
      <c r="O1469" s="72"/>
      <c r="P1469" s="72"/>
      <c r="Q1469" s="72"/>
      <c r="R1469" s="72"/>
      <c r="S1469" s="72"/>
      <c r="T1469" s="72"/>
      <c r="U1469" s="72"/>
      <c r="V1469" s="72"/>
      <c r="W1469" s="72"/>
      <c r="X1469" s="72"/>
      <c r="Y1469" s="72"/>
      <c r="Z1469" s="72"/>
      <c r="AA1469" s="58">
        <f t="shared" si="80"/>
        <v>0</v>
      </c>
      <c r="AB1469" s="73"/>
      <c r="AC1469" s="59">
        <f>IF(ROUND(Comptes!AA1469,0)=0,Comptes!AF1469,IFERROR(IF(Comptes!H1469&lt;&gt;0,IF(Comptes!AA1469&lt;&gt;0,SUMPRODUCT(Comptes!O1469:Z1469,Comptes!$O$5:$Z$5)/Comptes!AA1469,IF(Comptes!G1469&lt;&gt;0,$AC$3,Comptes!AF1469)),""),""))</f>
        <v>0</v>
      </c>
      <c r="AD1469" s="60" t="str">
        <f ca="1">+IFERROR(VLOOKUP((($AC$3-AC1469))/30.5,$AK$24:$AL$28,2,TRUE),"")</f>
        <v>A plus d’un an</v>
      </c>
      <c r="AE1469" s="52"/>
      <c r="AF1469" s="61"/>
    </row>
    <row r="1470" spans="1:32" customFormat="1" ht="13.8" x14ac:dyDescent="0.3">
      <c r="A1470" s="76"/>
      <c r="B1470" s="64" t="s">
        <v>125</v>
      </c>
      <c r="C1470" s="65" t="s">
        <v>125</v>
      </c>
      <c r="D1470" s="65" t="s">
        <v>125</v>
      </c>
      <c r="E1470" s="66" t="s">
        <v>125</v>
      </c>
      <c r="F1470" s="54">
        <v>0</v>
      </c>
      <c r="G1470" s="55">
        <v>0</v>
      </c>
      <c r="H1470" s="67">
        <f t="shared" si="78"/>
        <v>0</v>
      </c>
      <c r="I1470" s="68"/>
      <c r="J1470" s="56"/>
      <c r="K1470" s="69"/>
      <c r="L1470" s="70">
        <f t="shared" si="79"/>
        <v>0</v>
      </c>
      <c r="M1470" s="52"/>
      <c r="N1470" s="57">
        <v>0</v>
      </c>
      <c r="O1470" s="72"/>
      <c r="P1470" s="72"/>
      <c r="Q1470" s="72"/>
      <c r="R1470" s="72"/>
      <c r="S1470" s="72"/>
      <c r="T1470" s="72"/>
      <c r="U1470" s="72"/>
      <c r="V1470" s="72"/>
      <c r="W1470" s="72"/>
      <c r="X1470" s="72"/>
      <c r="Y1470" s="72"/>
      <c r="Z1470" s="72"/>
      <c r="AA1470" s="58">
        <f t="shared" si="80"/>
        <v>0</v>
      </c>
      <c r="AB1470" s="73"/>
      <c r="AC1470" s="59">
        <f>IF(ROUND(Comptes!AA1470,0)=0,Comptes!AF1470,IFERROR(IF(Comptes!H1470&lt;&gt;0,IF(Comptes!AA1470&lt;&gt;0,SUMPRODUCT(Comptes!O1470:Z1470,Comptes!$O$5:$Z$5)/Comptes!AA1470,IF(Comptes!G1470&lt;&gt;0,$AC$3,Comptes!AF1470)),""),""))</f>
        <v>0</v>
      </c>
      <c r="AD1470" s="60" t="str">
        <f ca="1">+IFERROR(VLOOKUP((($AC$3-AC1470))/30.5,$AK$24:$AL$28,2,TRUE),"")</f>
        <v>A plus d’un an</v>
      </c>
      <c r="AE1470" s="52"/>
      <c r="AF1470" s="61"/>
    </row>
    <row r="1471" spans="1:32" customFormat="1" ht="13.8" x14ac:dyDescent="0.3">
      <c r="A1471" s="76"/>
      <c r="B1471" s="64" t="s">
        <v>125</v>
      </c>
      <c r="C1471" s="65" t="s">
        <v>125</v>
      </c>
      <c r="D1471" s="65" t="s">
        <v>125</v>
      </c>
      <c r="E1471" s="66" t="s">
        <v>125</v>
      </c>
      <c r="F1471" s="54">
        <v>0</v>
      </c>
      <c r="G1471" s="55">
        <v>0</v>
      </c>
      <c r="H1471" s="67">
        <f t="shared" si="78"/>
        <v>0</v>
      </c>
      <c r="I1471" s="68"/>
      <c r="J1471" s="56"/>
      <c r="K1471" s="69"/>
      <c r="L1471" s="70">
        <f t="shared" si="79"/>
        <v>0</v>
      </c>
      <c r="M1471" s="52"/>
      <c r="N1471" s="57">
        <v>0</v>
      </c>
      <c r="O1471" s="72"/>
      <c r="P1471" s="72"/>
      <c r="Q1471" s="72"/>
      <c r="R1471" s="72"/>
      <c r="S1471" s="72"/>
      <c r="T1471" s="72"/>
      <c r="U1471" s="72"/>
      <c r="V1471" s="72"/>
      <c r="W1471" s="72"/>
      <c r="X1471" s="72"/>
      <c r="Y1471" s="72"/>
      <c r="Z1471" s="72"/>
      <c r="AA1471" s="58">
        <f t="shared" si="80"/>
        <v>0</v>
      </c>
      <c r="AB1471" s="73"/>
      <c r="AC1471" s="59">
        <f>IF(ROUND(Comptes!AA1471,0)=0,Comptes!AF1471,IFERROR(IF(Comptes!H1471&lt;&gt;0,IF(Comptes!AA1471&lt;&gt;0,SUMPRODUCT(Comptes!O1471:Z1471,Comptes!$O$5:$Z$5)/Comptes!AA1471,IF(Comptes!G1471&lt;&gt;0,$AC$3,Comptes!AF1471)),""),""))</f>
        <v>0</v>
      </c>
      <c r="AD1471" s="60" t="str">
        <f ca="1">+IFERROR(VLOOKUP((($AC$3-AC1471))/30.5,$AK$24:$AL$28,2,TRUE),"")</f>
        <v>A plus d’un an</v>
      </c>
      <c r="AE1471" s="52"/>
      <c r="AF1471" s="61"/>
    </row>
    <row r="1472" spans="1:32" customFormat="1" ht="13.8" x14ac:dyDescent="0.3">
      <c r="A1472" s="76"/>
      <c r="B1472" s="64" t="s">
        <v>125</v>
      </c>
      <c r="C1472" s="65" t="s">
        <v>125</v>
      </c>
      <c r="D1472" s="65" t="s">
        <v>125</v>
      </c>
      <c r="E1472" s="66" t="s">
        <v>125</v>
      </c>
      <c r="F1472" s="54">
        <v>0</v>
      </c>
      <c r="G1472" s="55">
        <v>0</v>
      </c>
      <c r="H1472" s="67">
        <f t="shared" si="78"/>
        <v>0</v>
      </c>
      <c r="I1472" s="68"/>
      <c r="J1472" s="56"/>
      <c r="K1472" s="69"/>
      <c r="L1472" s="70">
        <f t="shared" si="79"/>
        <v>0</v>
      </c>
      <c r="M1472" s="52"/>
      <c r="N1472" s="57">
        <v>0</v>
      </c>
      <c r="O1472" s="72"/>
      <c r="P1472" s="72"/>
      <c r="Q1472" s="72"/>
      <c r="R1472" s="72"/>
      <c r="S1472" s="72"/>
      <c r="T1472" s="72"/>
      <c r="U1472" s="72"/>
      <c r="V1472" s="72"/>
      <c r="W1472" s="72"/>
      <c r="X1472" s="72"/>
      <c r="Y1472" s="72"/>
      <c r="Z1472" s="72"/>
      <c r="AA1472" s="58">
        <f t="shared" si="80"/>
        <v>0</v>
      </c>
      <c r="AB1472" s="73"/>
      <c r="AC1472" s="59">
        <f>IF(ROUND(Comptes!AA1472,0)=0,Comptes!AF1472,IFERROR(IF(Comptes!H1472&lt;&gt;0,IF(Comptes!AA1472&lt;&gt;0,SUMPRODUCT(Comptes!O1472:Z1472,Comptes!$O$5:$Z$5)/Comptes!AA1472,IF(Comptes!G1472&lt;&gt;0,$AC$3,Comptes!AF1472)),""),""))</f>
        <v>0</v>
      </c>
      <c r="AD1472" s="60" t="str">
        <f ca="1">+IFERROR(VLOOKUP((($AC$3-AC1472))/30.5,$AK$24:$AL$28,2,TRUE),"")</f>
        <v>A plus d’un an</v>
      </c>
      <c r="AE1472" s="52"/>
      <c r="AF1472" s="61"/>
    </row>
    <row r="1473" spans="1:32" customFormat="1" ht="13.8" x14ac:dyDescent="0.3">
      <c r="A1473" s="76"/>
      <c r="B1473" s="64" t="s">
        <v>125</v>
      </c>
      <c r="C1473" s="65" t="s">
        <v>125</v>
      </c>
      <c r="D1473" s="65" t="s">
        <v>125</v>
      </c>
      <c r="E1473" s="66" t="s">
        <v>125</v>
      </c>
      <c r="F1473" s="54">
        <v>0</v>
      </c>
      <c r="G1473" s="55">
        <v>0</v>
      </c>
      <c r="H1473" s="67">
        <f t="shared" si="78"/>
        <v>0</v>
      </c>
      <c r="I1473" s="68"/>
      <c r="J1473" s="56"/>
      <c r="K1473" s="69"/>
      <c r="L1473" s="70">
        <f t="shared" si="79"/>
        <v>0</v>
      </c>
      <c r="M1473" s="52"/>
      <c r="N1473" s="57">
        <v>0</v>
      </c>
      <c r="O1473" s="72"/>
      <c r="P1473" s="72"/>
      <c r="Q1473" s="72"/>
      <c r="R1473" s="72"/>
      <c r="S1473" s="72"/>
      <c r="T1473" s="72"/>
      <c r="U1473" s="72"/>
      <c r="V1473" s="72"/>
      <c r="W1473" s="72"/>
      <c r="X1473" s="72"/>
      <c r="Y1473" s="72"/>
      <c r="Z1473" s="72"/>
      <c r="AA1473" s="58">
        <f t="shared" si="80"/>
        <v>0</v>
      </c>
      <c r="AB1473" s="73"/>
      <c r="AC1473" s="59">
        <f>IF(ROUND(Comptes!AA1473,0)=0,Comptes!AF1473,IFERROR(IF(Comptes!H1473&lt;&gt;0,IF(Comptes!AA1473&lt;&gt;0,SUMPRODUCT(Comptes!O1473:Z1473,Comptes!$O$5:$Z$5)/Comptes!AA1473,IF(Comptes!G1473&lt;&gt;0,$AC$3,Comptes!AF1473)),""),""))</f>
        <v>0</v>
      </c>
      <c r="AD1473" s="60" t="str">
        <f ca="1">+IFERROR(VLOOKUP((($AC$3-AC1473))/30.5,$AK$24:$AL$28,2,TRUE),"")</f>
        <v>A plus d’un an</v>
      </c>
      <c r="AE1473" s="52"/>
      <c r="AF1473" s="61"/>
    </row>
    <row r="1474" spans="1:32" customFormat="1" ht="13.8" x14ac:dyDescent="0.3">
      <c r="A1474" s="76"/>
      <c r="B1474" s="64" t="s">
        <v>125</v>
      </c>
      <c r="C1474" s="65" t="s">
        <v>125</v>
      </c>
      <c r="D1474" s="65" t="s">
        <v>125</v>
      </c>
      <c r="E1474" s="66" t="s">
        <v>125</v>
      </c>
      <c r="F1474" s="54">
        <v>0</v>
      </c>
      <c r="G1474" s="55">
        <v>0</v>
      </c>
      <c r="H1474" s="67">
        <f t="shared" si="78"/>
        <v>0</v>
      </c>
      <c r="I1474" s="68"/>
      <c r="J1474" s="56"/>
      <c r="K1474" s="69"/>
      <c r="L1474" s="70">
        <f t="shared" si="79"/>
        <v>0</v>
      </c>
      <c r="M1474" s="52"/>
      <c r="N1474" s="57">
        <v>0</v>
      </c>
      <c r="O1474" s="72"/>
      <c r="P1474" s="72"/>
      <c r="Q1474" s="72"/>
      <c r="R1474" s="72"/>
      <c r="S1474" s="72"/>
      <c r="T1474" s="72"/>
      <c r="U1474" s="72"/>
      <c r="V1474" s="72"/>
      <c r="W1474" s="72"/>
      <c r="X1474" s="72"/>
      <c r="Y1474" s="72"/>
      <c r="Z1474" s="72"/>
      <c r="AA1474" s="58">
        <f t="shared" si="80"/>
        <v>0</v>
      </c>
      <c r="AB1474" s="73"/>
      <c r="AC1474" s="59">
        <f>IF(ROUND(Comptes!AA1474,0)=0,Comptes!AF1474,IFERROR(IF(Comptes!H1474&lt;&gt;0,IF(Comptes!AA1474&lt;&gt;0,SUMPRODUCT(Comptes!O1474:Z1474,Comptes!$O$5:$Z$5)/Comptes!AA1474,IF(Comptes!G1474&lt;&gt;0,$AC$3,Comptes!AF1474)),""),""))</f>
        <v>0</v>
      </c>
      <c r="AD1474" s="60" t="str">
        <f ca="1">+IFERROR(VLOOKUP((($AC$3-AC1474))/30.5,$AK$24:$AL$28,2,TRUE),"")</f>
        <v>A plus d’un an</v>
      </c>
      <c r="AE1474" s="52"/>
      <c r="AF1474" s="61"/>
    </row>
    <row r="1475" spans="1:32" customFormat="1" ht="13.8" x14ac:dyDescent="0.3">
      <c r="A1475" s="76"/>
      <c r="B1475" s="64" t="s">
        <v>125</v>
      </c>
      <c r="C1475" s="65" t="s">
        <v>125</v>
      </c>
      <c r="D1475" s="65" t="s">
        <v>125</v>
      </c>
      <c r="E1475" s="66" t="s">
        <v>125</v>
      </c>
      <c r="F1475" s="54">
        <v>0</v>
      </c>
      <c r="G1475" s="55">
        <v>0</v>
      </c>
      <c r="H1475" s="67">
        <f t="shared" si="78"/>
        <v>0</v>
      </c>
      <c r="I1475" s="68"/>
      <c r="J1475" s="56"/>
      <c r="K1475" s="69"/>
      <c r="L1475" s="70">
        <f t="shared" si="79"/>
        <v>0</v>
      </c>
      <c r="M1475" s="52"/>
      <c r="N1475" s="57">
        <v>0</v>
      </c>
      <c r="O1475" s="72"/>
      <c r="P1475" s="72"/>
      <c r="Q1475" s="72"/>
      <c r="R1475" s="72"/>
      <c r="S1475" s="72"/>
      <c r="T1475" s="72"/>
      <c r="U1475" s="72"/>
      <c r="V1475" s="72"/>
      <c r="W1475" s="72"/>
      <c r="X1475" s="72"/>
      <c r="Y1475" s="72"/>
      <c r="Z1475" s="72"/>
      <c r="AA1475" s="58">
        <f t="shared" si="80"/>
        <v>0</v>
      </c>
      <c r="AB1475" s="73"/>
      <c r="AC1475" s="59">
        <f>IF(ROUND(Comptes!AA1475,0)=0,Comptes!AF1475,IFERROR(IF(Comptes!H1475&lt;&gt;0,IF(Comptes!AA1475&lt;&gt;0,SUMPRODUCT(Comptes!O1475:Z1475,Comptes!$O$5:$Z$5)/Comptes!AA1475,IF(Comptes!G1475&lt;&gt;0,$AC$3,Comptes!AF1475)),""),""))</f>
        <v>0</v>
      </c>
      <c r="AD1475" s="60" t="str">
        <f ca="1">+IFERROR(VLOOKUP((($AC$3-AC1475))/30.5,$AK$24:$AL$28,2,TRUE),"")</f>
        <v>A plus d’un an</v>
      </c>
      <c r="AE1475" s="52"/>
      <c r="AF1475" s="61"/>
    </row>
    <row r="1476" spans="1:32" customFormat="1" ht="13.8" x14ac:dyDescent="0.3">
      <c r="A1476" s="76"/>
      <c r="B1476" s="64" t="s">
        <v>125</v>
      </c>
      <c r="C1476" s="65" t="s">
        <v>125</v>
      </c>
      <c r="D1476" s="65" t="s">
        <v>125</v>
      </c>
      <c r="E1476" s="66" t="s">
        <v>125</v>
      </c>
      <c r="F1476" s="54">
        <v>0</v>
      </c>
      <c r="G1476" s="55">
        <v>0</v>
      </c>
      <c r="H1476" s="67">
        <f t="shared" si="78"/>
        <v>0</v>
      </c>
      <c r="I1476" s="68"/>
      <c r="J1476" s="56"/>
      <c r="K1476" s="69"/>
      <c r="L1476" s="70">
        <f t="shared" si="79"/>
        <v>0</v>
      </c>
      <c r="M1476" s="52"/>
      <c r="N1476" s="57">
        <v>0</v>
      </c>
      <c r="O1476" s="72"/>
      <c r="P1476" s="72"/>
      <c r="Q1476" s="72"/>
      <c r="R1476" s="72"/>
      <c r="S1476" s="72"/>
      <c r="T1476" s="72"/>
      <c r="U1476" s="72"/>
      <c r="V1476" s="72"/>
      <c r="W1476" s="72"/>
      <c r="X1476" s="72"/>
      <c r="Y1476" s="72"/>
      <c r="Z1476" s="72"/>
      <c r="AA1476" s="58">
        <f t="shared" si="80"/>
        <v>0</v>
      </c>
      <c r="AB1476" s="73"/>
      <c r="AC1476" s="59">
        <f>IF(ROUND(Comptes!AA1476,0)=0,Comptes!AF1476,IFERROR(IF(Comptes!H1476&lt;&gt;0,IF(Comptes!AA1476&lt;&gt;0,SUMPRODUCT(Comptes!O1476:Z1476,Comptes!$O$5:$Z$5)/Comptes!AA1476,IF(Comptes!G1476&lt;&gt;0,$AC$3,Comptes!AF1476)),""),""))</f>
        <v>0</v>
      </c>
      <c r="AD1476" s="60" t="str">
        <f ca="1">+IFERROR(VLOOKUP((($AC$3-AC1476))/30.5,$AK$24:$AL$28,2,TRUE),"")</f>
        <v>A plus d’un an</v>
      </c>
      <c r="AE1476" s="52"/>
      <c r="AF1476" s="61"/>
    </row>
    <row r="1477" spans="1:32" customFormat="1" ht="13.8" x14ac:dyDescent="0.3">
      <c r="A1477" s="76"/>
      <c r="B1477" s="64" t="s">
        <v>125</v>
      </c>
      <c r="C1477" s="65" t="s">
        <v>125</v>
      </c>
      <c r="D1477" s="65" t="s">
        <v>125</v>
      </c>
      <c r="E1477" s="66" t="s">
        <v>125</v>
      </c>
      <c r="F1477" s="54">
        <v>0</v>
      </c>
      <c r="G1477" s="55">
        <v>0</v>
      </c>
      <c r="H1477" s="67">
        <f t="shared" si="78"/>
        <v>0</v>
      </c>
      <c r="I1477" s="68"/>
      <c r="J1477" s="56"/>
      <c r="K1477" s="69"/>
      <c r="L1477" s="70">
        <f t="shared" si="79"/>
        <v>0</v>
      </c>
      <c r="M1477" s="52"/>
      <c r="N1477" s="57">
        <v>0</v>
      </c>
      <c r="O1477" s="72"/>
      <c r="P1477" s="72"/>
      <c r="Q1477" s="72"/>
      <c r="R1477" s="72"/>
      <c r="S1477" s="72"/>
      <c r="T1477" s="72"/>
      <c r="U1477" s="72"/>
      <c r="V1477" s="72"/>
      <c r="W1477" s="72"/>
      <c r="X1477" s="72"/>
      <c r="Y1477" s="72"/>
      <c r="Z1477" s="72"/>
      <c r="AA1477" s="58">
        <f t="shared" si="80"/>
        <v>0</v>
      </c>
      <c r="AB1477" s="73"/>
      <c r="AC1477" s="59">
        <f>IF(ROUND(Comptes!AA1477,0)=0,Comptes!AF1477,IFERROR(IF(Comptes!H1477&lt;&gt;0,IF(Comptes!AA1477&lt;&gt;0,SUMPRODUCT(Comptes!O1477:Z1477,Comptes!$O$5:$Z$5)/Comptes!AA1477,IF(Comptes!G1477&lt;&gt;0,$AC$3,Comptes!AF1477)),""),""))</f>
        <v>0</v>
      </c>
      <c r="AD1477" s="60" t="str">
        <f ca="1">+IFERROR(VLOOKUP((($AC$3-AC1477))/30.5,$AK$24:$AL$28,2,TRUE),"")</f>
        <v>A plus d’un an</v>
      </c>
      <c r="AE1477" s="52"/>
      <c r="AF1477" s="61"/>
    </row>
    <row r="1478" spans="1:32" customFormat="1" ht="13.8" x14ac:dyDescent="0.3">
      <c r="A1478" s="76"/>
      <c r="B1478" s="64" t="s">
        <v>125</v>
      </c>
      <c r="C1478" s="65" t="s">
        <v>125</v>
      </c>
      <c r="D1478" s="65" t="s">
        <v>125</v>
      </c>
      <c r="E1478" s="66" t="s">
        <v>125</v>
      </c>
      <c r="F1478" s="54">
        <v>0</v>
      </c>
      <c r="G1478" s="55">
        <v>0</v>
      </c>
      <c r="H1478" s="67">
        <f t="shared" si="78"/>
        <v>0</v>
      </c>
      <c r="I1478" s="68"/>
      <c r="J1478" s="56"/>
      <c r="K1478" s="69"/>
      <c r="L1478" s="70">
        <f t="shared" si="79"/>
        <v>0</v>
      </c>
      <c r="M1478" s="52"/>
      <c r="N1478" s="57">
        <v>0</v>
      </c>
      <c r="O1478" s="72"/>
      <c r="P1478" s="72"/>
      <c r="Q1478" s="72"/>
      <c r="R1478" s="72"/>
      <c r="S1478" s="72"/>
      <c r="T1478" s="72"/>
      <c r="U1478" s="72"/>
      <c r="V1478" s="72"/>
      <c r="W1478" s="72"/>
      <c r="X1478" s="72"/>
      <c r="Y1478" s="72"/>
      <c r="Z1478" s="72"/>
      <c r="AA1478" s="58">
        <f t="shared" si="80"/>
        <v>0</v>
      </c>
      <c r="AB1478" s="73"/>
      <c r="AC1478" s="59">
        <f>IF(ROUND(Comptes!AA1478,0)=0,Comptes!AF1478,IFERROR(IF(Comptes!H1478&lt;&gt;0,IF(Comptes!AA1478&lt;&gt;0,SUMPRODUCT(Comptes!O1478:Z1478,Comptes!$O$5:$Z$5)/Comptes!AA1478,IF(Comptes!G1478&lt;&gt;0,$AC$3,Comptes!AF1478)),""),""))</f>
        <v>0</v>
      </c>
      <c r="AD1478" s="60" t="str">
        <f ca="1">+IFERROR(VLOOKUP((($AC$3-AC1478))/30.5,$AK$24:$AL$28,2,TRUE),"")</f>
        <v>A plus d’un an</v>
      </c>
      <c r="AE1478" s="52"/>
      <c r="AF1478" s="61"/>
    </row>
    <row r="1479" spans="1:32" customFormat="1" ht="13.8" x14ac:dyDescent="0.3">
      <c r="A1479" s="76"/>
      <c r="B1479" s="64" t="s">
        <v>125</v>
      </c>
      <c r="C1479" s="65" t="s">
        <v>125</v>
      </c>
      <c r="D1479" s="65" t="s">
        <v>125</v>
      </c>
      <c r="E1479" s="66" t="s">
        <v>125</v>
      </c>
      <c r="F1479" s="54">
        <v>0</v>
      </c>
      <c r="G1479" s="55">
        <v>0</v>
      </c>
      <c r="H1479" s="67">
        <f t="shared" si="78"/>
        <v>0</v>
      </c>
      <c r="I1479" s="68"/>
      <c r="J1479" s="56"/>
      <c r="K1479" s="69"/>
      <c r="L1479" s="70">
        <f t="shared" si="79"/>
        <v>0</v>
      </c>
      <c r="M1479" s="52"/>
      <c r="N1479" s="57">
        <v>0</v>
      </c>
      <c r="O1479" s="72"/>
      <c r="P1479" s="72"/>
      <c r="Q1479" s="72"/>
      <c r="R1479" s="72"/>
      <c r="S1479" s="72"/>
      <c r="T1479" s="72"/>
      <c r="U1479" s="72"/>
      <c r="V1479" s="72"/>
      <c r="W1479" s="72"/>
      <c r="X1479" s="72"/>
      <c r="Y1479" s="72"/>
      <c r="Z1479" s="72"/>
      <c r="AA1479" s="58">
        <f t="shared" si="80"/>
        <v>0</v>
      </c>
      <c r="AB1479" s="73"/>
      <c r="AC1479" s="59">
        <f>IF(ROUND(Comptes!AA1479,0)=0,Comptes!AF1479,IFERROR(IF(Comptes!H1479&lt;&gt;0,IF(Comptes!AA1479&lt;&gt;0,SUMPRODUCT(Comptes!O1479:Z1479,Comptes!$O$5:$Z$5)/Comptes!AA1479,IF(Comptes!G1479&lt;&gt;0,$AC$3,Comptes!AF1479)),""),""))</f>
        <v>0</v>
      </c>
      <c r="AD1479" s="60" t="str">
        <f ca="1">+IFERROR(VLOOKUP((($AC$3-AC1479))/30.5,$AK$24:$AL$28,2,TRUE),"")</f>
        <v>A plus d’un an</v>
      </c>
      <c r="AE1479" s="52"/>
      <c r="AF1479" s="61"/>
    </row>
    <row r="1480" spans="1:32" customFormat="1" ht="13.8" x14ac:dyDescent="0.3">
      <c r="A1480" s="76"/>
      <c r="B1480" s="64" t="s">
        <v>125</v>
      </c>
      <c r="C1480" s="65" t="s">
        <v>125</v>
      </c>
      <c r="D1480" s="65" t="s">
        <v>125</v>
      </c>
      <c r="E1480" s="66" t="s">
        <v>125</v>
      </c>
      <c r="F1480" s="54">
        <v>0</v>
      </c>
      <c r="G1480" s="55">
        <v>0</v>
      </c>
      <c r="H1480" s="67">
        <f t="shared" si="78"/>
        <v>0</v>
      </c>
      <c r="I1480" s="68"/>
      <c r="J1480" s="56"/>
      <c r="K1480" s="69"/>
      <c r="L1480" s="70">
        <f t="shared" si="79"/>
        <v>0</v>
      </c>
      <c r="M1480" s="52"/>
      <c r="N1480" s="57">
        <v>0</v>
      </c>
      <c r="O1480" s="72"/>
      <c r="P1480" s="72"/>
      <c r="Q1480" s="72"/>
      <c r="R1480" s="72"/>
      <c r="S1480" s="72"/>
      <c r="T1480" s="72"/>
      <c r="U1480" s="72"/>
      <c r="V1480" s="72"/>
      <c r="W1480" s="72"/>
      <c r="X1480" s="72"/>
      <c r="Y1480" s="72"/>
      <c r="Z1480" s="72"/>
      <c r="AA1480" s="58">
        <f t="shared" si="80"/>
        <v>0</v>
      </c>
      <c r="AB1480" s="73"/>
      <c r="AC1480" s="59">
        <f>IF(ROUND(Comptes!AA1480,0)=0,Comptes!AF1480,IFERROR(IF(Comptes!H1480&lt;&gt;0,IF(Comptes!AA1480&lt;&gt;0,SUMPRODUCT(Comptes!O1480:Z1480,Comptes!$O$5:$Z$5)/Comptes!AA1480,IF(Comptes!G1480&lt;&gt;0,$AC$3,Comptes!AF1480)),""),""))</f>
        <v>0</v>
      </c>
      <c r="AD1480" s="60" t="str">
        <f ca="1">+IFERROR(VLOOKUP((($AC$3-AC1480))/30.5,$AK$24:$AL$28,2,TRUE),"")</f>
        <v>A plus d’un an</v>
      </c>
      <c r="AE1480" s="52"/>
      <c r="AF1480" s="61"/>
    </row>
    <row r="1481" spans="1:32" customFormat="1" ht="13.8" x14ac:dyDescent="0.3">
      <c r="A1481" s="76"/>
      <c r="B1481" s="64" t="s">
        <v>125</v>
      </c>
      <c r="C1481" s="65" t="s">
        <v>125</v>
      </c>
      <c r="D1481" s="65" t="s">
        <v>125</v>
      </c>
      <c r="E1481" s="66" t="s">
        <v>125</v>
      </c>
      <c r="F1481" s="54">
        <v>0</v>
      </c>
      <c r="G1481" s="55">
        <v>0</v>
      </c>
      <c r="H1481" s="67">
        <f t="shared" si="78"/>
        <v>0</v>
      </c>
      <c r="I1481" s="68"/>
      <c r="J1481" s="56"/>
      <c r="K1481" s="69"/>
      <c r="L1481" s="70">
        <f t="shared" si="79"/>
        <v>0</v>
      </c>
      <c r="M1481" s="52"/>
      <c r="N1481" s="57">
        <v>0</v>
      </c>
      <c r="O1481" s="72"/>
      <c r="P1481" s="72"/>
      <c r="Q1481" s="72"/>
      <c r="R1481" s="72"/>
      <c r="S1481" s="72"/>
      <c r="T1481" s="72"/>
      <c r="U1481" s="72"/>
      <c r="V1481" s="72"/>
      <c r="W1481" s="72"/>
      <c r="X1481" s="72"/>
      <c r="Y1481" s="72"/>
      <c r="Z1481" s="72"/>
      <c r="AA1481" s="58">
        <f t="shared" si="80"/>
        <v>0</v>
      </c>
      <c r="AB1481" s="73"/>
      <c r="AC1481" s="59">
        <f>IF(ROUND(Comptes!AA1481,0)=0,Comptes!AF1481,IFERROR(IF(Comptes!H1481&lt;&gt;0,IF(Comptes!AA1481&lt;&gt;0,SUMPRODUCT(Comptes!O1481:Z1481,Comptes!$O$5:$Z$5)/Comptes!AA1481,IF(Comptes!G1481&lt;&gt;0,$AC$3,Comptes!AF1481)),""),""))</f>
        <v>0</v>
      </c>
      <c r="AD1481" s="60" t="str">
        <f ca="1">+IFERROR(VLOOKUP((($AC$3-AC1481))/30.5,$AK$24:$AL$28,2,TRUE),"")</f>
        <v>A plus d’un an</v>
      </c>
      <c r="AE1481" s="52"/>
      <c r="AF1481" s="61"/>
    </row>
    <row r="1482" spans="1:32" customFormat="1" ht="13.8" x14ac:dyDescent="0.3">
      <c r="A1482" s="76"/>
      <c r="B1482" s="64" t="s">
        <v>125</v>
      </c>
      <c r="C1482" s="65" t="s">
        <v>125</v>
      </c>
      <c r="D1482" s="65" t="s">
        <v>125</v>
      </c>
      <c r="E1482" s="66" t="s">
        <v>125</v>
      </c>
      <c r="F1482" s="54">
        <v>0</v>
      </c>
      <c r="G1482" s="55">
        <v>0</v>
      </c>
      <c r="H1482" s="67">
        <f t="shared" si="78"/>
        <v>0</v>
      </c>
      <c r="I1482" s="68"/>
      <c r="J1482" s="56"/>
      <c r="K1482" s="69"/>
      <c r="L1482" s="70">
        <f t="shared" si="79"/>
        <v>0</v>
      </c>
      <c r="M1482" s="52"/>
      <c r="N1482" s="57">
        <v>0</v>
      </c>
      <c r="O1482" s="72"/>
      <c r="P1482" s="72"/>
      <c r="Q1482" s="72"/>
      <c r="R1482" s="72"/>
      <c r="S1482" s="72"/>
      <c r="T1482" s="72"/>
      <c r="U1482" s="72"/>
      <c r="V1482" s="72"/>
      <c r="W1482" s="72"/>
      <c r="X1482" s="72"/>
      <c r="Y1482" s="72"/>
      <c r="Z1482" s="72"/>
      <c r="AA1482" s="58">
        <f t="shared" si="80"/>
        <v>0</v>
      </c>
      <c r="AB1482" s="73"/>
      <c r="AC1482" s="59">
        <f>IF(ROUND(Comptes!AA1482,0)=0,Comptes!AF1482,IFERROR(IF(Comptes!H1482&lt;&gt;0,IF(Comptes!AA1482&lt;&gt;0,SUMPRODUCT(Comptes!O1482:Z1482,Comptes!$O$5:$Z$5)/Comptes!AA1482,IF(Comptes!G1482&lt;&gt;0,$AC$3,Comptes!AF1482)),""),""))</f>
        <v>0</v>
      </c>
      <c r="AD1482" s="60" t="str">
        <f ca="1">+IFERROR(VLOOKUP((($AC$3-AC1482))/30.5,$AK$24:$AL$28,2,TRUE),"")</f>
        <v>A plus d’un an</v>
      </c>
      <c r="AE1482" s="52"/>
      <c r="AF1482" s="61"/>
    </row>
    <row r="1483" spans="1:32" customFormat="1" ht="13.8" x14ac:dyDescent="0.3">
      <c r="A1483" s="76"/>
      <c r="B1483" s="64" t="s">
        <v>125</v>
      </c>
      <c r="C1483" s="65" t="s">
        <v>125</v>
      </c>
      <c r="D1483" s="65" t="s">
        <v>125</v>
      </c>
      <c r="E1483" s="66" t="s">
        <v>125</v>
      </c>
      <c r="F1483" s="54">
        <v>0</v>
      </c>
      <c r="G1483" s="55">
        <v>0</v>
      </c>
      <c r="H1483" s="67">
        <f t="shared" si="78"/>
        <v>0</v>
      </c>
      <c r="I1483" s="68"/>
      <c r="J1483" s="56"/>
      <c r="K1483" s="69"/>
      <c r="L1483" s="70">
        <f t="shared" si="79"/>
        <v>0</v>
      </c>
      <c r="M1483" s="52"/>
      <c r="N1483" s="57">
        <v>0</v>
      </c>
      <c r="O1483" s="72"/>
      <c r="P1483" s="72"/>
      <c r="Q1483" s="72"/>
      <c r="R1483" s="72"/>
      <c r="S1483" s="72"/>
      <c r="T1483" s="72"/>
      <c r="U1483" s="72"/>
      <c r="V1483" s="72"/>
      <c r="W1483" s="72"/>
      <c r="X1483" s="72"/>
      <c r="Y1483" s="72"/>
      <c r="Z1483" s="72"/>
      <c r="AA1483" s="58">
        <f t="shared" si="80"/>
        <v>0</v>
      </c>
      <c r="AB1483" s="73"/>
      <c r="AC1483" s="59">
        <f>IF(ROUND(Comptes!AA1483,0)=0,Comptes!AF1483,IFERROR(IF(Comptes!H1483&lt;&gt;0,IF(Comptes!AA1483&lt;&gt;0,SUMPRODUCT(Comptes!O1483:Z1483,Comptes!$O$5:$Z$5)/Comptes!AA1483,IF(Comptes!G1483&lt;&gt;0,$AC$3,Comptes!AF1483)),""),""))</f>
        <v>0</v>
      </c>
      <c r="AD1483" s="60" t="str">
        <f ca="1">+IFERROR(VLOOKUP((($AC$3-AC1483))/30.5,$AK$24:$AL$28,2,TRUE),"")</f>
        <v>A plus d’un an</v>
      </c>
      <c r="AE1483" s="52"/>
      <c r="AF1483" s="61"/>
    </row>
    <row r="1484" spans="1:32" customFormat="1" ht="13.8" x14ac:dyDescent="0.3">
      <c r="A1484" s="76"/>
      <c r="B1484" s="64" t="s">
        <v>125</v>
      </c>
      <c r="C1484" s="65" t="s">
        <v>125</v>
      </c>
      <c r="D1484" s="65" t="s">
        <v>125</v>
      </c>
      <c r="E1484" s="66" t="s">
        <v>125</v>
      </c>
      <c r="F1484" s="54">
        <v>0</v>
      </c>
      <c r="G1484" s="55">
        <v>0</v>
      </c>
      <c r="H1484" s="67">
        <f t="shared" si="78"/>
        <v>0</v>
      </c>
      <c r="I1484" s="68"/>
      <c r="J1484" s="56"/>
      <c r="K1484" s="69"/>
      <c r="L1484" s="70">
        <f t="shared" si="79"/>
        <v>0</v>
      </c>
      <c r="M1484" s="52"/>
      <c r="N1484" s="57">
        <v>0</v>
      </c>
      <c r="O1484" s="72"/>
      <c r="P1484" s="72"/>
      <c r="Q1484" s="72"/>
      <c r="R1484" s="72"/>
      <c r="S1484" s="72"/>
      <c r="T1484" s="72"/>
      <c r="U1484" s="72"/>
      <c r="V1484" s="72"/>
      <c r="W1484" s="72"/>
      <c r="X1484" s="72"/>
      <c r="Y1484" s="72"/>
      <c r="Z1484" s="72"/>
      <c r="AA1484" s="58">
        <f t="shared" si="80"/>
        <v>0</v>
      </c>
      <c r="AB1484" s="73"/>
      <c r="AC1484" s="59">
        <f>IF(ROUND(Comptes!AA1484,0)=0,Comptes!AF1484,IFERROR(IF(Comptes!H1484&lt;&gt;0,IF(Comptes!AA1484&lt;&gt;0,SUMPRODUCT(Comptes!O1484:Z1484,Comptes!$O$5:$Z$5)/Comptes!AA1484,IF(Comptes!G1484&lt;&gt;0,$AC$3,Comptes!AF1484)),""),""))</f>
        <v>0</v>
      </c>
      <c r="AD1484" s="60" t="str">
        <f ca="1">+IFERROR(VLOOKUP((($AC$3-AC1484))/30.5,$AK$24:$AL$28,2,TRUE),"")</f>
        <v>A plus d’un an</v>
      </c>
      <c r="AE1484" s="52"/>
      <c r="AF1484" s="61"/>
    </row>
    <row r="1485" spans="1:32" customFormat="1" ht="13.8" x14ac:dyDescent="0.3">
      <c r="A1485" s="76"/>
      <c r="B1485" s="64" t="s">
        <v>125</v>
      </c>
      <c r="C1485" s="65" t="s">
        <v>125</v>
      </c>
      <c r="D1485" s="65" t="s">
        <v>125</v>
      </c>
      <c r="E1485" s="66" t="s">
        <v>125</v>
      </c>
      <c r="F1485" s="54">
        <v>0</v>
      </c>
      <c r="G1485" s="55">
        <v>0</v>
      </c>
      <c r="H1485" s="67">
        <f t="shared" si="78"/>
        <v>0</v>
      </c>
      <c r="I1485" s="68"/>
      <c r="J1485" s="56"/>
      <c r="K1485" s="69"/>
      <c r="L1485" s="70">
        <f t="shared" si="79"/>
        <v>0</v>
      </c>
      <c r="M1485" s="52"/>
      <c r="N1485" s="57">
        <v>0</v>
      </c>
      <c r="O1485" s="72"/>
      <c r="P1485" s="72"/>
      <c r="Q1485" s="72"/>
      <c r="R1485" s="72"/>
      <c r="S1485" s="72"/>
      <c r="T1485" s="72"/>
      <c r="U1485" s="72"/>
      <c r="V1485" s="72"/>
      <c r="W1485" s="72"/>
      <c r="X1485" s="72"/>
      <c r="Y1485" s="72"/>
      <c r="Z1485" s="72"/>
      <c r="AA1485" s="58">
        <f t="shared" si="80"/>
        <v>0</v>
      </c>
      <c r="AB1485" s="73"/>
      <c r="AC1485" s="59">
        <f>IF(ROUND(Comptes!AA1485,0)=0,Comptes!AF1485,IFERROR(IF(Comptes!H1485&lt;&gt;0,IF(Comptes!AA1485&lt;&gt;0,SUMPRODUCT(Comptes!O1485:Z1485,Comptes!$O$5:$Z$5)/Comptes!AA1485,IF(Comptes!G1485&lt;&gt;0,$AC$3,Comptes!AF1485)),""),""))</f>
        <v>0</v>
      </c>
      <c r="AD1485" s="60" t="str">
        <f ca="1">+IFERROR(VLOOKUP((($AC$3-AC1485))/30.5,$AK$24:$AL$28,2,TRUE),"")</f>
        <v>A plus d’un an</v>
      </c>
      <c r="AE1485" s="52"/>
      <c r="AF1485" s="61"/>
    </row>
    <row r="1486" spans="1:32" customFormat="1" ht="13.8" x14ac:dyDescent="0.3">
      <c r="A1486" s="76"/>
      <c r="B1486" s="64" t="s">
        <v>125</v>
      </c>
      <c r="C1486" s="65" t="s">
        <v>125</v>
      </c>
      <c r="D1486" s="65" t="s">
        <v>125</v>
      </c>
      <c r="E1486" s="66" t="s">
        <v>125</v>
      </c>
      <c r="F1486" s="54">
        <v>0</v>
      </c>
      <c r="G1486" s="55">
        <v>0</v>
      </c>
      <c r="H1486" s="67">
        <f t="shared" si="78"/>
        <v>0</v>
      </c>
      <c r="I1486" s="68"/>
      <c r="J1486" s="56"/>
      <c r="K1486" s="69"/>
      <c r="L1486" s="70">
        <f t="shared" si="79"/>
        <v>0</v>
      </c>
      <c r="M1486" s="52"/>
      <c r="N1486" s="57">
        <v>0</v>
      </c>
      <c r="O1486" s="72"/>
      <c r="P1486" s="72"/>
      <c r="Q1486" s="72"/>
      <c r="R1486" s="72"/>
      <c r="S1486" s="72"/>
      <c r="T1486" s="72"/>
      <c r="U1486" s="72"/>
      <c r="V1486" s="72"/>
      <c r="W1486" s="72"/>
      <c r="X1486" s="72"/>
      <c r="Y1486" s="72"/>
      <c r="Z1486" s="72"/>
      <c r="AA1486" s="58">
        <f t="shared" si="80"/>
        <v>0</v>
      </c>
      <c r="AB1486" s="73"/>
      <c r="AC1486" s="59">
        <f>IF(ROUND(Comptes!AA1486,0)=0,Comptes!AF1486,IFERROR(IF(Comptes!H1486&lt;&gt;0,IF(Comptes!AA1486&lt;&gt;0,SUMPRODUCT(Comptes!O1486:Z1486,Comptes!$O$5:$Z$5)/Comptes!AA1486,IF(Comptes!G1486&lt;&gt;0,$AC$3,Comptes!AF1486)),""),""))</f>
        <v>0</v>
      </c>
      <c r="AD1486" s="60" t="str">
        <f ca="1">+IFERROR(VLOOKUP((($AC$3-AC1486))/30.5,$AK$24:$AL$28,2,TRUE),"")</f>
        <v>A plus d’un an</v>
      </c>
      <c r="AE1486" s="52"/>
      <c r="AF1486" s="61"/>
    </row>
    <row r="1487" spans="1:32" customFormat="1" ht="13.8" x14ac:dyDescent="0.3">
      <c r="A1487" s="76"/>
      <c r="B1487" s="64" t="s">
        <v>125</v>
      </c>
      <c r="C1487" s="65" t="s">
        <v>125</v>
      </c>
      <c r="D1487" s="65" t="s">
        <v>125</v>
      </c>
      <c r="E1487" s="66" t="s">
        <v>125</v>
      </c>
      <c r="F1487" s="54">
        <v>0</v>
      </c>
      <c r="G1487" s="55">
        <v>0</v>
      </c>
      <c r="H1487" s="67">
        <f t="shared" si="78"/>
        <v>0</v>
      </c>
      <c r="I1487" s="68"/>
      <c r="J1487" s="56"/>
      <c r="K1487" s="69"/>
      <c r="L1487" s="70">
        <f t="shared" si="79"/>
        <v>0</v>
      </c>
      <c r="M1487" s="52"/>
      <c r="N1487" s="57">
        <v>0</v>
      </c>
      <c r="O1487" s="72"/>
      <c r="P1487" s="72"/>
      <c r="Q1487" s="72"/>
      <c r="R1487" s="72"/>
      <c r="S1487" s="72"/>
      <c r="T1487" s="72"/>
      <c r="U1487" s="72"/>
      <c r="V1487" s="72"/>
      <c r="W1487" s="72"/>
      <c r="X1487" s="72"/>
      <c r="Y1487" s="72"/>
      <c r="Z1487" s="72"/>
      <c r="AA1487" s="58">
        <f t="shared" si="80"/>
        <v>0</v>
      </c>
      <c r="AB1487" s="73"/>
      <c r="AC1487" s="59">
        <f>IF(ROUND(Comptes!AA1487,0)=0,Comptes!AF1487,IFERROR(IF(Comptes!H1487&lt;&gt;0,IF(Comptes!AA1487&lt;&gt;0,SUMPRODUCT(Comptes!O1487:Z1487,Comptes!$O$5:$Z$5)/Comptes!AA1487,IF(Comptes!G1487&lt;&gt;0,$AC$3,Comptes!AF1487)),""),""))</f>
        <v>0</v>
      </c>
      <c r="AD1487" s="60" t="str">
        <f ca="1">+IFERROR(VLOOKUP((($AC$3-AC1487))/30.5,$AK$24:$AL$28,2,TRUE),"")</f>
        <v>A plus d’un an</v>
      </c>
      <c r="AE1487" s="52"/>
      <c r="AF1487" s="61"/>
    </row>
    <row r="1488" spans="1:32" customFormat="1" ht="13.8" x14ac:dyDescent="0.3">
      <c r="A1488" s="76"/>
      <c r="B1488" s="64" t="s">
        <v>125</v>
      </c>
      <c r="C1488" s="65" t="s">
        <v>125</v>
      </c>
      <c r="D1488" s="65" t="s">
        <v>125</v>
      </c>
      <c r="E1488" s="66" t="s">
        <v>125</v>
      </c>
      <c r="F1488" s="54">
        <v>0</v>
      </c>
      <c r="G1488" s="55">
        <v>0</v>
      </c>
      <c r="H1488" s="67">
        <f t="shared" si="78"/>
        <v>0</v>
      </c>
      <c r="I1488" s="68"/>
      <c r="J1488" s="56"/>
      <c r="K1488" s="69"/>
      <c r="L1488" s="70">
        <f t="shared" si="79"/>
        <v>0</v>
      </c>
      <c r="M1488" s="52"/>
      <c r="N1488" s="57">
        <v>0</v>
      </c>
      <c r="O1488" s="72"/>
      <c r="P1488" s="72"/>
      <c r="Q1488" s="72"/>
      <c r="R1488" s="72"/>
      <c r="S1488" s="72"/>
      <c r="T1488" s="72"/>
      <c r="U1488" s="72"/>
      <c r="V1488" s="72"/>
      <c r="W1488" s="72"/>
      <c r="X1488" s="72"/>
      <c r="Y1488" s="72"/>
      <c r="Z1488" s="72"/>
      <c r="AA1488" s="58">
        <f t="shared" si="80"/>
        <v>0</v>
      </c>
      <c r="AB1488" s="73"/>
      <c r="AC1488" s="59">
        <f>IF(ROUND(Comptes!AA1488,0)=0,Comptes!AF1488,IFERROR(IF(Comptes!H1488&lt;&gt;0,IF(Comptes!AA1488&lt;&gt;0,SUMPRODUCT(Comptes!O1488:Z1488,Comptes!$O$5:$Z$5)/Comptes!AA1488,IF(Comptes!G1488&lt;&gt;0,$AC$3,Comptes!AF1488)),""),""))</f>
        <v>0</v>
      </c>
      <c r="AD1488" s="60" t="str">
        <f ca="1">+IFERROR(VLOOKUP((($AC$3-AC1488))/30.5,$AK$24:$AL$28,2,TRUE),"")</f>
        <v>A plus d’un an</v>
      </c>
      <c r="AE1488" s="52"/>
      <c r="AF1488" s="61"/>
    </row>
    <row r="1489" spans="1:32" customFormat="1" ht="13.8" x14ac:dyDescent="0.3">
      <c r="A1489" s="76"/>
      <c r="B1489" s="64" t="s">
        <v>125</v>
      </c>
      <c r="C1489" s="65" t="s">
        <v>125</v>
      </c>
      <c r="D1489" s="65" t="s">
        <v>125</v>
      </c>
      <c r="E1489" s="66" t="s">
        <v>125</v>
      </c>
      <c r="F1489" s="54">
        <v>0</v>
      </c>
      <c r="G1489" s="55">
        <v>0</v>
      </c>
      <c r="H1489" s="67">
        <f t="shared" si="78"/>
        <v>0</v>
      </c>
      <c r="I1489" s="68"/>
      <c r="J1489" s="56"/>
      <c r="K1489" s="69"/>
      <c r="L1489" s="70">
        <f t="shared" si="79"/>
        <v>0</v>
      </c>
      <c r="M1489" s="52"/>
      <c r="N1489" s="57">
        <v>0</v>
      </c>
      <c r="O1489" s="72"/>
      <c r="P1489" s="72"/>
      <c r="Q1489" s="72"/>
      <c r="R1489" s="72"/>
      <c r="S1489" s="72"/>
      <c r="T1489" s="72"/>
      <c r="U1489" s="72"/>
      <c r="V1489" s="72"/>
      <c r="W1489" s="72"/>
      <c r="X1489" s="72"/>
      <c r="Y1489" s="72"/>
      <c r="Z1489" s="72"/>
      <c r="AA1489" s="58">
        <f t="shared" si="80"/>
        <v>0</v>
      </c>
      <c r="AB1489" s="73"/>
      <c r="AC1489" s="59">
        <f>IF(ROUND(Comptes!AA1489,0)=0,Comptes!AF1489,IFERROR(IF(Comptes!H1489&lt;&gt;0,IF(Comptes!AA1489&lt;&gt;0,SUMPRODUCT(Comptes!O1489:Z1489,Comptes!$O$5:$Z$5)/Comptes!AA1489,IF(Comptes!G1489&lt;&gt;0,$AC$3,Comptes!AF1489)),""),""))</f>
        <v>0</v>
      </c>
      <c r="AD1489" s="60" t="str">
        <f ca="1">+IFERROR(VLOOKUP((($AC$3-AC1489))/30.5,$AK$24:$AL$28,2,TRUE),"")</f>
        <v>A plus d’un an</v>
      </c>
      <c r="AE1489" s="52"/>
      <c r="AF1489" s="61"/>
    </row>
    <row r="1490" spans="1:32" customFormat="1" ht="13.8" x14ac:dyDescent="0.3">
      <c r="A1490" s="76"/>
      <c r="B1490" s="64" t="s">
        <v>125</v>
      </c>
      <c r="C1490" s="65" t="s">
        <v>125</v>
      </c>
      <c r="D1490" s="65" t="s">
        <v>125</v>
      </c>
      <c r="E1490" s="66" t="s">
        <v>125</v>
      </c>
      <c r="F1490" s="54">
        <v>0</v>
      </c>
      <c r="G1490" s="55">
        <v>0</v>
      </c>
      <c r="H1490" s="67">
        <f t="shared" si="78"/>
        <v>0</v>
      </c>
      <c r="I1490" s="68"/>
      <c r="J1490" s="56"/>
      <c r="K1490" s="69"/>
      <c r="L1490" s="70">
        <f t="shared" si="79"/>
        <v>0</v>
      </c>
      <c r="M1490" s="52"/>
      <c r="N1490" s="57">
        <v>0</v>
      </c>
      <c r="O1490" s="72"/>
      <c r="P1490" s="72"/>
      <c r="Q1490" s="72"/>
      <c r="R1490" s="72"/>
      <c r="S1490" s="72"/>
      <c r="T1490" s="72"/>
      <c r="U1490" s="72"/>
      <c r="V1490" s="72"/>
      <c r="W1490" s="72"/>
      <c r="X1490" s="72"/>
      <c r="Y1490" s="72"/>
      <c r="Z1490" s="72"/>
      <c r="AA1490" s="58">
        <f t="shared" si="80"/>
        <v>0</v>
      </c>
      <c r="AB1490" s="73"/>
      <c r="AC1490" s="59">
        <f>IF(ROUND(Comptes!AA1490,0)=0,Comptes!AF1490,IFERROR(IF(Comptes!H1490&lt;&gt;0,IF(Comptes!AA1490&lt;&gt;0,SUMPRODUCT(Comptes!O1490:Z1490,Comptes!$O$5:$Z$5)/Comptes!AA1490,IF(Comptes!G1490&lt;&gt;0,$AC$3,Comptes!AF1490)),""),""))</f>
        <v>0</v>
      </c>
      <c r="AD1490" s="60" t="str">
        <f ca="1">+IFERROR(VLOOKUP((($AC$3-AC1490))/30.5,$AK$24:$AL$28,2,TRUE),"")</f>
        <v>A plus d’un an</v>
      </c>
      <c r="AE1490" s="52"/>
      <c r="AF1490" s="61"/>
    </row>
    <row r="1491" spans="1:32" customFormat="1" ht="13.8" x14ac:dyDescent="0.3">
      <c r="A1491" s="76"/>
      <c r="B1491" s="64" t="s">
        <v>125</v>
      </c>
      <c r="C1491" s="65" t="s">
        <v>125</v>
      </c>
      <c r="D1491" s="65" t="s">
        <v>125</v>
      </c>
      <c r="E1491" s="66" t="s">
        <v>125</v>
      </c>
      <c r="F1491" s="54">
        <v>0</v>
      </c>
      <c r="G1491" s="55">
        <v>0</v>
      </c>
      <c r="H1491" s="67">
        <f t="shared" si="78"/>
        <v>0</v>
      </c>
      <c r="I1491" s="68"/>
      <c r="J1491" s="56"/>
      <c r="K1491" s="69"/>
      <c r="L1491" s="70">
        <f t="shared" si="79"/>
        <v>0</v>
      </c>
      <c r="M1491" s="52"/>
      <c r="N1491" s="57">
        <v>0</v>
      </c>
      <c r="O1491" s="72"/>
      <c r="P1491" s="72"/>
      <c r="Q1491" s="72"/>
      <c r="R1491" s="72"/>
      <c r="S1491" s="72"/>
      <c r="T1491" s="72"/>
      <c r="U1491" s="72"/>
      <c r="V1491" s="72"/>
      <c r="W1491" s="72"/>
      <c r="X1491" s="72"/>
      <c r="Y1491" s="72"/>
      <c r="Z1491" s="72"/>
      <c r="AA1491" s="58">
        <f t="shared" si="80"/>
        <v>0</v>
      </c>
      <c r="AB1491" s="73"/>
      <c r="AC1491" s="59">
        <f>IF(ROUND(Comptes!AA1491,0)=0,Comptes!AF1491,IFERROR(IF(Comptes!H1491&lt;&gt;0,IF(Comptes!AA1491&lt;&gt;0,SUMPRODUCT(Comptes!O1491:Z1491,Comptes!$O$5:$Z$5)/Comptes!AA1491,IF(Comptes!G1491&lt;&gt;0,$AC$3,Comptes!AF1491)),""),""))</f>
        <v>0</v>
      </c>
      <c r="AD1491" s="60" t="str">
        <f ca="1">+IFERROR(VLOOKUP((($AC$3-AC1491))/30.5,$AK$24:$AL$28,2,TRUE),"")</f>
        <v>A plus d’un an</v>
      </c>
      <c r="AE1491" s="52"/>
      <c r="AF1491" s="61"/>
    </row>
    <row r="1492" spans="1:32" customFormat="1" ht="13.8" x14ac:dyDescent="0.3">
      <c r="A1492" s="76"/>
      <c r="B1492" s="64" t="s">
        <v>125</v>
      </c>
      <c r="C1492" s="65" t="s">
        <v>125</v>
      </c>
      <c r="D1492" s="65" t="s">
        <v>125</v>
      </c>
      <c r="E1492" s="66" t="s">
        <v>125</v>
      </c>
      <c r="F1492" s="54">
        <v>0</v>
      </c>
      <c r="G1492" s="55">
        <v>0</v>
      </c>
      <c r="H1492" s="67">
        <f t="shared" si="78"/>
        <v>0</v>
      </c>
      <c r="I1492" s="68"/>
      <c r="J1492" s="56"/>
      <c r="K1492" s="69"/>
      <c r="L1492" s="70">
        <f t="shared" si="79"/>
        <v>0</v>
      </c>
      <c r="M1492" s="52"/>
      <c r="N1492" s="57">
        <v>0</v>
      </c>
      <c r="O1492" s="72"/>
      <c r="P1492" s="72"/>
      <c r="Q1492" s="72"/>
      <c r="R1492" s="72"/>
      <c r="S1492" s="72"/>
      <c r="T1492" s="72"/>
      <c r="U1492" s="72"/>
      <c r="V1492" s="72"/>
      <c r="W1492" s="72"/>
      <c r="X1492" s="72"/>
      <c r="Y1492" s="72"/>
      <c r="Z1492" s="72"/>
      <c r="AA1492" s="58">
        <f t="shared" si="80"/>
        <v>0</v>
      </c>
      <c r="AB1492" s="73"/>
      <c r="AC1492" s="59">
        <f>IF(ROUND(Comptes!AA1492,0)=0,Comptes!AF1492,IFERROR(IF(Comptes!H1492&lt;&gt;0,IF(Comptes!AA1492&lt;&gt;0,SUMPRODUCT(Comptes!O1492:Z1492,Comptes!$O$5:$Z$5)/Comptes!AA1492,IF(Comptes!G1492&lt;&gt;0,$AC$3,Comptes!AF1492)),""),""))</f>
        <v>0</v>
      </c>
      <c r="AD1492" s="60" t="str">
        <f ca="1">+IFERROR(VLOOKUP((($AC$3-AC1492))/30.5,$AK$24:$AL$28,2,TRUE),"")</f>
        <v>A plus d’un an</v>
      </c>
      <c r="AE1492" s="52"/>
      <c r="AF1492" s="61"/>
    </row>
    <row r="1493" spans="1:32" customFormat="1" ht="13.8" x14ac:dyDescent="0.3">
      <c r="A1493" s="76"/>
      <c r="B1493" s="64" t="s">
        <v>125</v>
      </c>
      <c r="C1493" s="65" t="s">
        <v>125</v>
      </c>
      <c r="D1493" s="65" t="s">
        <v>125</v>
      </c>
      <c r="E1493" s="66" t="s">
        <v>125</v>
      </c>
      <c r="F1493" s="54">
        <v>0</v>
      </c>
      <c r="G1493" s="55">
        <v>0</v>
      </c>
      <c r="H1493" s="67">
        <f t="shared" si="78"/>
        <v>0</v>
      </c>
      <c r="I1493" s="68"/>
      <c r="J1493" s="56"/>
      <c r="K1493" s="69"/>
      <c r="L1493" s="70">
        <f t="shared" si="79"/>
        <v>0</v>
      </c>
      <c r="M1493" s="52"/>
      <c r="N1493" s="57">
        <v>0</v>
      </c>
      <c r="O1493" s="72"/>
      <c r="P1493" s="72"/>
      <c r="Q1493" s="72"/>
      <c r="R1493" s="72"/>
      <c r="S1493" s="72"/>
      <c r="T1493" s="72"/>
      <c r="U1493" s="72"/>
      <c r="V1493" s="72"/>
      <c r="W1493" s="72"/>
      <c r="X1493" s="72"/>
      <c r="Y1493" s="72"/>
      <c r="Z1493" s="72"/>
      <c r="AA1493" s="58">
        <f t="shared" si="80"/>
        <v>0</v>
      </c>
      <c r="AB1493" s="73"/>
      <c r="AC1493" s="59">
        <f>IF(ROUND(Comptes!AA1493,0)=0,Comptes!AF1493,IFERROR(IF(Comptes!H1493&lt;&gt;0,IF(Comptes!AA1493&lt;&gt;0,SUMPRODUCT(Comptes!O1493:Z1493,Comptes!$O$5:$Z$5)/Comptes!AA1493,IF(Comptes!G1493&lt;&gt;0,$AC$3,Comptes!AF1493)),""),""))</f>
        <v>0</v>
      </c>
      <c r="AD1493" s="60" t="str">
        <f ca="1">+IFERROR(VLOOKUP((($AC$3-AC1493))/30.5,$AK$24:$AL$28,2,TRUE),"")</f>
        <v>A plus d’un an</v>
      </c>
      <c r="AE1493" s="52"/>
      <c r="AF1493" s="61"/>
    </row>
    <row r="1494" spans="1:32" customFormat="1" ht="13.8" x14ac:dyDescent="0.3">
      <c r="A1494" s="76"/>
      <c r="B1494" s="64" t="s">
        <v>125</v>
      </c>
      <c r="C1494" s="65" t="s">
        <v>125</v>
      </c>
      <c r="D1494" s="65" t="s">
        <v>125</v>
      </c>
      <c r="E1494" s="66" t="s">
        <v>125</v>
      </c>
      <c r="F1494" s="54">
        <v>0</v>
      </c>
      <c r="G1494" s="55">
        <v>0</v>
      </c>
      <c r="H1494" s="67">
        <f t="shared" si="78"/>
        <v>0</v>
      </c>
      <c r="I1494" s="68"/>
      <c r="J1494" s="56"/>
      <c r="K1494" s="69"/>
      <c r="L1494" s="70">
        <f t="shared" si="79"/>
        <v>0</v>
      </c>
      <c r="M1494" s="52"/>
      <c r="N1494" s="57">
        <v>0</v>
      </c>
      <c r="O1494" s="72"/>
      <c r="P1494" s="72"/>
      <c r="Q1494" s="72"/>
      <c r="R1494" s="72"/>
      <c r="S1494" s="72"/>
      <c r="T1494" s="72"/>
      <c r="U1494" s="72"/>
      <c r="V1494" s="72"/>
      <c r="W1494" s="72"/>
      <c r="X1494" s="72"/>
      <c r="Y1494" s="72"/>
      <c r="Z1494" s="72"/>
      <c r="AA1494" s="58">
        <f t="shared" si="80"/>
        <v>0</v>
      </c>
      <c r="AB1494" s="73"/>
      <c r="AC1494" s="59">
        <f>IF(ROUND(Comptes!AA1494,0)=0,Comptes!AF1494,IFERROR(IF(Comptes!H1494&lt;&gt;0,IF(Comptes!AA1494&lt;&gt;0,SUMPRODUCT(Comptes!O1494:Z1494,Comptes!$O$5:$Z$5)/Comptes!AA1494,IF(Comptes!G1494&lt;&gt;0,$AC$3,Comptes!AF1494)),""),""))</f>
        <v>0</v>
      </c>
      <c r="AD1494" s="60" t="str">
        <f ca="1">+IFERROR(VLOOKUP((($AC$3-AC1494))/30.5,$AK$24:$AL$28,2,TRUE),"")</f>
        <v>A plus d’un an</v>
      </c>
      <c r="AE1494" s="52"/>
      <c r="AF1494" s="61"/>
    </row>
    <row r="1495" spans="1:32" customFormat="1" ht="13.8" x14ac:dyDescent="0.3">
      <c r="A1495" s="76"/>
      <c r="B1495" s="64" t="s">
        <v>125</v>
      </c>
      <c r="C1495" s="65" t="s">
        <v>125</v>
      </c>
      <c r="D1495" s="65" t="s">
        <v>125</v>
      </c>
      <c r="E1495" s="66" t="s">
        <v>125</v>
      </c>
      <c r="F1495" s="54">
        <v>0</v>
      </c>
      <c r="G1495" s="55">
        <v>0</v>
      </c>
      <c r="H1495" s="67">
        <f t="shared" si="78"/>
        <v>0</v>
      </c>
      <c r="I1495" s="68"/>
      <c r="J1495" s="56"/>
      <c r="K1495" s="69"/>
      <c r="L1495" s="70">
        <f t="shared" si="79"/>
        <v>0</v>
      </c>
      <c r="M1495" s="52"/>
      <c r="N1495" s="57">
        <v>0</v>
      </c>
      <c r="O1495" s="72"/>
      <c r="P1495" s="72"/>
      <c r="Q1495" s="72"/>
      <c r="R1495" s="72"/>
      <c r="S1495" s="72"/>
      <c r="T1495" s="72"/>
      <c r="U1495" s="72"/>
      <c r="V1495" s="72"/>
      <c r="W1495" s="72"/>
      <c r="X1495" s="72"/>
      <c r="Y1495" s="72"/>
      <c r="Z1495" s="72"/>
      <c r="AA1495" s="58">
        <f t="shared" si="80"/>
        <v>0</v>
      </c>
      <c r="AB1495" s="73"/>
      <c r="AC1495" s="59">
        <f>IF(ROUND(Comptes!AA1495,0)=0,Comptes!AF1495,IFERROR(IF(Comptes!H1495&lt;&gt;0,IF(Comptes!AA1495&lt;&gt;0,SUMPRODUCT(Comptes!O1495:Z1495,Comptes!$O$5:$Z$5)/Comptes!AA1495,IF(Comptes!G1495&lt;&gt;0,$AC$3,Comptes!AF1495)),""),""))</f>
        <v>0</v>
      </c>
      <c r="AD1495" s="60" t="str">
        <f ca="1">+IFERROR(VLOOKUP((($AC$3-AC1495))/30.5,$AK$24:$AL$28,2,TRUE),"")</f>
        <v>A plus d’un an</v>
      </c>
      <c r="AE1495" s="52"/>
      <c r="AF1495" s="61"/>
    </row>
    <row r="1496" spans="1:32" customFormat="1" ht="13.8" x14ac:dyDescent="0.3">
      <c r="A1496" s="76"/>
      <c r="B1496" s="64" t="s">
        <v>125</v>
      </c>
      <c r="C1496" s="65" t="s">
        <v>125</v>
      </c>
      <c r="D1496" s="65" t="s">
        <v>125</v>
      </c>
      <c r="E1496" s="66" t="s">
        <v>125</v>
      </c>
      <c r="F1496" s="54">
        <v>0</v>
      </c>
      <c r="G1496" s="55">
        <v>0</v>
      </c>
      <c r="H1496" s="67">
        <f t="shared" si="78"/>
        <v>0</v>
      </c>
      <c r="I1496" s="68"/>
      <c r="J1496" s="56"/>
      <c r="K1496" s="69"/>
      <c r="L1496" s="70">
        <f t="shared" si="79"/>
        <v>0</v>
      </c>
      <c r="M1496" s="52"/>
      <c r="N1496" s="57">
        <v>0</v>
      </c>
      <c r="O1496" s="72"/>
      <c r="P1496" s="72"/>
      <c r="Q1496" s="72"/>
      <c r="R1496" s="72"/>
      <c r="S1496" s="72"/>
      <c r="T1496" s="72"/>
      <c r="U1496" s="72"/>
      <c r="V1496" s="72"/>
      <c r="W1496" s="72"/>
      <c r="X1496" s="72"/>
      <c r="Y1496" s="72"/>
      <c r="Z1496" s="72"/>
      <c r="AA1496" s="58">
        <f t="shared" si="80"/>
        <v>0</v>
      </c>
      <c r="AB1496" s="73"/>
      <c r="AC1496" s="59">
        <f>IF(ROUND(Comptes!AA1496,0)=0,Comptes!AF1496,IFERROR(IF(Comptes!H1496&lt;&gt;0,IF(Comptes!AA1496&lt;&gt;0,SUMPRODUCT(Comptes!O1496:Z1496,Comptes!$O$5:$Z$5)/Comptes!AA1496,IF(Comptes!G1496&lt;&gt;0,$AC$3,Comptes!AF1496)),""),""))</f>
        <v>0</v>
      </c>
      <c r="AD1496" s="60" t="str">
        <f ca="1">+IFERROR(VLOOKUP((($AC$3-AC1496))/30.5,$AK$24:$AL$28,2,TRUE),"")</f>
        <v>A plus d’un an</v>
      </c>
      <c r="AE1496" s="52"/>
      <c r="AF1496" s="61"/>
    </row>
    <row r="1497" spans="1:32" customFormat="1" ht="13.8" x14ac:dyDescent="0.3">
      <c r="A1497" s="76"/>
      <c r="B1497" s="64" t="s">
        <v>125</v>
      </c>
      <c r="C1497" s="65" t="s">
        <v>125</v>
      </c>
      <c r="D1497" s="65" t="s">
        <v>125</v>
      </c>
      <c r="E1497" s="66" t="s">
        <v>125</v>
      </c>
      <c r="F1497" s="54">
        <v>0</v>
      </c>
      <c r="G1497" s="55">
        <v>0</v>
      </c>
      <c r="H1497" s="67">
        <f t="shared" si="78"/>
        <v>0</v>
      </c>
      <c r="I1497" s="68"/>
      <c r="J1497" s="56"/>
      <c r="K1497" s="69"/>
      <c r="L1497" s="70">
        <f t="shared" si="79"/>
        <v>0</v>
      </c>
      <c r="M1497" s="52"/>
      <c r="N1497" s="57">
        <v>0</v>
      </c>
      <c r="O1497" s="72"/>
      <c r="P1497" s="72"/>
      <c r="Q1497" s="72"/>
      <c r="R1497" s="72"/>
      <c r="S1497" s="72"/>
      <c r="T1497" s="72"/>
      <c r="U1497" s="72"/>
      <c r="V1497" s="72"/>
      <c r="W1497" s="72"/>
      <c r="X1497" s="72"/>
      <c r="Y1497" s="72"/>
      <c r="Z1497" s="72"/>
      <c r="AA1497" s="58">
        <f t="shared" si="80"/>
        <v>0</v>
      </c>
      <c r="AB1497" s="73"/>
      <c r="AC1497" s="59">
        <f>IF(ROUND(Comptes!AA1497,0)=0,Comptes!AF1497,IFERROR(IF(Comptes!H1497&lt;&gt;0,IF(Comptes!AA1497&lt;&gt;0,SUMPRODUCT(Comptes!O1497:Z1497,Comptes!$O$5:$Z$5)/Comptes!AA1497,IF(Comptes!G1497&lt;&gt;0,$AC$3,Comptes!AF1497)),""),""))</f>
        <v>0</v>
      </c>
      <c r="AD1497" s="60" t="str">
        <f ca="1">+IFERROR(VLOOKUP((($AC$3-AC1497))/30.5,$AK$24:$AL$28,2,TRUE),"")</f>
        <v>A plus d’un an</v>
      </c>
      <c r="AE1497" s="52"/>
      <c r="AF1497" s="61"/>
    </row>
    <row r="1498" spans="1:32" customFormat="1" ht="13.8" x14ac:dyDescent="0.3">
      <c r="A1498" s="76"/>
      <c r="B1498" s="64" t="s">
        <v>125</v>
      </c>
      <c r="C1498" s="65" t="s">
        <v>125</v>
      </c>
      <c r="D1498" s="65" t="s">
        <v>125</v>
      </c>
      <c r="E1498" s="66" t="s">
        <v>125</v>
      </c>
      <c r="F1498" s="54">
        <v>0</v>
      </c>
      <c r="G1498" s="55">
        <v>0</v>
      </c>
      <c r="H1498" s="67">
        <f t="shared" si="78"/>
        <v>0</v>
      </c>
      <c r="I1498" s="68"/>
      <c r="J1498" s="56"/>
      <c r="K1498" s="69"/>
      <c r="L1498" s="70">
        <f t="shared" si="79"/>
        <v>0</v>
      </c>
      <c r="M1498" s="52"/>
      <c r="N1498" s="57">
        <v>0</v>
      </c>
      <c r="O1498" s="72"/>
      <c r="P1498" s="72"/>
      <c r="Q1498" s="72"/>
      <c r="R1498" s="72"/>
      <c r="S1498" s="72"/>
      <c r="T1498" s="72"/>
      <c r="U1498" s="72"/>
      <c r="V1498" s="72"/>
      <c r="W1498" s="72"/>
      <c r="X1498" s="72"/>
      <c r="Y1498" s="72"/>
      <c r="Z1498" s="72"/>
      <c r="AA1498" s="58">
        <f t="shared" si="80"/>
        <v>0</v>
      </c>
      <c r="AB1498" s="73"/>
      <c r="AC1498" s="59">
        <f>IF(ROUND(Comptes!AA1498,0)=0,Comptes!AF1498,IFERROR(IF(Comptes!H1498&lt;&gt;0,IF(Comptes!AA1498&lt;&gt;0,SUMPRODUCT(Comptes!O1498:Z1498,Comptes!$O$5:$Z$5)/Comptes!AA1498,IF(Comptes!G1498&lt;&gt;0,$AC$3,Comptes!AF1498)),""),""))</f>
        <v>0</v>
      </c>
      <c r="AD1498" s="60" t="str">
        <f ca="1">+IFERROR(VLOOKUP((($AC$3-AC1498))/30.5,$AK$24:$AL$28,2,TRUE),"")</f>
        <v>A plus d’un an</v>
      </c>
      <c r="AE1498" s="52"/>
      <c r="AF1498" s="61"/>
    </row>
    <row r="1499" spans="1:32" customFormat="1" ht="13.8" x14ac:dyDescent="0.3">
      <c r="A1499" s="76"/>
      <c r="B1499" s="64" t="s">
        <v>125</v>
      </c>
      <c r="C1499" s="65" t="s">
        <v>125</v>
      </c>
      <c r="D1499" s="65" t="s">
        <v>125</v>
      </c>
      <c r="E1499" s="66" t="s">
        <v>125</v>
      </c>
      <c r="F1499" s="54">
        <v>0</v>
      </c>
      <c r="G1499" s="55">
        <v>0</v>
      </c>
      <c r="H1499" s="67">
        <f t="shared" si="78"/>
        <v>0</v>
      </c>
      <c r="I1499" s="68"/>
      <c r="J1499" s="56"/>
      <c r="K1499" s="69"/>
      <c r="L1499" s="70">
        <f t="shared" si="79"/>
        <v>0</v>
      </c>
      <c r="M1499" s="52"/>
      <c r="N1499" s="57">
        <v>0</v>
      </c>
      <c r="O1499" s="72"/>
      <c r="P1499" s="72"/>
      <c r="Q1499" s="72"/>
      <c r="R1499" s="72"/>
      <c r="S1499" s="72"/>
      <c r="T1499" s="72"/>
      <c r="U1499" s="72"/>
      <c r="V1499" s="72"/>
      <c r="W1499" s="72"/>
      <c r="X1499" s="72"/>
      <c r="Y1499" s="72"/>
      <c r="Z1499" s="72"/>
      <c r="AA1499" s="58">
        <f t="shared" si="80"/>
        <v>0</v>
      </c>
      <c r="AB1499" s="73"/>
      <c r="AC1499" s="59">
        <f>IF(ROUND(Comptes!AA1499,0)=0,Comptes!AF1499,IFERROR(IF(Comptes!H1499&lt;&gt;0,IF(Comptes!AA1499&lt;&gt;0,SUMPRODUCT(Comptes!O1499:Z1499,Comptes!$O$5:$Z$5)/Comptes!AA1499,IF(Comptes!G1499&lt;&gt;0,$AC$3,Comptes!AF1499)),""),""))</f>
        <v>0</v>
      </c>
      <c r="AD1499" s="60" t="str">
        <f ca="1">+IFERROR(VLOOKUP((($AC$3-AC1499))/30.5,$AK$24:$AL$28,2,TRUE),"")</f>
        <v>A plus d’un an</v>
      </c>
      <c r="AE1499" s="52"/>
      <c r="AF1499" s="61"/>
    </row>
    <row r="1500" spans="1:32" customFormat="1" ht="13.8" x14ac:dyDescent="0.3">
      <c r="A1500" s="76"/>
      <c r="B1500" s="64" t="s">
        <v>125</v>
      </c>
      <c r="C1500" s="65" t="s">
        <v>125</v>
      </c>
      <c r="D1500" s="65" t="s">
        <v>125</v>
      </c>
      <c r="E1500" s="66" t="s">
        <v>125</v>
      </c>
      <c r="F1500" s="54">
        <v>0</v>
      </c>
      <c r="G1500" s="55">
        <v>0</v>
      </c>
      <c r="H1500" s="67">
        <f t="shared" si="78"/>
        <v>0</v>
      </c>
      <c r="I1500" s="68"/>
      <c r="J1500" s="56"/>
      <c r="K1500" s="69"/>
      <c r="L1500" s="70">
        <f t="shared" si="79"/>
        <v>0</v>
      </c>
      <c r="M1500" s="52"/>
      <c r="N1500" s="57">
        <v>0</v>
      </c>
      <c r="O1500" s="72"/>
      <c r="P1500" s="72"/>
      <c r="Q1500" s="72"/>
      <c r="R1500" s="72"/>
      <c r="S1500" s="72"/>
      <c r="T1500" s="72"/>
      <c r="U1500" s="72"/>
      <c r="V1500" s="72"/>
      <c r="W1500" s="72"/>
      <c r="X1500" s="72"/>
      <c r="Y1500" s="72"/>
      <c r="Z1500" s="72"/>
      <c r="AA1500" s="58">
        <f t="shared" si="80"/>
        <v>0</v>
      </c>
      <c r="AB1500" s="73"/>
      <c r="AC1500" s="59">
        <f>IF(ROUND(Comptes!AA1500,0)=0,Comptes!AF1500,IFERROR(IF(Comptes!H1500&lt;&gt;0,IF(Comptes!AA1500&lt;&gt;0,SUMPRODUCT(Comptes!O1500:Z1500,Comptes!$O$5:$Z$5)/Comptes!AA1500,IF(Comptes!G1500&lt;&gt;0,$AC$3,Comptes!AF1500)),""),""))</f>
        <v>0</v>
      </c>
      <c r="AD1500" s="60" t="str">
        <f ca="1">+IFERROR(VLOOKUP((($AC$3-AC1500))/30.5,$AK$24:$AL$28,2,TRUE),"")</f>
        <v>A plus d’un an</v>
      </c>
      <c r="AE1500" s="52"/>
      <c r="AF1500" s="61"/>
    </row>
    <row r="1501" spans="1:32" customFormat="1" ht="13.8" x14ac:dyDescent="0.3">
      <c r="A1501" s="76"/>
      <c r="B1501" s="64" t="s">
        <v>125</v>
      </c>
      <c r="C1501" s="65" t="s">
        <v>125</v>
      </c>
      <c r="D1501" s="65" t="s">
        <v>125</v>
      </c>
      <c r="E1501" s="66" t="s">
        <v>125</v>
      </c>
      <c r="F1501" s="54">
        <v>0</v>
      </c>
      <c r="G1501" s="55">
        <v>0</v>
      </c>
      <c r="H1501" s="67">
        <f t="shared" si="78"/>
        <v>0</v>
      </c>
      <c r="I1501" s="68"/>
      <c r="J1501" s="56"/>
      <c r="K1501" s="69"/>
      <c r="L1501" s="70">
        <f t="shared" si="79"/>
        <v>0</v>
      </c>
      <c r="M1501" s="52"/>
      <c r="N1501" s="57">
        <v>0</v>
      </c>
      <c r="O1501" s="72"/>
      <c r="P1501" s="72"/>
      <c r="Q1501" s="72"/>
      <c r="R1501" s="72"/>
      <c r="S1501" s="72"/>
      <c r="T1501" s="72"/>
      <c r="U1501" s="72"/>
      <c r="V1501" s="72"/>
      <c r="W1501" s="72"/>
      <c r="X1501" s="72"/>
      <c r="Y1501" s="72"/>
      <c r="Z1501" s="72"/>
      <c r="AA1501" s="58">
        <f t="shared" si="80"/>
        <v>0</v>
      </c>
      <c r="AB1501" s="73"/>
      <c r="AC1501" s="59">
        <f>IF(ROUND(Comptes!AA1501,0)=0,Comptes!AF1501,IFERROR(IF(Comptes!H1501&lt;&gt;0,IF(Comptes!AA1501&lt;&gt;0,SUMPRODUCT(Comptes!O1501:Z1501,Comptes!$O$5:$Z$5)/Comptes!AA1501,IF(Comptes!G1501&lt;&gt;0,$AC$3,Comptes!AF1501)),""),""))</f>
        <v>0</v>
      </c>
      <c r="AD1501" s="60" t="str">
        <f ca="1">+IFERROR(VLOOKUP((($AC$3-AC1501))/30.5,$AK$24:$AL$28,2,TRUE),"")</f>
        <v>A plus d’un an</v>
      </c>
      <c r="AE1501" s="52"/>
      <c r="AF1501" s="61"/>
    </row>
    <row r="1502" spans="1:32" customFormat="1" ht="13.8" x14ac:dyDescent="0.3">
      <c r="A1502" s="76"/>
      <c r="B1502" s="64" t="s">
        <v>125</v>
      </c>
      <c r="C1502" s="65" t="s">
        <v>125</v>
      </c>
      <c r="D1502" s="65" t="s">
        <v>125</v>
      </c>
      <c r="E1502" s="66" t="s">
        <v>125</v>
      </c>
      <c r="F1502" s="54">
        <v>0</v>
      </c>
      <c r="G1502" s="55">
        <v>0</v>
      </c>
      <c r="H1502" s="67">
        <f t="shared" si="78"/>
        <v>0</v>
      </c>
      <c r="I1502" s="68"/>
      <c r="J1502" s="56"/>
      <c r="K1502" s="69"/>
      <c r="L1502" s="70">
        <f t="shared" si="79"/>
        <v>0</v>
      </c>
      <c r="M1502" s="52"/>
      <c r="N1502" s="57">
        <v>0</v>
      </c>
      <c r="O1502" s="72"/>
      <c r="P1502" s="72"/>
      <c r="Q1502" s="72"/>
      <c r="R1502" s="72"/>
      <c r="S1502" s="72"/>
      <c r="T1502" s="72"/>
      <c r="U1502" s="72"/>
      <c r="V1502" s="72"/>
      <c r="W1502" s="72"/>
      <c r="X1502" s="72"/>
      <c r="Y1502" s="72"/>
      <c r="Z1502" s="72"/>
      <c r="AA1502" s="58">
        <f t="shared" si="80"/>
        <v>0</v>
      </c>
      <c r="AB1502" s="73"/>
      <c r="AC1502" s="59">
        <f>IF(ROUND(Comptes!AA1502,0)=0,Comptes!AF1502,IFERROR(IF(Comptes!H1502&lt;&gt;0,IF(Comptes!AA1502&lt;&gt;0,SUMPRODUCT(Comptes!O1502:Z1502,Comptes!$O$5:$Z$5)/Comptes!AA1502,IF(Comptes!G1502&lt;&gt;0,$AC$3,Comptes!AF1502)),""),""))</f>
        <v>0</v>
      </c>
      <c r="AD1502" s="60" t="str">
        <f ca="1">+IFERROR(VLOOKUP((($AC$3-AC1502))/30.5,$AK$24:$AL$28,2,TRUE),"")</f>
        <v>A plus d’un an</v>
      </c>
      <c r="AE1502" s="52"/>
      <c r="AF1502" s="61"/>
    </row>
    <row r="1503" spans="1:32" customFormat="1" ht="13.8" x14ac:dyDescent="0.3">
      <c r="A1503" s="76"/>
      <c r="B1503" s="64" t="s">
        <v>125</v>
      </c>
      <c r="C1503" s="65" t="s">
        <v>125</v>
      </c>
      <c r="D1503" s="65" t="s">
        <v>125</v>
      </c>
      <c r="E1503" s="66" t="s">
        <v>125</v>
      </c>
      <c r="F1503" s="54">
        <v>0</v>
      </c>
      <c r="G1503" s="55">
        <v>0</v>
      </c>
      <c r="H1503" s="67">
        <f t="shared" si="78"/>
        <v>0</v>
      </c>
      <c r="I1503" s="68"/>
      <c r="J1503" s="56"/>
      <c r="K1503" s="69"/>
      <c r="L1503" s="70">
        <f t="shared" si="79"/>
        <v>0</v>
      </c>
      <c r="M1503" s="52"/>
      <c r="N1503" s="57">
        <v>0</v>
      </c>
      <c r="O1503" s="72"/>
      <c r="P1503" s="72"/>
      <c r="Q1503" s="72"/>
      <c r="R1503" s="72"/>
      <c r="S1503" s="72"/>
      <c r="T1503" s="72"/>
      <c r="U1503" s="72"/>
      <c r="V1503" s="72"/>
      <c r="W1503" s="72"/>
      <c r="X1503" s="72"/>
      <c r="Y1503" s="72"/>
      <c r="Z1503" s="72"/>
      <c r="AA1503" s="58">
        <f t="shared" si="80"/>
        <v>0</v>
      </c>
      <c r="AB1503" s="73"/>
      <c r="AC1503" s="59">
        <f>IF(ROUND(Comptes!AA1503,0)=0,Comptes!AF1503,IFERROR(IF(Comptes!H1503&lt;&gt;0,IF(Comptes!AA1503&lt;&gt;0,SUMPRODUCT(Comptes!O1503:Z1503,Comptes!$O$5:$Z$5)/Comptes!AA1503,IF(Comptes!G1503&lt;&gt;0,$AC$3,Comptes!AF1503)),""),""))</f>
        <v>0</v>
      </c>
      <c r="AD1503" s="60" t="str">
        <f ca="1">+IFERROR(VLOOKUP((($AC$3-AC1503))/30.5,$AK$24:$AL$28,2,TRUE),"")</f>
        <v>A plus d’un an</v>
      </c>
      <c r="AE1503" s="52"/>
      <c r="AF1503" s="61"/>
    </row>
    <row r="1504" spans="1:32" customFormat="1" ht="13.8" x14ac:dyDescent="0.3">
      <c r="A1504" s="76"/>
      <c r="B1504" s="64" t="s">
        <v>125</v>
      </c>
      <c r="C1504" s="65" t="s">
        <v>125</v>
      </c>
      <c r="D1504" s="65" t="s">
        <v>125</v>
      </c>
      <c r="E1504" s="66" t="s">
        <v>125</v>
      </c>
      <c r="F1504" s="54">
        <v>0</v>
      </c>
      <c r="G1504" s="55">
        <v>0</v>
      </c>
      <c r="H1504" s="67">
        <f t="shared" si="78"/>
        <v>0</v>
      </c>
      <c r="I1504" s="68"/>
      <c r="J1504" s="56"/>
      <c r="K1504" s="69"/>
      <c r="L1504" s="70">
        <f t="shared" si="79"/>
        <v>0</v>
      </c>
      <c r="M1504" s="52"/>
      <c r="N1504" s="57">
        <v>0</v>
      </c>
      <c r="O1504" s="72"/>
      <c r="P1504" s="72"/>
      <c r="Q1504" s="72"/>
      <c r="R1504" s="72"/>
      <c r="S1504" s="72"/>
      <c r="T1504" s="72"/>
      <c r="U1504" s="72"/>
      <c r="V1504" s="72"/>
      <c r="W1504" s="72"/>
      <c r="X1504" s="72"/>
      <c r="Y1504" s="72"/>
      <c r="Z1504" s="72"/>
      <c r="AA1504" s="58">
        <f t="shared" si="80"/>
        <v>0</v>
      </c>
      <c r="AB1504" s="73"/>
      <c r="AC1504" s="59">
        <f>IF(ROUND(Comptes!AA1504,0)=0,Comptes!AF1504,IFERROR(IF(Comptes!H1504&lt;&gt;0,IF(Comptes!AA1504&lt;&gt;0,SUMPRODUCT(Comptes!O1504:Z1504,Comptes!$O$5:$Z$5)/Comptes!AA1504,IF(Comptes!G1504&lt;&gt;0,$AC$3,Comptes!AF1504)),""),""))</f>
        <v>0</v>
      </c>
      <c r="AD1504" s="60" t="str">
        <f ca="1">+IFERROR(VLOOKUP((($AC$3-AC1504))/30.5,$AK$24:$AL$28,2,TRUE),"")</f>
        <v>A plus d’un an</v>
      </c>
      <c r="AE1504" s="52"/>
      <c r="AF1504" s="61"/>
    </row>
    <row r="1505" spans="1:32" customFormat="1" ht="13.8" x14ac:dyDescent="0.3">
      <c r="A1505" s="76"/>
      <c r="B1505" s="64" t="s">
        <v>125</v>
      </c>
      <c r="C1505" s="65" t="s">
        <v>125</v>
      </c>
      <c r="D1505" s="65" t="s">
        <v>125</v>
      </c>
      <c r="E1505" s="66" t="s">
        <v>125</v>
      </c>
      <c r="F1505" s="54">
        <v>0</v>
      </c>
      <c r="G1505" s="55">
        <v>0</v>
      </c>
      <c r="H1505" s="67">
        <f t="shared" si="78"/>
        <v>0</v>
      </c>
      <c r="I1505" s="68"/>
      <c r="J1505" s="56"/>
      <c r="K1505" s="69"/>
      <c r="L1505" s="70">
        <f t="shared" si="79"/>
        <v>0</v>
      </c>
      <c r="M1505" s="52"/>
      <c r="N1505" s="57">
        <v>0</v>
      </c>
      <c r="O1505" s="72"/>
      <c r="P1505" s="72"/>
      <c r="Q1505" s="72"/>
      <c r="R1505" s="72"/>
      <c r="S1505" s="72"/>
      <c r="T1505" s="72"/>
      <c r="U1505" s="72"/>
      <c r="V1505" s="72"/>
      <c r="W1505" s="72"/>
      <c r="X1505" s="72"/>
      <c r="Y1505" s="72"/>
      <c r="Z1505" s="72"/>
      <c r="AA1505" s="58">
        <f t="shared" si="80"/>
        <v>0</v>
      </c>
      <c r="AB1505" s="73"/>
      <c r="AC1505" s="59">
        <f>IF(ROUND(Comptes!AA1505,0)=0,Comptes!AF1505,IFERROR(IF(Comptes!H1505&lt;&gt;0,IF(Comptes!AA1505&lt;&gt;0,SUMPRODUCT(Comptes!O1505:Z1505,Comptes!$O$5:$Z$5)/Comptes!AA1505,IF(Comptes!G1505&lt;&gt;0,$AC$3,Comptes!AF1505)),""),""))</f>
        <v>0</v>
      </c>
      <c r="AD1505" s="60" t="str">
        <f ca="1">+IFERROR(VLOOKUP((($AC$3-AC1505))/30.5,$AK$24:$AL$28,2,TRUE),"")</f>
        <v>A plus d’un an</v>
      </c>
      <c r="AE1505" s="52"/>
      <c r="AF1505" s="61"/>
    </row>
    <row r="1506" spans="1:32" customFormat="1" ht="13.8" x14ac:dyDescent="0.3">
      <c r="A1506" s="76"/>
      <c r="B1506" s="64" t="s">
        <v>125</v>
      </c>
      <c r="C1506" s="65" t="s">
        <v>125</v>
      </c>
      <c r="D1506" s="65" t="s">
        <v>125</v>
      </c>
      <c r="E1506" s="66" t="s">
        <v>125</v>
      </c>
      <c r="F1506" s="54">
        <v>0</v>
      </c>
      <c r="G1506" s="55">
        <v>0</v>
      </c>
      <c r="H1506" s="67">
        <f t="shared" si="78"/>
        <v>0</v>
      </c>
      <c r="I1506" s="68"/>
      <c r="J1506" s="56"/>
      <c r="K1506" s="69"/>
      <c r="L1506" s="70">
        <f t="shared" si="79"/>
        <v>0</v>
      </c>
      <c r="M1506" s="52"/>
      <c r="N1506" s="57">
        <v>0</v>
      </c>
      <c r="O1506" s="72"/>
      <c r="P1506" s="72"/>
      <c r="Q1506" s="72"/>
      <c r="R1506" s="72"/>
      <c r="S1506" s="72"/>
      <c r="T1506" s="72"/>
      <c r="U1506" s="72"/>
      <c r="V1506" s="72"/>
      <c r="W1506" s="72"/>
      <c r="X1506" s="72"/>
      <c r="Y1506" s="72"/>
      <c r="Z1506" s="72"/>
      <c r="AA1506" s="58">
        <f t="shared" si="80"/>
        <v>0</v>
      </c>
      <c r="AB1506" s="73"/>
      <c r="AC1506" s="59">
        <f>IF(ROUND(Comptes!AA1506,0)=0,Comptes!AF1506,IFERROR(IF(Comptes!H1506&lt;&gt;0,IF(Comptes!AA1506&lt;&gt;0,SUMPRODUCT(Comptes!O1506:Z1506,Comptes!$O$5:$Z$5)/Comptes!AA1506,IF(Comptes!G1506&lt;&gt;0,$AC$3,Comptes!AF1506)),""),""))</f>
        <v>0</v>
      </c>
      <c r="AD1506" s="60" t="str">
        <f ca="1">+IFERROR(VLOOKUP((($AC$3-AC1506))/30.5,$AK$24:$AL$28,2,TRUE),"")</f>
        <v>A plus d’un an</v>
      </c>
      <c r="AE1506" s="52"/>
      <c r="AF1506" s="61"/>
    </row>
    <row r="1507" spans="1:32" customFormat="1" ht="13.8" x14ac:dyDescent="0.3">
      <c r="A1507" s="76"/>
      <c r="B1507" s="64" t="s">
        <v>125</v>
      </c>
      <c r="C1507" s="65" t="s">
        <v>125</v>
      </c>
      <c r="D1507" s="65" t="s">
        <v>125</v>
      </c>
      <c r="E1507" s="66" t="s">
        <v>125</v>
      </c>
      <c r="F1507" s="54">
        <v>0</v>
      </c>
      <c r="G1507" s="55">
        <v>0</v>
      </c>
      <c r="H1507" s="67">
        <f t="shared" si="78"/>
        <v>0</v>
      </c>
      <c r="I1507" s="68"/>
      <c r="J1507" s="56"/>
      <c r="K1507" s="69"/>
      <c r="L1507" s="70">
        <f t="shared" si="79"/>
        <v>0</v>
      </c>
      <c r="M1507" s="52"/>
      <c r="N1507" s="57">
        <v>0</v>
      </c>
      <c r="O1507" s="72"/>
      <c r="P1507" s="72"/>
      <c r="Q1507" s="72"/>
      <c r="R1507" s="72"/>
      <c r="S1507" s="72"/>
      <c r="T1507" s="72"/>
      <c r="U1507" s="72"/>
      <c r="V1507" s="72"/>
      <c r="W1507" s="72"/>
      <c r="X1507" s="72"/>
      <c r="Y1507" s="72"/>
      <c r="Z1507" s="72"/>
      <c r="AA1507" s="58">
        <f t="shared" si="80"/>
        <v>0</v>
      </c>
      <c r="AB1507" s="73"/>
      <c r="AC1507" s="59">
        <f>IF(ROUND(Comptes!AA1507,0)=0,Comptes!AF1507,IFERROR(IF(Comptes!H1507&lt;&gt;0,IF(Comptes!AA1507&lt;&gt;0,SUMPRODUCT(Comptes!O1507:Z1507,Comptes!$O$5:$Z$5)/Comptes!AA1507,IF(Comptes!G1507&lt;&gt;0,$AC$3,Comptes!AF1507)),""),""))</f>
        <v>0</v>
      </c>
      <c r="AD1507" s="60" t="str">
        <f ca="1">+IFERROR(VLOOKUP((($AC$3-AC1507))/30.5,$AK$24:$AL$28,2,TRUE),"")</f>
        <v>A plus d’un an</v>
      </c>
      <c r="AE1507" s="52"/>
      <c r="AF1507" s="61"/>
    </row>
    <row r="1508" spans="1:32" customFormat="1" ht="13.8" x14ac:dyDescent="0.3">
      <c r="A1508" s="76"/>
      <c r="B1508" s="64" t="s">
        <v>125</v>
      </c>
      <c r="C1508" s="65" t="s">
        <v>125</v>
      </c>
      <c r="D1508" s="65" t="s">
        <v>125</v>
      </c>
      <c r="E1508" s="66" t="s">
        <v>125</v>
      </c>
      <c r="F1508" s="54">
        <v>0</v>
      </c>
      <c r="G1508" s="55">
        <v>0</v>
      </c>
      <c r="H1508" s="67">
        <f t="shared" si="78"/>
        <v>0</v>
      </c>
      <c r="I1508" s="68"/>
      <c r="J1508" s="56"/>
      <c r="K1508" s="69"/>
      <c r="L1508" s="70">
        <f t="shared" si="79"/>
        <v>0</v>
      </c>
      <c r="M1508" s="52"/>
      <c r="N1508" s="57">
        <v>0</v>
      </c>
      <c r="O1508" s="72"/>
      <c r="P1508" s="72"/>
      <c r="Q1508" s="72"/>
      <c r="R1508" s="72"/>
      <c r="S1508" s="72"/>
      <c r="T1508" s="72"/>
      <c r="U1508" s="72"/>
      <c r="V1508" s="72"/>
      <c r="W1508" s="72"/>
      <c r="X1508" s="72"/>
      <c r="Y1508" s="72"/>
      <c r="Z1508" s="72"/>
      <c r="AA1508" s="58">
        <f t="shared" si="80"/>
        <v>0</v>
      </c>
      <c r="AB1508" s="73"/>
      <c r="AC1508" s="59">
        <f>IF(ROUND(Comptes!AA1508,0)=0,Comptes!AF1508,IFERROR(IF(Comptes!H1508&lt;&gt;0,IF(Comptes!AA1508&lt;&gt;0,SUMPRODUCT(Comptes!O1508:Z1508,Comptes!$O$5:$Z$5)/Comptes!AA1508,IF(Comptes!G1508&lt;&gt;0,$AC$3,Comptes!AF1508)),""),""))</f>
        <v>0</v>
      </c>
      <c r="AD1508" s="60" t="str">
        <f ca="1">+IFERROR(VLOOKUP((($AC$3-AC1508))/30.5,$AK$24:$AL$28,2,TRUE),"")</f>
        <v>A plus d’un an</v>
      </c>
      <c r="AE1508" s="52"/>
      <c r="AF1508" s="61"/>
    </row>
    <row r="1509" spans="1:32" customFormat="1" ht="13.8" x14ac:dyDescent="0.3">
      <c r="A1509" s="76"/>
      <c r="B1509" s="64" t="s">
        <v>125</v>
      </c>
      <c r="C1509" s="65" t="s">
        <v>125</v>
      </c>
      <c r="D1509" s="65" t="s">
        <v>125</v>
      </c>
      <c r="E1509" s="66" t="s">
        <v>125</v>
      </c>
      <c r="F1509" s="54">
        <v>0</v>
      </c>
      <c r="G1509" s="55">
        <v>0</v>
      </c>
      <c r="H1509" s="67">
        <f t="shared" si="78"/>
        <v>0</v>
      </c>
      <c r="I1509" s="68"/>
      <c r="J1509" s="56"/>
      <c r="K1509" s="69"/>
      <c r="L1509" s="70">
        <f t="shared" si="79"/>
        <v>0</v>
      </c>
      <c r="M1509" s="52"/>
      <c r="N1509" s="57">
        <v>0</v>
      </c>
      <c r="O1509" s="72"/>
      <c r="P1509" s="72"/>
      <c r="Q1509" s="72"/>
      <c r="R1509" s="72"/>
      <c r="S1509" s="72"/>
      <c r="T1509" s="72"/>
      <c r="U1509" s="72"/>
      <c r="V1509" s="72"/>
      <c r="W1509" s="72"/>
      <c r="X1509" s="72"/>
      <c r="Y1509" s="72"/>
      <c r="Z1509" s="72"/>
      <c r="AA1509" s="58">
        <f t="shared" si="80"/>
        <v>0</v>
      </c>
      <c r="AB1509" s="73"/>
      <c r="AC1509" s="59">
        <f>IF(ROUND(Comptes!AA1509,0)=0,Comptes!AF1509,IFERROR(IF(Comptes!H1509&lt;&gt;0,IF(Comptes!AA1509&lt;&gt;0,SUMPRODUCT(Comptes!O1509:Z1509,Comptes!$O$5:$Z$5)/Comptes!AA1509,IF(Comptes!G1509&lt;&gt;0,$AC$3,Comptes!AF1509)),""),""))</f>
        <v>0</v>
      </c>
      <c r="AD1509" s="60" t="str">
        <f ca="1">+IFERROR(VLOOKUP((($AC$3-AC1509))/30.5,$AK$24:$AL$28,2,TRUE),"")</f>
        <v>A plus d’un an</v>
      </c>
      <c r="AE1509" s="52"/>
      <c r="AF1509" s="61"/>
    </row>
    <row r="1510" spans="1:32" customFormat="1" ht="13.8" x14ac:dyDescent="0.3">
      <c r="A1510" s="76"/>
      <c r="B1510" s="64" t="s">
        <v>125</v>
      </c>
      <c r="C1510" s="65" t="s">
        <v>125</v>
      </c>
      <c r="D1510" s="65" t="s">
        <v>125</v>
      </c>
      <c r="E1510" s="66" t="s">
        <v>125</v>
      </c>
      <c r="F1510" s="54">
        <v>0</v>
      </c>
      <c r="G1510" s="55">
        <v>0</v>
      </c>
      <c r="H1510" s="67">
        <f t="shared" si="78"/>
        <v>0</v>
      </c>
      <c r="I1510" s="68"/>
      <c r="J1510" s="56"/>
      <c r="K1510" s="69"/>
      <c r="L1510" s="70">
        <f t="shared" si="79"/>
        <v>0</v>
      </c>
      <c r="M1510" s="52"/>
      <c r="N1510" s="57">
        <v>0</v>
      </c>
      <c r="O1510" s="72"/>
      <c r="P1510" s="72"/>
      <c r="Q1510" s="72"/>
      <c r="R1510" s="72"/>
      <c r="S1510" s="72"/>
      <c r="T1510" s="72"/>
      <c r="U1510" s="72"/>
      <c r="V1510" s="72"/>
      <c r="W1510" s="72"/>
      <c r="X1510" s="72"/>
      <c r="Y1510" s="72"/>
      <c r="Z1510" s="72"/>
      <c r="AA1510" s="58">
        <f t="shared" si="80"/>
        <v>0</v>
      </c>
      <c r="AB1510" s="73"/>
      <c r="AC1510" s="59">
        <f>IF(ROUND(Comptes!AA1510,0)=0,Comptes!AF1510,IFERROR(IF(Comptes!H1510&lt;&gt;0,IF(Comptes!AA1510&lt;&gt;0,SUMPRODUCT(Comptes!O1510:Z1510,Comptes!$O$5:$Z$5)/Comptes!AA1510,IF(Comptes!G1510&lt;&gt;0,$AC$3,Comptes!AF1510)),""),""))</f>
        <v>0</v>
      </c>
      <c r="AD1510" s="60" t="str">
        <f ca="1">+IFERROR(VLOOKUP((($AC$3-AC1510))/30.5,$AK$24:$AL$28,2,TRUE),"")</f>
        <v>A plus d’un an</v>
      </c>
      <c r="AE1510" s="52"/>
      <c r="AF1510" s="61"/>
    </row>
    <row r="1511" spans="1:32" customFormat="1" ht="13.8" x14ac:dyDescent="0.3">
      <c r="A1511" s="76"/>
      <c r="B1511" s="64" t="s">
        <v>125</v>
      </c>
      <c r="C1511" s="65" t="s">
        <v>125</v>
      </c>
      <c r="D1511" s="65" t="s">
        <v>125</v>
      </c>
      <c r="E1511" s="66" t="s">
        <v>125</v>
      </c>
      <c r="F1511" s="54">
        <v>0</v>
      </c>
      <c r="G1511" s="55">
        <v>0</v>
      </c>
      <c r="H1511" s="67">
        <f t="shared" si="78"/>
        <v>0</v>
      </c>
      <c r="I1511" s="68"/>
      <c r="J1511" s="56"/>
      <c r="K1511" s="69"/>
      <c r="L1511" s="70">
        <f t="shared" si="79"/>
        <v>0</v>
      </c>
      <c r="M1511" s="52"/>
      <c r="N1511" s="57">
        <v>0</v>
      </c>
      <c r="O1511" s="72"/>
      <c r="P1511" s="72"/>
      <c r="Q1511" s="72"/>
      <c r="R1511" s="72"/>
      <c r="S1511" s="72"/>
      <c r="T1511" s="72"/>
      <c r="U1511" s="72"/>
      <c r="V1511" s="72"/>
      <c r="W1511" s="72"/>
      <c r="X1511" s="72"/>
      <c r="Y1511" s="72"/>
      <c r="Z1511" s="72"/>
      <c r="AA1511" s="58">
        <f t="shared" si="80"/>
        <v>0</v>
      </c>
      <c r="AB1511" s="73"/>
      <c r="AC1511" s="59">
        <f>IF(ROUND(Comptes!AA1511,0)=0,Comptes!AF1511,IFERROR(IF(Comptes!H1511&lt;&gt;0,IF(Comptes!AA1511&lt;&gt;0,SUMPRODUCT(Comptes!O1511:Z1511,Comptes!$O$5:$Z$5)/Comptes!AA1511,IF(Comptes!G1511&lt;&gt;0,$AC$3,Comptes!AF1511)),""),""))</f>
        <v>0</v>
      </c>
      <c r="AD1511" s="60" t="str">
        <f ca="1">+IFERROR(VLOOKUP((($AC$3-AC1511))/30.5,$AK$24:$AL$28,2,TRUE),"")</f>
        <v>A plus d’un an</v>
      </c>
      <c r="AE1511" s="52"/>
      <c r="AF1511" s="61"/>
    </row>
    <row r="1512" spans="1:32" customFormat="1" ht="13.8" x14ac:dyDescent="0.3">
      <c r="A1512" s="76"/>
      <c r="B1512" s="64" t="s">
        <v>125</v>
      </c>
      <c r="C1512" s="65" t="s">
        <v>125</v>
      </c>
      <c r="D1512" s="65" t="s">
        <v>125</v>
      </c>
      <c r="E1512" s="66" t="s">
        <v>125</v>
      </c>
      <c r="F1512" s="54">
        <v>0</v>
      </c>
      <c r="G1512" s="55">
        <v>0</v>
      </c>
      <c r="H1512" s="67">
        <f t="shared" si="78"/>
        <v>0</v>
      </c>
      <c r="I1512" s="68"/>
      <c r="J1512" s="56"/>
      <c r="K1512" s="69"/>
      <c r="L1512" s="70">
        <f t="shared" si="79"/>
        <v>0</v>
      </c>
      <c r="M1512" s="52"/>
      <c r="N1512" s="57">
        <v>0</v>
      </c>
      <c r="O1512" s="72"/>
      <c r="P1512" s="72"/>
      <c r="Q1512" s="72"/>
      <c r="R1512" s="72"/>
      <c r="S1512" s="72"/>
      <c r="T1512" s="72"/>
      <c r="U1512" s="72"/>
      <c r="V1512" s="72"/>
      <c r="W1512" s="72"/>
      <c r="X1512" s="72"/>
      <c r="Y1512" s="72"/>
      <c r="Z1512" s="72"/>
      <c r="AA1512" s="58">
        <f t="shared" si="80"/>
        <v>0</v>
      </c>
      <c r="AB1512" s="73"/>
      <c r="AC1512" s="59">
        <f>IF(ROUND(Comptes!AA1512,0)=0,Comptes!AF1512,IFERROR(IF(Comptes!H1512&lt;&gt;0,IF(Comptes!AA1512&lt;&gt;0,SUMPRODUCT(Comptes!O1512:Z1512,Comptes!$O$5:$Z$5)/Comptes!AA1512,IF(Comptes!G1512&lt;&gt;0,$AC$3,Comptes!AF1512)),""),""))</f>
        <v>0</v>
      </c>
      <c r="AD1512" s="60" t="str">
        <f ca="1">+IFERROR(VLOOKUP((($AC$3-AC1512))/30.5,$AK$24:$AL$28,2,TRUE),"")</f>
        <v>A plus d’un an</v>
      </c>
      <c r="AE1512" s="52"/>
      <c r="AF1512" s="61"/>
    </row>
    <row r="1513" spans="1:32" customFormat="1" ht="13.8" x14ac:dyDescent="0.3">
      <c r="A1513" s="76"/>
      <c r="B1513" s="64" t="s">
        <v>125</v>
      </c>
      <c r="C1513" s="65" t="s">
        <v>125</v>
      </c>
      <c r="D1513" s="65" t="s">
        <v>125</v>
      </c>
      <c r="E1513" s="66" t="s">
        <v>125</v>
      </c>
      <c r="F1513" s="54">
        <v>0</v>
      </c>
      <c r="G1513" s="55">
        <v>0</v>
      </c>
      <c r="H1513" s="67">
        <f t="shared" si="78"/>
        <v>0</v>
      </c>
      <c r="I1513" s="68"/>
      <c r="J1513" s="56"/>
      <c r="K1513" s="69"/>
      <c r="L1513" s="70">
        <f t="shared" si="79"/>
        <v>0</v>
      </c>
      <c r="M1513" s="52"/>
      <c r="N1513" s="57">
        <v>0</v>
      </c>
      <c r="O1513" s="72"/>
      <c r="P1513" s="72"/>
      <c r="Q1513" s="72"/>
      <c r="R1513" s="72"/>
      <c r="S1513" s="72"/>
      <c r="T1513" s="72"/>
      <c r="U1513" s="72"/>
      <c r="V1513" s="72"/>
      <c r="W1513" s="72"/>
      <c r="X1513" s="72"/>
      <c r="Y1513" s="72"/>
      <c r="Z1513" s="72"/>
      <c r="AA1513" s="58">
        <f t="shared" si="80"/>
        <v>0</v>
      </c>
      <c r="AB1513" s="73"/>
      <c r="AC1513" s="59">
        <f>IF(ROUND(Comptes!AA1513,0)=0,Comptes!AF1513,IFERROR(IF(Comptes!H1513&lt;&gt;0,IF(Comptes!AA1513&lt;&gt;0,SUMPRODUCT(Comptes!O1513:Z1513,Comptes!$O$5:$Z$5)/Comptes!AA1513,IF(Comptes!G1513&lt;&gt;0,$AC$3,Comptes!AF1513)),""),""))</f>
        <v>0</v>
      </c>
      <c r="AD1513" s="60" t="str">
        <f ca="1">+IFERROR(VLOOKUP((($AC$3-AC1513))/30.5,$AK$24:$AL$28,2,TRUE),"")</f>
        <v>A plus d’un an</v>
      </c>
      <c r="AE1513" s="52"/>
      <c r="AF1513" s="61"/>
    </row>
    <row r="1514" spans="1:32" customFormat="1" ht="13.8" x14ac:dyDescent="0.3">
      <c r="A1514" s="76"/>
      <c r="B1514" s="64" t="s">
        <v>125</v>
      </c>
      <c r="C1514" s="65" t="s">
        <v>125</v>
      </c>
      <c r="D1514" s="65" t="s">
        <v>125</v>
      </c>
      <c r="E1514" s="66" t="s">
        <v>125</v>
      </c>
      <c r="F1514" s="54">
        <v>0</v>
      </c>
      <c r="G1514" s="55">
        <v>0</v>
      </c>
      <c r="H1514" s="67">
        <f t="shared" si="78"/>
        <v>0</v>
      </c>
      <c r="I1514" s="68"/>
      <c r="J1514" s="56"/>
      <c r="K1514" s="69"/>
      <c r="L1514" s="70">
        <f t="shared" si="79"/>
        <v>0</v>
      </c>
      <c r="M1514" s="52"/>
      <c r="N1514" s="57">
        <v>0</v>
      </c>
      <c r="O1514" s="72"/>
      <c r="P1514" s="72"/>
      <c r="Q1514" s="72"/>
      <c r="R1514" s="72"/>
      <c r="S1514" s="72"/>
      <c r="T1514" s="72"/>
      <c r="U1514" s="72"/>
      <c r="V1514" s="72"/>
      <c r="W1514" s="72"/>
      <c r="X1514" s="72"/>
      <c r="Y1514" s="72"/>
      <c r="Z1514" s="72"/>
      <c r="AA1514" s="58">
        <f t="shared" si="80"/>
        <v>0</v>
      </c>
      <c r="AB1514" s="73"/>
      <c r="AC1514" s="59">
        <f>IF(ROUND(Comptes!AA1514,0)=0,Comptes!AF1514,IFERROR(IF(Comptes!H1514&lt;&gt;0,IF(Comptes!AA1514&lt;&gt;0,SUMPRODUCT(Comptes!O1514:Z1514,Comptes!$O$5:$Z$5)/Comptes!AA1514,IF(Comptes!G1514&lt;&gt;0,$AC$3,Comptes!AF1514)),""),""))</f>
        <v>0</v>
      </c>
      <c r="AD1514" s="60" t="str">
        <f ca="1">+IFERROR(VLOOKUP((($AC$3-AC1514))/30.5,$AK$24:$AL$28,2,TRUE),"")</f>
        <v>A plus d’un an</v>
      </c>
      <c r="AE1514" s="52"/>
      <c r="AF1514" s="61"/>
    </row>
    <row r="1515" spans="1:32" customFormat="1" ht="13.8" x14ac:dyDescent="0.3">
      <c r="A1515" s="76"/>
      <c r="B1515" s="64" t="s">
        <v>125</v>
      </c>
      <c r="C1515" s="65" t="s">
        <v>125</v>
      </c>
      <c r="D1515" s="65" t="s">
        <v>125</v>
      </c>
      <c r="E1515" s="66" t="s">
        <v>125</v>
      </c>
      <c r="F1515" s="54">
        <v>0</v>
      </c>
      <c r="G1515" s="55">
        <v>0</v>
      </c>
      <c r="H1515" s="67">
        <f t="shared" si="78"/>
        <v>0</v>
      </c>
      <c r="I1515" s="68"/>
      <c r="J1515" s="56"/>
      <c r="K1515" s="69"/>
      <c r="L1515" s="70">
        <f t="shared" si="79"/>
        <v>0</v>
      </c>
      <c r="M1515" s="52"/>
      <c r="N1515" s="57">
        <v>0</v>
      </c>
      <c r="O1515" s="72"/>
      <c r="P1515" s="72"/>
      <c r="Q1515" s="72"/>
      <c r="R1515" s="72"/>
      <c r="S1515" s="72"/>
      <c r="T1515" s="72"/>
      <c r="U1515" s="72"/>
      <c r="V1515" s="72"/>
      <c r="W1515" s="72"/>
      <c r="X1515" s="72"/>
      <c r="Y1515" s="72"/>
      <c r="Z1515" s="72"/>
      <c r="AA1515" s="58">
        <f t="shared" si="80"/>
        <v>0</v>
      </c>
      <c r="AB1515" s="73"/>
      <c r="AC1515" s="59">
        <f>IF(ROUND(Comptes!AA1515,0)=0,Comptes!AF1515,IFERROR(IF(Comptes!H1515&lt;&gt;0,IF(Comptes!AA1515&lt;&gt;0,SUMPRODUCT(Comptes!O1515:Z1515,Comptes!$O$5:$Z$5)/Comptes!AA1515,IF(Comptes!G1515&lt;&gt;0,$AC$3,Comptes!AF1515)),""),""))</f>
        <v>0</v>
      </c>
      <c r="AD1515" s="60" t="str">
        <f ca="1">+IFERROR(VLOOKUP((($AC$3-AC1515))/30.5,$AK$24:$AL$28,2,TRUE),"")</f>
        <v>A plus d’un an</v>
      </c>
      <c r="AE1515" s="52"/>
      <c r="AF1515" s="61"/>
    </row>
    <row r="1516" spans="1:32" customFormat="1" ht="13.8" x14ac:dyDescent="0.3">
      <c r="A1516" s="76"/>
      <c r="B1516" s="64" t="s">
        <v>125</v>
      </c>
      <c r="C1516" s="65" t="s">
        <v>125</v>
      </c>
      <c r="D1516" s="65" t="s">
        <v>125</v>
      </c>
      <c r="E1516" s="66" t="s">
        <v>125</v>
      </c>
      <c r="F1516" s="54">
        <v>0</v>
      </c>
      <c r="G1516" s="55">
        <v>0</v>
      </c>
      <c r="H1516" s="67">
        <f t="shared" si="78"/>
        <v>0</v>
      </c>
      <c r="I1516" s="68"/>
      <c r="J1516" s="56"/>
      <c r="K1516" s="69"/>
      <c r="L1516" s="70">
        <f t="shared" si="79"/>
        <v>0</v>
      </c>
      <c r="M1516" s="52"/>
      <c r="N1516" s="57">
        <v>0</v>
      </c>
      <c r="O1516" s="72"/>
      <c r="P1516" s="72"/>
      <c r="Q1516" s="72"/>
      <c r="R1516" s="72"/>
      <c r="S1516" s="72"/>
      <c r="T1516" s="72"/>
      <c r="U1516" s="72"/>
      <c r="V1516" s="72"/>
      <c r="W1516" s="72"/>
      <c r="X1516" s="72"/>
      <c r="Y1516" s="72"/>
      <c r="Z1516" s="72"/>
      <c r="AA1516" s="58">
        <f t="shared" si="80"/>
        <v>0</v>
      </c>
      <c r="AB1516" s="73"/>
      <c r="AC1516" s="59">
        <f>IF(ROUND(Comptes!AA1516,0)=0,Comptes!AF1516,IFERROR(IF(Comptes!H1516&lt;&gt;0,IF(Comptes!AA1516&lt;&gt;0,SUMPRODUCT(Comptes!O1516:Z1516,Comptes!$O$5:$Z$5)/Comptes!AA1516,IF(Comptes!G1516&lt;&gt;0,$AC$3,Comptes!AF1516)),""),""))</f>
        <v>0</v>
      </c>
      <c r="AD1516" s="60" t="str">
        <f ca="1">+IFERROR(VLOOKUP((($AC$3-AC1516))/30.5,$AK$24:$AL$28,2,TRUE),"")</f>
        <v>A plus d’un an</v>
      </c>
      <c r="AE1516" s="52"/>
      <c r="AF1516" s="61"/>
    </row>
    <row r="1517" spans="1:32" customFormat="1" ht="13.8" x14ac:dyDescent="0.3">
      <c r="A1517" s="76"/>
      <c r="B1517" s="64" t="s">
        <v>125</v>
      </c>
      <c r="C1517" s="65" t="s">
        <v>125</v>
      </c>
      <c r="D1517" s="65" t="s">
        <v>125</v>
      </c>
      <c r="E1517" s="66" t="s">
        <v>125</v>
      </c>
      <c r="F1517" s="54">
        <v>0</v>
      </c>
      <c r="G1517" s="55">
        <v>0</v>
      </c>
      <c r="H1517" s="67">
        <f t="shared" si="78"/>
        <v>0</v>
      </c>
      <c r="I1517" s="68"/>
      <c r="J1517" s="56"/>
      <c r="K1517" s="69"/>
      <c r="L1517" s="70">
        <f t="shared" si="79"/>
        <v>0</v>
      </c>
      <c r="M1517" s="52"/>
      <c r="N1517" s="57">
        <v>0</v>
      </c>
      <c r="O1517" s="72"/>
      <c r="P1517" s="72"/>
      <c r="Q1517" s="72"/>
      <c r="R1517" s="72"/>
      <c r="S1517" s="72"/>
      <c r="T1517" s="72"/>
      <c r="U1517" s="72"/>
      <c r="V1517" s="72"/>
      <c r="W1517" s="72"/>
      <c r="X1517" s="72"/>
      <c r="Y1517" s="72"/>
      <c r="Z1517" s="72"/>
      <c r="AA1517" s="58">
        <f t="shared" si="80"/>
        <v>0</v>
      </c>
      <c r="AB1517" s="73"/>
      <c r="AC1517" s="59">
        <f>IF(ROUND(Comptes!AA1517,0)=0,Comptes!AF1517,IFERROR(IF(Comptes!H1517&lt;&gt;0,IF(Comptes!AA1517&lt;&gt;0,SUMPRODUCT(Comptes!O1517:Z1517,Comptes!$O$5:$Z$5)/Comptes!AA1517,IF(Comptes!G1517&lt;&gt;0,$AC$3,Comptes!AF1517)),""),""))</f>
        <v>0</v>
      </c>
      <c r="AD1517" s="60" t="str">
        <f ca="1">+IFERROR(VLOOKUP((($AC$3-AC1517))/30.5,$AK$24:$AL$28,2,TRUE),"")</f>
        <v>A plus d’un an</v>
      </c>
      <c r="AE1517" s="52"/>
      <c r="AF1517" s="61"/>
    </row>
    <row r="1518" spans="1:32" customFormat="1" ht="13.8" x14ac:dyDescent="0.3">
      <c r="A1518" s="76"/>
      <c r="B1518" s="64" t="s">
        <v>125</v>
      </c>
      <c r="C1518" s="65" t="s">
        <v>125</v>
      </c>
      <c r="D1518" s="65" t="s">
        <v>125</v>
      </c>
      <c r="E1518" s="66" t="s">
        <v>125</v>
      </c>
      <c r="F1518" s="54">
        <v>0</v>
      </c>
      <c r="G1518" s="55">
        <v>0</v>
      </c>
      <c r="H1518" s="67">
        <f t="shared" si="78"/>
        <v>0</v>
      </c>
      <c r="I1518" s="68"/>
      <c r="J1518" s="56"/>
      <c r="K1518" s="69"/>
      <c r="L1518" s="70">
        <f t="shared" si="79"/>
        <v>0</v>
      </c>
      <c r="M1518" s="52"/>
      <c r="N1518" s="57">
        <v>0</v>
      </c>
      <c r="O1518" s="72"/>
      <c r="P1518" s="72"/>
      <c r="Q1518" s="72"/>
      <c r="R1518" s="72"/>
      <c r="S1518" s="72"/>
      <c r="T1518" s="72"/>
      <c r="U1518" s="72"/>
      <c r="V1518" s="72"/>
      <c r="W1518" s="72"/>
      <c r="X1518" s="72"/>
      <c r="Y1518" s="72"/>
      <c r="Z1518" s="72"/>
      <c r="AA1518" s="58">
        <f t="shared" si="80"/>
        <v>0</v>
      </c>
      <c r="AB1518" s="73"/>
      <c r="AC1518" s="59">
        <f>IF(ROUND(Comptes!AA1518,0)=0,Comptes!AF1518,IFERROR(IF(Comptes!H1518&lt;&gt;0,IF(Comptes!AA1518&lt;&gt;0,SUMPRODUCT(Comptes!O1518:Z1518,Comptes!$O$5:$Z$5)/Comptes!AA1518,IF(Comptes!G1518&lt;&gt;0,$AC$3,Comptes!AF1518)),""),""))</f>
        <v>0</v>
      </c>
      <c r="AD1518" s="60" t="str">
        <f ca="1">+IFERROR(VLOOKUP((($AC$3-AC1518))/30.5,$AK$24:$AL$28,2,TRUE),"")</f>
        <v>A plus d’un an</v>
      </c>
      <c r="AE1518" s="52"/>
      <c r="AF1518" s="61"/>
    </row>
    <row r="1519" spans="1:32" customFormat="1" ht="13.8" x14ac:dyDescent="0.3">
      <c r="A1519" s="76"/>
      <c r="B1519" s="64" t="s">
        <v>125</v>
      </c>
      <c r="C1519" s="65" t="s">
        <v>125</v>
      </c>
      <c r="D1519" s="65" t="s">
        <v>125</v>
      </c>
      <c r="E1519" s="66" t="s">
        <v>125</v>
      </c>
      <c r="F1519" s="54">
        <v>0</v>
      </c>
      <c r="G1519" s="55">
        <v>0</v>
      </c>
      <c r="H1519" s="67">
        <f t="shared" si="78"/>
        <v>0</v>
      </c>
      <c r="I1519" s="68"/>
      <c r="J1519" s="56"/>
      <c r="K1519" s="69"/>
      <c r="L1519" s="70">
        <f t="shared" si="79"/>
        <v>0</v>
      </c>
      <c r="M1519" s="52"/>
      <c r="N1519" s="57">
        <v>0</v>
      </c>
      <c r="O1519" s="72"/>
      <c r="P1519" s="72"/>
      <c r="Q1519" s="72"/>
      <c r="R1519" s="72"/>
      <c r="S1519" s="72"/>
      <c r="T1519" s="72"/>
      <c r="U1519" s="72"/>
      <c r="V1519" s="72"/>
      <c r="W1519" s="72"/>
      <c r="X1519" s="72"/>
      <c r="Y1519" s="72"/>
      <c r="Z1519" s="72"/>
      <c r="AA1519" s="58">
        <f t="shared" si="80"/>
        <v>0</v>
      </c>
      <c r="AB1519" s="73"/>
      <c r="AC1519" s="59">
        <f>IF(ROUND(Comptes!AA1519,0)=0,Comptes!AF1519,IFERROR(IF(Comptes!H1519&lt;&gt;0,IF(Comptes!AA1519&lt;&gt;0,SUMPRODUCT(Comptes!O1519:Z1519,Comptes!$O$5:$Z$5)/Comptes!AA1519,IF(Comptes!G1519&lt;&gt;0,$AC$3,Comptes!AF1519)),""),""))</f>
        <v>0</v>
      </c>
      <c r="AD1519" s="60" t="str">
        <f ca="1">+IFERROR(VLOOKUP((($AC$3-AC1519))/30.5,$AK$24:$AL$28,2,TRUE),"")</f>
        <v>A plus d’un an</v>
      </c>
      <c r="AE1519" s="52"/>
      <c r="AF1519" s="61"/>
    </row>
    <row r="1520" spans="1:32" customFormat="1" ht="13.8" x14ac:dyDescent="0.3">
      <c r="A1520" s="76"/>
      <c r="B1520" s="64" t="s">
        <v>125</v>
      </c>
      <c r="C1520" s="65" t="s">
        <v>125</v>
      </c>
      <c r="D1520" s="65" t="s">
        <v>125</v>
      </c>
      <c r="E1520" s="66" t="s">
        <v>125</v>
      </c>
      <c r="F1520" s="54">
        <v>0</v>
      </c>
      <c r="G1520" s="55">
        <v>0</v>
      </c>
      <c r="H1520" s="67">
        <f t="shared" si="78"/>
        <v>0</v>
      </c>
      <c r="I1520" s="68"/>
      <c r="J1520" s="56"/>
      <c r="K1520" s="69"/>
      <c r="L1520" s="70">
        <f t="shared" si="79"/>
        <v>0</v>
      </c>
      <c r="M1520" s="52"/>
      <c r="N1520" s="57">
        <v>0</v>
      </c>
      <c r="O1520" s="72"/>
      <c r="P1520" s="72"/>
      <c r="Q1520" s="72"/>
      <c r="R1520" s="72"/>
      <c r="S1520" s="72"/>
      <c r="T1520" s="72"/>
      <c r="U1520" s="72"/>
      <c r="V1520" s="72"/>
      <c r="W1520" s="72"/>
      <c r="X1520" s="72"/>
      <c r="Y1520" s="72"/>
      <c r="Z1520" s="72"/>
      <c r="AA1520" s="58">
        <f t="shared" si="80"/>
        <v>0</v>
      </c>
      <c r="AB1520" s="73"/>
      <c r="AC1520" s="59">
        <f>IF(ROUND(Comptes!AA1520,0)=0,Comptes!AF1520,IFERROR(IF(Comptes!H1520&lt;&gt;0,IF(Comptes!AA1520&lt;&gt;0,SUMPRODUCT(Comptes!O1520:Z1520,Comptes!$O$5:$Z$5)/Comptes!AA1520,IF(Comptes!G1520&lt;&gt;0,$AC$3,Comptes!AF1520)),""),""))</f>
        <v>0</v>
      </c>
      <c r="AD1520" s="60" t="str">
        <f ca="1">+IFERROR(VLOOKUP((($AC$3-AC1520))/30.5,$AK$24:$AL$28,2,TRUE),"")</f>
        <v>A plus d’un an</v>
      </c>
      <c r="AE1520" s="52"/>
      <c r="AF1520" s="61"/>
    </row>
    <row r="1521" spans="1:32" customFormat="1" ht="13.8" x14ac:dyDescent="0.3">
      <c r="A1521" s="76"/>
      <c r="B1521" s="64" t="s">
        <v>125</v>
      </c>
      <c r="C1521" s="65" t="s">
        <v>125</v>
      </c>
      <c r="D1521" s="65" t="s">
        <v>125</v>
      </c>
      <c r="E1521" s="66" t="s">
        <v>125</v>
      </c>
      <c r="F1521" s="54">
        <v>0</v>
      </c>
      <c r="G1521" s="55">
        <v>0</v>
      </c>
      <c r="H1521" s="67">
        <f t="shared" si="78"/>
        <v>0</v>
      </c>
      <c r="I1521" s="68"/>
      <c r="J1521" s="56"/>
      <c r="K1521" s="69"/>
      <c r="L1521" s="70">
        <f t="shared" si="79"/>
        <v>0</v>
      </c>
      <c r="M1521" s="52"/>
      <c r="N1521" s="57">
        <v>0</v>
      </c>
      <c r="O1521" s="72"/>
      <c r="P1521" s="72"/>
      <c r="Q1521" s="72"/>
      <c r="R1521" s="72"/>
      <c r="S1521" s="72"/>
      <c r="T1521" s="72"/>
      <c r="U1521" s="72"/>
      <c r="V1521" s="72"/>
      <c r="W1521" s="72"/>
      <c r="X1521" s="72"/>
      <c r="Y1521" s="72"/>
      <c r="Z1521" s="72"/>
      <c r="AA1521" s="58">
        <f t="shared" si="80"/>
        <v>0</v>
      </c>
      <c r="AB1521" s="73"/>
      <c r="AC1521" s="59">
        <f>IF(ROUND(Comptes!AA1521,0)=0,Comptes!AF1521,IFERROR(IF(Comptes!H1521&lt;&gt;0,IF(Comptes!AA1521&lt;&gt;0,SUMPRODUCT(Comptes!O1521:Z1521,Comptes!$O$5:$Z$5)/Comptes!AA1521,IF(Comptes!G1521&lt;&gt;0,$AC$3,Comptes!AF1521)),""),""))</f>
        <v>0</v>
      </c>
      <c r="AD1521" s="60" t="str">
        <f ca="1">+IFERROR(VLOOKUP((($AC$3-AC1521))/30.5,$AK$24:$AL$28,2,TRUE),"")</f>
        <v>A plus d’un an</v>
      </c>
      <c r="AE1521" s="52"/>
      <c r="AF1521" s="61"/>
    </row>
    <row r="1522" spans="1:32" customFormat="1" ht="13.8" x14ac:dyDescent="0.3">
      <c r="A1522" s="76"/>
      <c r="B1522" s="64" t="s">
        <v>125</v>
      </c>
      <c r="C1522" s="65" t="s">
        <v>125</v>
      </c>
      <c r="D1522" s="65" t="s">
        <v>125</v>
      </c>
      <c r="E1522" s="66" t="s">
        <v>125</v>
      </c>
      <c r="F1522" s="54">
        <v>0</v>
      </c>
      <c r="G1522" s="55">
        <v>0</v>
      </c>
      <c r="H1522" s="67">
        <f t="shared" si="78"/>
        <v>0</v>
      </c>
      <c r="I1522" s="68"/>
      <c r="J1522" s="56"/>
      <c r="K1522" s="69"/>
      <c r="L1522" s="70">
        <f t="shared" si="79"/>
        <v>0</v>
      </c>
      <c r="M1522" s="52"/>
      <c r="N1522" s="57">
        <v>0</v>
      </c>
      <c r="O1522" s="72"/>
      <c r="P1522" s="72"/>
      <c r="Q1522" s="72"/>
      <c r="R1522" s="72"/>
      <c r="S1522" s="72"/>
      <c r="T1522" s="72"/>
      <c r="U1522" s="72"/>
      <c r="V1522" s="72"/>
      <c r="W1522" s="72"/>
      <c r="X1522" s="72"/>
      <c r="Y1522" s="72"/>
      <c r="Z1522" s="72"/>
      <c r="AA1522" s="58">
        <f t="shared" si="80"/>
        <v>0</v>
      </c>
      <c r="AB1522" s="73"/>
      <c r="AC1522" s="59">
        <f>IF(ROUND(Comptes!AA1522,0)=0,Comptes!AF1522,IFERROR(IF(Comptes!H1522&lt;&gt;0,IF(Comptes!AA1522&lt;&gt;0,SUMPRODUCT(Comptes!O1522:Z1522,Comptes!$O$5:$Z$5)/Comptes!AA1522,IF(Comptes!G1522&lt;&gt;0,$AC$3,Comptes!AF1522)),""),""))</f>
        <v>0</v>
      </c>
      <c r="AD1522" s="60" t="str">
        <f ca="1">+IFERROR(VLOOKUP((($AC$3-AC1522))/30.5,$AK$24:$AL$28,2,TRUE),"")</f>
        <v>A plus d’un an</v>
      </c>
      <c r="AE1522" s="52"/>
      <c r="AF1522" s="61"/>
    </row>
    <row r="1523" spans="1:32" customFormat="1" ht="13.8" x14ac:dyDescent="0.3">
      <c r="A1523" s="76"/>
      <c r="B1523" s="64" t="s">
        <v>125</v>
      </c>
      <c r="C1523" s="65" t="s">
        <v>125</v>
      </c>
      <c r="D1523" s="65" t="s">
        <v>125</v>
      </c>
      <c r="E1523" s="66" t="s">
        <v>125</v>
      </c>
      <c r="F1523" s="54">
        <v>0</v>
      </c>
      <c r="G1523" s="55">
        <v>0</v>
      </c>
      <c r="H1523" s="67">
        <f t="shared" si="78"/>
        <v>0</v>
      </c>
      <c r="I1523" s="68"/>
      <c r="J1523" s="56"/>
      <c r="K1523" s="69"/>
      <c r="L1523" s="70">
        <f t="shared" si="79"/>
        <v>0</v>
      </c>
      <c r="M1523" s="52"/>
      <c r="N1523" s="57">
        <v>0</v>
      </c>
      <c r="O1523" s="72"/>
      <c r="P1523" s="72"/>
      <c r="Q1523" s="72"/>
      <c r="R1523" s="72"/>
      <c r="S1523" s="72"/>
      <c r="T1523" s="72"/>
      <c r="U1523" s="72"/>
      <c r="V1523" s="72"/>
      <c r="W1523" s="72"/>
      <c r="X1523" s="72"/>
      <c r="Y1523" s="72"/>
      <c r="Z1523" s="72"/>
      <c r="AA1523" s="58">
        <f t="shared" si="80"/>
        <v>0</v>
      </c>
      <c r="AB1523" s="73"/>
      <c r="AC1523" s="59">
        <f>IF(ROUND(Comptes!AA1523,0)=0,Comptes!AF1523,IFERROR(IF(Comptes!H1523&lt;&gt;0,IF(Comptes!AA1523&lt;&gt;0,SUMPRODUCT(Comptes!O1523:Z1523,Comptes!$O$5:$Z$5)/Comptes!AA1523,IF(Comptes!G1523&lt;&gt;0,$AC$3,Comptes!AF1523)),""),""))</f>
        <v>0</v>
      </c>
      <c r="AD1523" s="60" t="str">
        <f ca="1">+IFERROR(VLOOKUP((($AC$3-AC1523))/30.5,$AK$24:$AL$28,2,TRUE),"")</f>
        <v>A plus d’un an</v>
      </c>
      <c r="AE1523" s="52"/>
      <c r="AF1523" s="61"/>
    </row>
    <row r="1524" spans="1:32" customFormat="1" ht="13.8" x14ac:dyDescent="0.3">
      <c r="A1524" s="76"/>
      <c r="B1524" s="64" t="s">
        <v>125</v>
      </c>
      <c r="C1524" s="65" t="s">
        <v>125</v>
      </c>
      <c r="D1524" s="65" t="s">
        <v>125</v>
      </c>
      <c r="E1524" s="66" t="s">
        <v>125</v>
      </c>
      <c r="F1524" s="54">
        <v>0</v>
      </c>
      <c r="G1524" s="55">
        <v>0</v>
      </c>
      <c r="H1524" s="67">
        <f t="shared" si="78"/>
        <v>0</v>
      </c>
      <c r="I1524" s="68"/>
      <c r="J1524" s="56"/>
      <c r="K1524" s="69"/>
      <c r="L1524" s="70">
        <f t="shared" si="79"/>
        <v>0</v>
      </c>
      <c r="M1524" s="52"/>
      <c r="N1524" s="57">
        <v>0</v>
      </c>
      <c r="O1524" s="72"/>
      <c r="P1524" s="72"/>
      <c r="Q1524" s="72"/>
      <c r="R1524" s="72"/>
      <c r="S1524" s="72"/>
      <c r="T1524" s="72"/>
      <c r="U1524" s="72"/>
      <c r="V1524" s="72"/>
      <c r="W1524" s="72"/>
      <c r="X1524" s="72"/>
      <c r="Y1524" s="72"/>
      <c r="Z1524" s="72"/>
      <c r="AA1524" s="58">
        <f t="shared" si="80"/>
        <v>0</v>
      </c>
      <c r="AB1524" s="73"/>
      <c r="AC1524" s="59">
        <f>IF(ROUND(Comptes!AA1524,0)=0,Comptes!AF1524,IFERROR(IF(Comptes!H1524&lt;&gt;0,IF(Comptes!AA1524&lt;&gt;0,SUMPRODUCT(Comptes!O1524:Z1524,Comptes!$O$5:$Z$5)/Comptes!AA1524,IF(Comptes!G1524&lt;&gt;0,$AC$3,Comptes!AF1524)),""),""))</f>
        <v>0</v>
      </c>
      <c r="AD1524" s="60" t="str">
        <f ca="1">+IFERROR(VLOOKUP((($AC$3-AC1524))/30.5,$AK$24:$AL$28,2,TRUE),"")</f>
        <v>A plus d’un an</v>
      </c>
      <c r="AE1524" s="52"/>
      <c r="AF1524" s="61"/>
    </row>
    <row r="1525" spans="1:32" customFormat="1" ht="13.8" x14ac:dyDescent="0.3">
      <c r="A1525" s="76"/>
      <c r="B1525" s="64" t="s">
        <v>125</v>
      </c>
      <c r="C1525" s="65" t="s">
        <v>125</v>
      </c>
      <c r="D1525" s="65" t="s">
        <v>125</v>
      </c>
      <c r="E1525" s="66" t="s">
        <v>125</v>
      </c>
      <c r="F1525" s="54">
        <v>0</v>
      </c>
      <c r="G1525" s="55">
        <v>0</v>
      </c>
      <c r="H1525" s="67">
        <f t="shared" ref="H1525:H1588" si="81">AA1525+N1525-G1525</f>
        <v>0</v>
      </c>
      <c r="I1525" s="68"/>
      <c r="J1525" s="56"/>
      <c r="K1525" s="69"/>
      <c r="L1525" s="70">
        <f t="shared" ref="L1525:L1588" si="82">+F1525-N1525-K1525-AA1525</f>
        <v>0</v>
      </c>
      <c r="M1525" s="52"/>
      <c r="N1525" s="57">
        <v>0</v>
      </c>
      <c r="O1525" s="72"/>
      <c r="P1525" s="72"/>
      <c r="Q1525" s="72"/>
      <c r="R1525" s="72"/>
      <c r="S1525" s="72"/>
      <c r="T1525" s="72"/>
      <c r="U1525" s="72"/>
      <c r="V1525" s="72"/>
      <c r="W1525" s="72"/>
      <c r="X1525" s="72"/>
      <c r="Y1525" s="72"/>
      <c r="Z1525" s="72"/>
      <c r="AA1525" s="58">
        <f t="shared" ref="AA1525:AA1588" si="83">+SUM(O1525:Z1525)</f>
        <v>0</v>
      </c>
      <c r="AB1525" s="73"/>
      <c r="AC1525" s="59">
        <f>IF(ROUND(Comptes!AA1525,0)=0,Comptes!AF1525,IFERROR(IF(Comptes!H1525&lt;&gt;0,IF(Comptes!AA1525&lt;&gt;0,SUMPRODUCT(Comptes!O1525:Z1525,Comptes!$O$5:$Z$5)/Comptes!AA1525,IF(Comptes!G1525&lt;&gt;0,$AC$3,Comptes!AF1525)),""),""))</f>
        <v>0</v>
      </c>
      <c r="AD1525" s="60" t="str">
        <f ca="1">+IFERROR(VLOOKUP((($AC$3-AC1525))/30.5,$AK$24:$AL$28,2,TRUE),"")</f>
        <v>A plus d’un an</v>
      </c>
      <c r="AE1525" s="52"/>
      <c r="AF1525" s="61"/>
    </row>
    <row r="1526" spans="1:32" customFormat="1" ht="13.8" x14ac:dyDescent="0.3">
      <c r="A1526" s="76"/>
      <c r="B1526" s="64" t="s">
        <v>125</v>
      </c>
      <c r="C1526" s="65" t="s">
        <v>125</v>
      </c>
      <c r="D1526" s="65" t="s">
        <v>125</v>
      </c>
      <c r="E1526" s="66" t="s">
        <v>125</v>
      </c>
      <c r="F1526" s="54">
        <v>0</v>
      </c>
      <c r="G1526" s="55">
        <v>0</v>
      </c>
      <c r="H1526" s="67">
        <f t="shared" si="81"/>
        <v>0</v>
      </c>
      <c r="I1526" s="68"/>
      <c r="J1526" s="56"/>
      <c r="K1526" s="69"/>
      <c r="L1526" s="70">
        <f t="shared" si="82"/>
        <v>0</v>
      </c>
      <c r="M1526" s="52"/>
      <c r="N1526" s="57">
        <v>0</v>
      </c>
      <c r="O1526" s="72"/>
      <c r="P1526" s="72"/>
      <c r="Q1526" s="72"/>
      <c r="R1526" s="72"/>
      <c r="S1526" s="72"/>
      <c r="T1526" s="72"/>
      <c r="U1526" s="72"/>
      <c r="V1526" s="72"/>
      <c r="W1526" s="72"/>
      <c r="X1526" s="72"/>
      <c r="Y1526" s="72"/>
      <c r="Z1526" s="72"/>
      <c r="AA1526" s="58">
        <f t="shared" si="83"/>
        <v>0</v>
      </c>
      <c r="AB1526" s="73"/>
      <c r="AC1526" s="59">
        <f>IF(ROUND(Comptes!AA1526,0)=0,Comptes!AF1526,IFERROR(IF(Comptes!H1526&lt;&gt;0,IF(Comptes!AA1526&lt;&gt;0,SUMPRODUCT(Comptes!O1526:Z1526,Comptes!$O$5:$Z$5)/Comptes!AA1526,IF(Comptes!G1526&lt;&gt;0,$AC$3,Comptes!AF1526)),""),""))</f>
        <v>0</v>
      </c>
      <c r="AD1526" s="60" t="str">
        <f ca="1">+IFERROR(VLOOKUP((($AC$3-AC1526))/30.5,$AK$24:$AL$28,2,TRUE),"")</f>
        <v>A plus d’un an</v>
      </c>
      <c r="AE1526" s="52"/>
      <c r="AF1526" s="61"/>
    </row>
    <row r="1527" spans="1:32" customFormat="1" ht="13.8" x14ac:dyDescent="0.3">
      <c r="A1527" s="76"/>
      <c r="B1527" s="64" t="s">
        <v>125</v>
      </c>
      <c r="C1527" s="65" t="s">
        <v>125</v>
      </c>
      <c r="D1527" s="65" t="s">
        <v>125</v>
      </c>
      <c r="E1527" s="66" t="s">
        <v>125</v>
      </c>
      <c r="F1527" s="54">
        <v>0</v>
      </c>
      <c r="G1527" s="55">
        <v>0</v>
      </c>
      <c r="H1527" s="67">
        <f t="shared" si="81"/>
        <v>0</v>
      </c>
      <c r="I1527" s="68"/>
      <c r="J1527" s="56"/>
      <c r="K1527" s="69"/>
      <c r="L1527" s="70">
        <f t="shared" si="82"/>
        <v>0</v>
      </c>
      <c r="M1527" s="52"/>
      <c r="N1527" s="57">
        <v>0</v>
      </c>
      <c r="O1527" s="72"/>
      <c r="P1527" s="72"/>
      <c r="Q1527" s="72"/>
      <c r="R1527" s="72"/>
      <c r="S1527" s="72"/>
      <c r="T1527" s="72"/>
      <c r="U1527" s="72"/>
      <c r="V1527" s="72"/>
      <c r="W1527" s="72"/>
      <c r="X1527" s="72"/>
      <c r="Y1527" s="72"/>
      <c r="Z1527" s="72"/>
      <c r="AA1527" s="58">
        <f t="shared" si="83"/>
        <v>0</v>
      </c>
      <c r="AB1527" s="73"/>
      <c r="AC1527" s="59">
        <f>IF(ROUND(Comptes!AA1527,0)=0,Comptes!AF1527,IFERROR(IF(Comptes!H1527&lt;&gt;0,IF(Comptes!AA1527&lt;&gt;0,SUMPRODUCT(Comptes!O1527:Z1527,Comptes!$O$5:$Z$5)/Comptes!AA1527,IF(Comptes!G1527&lt;&gt;0,$AC$3,Comptes!AF1527)),""),""))</f>
        <v>0</v>
      </c>
      <c r="AD1527" s="60" t="str">
        <f ca="1">+IFERROR(VLOOKUP((($AC$3-AC1527))/30.5,$AK$24:$AL$28,2,TRUE),"")</f>
        <v>A plus d’un an</v>
      </c>
      <c r="AE1527" s="52"/>
      <c r="AF1527" s="61"/>
    </row>
    <row r="1528" spans="1:32" customFormat="1" ht="13.8" x14ac:dyDescent="0.3">
      <c r="A1528" s="76"/>
      <c r="B1528" s="64" t="s">
        <v>125</v>
      </c>
      <c r="C1528" s="65" t="s">
        <v>125</v>
      </c>
      <c r="D1528" s="65" t="s">
        <v>125</v>
      </c>
      <c r="E1528" s="66" t="s">
        <v>125</v>
      </c>
      <c r="F1528" s="54">
        <v>0</v>
      </c>
      <c r="G1528" s="55">
        <v>0</v>
      </c>
      <c r="H1528" s="67">
        <f t="shared" si="81"/>
        <v>0</v>
      </c>
      <c r="I1528" s="68"/>
      <c r="J1528" s="56"/>
      <c r="K1528" s="69"/>
      <c r="L1528" s="70">
        <f t="shared" si="82"/>
        <v>0</v>
      </c>
      <c r="M1528" s="52"/>
      <c r="N1528" s="57">
        <v>0</v>
      </c>
      <c r="O1528" s="72"/>
      <c r="P1528" s="72"/>
      <c r="Q1528" s="72"/>
      <c r="R1528" s="72"/>
      <c r="S1528" s="72"/>
      <c r="T1528" s="72"/>
      <c r="U1528" s="72"/>
      <c r="V1528" s="72"/>
      <c r="W1528" s="72"/>
      <c r="X1528" s="72"/>
      <c r="Y1528" s="72"/>
      <c r="Z1528" s="72"/>
      <c r="AA1528" s="58">
        <f t="shared" si="83"/>
        <v>0</v>
      </c>
      <c r="AB1528" s="73"/>
      <c r="AC1528" s="59">
        <f>IF(ROUND(Comptes!AA1528,0)=0,Comptes!AF1528,IFERROR(IF(Comptes!H1528&lt;&gt;0,IF(Comptes!AA1528&lt;&gt;0,SUMPRODUCT(Comptes!O1528:Z1528,Comptes!$O$5:$Z$5)/Comptes!AA1528,IF(Comptes!G1528&lt;&gt;0,$AC$3,Comptes!AF1528)),""),""))</f>
        <v>0</v>
      </c>
      <c r="AD1528" s="60" t="str">
        <f ca="1">+IFERROR(VLOOKUP((($AC$3-AC1528))/30.5,$AK$24:$AL$28,2,TRUE),"")</f>
        <v>A plus d’un an</v>
      </c>
      <c r="AE1528" s="52"/>
      <c r="AF1528" s="61"/>
    </row>
    <row r="1529" spans="1:32" customFormat="1" ht="13.8" x14ac:dyDescent="0.3">
      <c r="A1529" s="76"/>
      <c r="B1529" s="64" t="s">
        <v>125</v>
      </c>
      <c r="C1529" s="65" t="s">
        <v>125</v>
      </c>
      <c r="D1529" s="65" t="s">
        <v>125</v>
      </c>
      <c r="E1529" s="66" t="s">
        <v>125</v>
      </c>
      <c r="F1529" s="54">
        <v>0</v>
      </c>
      <c r="G1529" s="55">
        <v>0</v>
      </c>
      <c r="H1529" s="67">
        <f t="shared" si="81"/>
        <v>0</v>
      </c>
      <c r="I1529" s="68"/>
      <c r="J1529" s="56"/>
      <c r="K1529" s="69"/>
      <c r="L1529" s="70">
        <f t="shared" si="82"/>
        <v>0</v>
      </c>
      <c r="M1529" s="52"/>
      <c r="N1529" s="57">
        <v>0</v>
      </c>
      <c r="O1529" s="72"/>
      <c r="P1529" s="72"/>
      <c r="Q1529" s="72"/>
      <c r="R1529" s="72"/>
      <c r="S1529" s="72"/>
      <c r="T1529" s="72"/>
      <c r="U1529" s="72"/>
      <c r="V1529" s="72"/>
      <c r="W1529" s="72"/>
      <c r="X1529" s="72"/>
      <c r="Y1529" s="72"/>
      <c r="Z1529" s="72"/>
      <c r="AA1529" s="58">
        <f t="shared" si="83"/>
        <v>0</v>
      </c>
      <c r="AB1529" s="73"/>
      <c r="AC1529" s="59">
        <f>IF(ROUND(Comptes!AA1529,0)=0,Comptes!AF1529,IFERROR(IF(Comptes!H1529&lt;&gt;0,IF(Comptes!AA1529&lt;&gt;0,SUMPRODUCT(Comptes!O1529:Z1529,Comptes!$O$5:$Z$5)/Comptes!AA1529,IF(Comptes!G1529&lt;&gt;0,$AC$3,Comptes!AF1529)),""),""))</f>
        <v>0</v>
      </c>
      <c r="AD1529" s="60" t="str">
        <f ca="1">+IFERROR(VLOOKUP((($AC$3-AC1529))/30.5,$AK$24:$AL$28,2,TRUE),"")</f>
        <v>A plus d’un an</v>
      </c>
      <c r="AE1529" s="52"/>
      <c r="AF1529" s="61"/>
    </row>
    <row r="1530" spans="1:32" customFormat="1" ht="13.8" x14ac:dyDescent="0.3">
      <c r="A1530" s="76"/>
      <c r="B1530" s="64" t="s">
        <v>125</v>
      </c>
      <c r="C1530" s="65" t="s">
        <v>125</v>
      </c>
      <c r="D1530" s="65" t="s">
        <v>125</v>
      </c>
      <c r="E1530" s="66" t="s">
        <v>125</v>
      </c>
      <c r="F1530" s="54">
        <v>0</v>
      </c>
      <c r="G1530" s="55">
        <v>0</v>
      </c>
      <c r="H1530" s="67">
        <f t="shared" si="81"/>
        <v>0</v>
      </c>
      <c r="I1530" s="68"/>
      <c r="J1530" s="56"/>
      <c r="K1530" s="69"/>
      <c r="L1530" s="70">
        <f t="shared" si="82"/>
        <v>0</v>
      </c>
      <c r="M1530" s="52"/>
      <c r="N1530" s="57">
        <v>0</v>
      </c>
      <c r="O1530" s="72"/>
      <c r="P1530" s="72"/>
      <c r="Q1530" s="72"/>
      <c r="R1530" s="72"/>
      <c r="S1530" s="72"/>
      <c r="T1530" s="72"/>
      <c r="U1530" s="72"/>
      <c r="V1530" s="72"/>
      <c r="W1530" s="72"/>
      <c r="X1530" s="72"/>
      <c r="Y1530" s="72"/>
      <c r="Z1530" s="72"/>
      <c r="AA1530" s="58">
        <f t="shared" si="83"/>
        <v>0</v>
      </c>
      <c r="AB1530" s="73"/>
      <c r="AC1530" s="59">
        <f>IF(ROUND(Comptes!AA1530,0)=0,Comptes!AF1530,IFERROR(IF(Comptes!H1530&lt;&gt;0,IF(Comptes!AA1530&lt;&gt;0,SUMPRODUCT(Comptes!O1530:Z1530,Comptes!$O$5:$Z$5)/Comptes!AA1530,IF(Comptes!G1530&lt;&gt;0,$AC$3,Comptes!AF1530)),""),""))</f>
        <v>0</v>
      </c>
      <c r="AD1530" s="60" t="str">
        <f ca="1">+IFERROR(VLOOKUP((($AC$3-AC1530))/30.5,$AK$24:$AL$28,2,TRUE),"")</f>
        <v>A plus d’un an</v>
      </c>
      <c r="AE1530" s="52"/>
      <c r="AF1530" s="61"/>
    </row>
    <row r="1531" spans="1:32" customFormat="1" ht="13.8" x14ac:dyDescent="0.3">
      <c r="A1531" s="76"/>
      <c r="B1531" s="64" t="s">
        <v>125</v>
      </c>
      <c r="C1531" s="65" t="s">
        <v>125</v>
      </c>
      <c r="D1531" s="65" t="s">
        <v>125</v>
      </c>
      <c r="E1531" s="66" t="s">
        <v>125</v>
      </c>
      <c r="F1531" s="54">
        <v>0</v>
      </c>
      <c r="G1531" s="55">
        <v>0</v>
      </c>
      <c r="H1531" s="67">
        <f t="shared" si="81"/>
        <v>0</v>
      </c>
      <c r="I1531" s="68"/>
      <c r="J1531" s="56"/>
      <c r="K1531" s="69"/>
      <c r="L1531" s="70">
        <f t="shared" si="82"/>
        <v>0</v>
      </c>
      <c r="M1531" s="52"/>
      <c r="N1531" s="57">
        <v>0</v>
      </c>
      <c r="O1531" s="72"/>
      <c r="P1531" s="72"/>
      <c r="Q1531" s="72"/>
      <c r="R1531" s="72"/>
      <c r="S1531" s="72"/>
      <c r="T1531" s="72"/>
      <c r="U1531" s="72"/>
      <c r="V1531" s="72"/>
      <c r="W1531" s="72"/>
      <c r="X1531" s="72"/>
      <c r="Y1531" s="72"/>
      <c r="Z1531" s="72"/>
      <c r="AA1531" s="58">
        <f t="shared" si="83"/>
        <v>0</v>
      </c>
      <c r="AB1531" s="73"/>
      <c r="AC1531" s="59">
        <f>IF(ROUND(Comptes!AA1531,0)=0,Comptes!AF1531,IFERROR(IF(Comptes!H1531&lt;&gt;0,IF(Comptes!AA1531&lt;&gt;0,SUMPRODUCT(Comptes!O1531:Z1531,Comptes!$O$5:$Z$5)/Comptes!AA1531,IF(Comptes!G1531&lt;&gt;0,$AC$3,Comptes!AF1531)),""),""))</f>
        <v>0</v>
      </c>
      <c r="AD1531" s="60" t="str">
        <f ca="1">+IFERROR(VLOOKUP((($AC$3-AC1531))/30.5,$AK$24:$AL$28,2,TRUE),"")</f>
        <v>A plus d’un an</v>
      </c>
      <c r="AE1531" s="52"/>
      <c r="AF1531" s="61"/>
    </row>
    <row r="1532" spans="1:32" customFormat="1" ht="13.8" x14ac:dyDescent="0.3">
      <c r="A1532" s="76"/>
      <c r="B1532" s="64" t="s">
        <v>125</v>
      </c>
      <c r="C1532" s="65" t="s">
        <v>125</v>
      </c>
      <c r="D1532" s="65" t="s">
        <v>125</v>
      </c>
      <c r="E1532" s="66" t="s">
        <v>125</v>
      </c>
      <c r="F1532" s="54">
        <v>0</v>
      </c>
      <c r="G1532" s="55">
        <v>0</v>
      </c>
      <c r="H1532" s="67">
        <f t="shared" si="81"/>
        <v>0</v>
      </c>
      <c r="I1532" s="68"/>
      <c r="J1532" s="56"/>
      <c r="K1532" s="69"/>
      <c r="L1532" s="70">
        <f t="shared" si="82"/>
        <v>0</v>
      </c>
      <c r="M1532" s="52"/>
      <c r="N1532" s="57">
        <v>0</v>
      </c>
      <c r="O1532" s="72"/>
      <c r="P1532" s="72"/>
      <c r="Q1532" s="72"/>
      <c r="R1532" s="72"/>
      <c r="S1532" s="72"/>
      <c r="T1532" s="72"/>
      <c r="U1532" s="72"/>
      <c r="V1532" s="72"/>
      <c r="W1532" s="72"/>
      <c r="X1532" s="72"/>
      <c r="Y1532" s="72"/>
      <c r="Z1532" s="72"/>
      <c r="AA1532" s="58">
        <f t="shared" si="83"/>
        <v>0</v>
      </c>
      <c r="AB1532" s="73"/>
      <c r="AC1532" s="59">
        <f>IF(ROUND(Comptes!AA1532,0)=0,Comptes!AF1532,IFERROR(IF(Comptes!H1532&lt;&gt;0,IF(Comptes!AA1532&lt;&gt;0,SUMPRODUCT(Comptes!O1532:Z1532,Comptes!$O$5:$Z$5)/Comptes!AA1532,IF(Comptes!G1532&lt;&gt;0,$AC$3,Comptes!AF1532)),""),""))</f>
        <v>0</v>
      </c>
      <c r="AD1532" s="60" t="str">
        <f ca="1">+IFERROR(VLOOKUP((($AC$3-AC1532))/30.5,$AK$24:$AL$28,2,TRUE),"")</f>
        <v>A plus d’un an</v>
      </c>
      <c r="AE1532" s="52"/>
      <c r="AF1532" s="61"/>
    </row>
    <row r="1533" spans="1:32" customFormat="1" ht="13.8" x14ac:dyDescent="0.3">
      <c r="A1533" s="76"/>
      <c r="B1533" s="64" t="s">
        <v>125</v>
      </c>
      <c r="C1533" s="65" t="s">
        <v>125</v>
      </c>
      <c r="D1533" s="65" t="s">
        <v>125</v>
      </c>
      <c r="E1533" s="66" t="s">
        <v>125</v>
      </c>
      <c r="F1533" s="54">
        <v>0</v>
      </c>
      <c r="G1533" s="55">
        <v>0</v>
      </c>
      <c r="H1533" s="67">
        <f t="shared" si="81"/>
        <v>0</v>
      </c>
      <c r="I1533" s="68"/>
      <c r="J1533" s="56"/>
      <c r="K1533" s="69"/>
      <c r="L1533" s="70">
        <f t="shared" si="82"/>
        <v>0</v>
      </c>
      <c r="M1533" s="52"/>
      <c r="N1533" s="57">
        <v>0</v>
      </c>
      <c r="O1533" s="72"/>
      <c r="P1533" s="72"/>
      <c r="Q1533" s="72"/>
      <c r="R1533" s="72"/>
      <c r="S1533" s="72"/>
      <c r="T1533" s="72"/>
      <c r="U1533" s="72"/>
      <c r="V1533" s="72"/>
      <c r="W1533" s="72"/>
      <c r="X1533" s="72"/>
      <c r="Y1533" s="72"/>
      <c r="Z1533" s="72"/>
      <c r="AA1533" s="58">
        <f t="shared" si="83"/>
        <v>0</v>
      </c>
      <c r="AB1533" s="73"/>
      <c r="AC1533" s="59">
        <f>IF(ROUND(Comptes!AA1533,0)=0,Comptes!AF1533,IFERROR(IF(Comptes!H1533&lt;&gt;0,IF(Comptes!AA1533&lt;&gt;0,SUMPRODUCT(Comptes!O1533:Z1533,Comptes!$O$5:$Z$5)/Comptes!AA1533,IF(Comptes!G1533&lt;&gt;0,$AC$3,Comptes!AF1533)),""),""))</f>
        <v>0</v>
      </c>
      <c r="AD1533" s="60" t="str">
        <f ca="1">+IFERROR(VLOOKUP((($AC$3-AC1533))/30.5,$AK$24:$AL$28,2,TRUE),"")</f>
        <v>A plus d’un an</v>
      </c>
      <c r="AE1533" s="52"/>
      <c r="AF1533" s="61"/>
    </row>
    <row r="1534" spans="1:32" customFormat="1" ht="13.8" x14ac:dyDescent="0.3">
      <c r="A1534" s="76"/>
      <c r="B1534" s="64" t="s">
        <v>125</v>
      </c>
      <c r="C1534" s="65" t="s">
        <v>125</v>
      </c>
      <c r="D1534" s="65" t="s">
        <v>125</v>
      </c>
      <c r="E1534" s="66" t="s">
        <v>125</v>
      </c>
      <c r="F1534" s="54">
        <v>0</v>
      </c>
      <c r="G1534" s="55">
        <v>0</v>
      </c>
      <c r="H1534" s="67">
        <f t="shared" si="81"/>
        <v>0</v>
      </c>
      <c r="I1534" s="68"/>
      <c r="J1534" s="56"/>
      <c r="K1534" s="69"/>
      <c r="L1534" s="70">
        <f t="shared" si="82"/>
        <v>0</v>
      </c>
      <c r="M1534" s="52"/>
      <c r="N1534" s="57">
        <v>0</v>
      </c>
      <c r="O1534" s="72"/>
      <c r="P1534" s="72"/>
      <c r="Q1534" s="72"/>
      <c r="R1534" s="72"/>
      <c r="S1534" s="72"/>
      <c r="T1534" s="72"/>
      <c r="U1534" s="72"/>
      <c r="V1534" s="72"/>
      <c r="W1534" s="72"/>
      <c r="X1534" s="72"/>
      <c r="Y1534" s="72"/>
      <c r="Z1534" s="72"/>
      <c r="AA1534" s="58">
        <f t="shared" si="83"/>
        <v>0</v>
      </c>
      <c r="AB1534" s="73"/>
      <c r="AC1534" s="59">
        <f>IF(ROUND(Comptes!AA1534,0)=0,Comptes!AF1534,IFERROR(IF(Comptes!H1534&lt;&gt;0,IF(Comptes!AA1534&lt;&gt;0,SUMPRODUCT(Comptes!O1534:Z1534,Comptes!$O$5:$Z$5)/Comptes!AA1534,IF(Comptes!G1534&lt;&gt;0,$AC$3,Comptes!AF1534)),""),""))</f>
        <v>0</v>
      </c>
      <c r="AD1534" s="60" t="str">
        <f ca="1">+IFERROR(VLOOKUP((($AC$3-AC1534))/30.5,$AK$24:$AL$28,2,TRUE),"")</f>
        <v>A plus d’un an</v>
      </c>
      <c r="AE1534" s="52"/>
      <c r="AF1534" s="61"/>
    </row>
    <row r="1535" spans="1:32" customFormat="1" ht="13.8" x14ac:dyDescent="0.3">
      <c r="A1535" s="76"/>
      <c r="B1535" s="64" t="s">
        <v>125</v>
      </c>
      <c r="C1535" s="65" t="s">
        <v>125</v>
      </c>
      <c r="D1535" s="65" t="s">
        <v>125</v>
      </c>
      <c r="E1535" s="66" t="s">
        <v>125</v>
      </c>
      <c r="F1535" s="54">
        <v>0</v>
      </c>
      <c r="G1535" s="55">
        <v>0</v>
      </c>
      <c r="H1535" s="67">
        <f t="shared" si="81"/>
        <v>0</v>
      </c>
      <c r="I1535" s="68"/>
      <c r="J1535" s="56"/>
      <c r="K1535" s="69"/>
      <c r="L1535" s="70">
        <f t="shared" si="82"/>
        <v>0</v>
      </c>
      <c r="M1535" s="52"/>
      <c r="N1535" s="57">
        <v>0</v>
      </c>
      <c r="O1535" s="72"/>
      <c r="P1535" s="72"/>
      <c r="Q1535" s="72"/>
      <c r="R1535" s="72"/>
      <c r="S1535" s="72"/>
      <c r="T1535" s="72"/>
      <c r="U1535" s="72"/>
      <c r="V1535" s="72"/>
      <c r="W1535" s="72"/>
      <c r="X1535" s="72"/>
      <c r="Y1535" s="72"/>
      <c r="Z1535" s="72"/>
      <c r="AA1535" s="58">
        <f t="shared" si="83"/>
        <v>0</v>
      </c>
      <c r="AB1535" s="73"/>
      <c r="AC1535" s="59">
        <f>IF(ROUND(Comptes!AA1535,0)=0,Comptes!AF1535,IFERROR(IF(Comptes!H1535&lt;&gt;0,IF(Comptes!AA1535&lt;&gt;0,SUMPRODUCT(Comptes!O1535:Z1535,Comptes!$O$5:$Z$5)/Comptes!AA1535,IF(Comptes!G1535&lt;&gt;0,$AC$3,Comptes!AF1535)),""),""))</f>
        <v>0</v>
      </c>
      <c r="AD1535" s="60" t="str">
        <f ca="1">+IFERROR(VLOOKUP((($AC$3-AC1535))/30.5,$AK$24:$AL$28,2,TRUE),"")</f>
        <v>A plus d’un an</v>
      </c>
      <c r="AE1535" s="52"/>
      <c r="AF1535" s="61"/>
    </row>
    <row r="1536" spans="1:32" customFormat="1" ht="13.8" x14ac:dyDescent="0.3">
      <c r="A1536" s="76"/>
      <c r="B1536" s="64" t="s">
        <v>125</v>
      </c>
      <c r="C1536" s="65" t="s">
        <v>125</v>
      </c>
      <c r="D1536" s="65" t="s">
        <v>125</v>
      </c>
      <c r="E1536" s="66" t="s">
        <v>125</v>
      </c>
      <c r="F1536" s="54">
        <v>0</v>
      </c>
      <c r="G1536" s="55">
        <v>0</v>
      </c>
      <c r="H1536" s="67">
        <f t="shared" si="81"/>
        <v>0</v>
      </c>
      <c r="I1536" s="68"/>
      <c r="J1536" s="56"/>
      <c r="K1536" s="69"/>
      <c r="L1536" s="70">
        <f t="shared" si="82"/>
        <v>0</v>
      </c>
      <c r="M1536" s="52"/>
      <c r="N1536" s="57">
        <v>0</v>
      </c>
      <c r="O1536" s="72"/>
      <c r="P1536" s="72"/>
      <c r="Q1536" s="72"/>
      <c r="R1536" s="72"/>
      <c r="S1536" s="72"/>
      <c r="T1536" s="72"/>
      <c r="U1536" s="72"/>
      <c r="V1536" s="72"/>
      <c r="W1536" s="72"/>
      <c r="X1536" s="72"/>
      <c r="Y1536" s="72"/>
      <c r="Z1536" s="72"/>
      <c r="AA1536" s="58">
        <f t="shared" si="83"/>
        <v>0</v>
      </c>
      <c r="AB1536" s="73"/>
      <c r="AC1536" s="59">
        <f>IF(ROUND(Comptes!AA1536,0)=0,Comptes!AF1536,IFERROR(IF(Comptes!H1536&lt;&gt;0,IF(Comptes!AA1536&lt;&gt;0,SUMPRODUCT(Comptes!O1536:Z1536,Comptes!$O$5:$Z$5)/Comptes!AA1536,IF(Comptes!G1536&lt;&gt;0,$AC$3,Comptes!AF1536)),""),""))</f>
        <v>0</v>
      </c>
      <c r="AD1536" s="60" t="str">
        <f ca="1">+IFERROR(VLOOKUP((($AC$3-AC1536))/30.5,$AK$24:$AL$28,2,TRUE),"")</f>
        <v>A plus d’un an</v>
      </c>
      <c r="AE1536" s="52"/>
      <c r="AF1536" s="61"/>
    </row>
    <row r="1537" spans="1:32" customFormat="1" ht="13.8" x14ac:dyDescent="0.3">
      <c r="A1537" s="76"/>
      <c r="B1537" s="64" t="s">
        <v>125</v>
      </c>
      <c r="C1537" s="65" t="s">
        <v>125</v>
      </c>
      <c r="D1537" s="65" t="s">
        <v>125</v>
      </c>
      <c r="E1537" s="66" t="s">
        <v>125</v>
      </c>
      <c r="F1537" s="54">
        <v>0</v>
      </c>
      <c r="G1537" s="55">
        <v>0</v>
      </c>
      <c r="H1537" s="67">
        <f t="shared" si="81"/>
        <v>0</v>
      </c>
      <c r="I1537" s="68"/>
      <c r="J1537" s="56"/>
      <c r="K1537" s="69"/>
      <c r="L1537" s="70">
        <f t="shared" si="82"/>
        <v>0</v>
      </c>
      <c r="M1537" s="52"/>
      <c r="N1537" s="57">
        <v>0</v>
      </c>
      <c r="O1537" s="72"/>
      <c r="P1537" s="72"/>
      <c r="Q1537" s="72"/>
      <c r="R1537" s="72"/>
      <c r="S1537" s="72"/>
      <c r="T1537" s="72"/>
      <c r="U1537" s="72"/>
      <c r="V1537" s="72"/>
      <c r="W1537" s="72"/>
      <c r="X1537" s="72"/>
      <c r="Y1537" s="72"/>
      <c r="Z1537" s="72"/>
      <c r="AA1537" s="58">
        <f t="shared" si="83"/>
        <v>0</v>
      </c>
      <c r="AB1537" s="73"/>
      <c r="AC1537" s="59">
        <f>IF(ROUND(Comptes!AA1537,0)=0,Comptes!AF1537,IFERROR(IF(Comptes!H1537&lt;&gt;0,IF(Comptes!AA1537&lt;&gt;0,SUMPRODUCT(Comptes!O1537:Z1537,Comptes!$O$5:$Z$5)/Comptes!AA1537,IF(Comptes!G1537&lt;&gt;0,$AC$3,Comptes!AF1537)),""),""))</f>
        <v>0</v>
      </c>
      <c r="AD1537" s="60" t="str">
        <f ca="1">+IFERROR(VLOOKUP((($AC$3-AC1537))/30.5,$AK$24:$AL$28,2,TRUE),"")</f>
        <v>A plus d’un an</v>
      </c>
      <c r="AE1537" s="52"/>
      <c r="AF1537" s="61"/>
    </row>
    <row r="1538" spans="1:32" customFormat="1" ht="13.8" x14ac:dyDescent="0.3">
      <c r="A1538" s="76"/>
      <c r="B1538" s="64" t="s">
        <v>125</v>
      </c>
      <c r="C1538" s="65" t="s">
        <v>125</v>
      </c>
      <c r="D1538" s="65" t="s">
        <v>125</v>
      </c>
      <c r="E1538" s="66" t="s">
        <v>125</v>
      </c>
      <c r="F1538" s="54">
        <v>0</v>
      </c>
      <c r="G1538" s="55">
        <v>0</v>
      </c>
      <c r="H1538" s="67">
        <f t="shared" si="81"/>
        <v>0</v>
      </c>
      <c r="I1538" s="68"/>
      <c r="J1538" s="56"/>
      <c r="K1538" s="69"/>
      <c r="L1538" s="70">
        <f t="shared" si="82"/>
        <v>0</v>
      </c>
      <c r="M1538" s="52"/>
      <c r="N1538" s="57">
        <v>0</v>
      </c>
      <c r="O1538" s="72"/>
      <c r="P1538" s="72"/>
      <c r="Q1538" s="72"/>
      <c r="R1538" s="72"/>
      <c r="S1538" s="72"/>
      <c r="T1538" s="72"/>
      <c r="U1538" s="72"/>
      <c r="V1538" s="72"/>
      <c r="W1538" s="72"/>
      <c r="X1538" s="72"/>
      <c r="Y1538" s="72"/>
      <c r="Z1538" s="72"/>
      <c r="AA1538" s="58">
        <f t="shared" si="83"/>
        <v>0</v>
      </c>
      <c r="AB1538" s="73"/>
      <c r="AC1538" s="59">
        <f>IF(ROUND(Comptes!AA1538,0)=0,Comptes!AF1538,IFERROR(IF(Comptes!H1538&lt;&gt;0,IF(Comptes!AA1538&lt;&gt;0,SUMPRODUCT(Comptes!O1538:Z1538,Comptes!$O$5:$Z$5)/Comptes!AA1538,IF(Comptes!G1538&lt;&gt;0,$AC$3,Comptes!AF1538)),""),""))</f>
        <v>0</v>
      </c>
      <c r="AD1538" s="60" t="str">
        <f ca="1">+IFERROR(VLOOKUP((($AC$3-AC1538))/30.5,$AK$24:$AL$28,2,TRUE),"")</f>
        <v>A plus d’un an</v>
      </c>
      <c r="AE1538" s="52"/>
      <c r="AF1538" s="61"/>
    </row>
    <row r="1539" spans="1:32" customFormat="1" ht="13.8" x14ac:dyDescent="0.3">
      <c r="A1539" s="76"/>
      <c r="B1539" s="64" t="s">
        <v>125</v>
      </c>
      <c r="C1539" s="65" t="s">
        <v>125</v>
      </c>
      <c r="D1539" s="65" t="s">
        <v>125</v>
      </c>
      <c r="E1539" s="66" t="s">
        <v>125</v>
      </c>
      <c r="F1539" s="54">
        <v>0</v>
      </c>
      <c r="G1539" s="55">
        <v>0</v>
      </c>
      <c r="H1539" s="67">
        <f t="shared" si="81"/>
        <v>0</v>
      </c>
      <c r="I1539" s="68"/>
      <c r="J1539" s="56"/>
      <c r="K1539" s="69"/>
      <c r="L1539" s="70">
        <f t="shared" si="82"/>
        <v>0</v>
      </c>
      <c r="M1539" s="52"/>
      <c r="N1539" s="57">
        <v>0</v>
      </c>
      <c r="O1539" s="72"/>
      <c r="P1539" s="72"/>
      <c r="Q1539" s="72"/>
      <c r="R1539" s="72"/>
      <c r="S1539" s="72"/>
      <c r="T1539" s="72"/>
      <c r="U1539" s="72"/>
      <c r="V1539" s="72"/>
      <c r="W1539" s="72"/>
      <c r="X1539" s="72"/>
      <c r="Y1539" s="72"/>
      <c r="Z1539" s="72"/>
      <c r="AA1539" s="58">
        <f t="shared" si="83"/>
        <v>0</v>
      </c>
      <c r="AB1539" s="73"/>
      <c r="AC1539" s="59">
        <f>IF(ROUND(Comptes!AA1539,0)=0,Comptes!AF1539,IFERROR(IF(Comptes!H1539&lt;&gt;0,IF(Comptes!AA1539&lt;&gt;0,SUMPRODUCT(Comptes!O1539:Z1539,Comptes!$O$5:$Z$5)/Comptes!AA1539,IF(Comptes!G1539&lt;&gt;0,$AC$3,Comptes!AF1539)),""),""))</f>
        <v>0</v>
      </c>
      <c r="AD1539" s="60" t="str">
        <f ca="1">+IFERROR(VLOOKUP((($AC$3-AC1539))/30.5,$AK$24:$AL$28,2,TRUE),"")</f>
        <v>A plus d’un an</v>
      </c>
      <c r="AE1539" s="52"/>
      <c r="AF1539" s="61"/>
    </row>
    <row r="1540" spans="1:32" customFormat="1" ht="13.8" x14ac:dyDescent="0.3">
      <c r="A1540" s="76"/>
      <c r="B1540" s="64" t="s">
        <v>125</v>
      </c>
      <c r="C1540" s="65" t="s">
        <v>125</v>
      </c>
      <c r="D1540" s="65" t="s">
        <v>125</v>
      </c>
      <c r="E1540" s="66" t="s">
        <v>125</v>
      </c>
      <c r="F1540" s="54">
        <v>0</v>
      </c>
      <c r="G1540" s="55">
        <v>0</v>
      </c>
      <c r="H1540" s="67">
        <f t="shared" si="81"/>
        <v>0</v>
      </c>
      <c r="I1540" s="68"/>
      <c r="J1540" s="56"/>
      <c r="K1540" s="69"/>
      <c r="L1540" s="70">
        <f t="shared" si="82"/>
        <v>0</v>
      </c>
      <c r="M1540" s="52"/>
      <c r="N1540" s="57">
        <v>0</v>
      </c>
      <c r="O1540" s="72"/>
      <c r="P1540" s="72"/>
      <c r="Q1540" s="72"/>
      <c r="R1540" s="72"/>
      <c r="S1540" s="72"/>
      <c r="T1540" s="72"/>
      <c r="U1540" s="72"/>
      <c r="V1540" s="72"/>
      <c r="W1540" s="72"/>
      <c r="X1540" s="72"/>
      <c r="Y1540" s="72"/>
      <c r="Z1540" s="72"/>
      <c r="AA1540" s="58">
        <f t="shared" si="83"/>
        <v>0</v>
      </c>
      <c r="AB1540" s="73"/>
      <c r="AC1540" s="59">
        <f>IF(ROUND(Comptes!AA1540,0)=0,Comptes!AF1540,IFERROR(IF(Comptes!H1540&lt;&gt;0,IF(Comptes!AA1540&lt;&gt;0,SUMPRODUCT(Comptes!O1540:Z1540,Comptes!$O$5:$Z$5)/Comptes!AA1540,IF(Comptes!G1540&lt;&gt;0,$AC$3,Comptes!AF1540)),""),""))</f>
        <v>0</v>
      </c>
      <c r="AD1540" s="60" t="str">
        <f ca="1">+IFERROR(VLOOKUP((($AC$3-AC1540))/30.5,$AK$24:$AL$28,2,TRUE),"")</f>
        <v>A plus d’un an</v>
      </c>
      <c r="AE1540" s="52"/>
      <c r="AF1540" s="61"/>
    </row>
    <row r="1541" spans="1:32" customFormat="1" ht="13.8" x14ac:dyDescent="0.3">
      <c r="A1541" s="76"/>
      <c r="B1541" s="64" t="s">
        <v>125</v>
      </c>
      <c r="C1541" s="65" t="s">
        <v>125</v>
      </c>
      <c r="D1541" s="65" t="s">
        <v>125</v>
      </c>
      <c r="E1541" s="66" t="s">
        <v>125</v>
      </c>
      <c r="F1541" s="54">
        <v>0</v>
      </c>
      <c r="G1541" s="55">
        <v>0</v>
      </c>
      <c r="H1541" s="67">
        <f t="shared" si="81"/>
        <v>0</v>
      </c>
      <c r="I1541" s="68"/>
      <c r="J1541" s="56"/>
      <c r="K1541" s="69"/>
      <c r="L1541" s="70">
        <f t="shared" si="82"/>
        <v>0</v>
      </c>
      <c r="M1541" s="52"/>
      <c r="N1541" s="57">
        <v>0</v>
      </c>
      <c r="O1541" s="72"/>
      <c r="P1541" s="72"/>
      <c r="Q1541" s="72"/>
      <c r="R1541" s="72"/>
      <c r="S1541" s="72"/>
      <c r="T1541" s="72"/>
      <c r="U1541" s="72"/>
      <c r="V1541" s="72"/>
      <c r="W1541" s="72"/>
      <c r="X1541" s="72"/>
      <c r="Y1541" s="72"/>
      <c r="Z1541" s="72"/>
      <c r="AA1541" s="58">
        <f t="shared" si="83"/>
        <v>0</v>
      </c>
      <c r="AB1541" s="73"/>
      <c r="AC1541" s="59">
        <f>IF(ROUND(Comptes!AA1541,0)=0,Comptes!AF1541,IFERROR(IF(Comptes!H1541&lt;&gt;0,IF(Comptes!AA1541&lt;&gt;0,SUMPRODUCT(Comptes!O1541:Z1541,Comptes!$O$5:$Z$5)/Comptes!AA1541,IF(Comptes!G1541&lt;&gt;0,$AC$3,Comptes!AF1541)),""),""))</f>
        <v>0</v>
      </c>
      <c r="AD1541" s="60" t="str">
        <f ca="1">+IFERROR(VLOOKUP((($AC$3-AC1541))/30.5,$AK$24:$AL$28,2,TRUE),"")</f>
        <v>A plus d’un an</v>
      </c>
      <c r="AE1541" s="52"/>
      <c r="AF1541" s="61"/>
    </row>
    <row r="1542" spans="1:32" customFormat="1" ht="13.8" x14ac:dyDescent="0.3">
      <c r="A1542" s="76"/>
      <c r="B1542" s="64" t="s">
        <v>125</v>
      </c>
      <c r="C1542" s="65" t="s">
        <v>125</v>
      </c>
      <c r="D1542" s="65" t="s">
        <v>125</v>
      </c>
      <c r="E1542" s="66" t="s">
        <v>125</v>
      </c>
      <c r="F1542" s="54">
        <v>0</v>
      </c>
      <c r="G1542" s="55">
        <v>0</v>
      </c>
      <c r="H1542" s="67">
        <f t="shared" si="81"/>
        <v>0</v>
      </c>
      <c r="I1542" s="68"/>
      <c r="J1542" s="56"/>
      <c r="K1542" s="69"/>
      <c r="L1542" s="70">
        <f t="shared" si="82"/>
        <v>0</v>
      </c>
      <c r="M1542" s="52"/>
      <c r="N1542" s="57">
        <v>0</v>
      </c>
      <c r="O1542" s="72"/>
      <c r="P1542" s="72"/>
      <c r="Q1542" s="72"/>
      <c r="R1542" s="72"/>
      <c r="S1542" s="72"/>
      <c r="T1542" s="72"/>
      <c r="U1542" s="72"/>
      <c r="V1542" s="72"/>
      <c r="W1542" s="72"/>
      <c r="X1542" s="72"/>
      <c r="Y1542" s="72"/>
      <c r="Z1542" s="72"/>
      <c r="AA1542" s="58">
        <f t="shared" si="83"/>
        <v>0</v>
      </c>
      <c r="AB1542" s="73"/>
      <c r="AC1542" s="59">
        <f>IF(ROUND(Comptes!AA1542,0)=0,Comptes!AF1542,IFERROR(IF(Comptes!H1542&lt;&gt;0,IF(Comptes!AA1542&lt;&gt;0,SUMPRODUCT(Comptes!O1542:Z1542,Comptes!$O$5:$Z$5)/Comptes!AA1542,IF(Comptes!G1542&lt;&gt;0,$AC$3,Comptes!AF1542)),""),""))</f>
        <v>0</v>
      </c>
      <c r="AD1542" s="60" t="str">
        <f ca="1">+IFERROR(VLOOKUP((($AC$3-AC1542))/30.5,$AK$24:$AL$28,2,TRUE),"")</f>
        <v>A plus d’un an</v>
      </c>
      <c r="AE1542" s="52"/>
      <c r="AF1542" s="61"/>
    </row>
    <row r="1543" spans="1:32" customFormat="1" ht="13.8" x14ac:dyDescent="0.3">
      <c r="A1543" s="76"/>
      <c r="B1543" s="64" t="s">
        <v>125</v>
      </c>
      <c r="C1543" s="65" t="s">
        <v>125</v>
      </c>
      <c r="D1543" s="65" t="s">
        <v>125</v>
      </c>
      <c r="E1543" s="66" t="s">
        <v>125</v>
      </c>
      <c r="F1543" s="54">
        <v>0</v>
      </c>
      <c r="G1543" s="55">
        <v>0</v>
      </c>
      <c r="H1543" s="67">
        <f t="shared" si="81"/>
        <v>0</v>
      </c>
      <c r="I1543" s="68"/>
      <c r="J1543" s="56"/>
      <c r="K1543" s="69"/>
      <c r="L1543" s="70">
        <f t="shared" si="82"/>
        <v>0</v>
      </c>
      <c r="M1543" s="52"/>
      <c r="N1543" s="57">
        <v>0</v>
      </c>
      <c r="O1543" s="72"/>
      <c r="P1543" s="72"/>
      <c r="Q1543" s="72"/>
      <c r="R1543" s="72"/>
      <c r="S1543" s="72"/>
      <c r="T1543" s="72"/>
      <c r="U1543" s="72"/>
      <c r="V1543" s="72"/>
      <c r="W1543" s="72"/>
      <c r="X1543" s="72"/>
      <c r="Y1543" s="72"/>
      <c r="Z1543" s="72"/>
      <c r="AA1543" s="58">
        <f t="shared" si="83"/>
        <v>0</v>
      </c>
      <c r="AB1543" s="73"/>
      <c r="AC1543" s="59">
        <f>IF(ROUND(Comptes!AA1543,0)=0,Comptes!AF1543,IFERROR(IF(Comptes!H1543&lt;&gt;0,IF(Comptes!AA1543&lt;&gt;0,SUMPRODUCT(Comptes!O1543:Z1543,Comptes!$O$5:$Z$5)/Comptes!AA1543,IF(Comptes!G1543&lt;&gt;0,$AC$3,Comptes!AF1543)),""),""))</f>
        <v>0</v>
      </c>
      <c r="AD1543" s="60" t="str">
        <f ca="1">+IFERROR(VLOOKUP((($AC$3-AC1543))/30.5,$AK$24:$AL$28,2,TRUE),"")</f>
        <v>A plus d’un an</v>
      </c>
      <c r="AE1543" s="52"/>
      <c r="AF1543" s="61"/>
    </row>
    <row r="1544" spans="1:32" customFormat="1" ht="13.8" x14ac:dyDescent="0.3">
      <c r="A1544" s="76"/>
      <c r="B1544" s="64" t="s">
        <v>125</v>
      </c>
      <c r="C1544" s="65" t="s">
        <v>125</v>
      </c>
      <c r="D1544" s="65" t="s">
        <v>125</v>
      </c>
      <c r="E1544" s="66" t="s">
        <v>125</v>
      </c>
      <c r="F1544" s="54">
        <v>0</v>
      </c>
      <c r="G1544" s="55">
        <v>0</v>
      </c>
      <c r="H1544" s="67">
        <f t="shared" si="81"/>
        <v>0</v>
      </c>
      <c r="I1544" s="68"/>
      <c r="J1544" s="56"/>
      <c r="K1544" s="69"/>
      <c r="L1544" s="70">
        <f t="shared" si="82"/>
        <v>0</v>
      </c>
      <c r="M1544" s="52"/>
      <c r="N1544" s="57">
        <v>0</v>
      </c>
      <c r="O1544" s="72"/>
      <c r="P1544" s="72"/>
      <c r="Q1544" s="72"/>
      <c r="R1544" s="72"/>
      <c r="S1544" s="72"/>
      <c r="T1544" s="72"/>
      <c r="U1544" s="72"/>
      <c r="V1544" s="72"/>
      <c r="W1544" s="72"/>
      <c r="X1544" s="72"/>
      <c r="Y1544" s="72"/>
      <c r="Z1544" s="72"/>
      <c r="AA1544" s="58">
        <f t="shared" si="83"/>
        <v>0</v>
      </c>
      <c r="AB1544" s="73"/>
      <c r="AC1544" s="59">
        <f>IF(ROUND(Comptes!AA1544,0)=0,Comptes!AF1544,IFERROR(IF(Comptes!H1544&lt;&gt;0,IF(Comptes!AA1544&lt;&gt;0,SUMPRODUCT(Comptes!O1544:Z1544,Comptes!$O$5:$Z$5)/Comptes!AA1544,IF(Comptes!G1544&lt;&gt;0,$AC$3,Comptes!AF1544)),""),""))</f>
        <v>0</v>
      </c>
      <c r="AD1544" s="60" t="str">
        <f ca="1">+IFERROR(VLOOKUP((($AC$3-AC1544))/30.5,$AK$24:$AL$28,2,TRUE),"")</f>
        <v>A plus d’un an</v>
      </c>
      <c r="AE1544" s="52"/>
      <c r="AF1544" s="61"/>
    </row>
    <row r="1545" spans="1:32" customFormat="1" ht="13.8" x14ac:dyDescent="0.3">
      <c r="A1545" s="76"/>
      <c r="B1545" s="64" t="s">
        <v>125</v>
      </c>
      <c r="C1545" s="65" t="s">
        <v>125</v>
      </c>
      <c r="D1545" s="65" t="s">
        <v>125</v>
      </c>
      <c r="E1545" s="66" t="s">
        <v>125</v>
      </c>
      <c r="F1545" s="54">
        <v>0</v>
      </c>
      <c r="G1545" s="55">
        <v>0</v>
      </c>
      <c r="H1545" s="67">
        <f t="shared" si="81"/>
        <v>0</v>
      </c>
      <c r="I1545" s="68"/>
      <c r="J1545" s="56"/>
      <c r="K1545" s="69"/>
      <c r="L1545" s="70">
        <f t="shared" si="82"/>
        <v>0</v>
      </c>
      <c r="M1545" s="52"/>
      <c r="N1545" s="57">
        <v>0</v>
      </c>
      <c r="O1545" s="72"/>
      <c r="P1545" s="72"/>
      <c r="Q1545" s="72"/>
      <c r="R1545" s="72"/>
      <c r="S1545" s="72"/>
      <c r="T1545" s="72"/>
      <c r="U1545" s="72"/>
      <c r="V1545" s="72"/>
      <c r="W1545" s="72"/>
      <c r="X1545" s="72"/>
      <c r="Y1545" s="72"/>
      <c r="Z1545" s="72"/>
      <c r="AA1545" s="58">
        <f t="shared" si="83"/>
        <v>0</v>
      </c>
      <c r="AB1545" s="73"/>
      <c r="AC1545" s="59">
        <f>IF(ROUND(Comptes!AA1545,0)=0,Comptes!AF1545,IFERROR(IF(Comptes!H1545&lt;&gt;0,IF(Comptes!AA1545&lt;&gt;0,SUMPRODUCT(Comptes!O1545:Z1545,Comptes!$O$5:$Z$5)/Comptes!AA1545,IF(Comptes!G1545&lt;&gt;0,$AC$3,Comptes!AF1545)),""),""))</f>
        <v>0</v>
      </c>
      <c r="AD1545" s="60" t="str">
        <f ca="1">+IFERROR(VLOOKUP((($AC$3-AC1545))/30.5,$AK$24:$AL$28,2,TRUE),"")</f>
        <v>A plus d’un an</v>
      </c>
      <c r="AE1545" s="52"/>
      <c r="AF1545" s="61"/>
    </row>
    <row r="1546" spans="1:32" customFormat="1" ht="13.8" x14ac:dyDescent="0.3">
      <c r="A1546" s="76"/>
      <c r="B1546" s="64" t="s">
        <v>125</v>
      </c>
      <c r="C1546" s="65" t="s">
        <v>125</v>
      </c>
      <c r="D1546" s="65" t="s">
        <v>125</v>
      </c>
      <c r="E1546" s="66" t="s">
        <v>125</v>
      </c>
      <c r="F1546" s="54">
        <v>0</v>
      </c>
      <c r="G1546" s="55">
        <v>0</v>
      </c>
      <c r="H1546" s="67">
        <f t="shared" si="81"/>
        <v>0</v>
      </c>
      <c r="I1546" s="68"/>
      <c r="J1546" s="56"/>
      <c r="K1546" s="69"/>
      <c r="L1546" s="70">
        <f t="shared" si="82"/>
        <v>0</v>
      </c>
      <c r="M1546" s="52"/>
      <c r="N1546" s="57">
        <v>0</v>
      </c>
      <c r="O1546" s="72"/>
      <c r="P1546" s="72"/>
      <c r="Q1546" s="72"/>
      <c r="R1546" s="72"/>
      <c r="S1546" s="72"/>
      <c r="T1546" s="72"/>
      <c r="U1546" s="72"/>
      <c r="V1546" s="72"/>
      <c r="W1546" s="72"/>
      <c r="X1546" s="72"/>
      <c r="Y1546" s="72"/>
      <c r="Z1546" s="72"/>
      <c r="AA1546" s="58">
        <f t="shared" si="83"/>
        <v>0</v>
      </c>
      <c r="AB1546" s="73"/>
      <c r="AC1546" s="59">
        <f>IF(ROUND(Comptes!AA1546,0)=0,Comptes!AF1546,IFERROR(IF(Comptes!H1546&lt;&gt;0,IF(Comptes!AA1546&lt;&gt;0,SUMPRODUCT(Comptes!O1546:Z1546,Comptes!$O$5:$Z$5)/Comptes!AA1546,IF(Comptes!G1546&lt;&gt;0,$AC$3,Comptes!AF1546)),""),""))</f>
        <v>0</v>
      </c>
      <c r="AD1546" s="60" t="str">
        <f ca="1">+IFERROR(VLOOKUP((($AC$3-AC1546))/30.5,$AK$24:$AL$28,2,TRUE),"")</f>
        <v>A plus d’un an</v>
      </c>
      <c r="AE1546" s="52"/>
      <c r="AF1546" s="61"/>
    </row>
    <row r="1547" spans="1:32" customFormat="1" ht="13.8" x14ac:dyDescent="0.3">
      <c r="A1547" s="76"/>
      <c r="B1547" s="64" t="s">
        <v>125</v>
      </c>
      <c r="C1547" s="65" t="s">
        <v>125</v>
      </c>
      <c r="D1547" s="65" t="s">
        <v>125</v>
      </c>
      <c r="E1547" s="66" t="s">
        <v>125</v>
      </c>
      <c r="F1547" s="54">
        <v>0</v>
      </c>
      <c r="G1547" s="55">
        <v>0</v>
      </c>
      <c r="H1547" s="67">
        <f t="shared" si="81"/>
        <v>0</v>
      </c>
      <c r="I1547" s="68"/>
      <c r="J1547" s="56"/>
      <c r="K1547" s="69"/>
      <c r="L1547" s="70">
        <f t="shared" si="82"/>
        <v>0</v>
      </c>
      <c r="M1547" s="52"/>
      <c r="N1547" s="57">
        <v>0</v>
      </c>
      <c r="O1547" s="72"/>
      <c r="P1547" s="72"/>
      <c r="Q1547" s="72"/>
      <c r="R1547" s="72"/>
      <c r="S1547" s="72"/>
      <c r="T1547" s="72"/>
      <c r="U1547" s="72"/>
      <c r="V1547" s="72"/>
      <c r="W1547" s="72"/>
      <c r="X1547" s="72"/>
      <c r="Y1547" s="72"/>
      <c r="Z1547" s="72"/>
      <c r="AA1547" s="58">
        <f t="shared" si="83"/>
        <v>0</v>
      </c>
      <c r="AB1547" s="73"/>
      <c r="AC1547" s="59">
        <f>IF(ROUND(Comptes!AA1547,0)=0,Comptes!AF1547,IFERROR(IF(Comptes!H1547&lt;&gt;0,IF(Comptes!AA1547&lt;&gt;0,SUMPRODUCT(Comptes!O1547:Z1547,Comptes!$O$5:$Z$5)/Comptes!AA1547,IF(Comptes!G1547&lt;&gt;0,$AC$3,Comptes!AF1547)),""),""))</f>
        <v>0</v>
      </c>
      <c r="AD1547" s="60" t="str">
        <f ca="1">+IFERROR(VLOOKUP((($AC$3-AC1547))/30.5,$AK$24:$AL$28,2,TRUE),"")</f>
        <v>A plus d’un an</v>
      </c>
      <c r="AE1547" s="52"/>
      <c r="AF1547" s="61"/>
    </row>
    <row r="1548" spans="1:32" customFormat="1" ht="13.8" x14ac:dyDescent="0.3">
      <c r="A1548" s="76"/>
      <c r="B1548" s="64" t="s">
        <v>125</v>
      </c>
      <c r="C1548" s="65" t="s">
        <v>125</v>
      </c>
      <c r="D1548" s="65" t="s">
        <v>125</v>
      </c>
      <c r="E1548" s="66" t="s">
        <v>125</v>
      </c>
      <c r="F1548" s="54">
        <v>0</v>
      </c>
      <c r="G1548" s="55">
        <v>0</v>
      </c>
      <c r="H1548" s="67">
        <f t="shared" si="81"/>
        <v>0</v>
      </c>
      <c r="I1548" s="68"/>
      <c r="J1548" s="56"/>
      <c r="K1548" s="69"/>
      <c r="L1548" s="70">
        <f t="shared" si="82"/>
        <v>0</v>
      </c>
      <c r="M1548" s="52"/>
      <c r="N1548" s="57">
        <v>0</v>
      </c>
      <c r="O1548" s="72"/>
      <c r="P1548" s="72"/>
      <c r="Q1548" s="72"/>
      <c r="R1548" s="72"/>
      <c r="S1548" s="72"/>
      <c r="T1548" s="72"/>
      <c r="U1548" s="72"/>
      <c r="V1548" s="72"/>
      <c r="W1548" s="72"/>
      <c r="X1548" s="72"/>
      <c r="Y1548" s="72"/>
      <c r="Z1548" s="72"/>
      <c r="AA1548" s="58">
        <f t="shared" si="83"/>
        <v>0</v>
      </c>
      <c r="AB1548" s="73"/>
      <c r="AC1548" s="59">
        <f>IF(ROUND(Comptes!AA1548,0)=0,Comptes!AF1548,IFERROR(IF(Comptes!H1548&lt;&gt;0,IF(Comptes!AA1548&lt;&gt;0,SUMPRODUCT(Comptes!O1548:Z1548,Comptes!$O$5:$Z$5)/Comptes!AA1548,IF(Comptes!G1548&lt;&gt;0,$AC$3,Comptes!AF1548)),""),""))</f>
        <v>0</v>
      </c>
      <c r="AD1548" s="60" t="str">
        <f ca="1">+IFERROR(VLOOKUP((($AC$3-AC1548))/30.5,$AK$24:$AL$28,2,TRUE),"")</f>
        <v>A plus d’un an</v>
      </c>
      <c r="AE1548" s="52"/>
      <c r="AF1548" s="61"/>
    </row>
    <row r="1549" spans="1:32" customFormat="1" ht="13.8" x14ac:dyDescent="0.3">
      <c r="A1549" s="76"/>
      <c r="B1549" s="64" t="s">
        <v>125</v>
      </c>
      <c r="C1549" s="65" t="s">
        <v>125</v>
      </c>
      <c r="D1549" s="65" t="s">
        <v>125</v>
      </c>
      <c r="E1549" s="66" t="s">
        <v>125</v>
      </c>
      <c r="F1549" s="54">
        <v>0</v>
      </c>
      <c r="G1549" s="55">
        <v>0</v>
      </c>
      <c r="H1549" s="67">
        <f t="shared" si="81"/>
        <v>0</v>
      </c>
      <c r="I1549" s="68"/>
      <c r="J1549" s="56"/>
      <c r="K1549" s="69"/>
      <c r="L1549" s="70">
        <f t="shared" si="82"/>
        <v>0</v>
      </c>
      <c r="M1549" s="52"/>
      <c r="N1549" s="57">
        <v>0</v>
      </c>
      <c r="O1549" s="72"/>
      <c r="P1549" s="72"/>
      <c r="Q1549" s="72"/>
      <c r="R1549" s="72"/>
      <c r="S1549" s="72"/>
      <c r="T1549" s="72"/>
      <c r="U1549" s="72"/>
      <c r="V1549" s="72"/>
      <c r="W1549" s="72"/>
      <c r="X1549" s="72"/>
      <c r="Y1549" s="72"/>
      <c r="Z1549" s="72"/>
      <c r="AA1549" s="58">
        <f t="shared" si="83"/>
        <v>0</v>
      </c>
      <c r="AB1549" s="73"/>
      <c r="AC1549" s="59">
        <f>IF(ROUND(Comptes!AA1549,0)=0,Comptes!AF1549,IFERROR(IF(Comptes!H1549&lt;&gt;0,IF(Comptes!AA1549&lt;&gt;0,SUMPRODUCT(Comptes!O1549:Z1549,Comptes!$O$5:$Z$5)/Comptes!AA1549,IF(Comptes!G1549&lt;&gt;0,$AC$3,Comptes!AF1549)),""),""))</f>
        <v>0</v>
      </c>
      <c r="AD1549" s="60" t="str">
        <f ca="1">+IFERROR(VLOOKUP((($AC$3-AC1549))/30.5,$AK$24:$AL$28,2,TRUE),"")</f>
        <v>A plus d’un an</v>
      </c>
      <c r="AE1549" s="52"/>
      <c r="AF1549" s="61"/>
    </row>
    <row r="1550" spans="1:32" customFormat="1" ht="13.8" x14ac:dyDescent="0.3">
      <c r="A1550" s="76"/>
      <c r="B1550" s="64" t="s">
        <v>125</v>
      </c>
      <c r="C1550" s="65" t="s">
        <v>125</v>
      </c>
      <c r="D1550" s="65" t="s">
        <v>125</v>
      </c>
      <c r="E1550" s="66" t="s">
        <v>125</v>
      </c>
      <c r="F1550" s="54">
        <v>0</v>
      </c>
      <c r="G1550" s="55">
        <v>0</v>
      </c>
      <c r="H1550" s="67">
        <f t="shared" si="81"/>
        <v>0</v>
      </c>
      <c r="I1550" s="68"/>
      <c r="J1550" s="56"/>
      <c r="K1550" s="69"/>
      <c r="L1550" s="70">
        <f t="shared" si="82"/>
        <v>0</v>
      </c>
      <c r="M1550" s="52"/>
      <c r="N1550" s="57">
        <v>0</v>
      </c>
      <c r="O1550" s="72"/>
      <c r="P1550" s="72"/>
      <c r="Q1550" s="72"/>
      <c r="R1550" s="72"/>
      <c r="S1550" s="72"/>
      <c r="T1550" s="72"/>
      <c r="U1550" s="72"/>
      <c r="V1550" s="72"/>
      <c r="W1550" s="72"/>
      <c r="X1550" s="72"/>
      <c r="Y1550" s="72"/>
      <c r="Z1550" s="72"/>
      <c r="AA1550" s="58">
        <f t="shared" si="83"/>
        <v>0</v>
      </c>
      <c r="AB1550" s="73"/>
      <c r="AC1550" s="59">
        <f>IF(ROUND(Comptes!AA1550,0)=0,Comptes!AF1550,IFERROR(IF(Comptes!H1550&lt;&gt;0,IF(Comptes!AA1550&lt;&gt;0,SUMPRODUCT(Comptes!O1550:Z1550,Comptes!$O$5:$Z$5)/Comptes!AA1550,IF(Comptes!G1550&lt;&gt;0,$AC$3,Comptes!AF1550)),""),""))</f>
        <v>0</v>
      </c>
      <c r="AD1550" s="60" t="str">
        <f ca="1">+IFERROR(VLOOKUP((($AC$3-AC1550))/30.5,$AK$24:$AL$28,2,TRUE),"")</f>
        <v>A plus d’un an</v>
      </c>
      <c r="AE1550" s="52"/>
      <c r="AF1550" s="61"/>
    </row>
    <row r="1551" spans="1:32" customFormat="1" ht="13.8" x14ac:dyDescent="0.3">
      <c r="A1551" s="76"/>
      <c r="B1551" s="64" t="s">
        <v>125</v>
      </c>
      <c r="C1551" s="65" t="s">
        <v>125</v>
      </c>
      <c r="D1551" s="65" t="s">
        <v>125</v>
      </c>
      <c r="E1551" s="66" t="s">
        <v>125</v>
      </c>
      <c r="F1551" s="54">
        <v>0</v>
      </c>
      <c r="G1551" s="55">
        <v>0</v>
      </c>
      <c r="H1551" s="67">
        <f t="shared" si="81"/>
        <v>0</v>
      </c>
      <c r="I1551" s="68"/>
      <c r="J1551" s="56"/>
      <c r="K1551" s="69"/>
      <c r="L1551" s="70">
        <f t="shared" si="82"/>
        <v>0</v>
      </c>
      <c r="M1551" s="52"/>
      <c r="N1551" s="57">
        <v>0</v>
      </c>
      <c r="O1551" s="72"/>
      <c r="P1551" s="72"/>
      <c r="Q1551" s="72"/>
      <c r="R1551" s="72"/>
      <c r="S1551" s="72"/>
      <c r="T1551" s="72"/>
      <c r="U1551" s="72"/>
      <c r="V1551" s="72"/>
      <c r="W1551" s="72"/>
      <c r="X1551" s="72"/>
      <c r="Y1551" s="72"/>
      <c r="Z1551" s="72"/>
      <c r="AA1551" s="58">
        <f t="shared" si="83"/>
        <v>0</v>
      </c>
      <c r="AB1551" s="73"/>
      <c r="AC1551" s="59">
        <f>IF(ROUND(Comptes!AA1551,0)=0,Comptes!AF1551,IFERROR(IF(Comptes!H1551&lt;&gt;0,IF(Comptes!AA1551&lt;&gt;0,SUMPRODUCT(Comptes!O1551:Z1551,Comptes!$O$5:$Z$5)/Comptes!AA1551,IF(Comptes!G1551&lt;&gt;0,$AC$3,Comptes!AF1551)),""),""))</f>
        <v>0</v>
      </c>
      <c r="AD1551" s="60" t="str">
        <f ca="1">+IFERROR(VLOOKUP((($AC$3-AC1551))/30.5,$AK$24:$AL$28,2,TRUE),"")</f>
        <v>A plus d’un an</v>
      </c>
      <c r="AE1551" s="52"/>
      <c r="AF1551" s="61"/>
    </row>
    <row r="1552" spans="1:32" customFormat="1" ht="13.8" x14ac:dyDescent="0.3">
      <c r="A1552" s="76"/>
      <c r="B1552" s="64" t="s">
        <v>125</v>
      </c>
      <c r="C1552" s="65" t="s">
        <v>125</v>
      </c>
      <c r="D1552" s="65" t="s">
        <v>125</v>
      </c>
      <c r="E1552" s="66" t="s">
        <v>125</v>
      </c>
      <c r="F1552" s="54">
        <v>0</v>
      </c>
      <c r="G1552" s="55">
        <v>0</v>
      </c>
      <c r="H1552" s="67">
        <f t="shared" si="81"/>
        <v>0</v>
      </c>
      <c r="I1552" s="68"/>
      <c r="J1552" s="56"/>
      <c r="K1552" s="69"/>
      <c r="L1552" s="70">
        <f t="shared" si="82"/>
        <v>0</v>
      </c>
      <c r="M1552" s="52"/>
      <c r="N1552" s="57">
        <v>0</v>
      </c>
      <c r="O1552" s="72"/>
      <c r="P1552" s="72"/>
      <c r="Q1552" s="72"/>
      <c r="R1552" s="72"/>
      <c r="S1552" s="72"/>
      <c r="T1552" s="72"/>
      <c r="U1552" s="72"/>
      <c r="V1552" s="72"/>
      <c r="W1552" s="72"/>
      <c r="X1552" s="72"/>
      <c r="Y1552" s="72"/>
      <c r="Z1552" s="72"/>
      <c r="AA1552" s="58">
        <f t="shared" si="83"/>
        <v>0</v>
      </c>
      <c r="AB1552" s="73"/>
      <c r="AC1552" s="59">
        <f>IF(ROUND(Comptes!AA1552,0)=0,Comptes!AF1552,IFERROR(IF(Comptes!H1552&lt;&gt;0,IF(Comptes!AA1552&lt;&gt;0,SUMPRODUCT(Comptes!O1552:Z1552,Comptes!$O$5:$Z$5)/Comptes!AA1552,IF(Comptes!G1552&lt;&gt;0,$AC$3,Comptes!AF1552)),""),""))</f>
        <v>0</v>
      </c>
      <c r="AD1552" s="60" t="str">
        <f ca="1">+IFERROR(VLOOKUP((($AC$3-AC1552))/30.5,$AK$24:$AL$28,2,TRUE),"")</f>
        <v>A plus d’un an</v>
      </c>
      <c r="AE1552" s="52"/>
      <c r="AF1552" s="61"/>
    </row>
    <row r="1553" spans="1:32" customFormat="1" ht="13.8" x14ac:dyDescent="0.3">
      <c r="A1553" s="76"/>
      <c r="B1553" s="64" t="s">
        <v>125</v>
      </c>
      <c r="C1553" s="65" t="s">
        <v>125</v>
      </c>
      <c r="D1553" s="65" t="s">
        <v>125</v>
      </c>
      <c r="E1553" s="66" t="s">
        <v>125</v>
      </c>
      <c r="F1553" s="54">
        <v>0</v>
      </c>
      <c r="G1553" s="55">
        <v>0</v>
      </c>
      <c r="H1553" s="67">
        <f t="shared" si="81"/>
        <v>0</v>
      </c>
      <c r="I1553" s="68"/>
      <c r="J1553" s="56"/>
      <c r="K1553" s="69"/>
      <c r="L1553" s="70">
        <f t="shared" si="82"/>
        <v>0</v>
      </c>
      <c r="M1553" s="52"/>
      <c r="N1553" s="57">
        <v>0</v>
      </c>
      <c r="O1553" s="72"/>
      <c r="P1553" s="72"/>
      <c r="Q1553" s="72"/>
      <c r="R1553" s="72"/>
      <c r="S1553" s="72"/>
      <c r="T1553" s="72"/>
      <c r="U1553" s="72"/>
      <c r="V1553" s="72"/>
      <c r="W1553" s="72"/>
      <c r="X1553" s="72"/>
      <c r="Y1553" s="72"/>
      <c r="Z1553" s="72"/>
      <c r="AA1553" s="58">
        <f t="shared" si="83"/>
        <v>0</v>
      </c>
      <c r="AB1553" s="73"/>
      <c r="AC1553" s="59">
        <f>IF(ROUND(Comptes!AA1553,0)=0,Comptes!AF1553,IFERROR(IF(Comptes!H1553&lt;&gt;0,IF(Comptes!AA1553&lt;&gt;0,SUMPRODUCT(Comptes!O1553:Z1553,Comptes!$O$5:$Z$5)/Comptes!AA1553,IF(Comptes!G1553&lt;&gt;0,$AC$3,Comptes!AF1553)),""),""))</f>
        <v>0</v>
      </c>
      <c r="AD1553" s="60" t="str">
        <f ca="1">+IFERROR(VLOOKUP((($AC$3-AC1553))/30.5,$AK$24:$AL$28,2,TRUE),"")</f>
        <v>A plus d’un an</v>
      </c>
      <c r="AE1553" s="52"/>
      <c r="AF1553" s="61"/>
    </row>
    <row r="1554" spans="1:32" customFormat="1" ht="13.8" x14ac:dyDescent="0.3">
      <c r="A1554" s="76"/>
      <c r="B1554" s="64" t="s">
        <v>125</v>
      </c>
      <c r="C1554" s="65" t="s">
        <v>125</v>
      </c>
      <c r="D1554" s="65" t="s">
        <v>125</v>
      </c>
      <c r="E1554" s="66" t="s">
        <v>125</v>
      </c>
      <c r="F1554" s="54">
        <v>0</v>
      </c>
      <c r="G1554" s="55">
        <v>0</v>
      </c>
      <c r="H1554" s="67">
        <f t="shared" si="81"/>
        <v>0</v>
      </c>
      <c r="I1554" s="68"/>
      <c r="J1554" s="56"/>
      <c r="K1554" s="69"/>
      <c r="L1554" s="70">
        <f t="shared" si="82"/>
        <v>0</v>
      </c>
      <c r="M1554" s="52"/>
      <c r="N1554" s="57">
        <v>0</v>
      </c>
      <c r="O1554" s="72"/>
      <c r="P1554" s="72"/>
      <c r="Q1554" s="72"/>
      <c r="R1554" s="72"/>
      <c r="S1554" s="72"/>
      <c r="T1554" s="72"/>
      <c r="U1554" s="72"/>
      <c r="V1554" s="72"/>
      <c r="W1554" s="72"/>
      <c r="X1554" s="72"/>
      <c r="Y1554" s="72"/>
      <c r="Z1554" s="72"/>
      <c r="AA1554" s="58">
        <f t="shared" si="83"/>
        <v>0</v>
      </c>
      <c r="AB1554" s="73"/>
      <c r="AC1554" s="59">
        <f>IF(ROUND(Comptes!AA1554,0)=0,Comptes!AF1554,IFERROR(IF(Comptes!H1554&lt;&gt;0,IF(Comptes!AA1554&lt;&gt;0,SUMPRODUCT(Comptes!O1554:Z1554,Comptes!$O$5:$Z$5)/Comptes!AA1554,IF(Comptes!G1554&lt;&gt;0,$AC$3,Comptes!AF1554)),""),""))</f>
        <v>0</v>
      </c>
      <c r="AD1554" s="60" t="str">
        <f ca="1">+IFERROR(VLOOKUP((($AC$3-AC1554))/30.5,$AK$24:$AL$28,2,TRUE),"")</f>
        <v>A plus d’un an</v>
      </c>
      <c r="AE1554" s="52"/>
      <c r="AF1554" s="61"/>
    </row>
    <row r="1555" spans="1:32" customFormat="1" ht="13.8" x14ac:dyDescent="0.3">
      <c r="A1555" s="76"/>
      <c r="B1555" s="64" t="s">
        <v>125</v>
      </c>
      <c r="C1555" s="65" t="s">
        <v>125</v>
      </c>
      <c r="D1555" s="65" t="s">
        <v>125</v>
      </c>
      <c r="E1555" s="66" t="s">
        <v>125</v>
      </c>
      <c r="F1555" s="54">
        <v>0</v>
      </c>
      <c r="G1555" s="55">
        <v>0</v>
      </c>
      <c r="H1555" s="67">
        <f t="shared" si="81"/>
        <v>0</v>
      </c>
      <c r="I1555" s="68"/>
      <c r="J1555" s="56"/>
      <c r="K1555" s="69"/>
      <c r="L1555" s="70">
        <f t="shared" si="82"/>
        <v>0</v>
      </c>
      <c r="M1555" s="52"/>
      <c r="N1555" s="57">
        <v>0</v>
      </c>
      <c r="O1555" s="72"/>
      <c r="P1555" s="72"/>
      <c r="Q1555" s="72"/>
      <c r="R1555" s="72"/>
      <c r="S1555" s="72"/>
      <c r="T1555" s="72"/>
      <c r="U1555" s="72"/>
      <c r="V1555" s="72"/>
      <c r="W1555" s="72"/>
      <c r="X1555" s="72"/>
      <c r="Y1555" s="72"/>
      <c r="Z1555" s="72"/>
      <c r="AA1555" s="58">
        <f t="shared" si="83"/>
        <v>0</v>
      </c>
      <c r="AB1555" s="73"/>
      <c r="AC1555" s="59">
        <f>IF(ROUND(Comptes!AA1555,0)=0,Comptes!AF1555,IFERROR(IF(Comptes!H1555&lt;&gt;0,IF(Comptes!AA1555&lt;&gt;0,SUMPRODUCT(Comptes!O1555:Z1555,Comptes!$O$5:$Z$5)/Comptes!AA1555,IF(Comptes!G1555&lt;&gt;0,$AC$3,Comptes!AF1555)),""),""))</f>
        <v>0</v>
      </c>
      <c r="AD1555" s="60" t="str">
        <f ca="1">+IFERROR(VLOOKUP((($AC$3-AC1555))/30.5,$AK$24:$AL$28,2,TRUE),"")</f>
        <v>A plus d’un an</v>
      </c>
      <c r="AE1555" s="52"/>
      <c r="AF1555" s="61"/>
    </row>
    <row r="1556" spans="1:32" customFormat="1" ht="13.8" x14ac:dyDescent="0.3">
      <c r="A1556" s="76"/>
      <c r="B1556" s="64" t="s">
        <v>125</v>
      </c>
      <c r="C1556" s="65" t="s">
        <v>125</v>
      </c>
      <c r="D1556" s="65" t="s">
        <v>125</v>
      </c>
      <c r="E1556" s="66" t="s">
        <v>125</v>
      </c>
      <c r="F1556" s="54">
        <v>0</v>
      </c>
      <c r="G1556" s="55">
        <v>0</v>
      </c>
      <c r="H1556" s="67">
        <f t="shared" si="81"/>
        <v>0</v>
      </c>
      <c r="I1556" s="68"/>
      <c r="J1556" s="56"/>
      <c r="K1556" s="69"/>
      <c r="L1556" s="70">
        <f t="shared" si="82"/>
        <v>0</v>
      </c>
      <c r="M1556" s="52"/>
      <c r="N1556" s="57">
        <v>0</v>
      </c>
      <c r="O1556" s="72"/>
      <c r="P1556" s="72"/>
      <c r="Q1556" s="72"/>
      <c r="R1556" s="72"/>
      <c r="S1556" s="72"/>
      <c r="T1556" s="72"/>
      <c r="U1556" s="72"/>
      <c r="V1556" s="72"/>
      <c r="W1556" s="72"/>
      <c r="X1556" s="72"/>
      <c r="Y1556" s="72"/>
      <c r="Z1556" s="72"/>
      <c r="AA1556" s="58">
        <f t="shared" si="83"/>
        <v>0</v>
      </c>
      <c r="AB1556" s="73"/>
      <c r="AC1556" s="59">
        <f>IF(ROUND(Comptes!AA1556,0)=0,Comptes!AF1556,IFERROR(IF(Comptes!H1556&lt;&gt;0,IF(Comptes!AA1556&lt;&gt;0,SUMPRODUCT(Comptes!O1556:Z1556,Comptes!$O$5:$Z$5)/Comptes!AA1556,IF(Comptes!G1556&lt;&gt;0,$AC$3,Comptes!AF1556)),""),""))</f>
        <v>0</v>
      </c>
      <c r="AD1556" s="60" t="str">
        <f ca="1">+IFERROR(VLOOKUP((($AC$3-AC1556))/30.5,$AK$24:$AL$28,2,TRUE),"")</f>
        <v>A plus d’un an</v>
      </c>
      <c r="AE1556" s="52"/>
      <c r="AF1556" s="61"/>
    </row>
    <row r="1557" spans="1:32" customFormat="1" ht="13.8" x14ac:dyDescent="0.3">
      <c r="A1557" s="76"/>
      <c r="B1557" s="64" t="s">
        <v>125</v>
      </c>
      <c r="C1557" s="65" t="s">
        <v>125</v>
      </c>
      <c r="D1557" s="65" t="s">
        <v>125</v>
      </c>
      <c r="E1557" s="66" t="s">
        <v>125</v>
      </c>
      <c r="F1557" s="54">
        <v>0</v>
      </c>
      <c r="G1557" s="55">
        <v>0</v>
      </c>
      <c r="H1557" s="67">
        <f t="shared" si="81"/>
        <v>0</v>
      </c>
      <c r="I1557" s="68"/>
      <c r="J1557" s="56"/>
      <c r="K1557" s="69"/>
      <c r="L1557" s="70">
        <f t="shared" si="82"/>
        <v>0</v>
      </c>
      <c r="M1557" s="52"/>
      <c r="N1557" s="57">
        <v>0</v>
      </c>
      <c r="O1557" s="72"/>
      <c r="P1557" s="72"/>
      <c r="Q1557" s="72"/>
      <c r="R1557" s="72"/>
      <c r="S1557" s="72"/>
      <c r="T1557" s="72"/>
      <c r="U1557" s="72"/>
      <c r="V1557" s="72"/>
      <c r="W1557" s="72"/>
      <c r="X1557" s="72"/>
      <c r="Y1557" s="72"/>
      <c r="Z1557" s="72"/>
      <c r="AA1557" s="58">
        <f t="shared" si="83"/>
        <v>0</v>
      </c>
      <c r="AB1557" s="73"/>
      <c r="AC1557" s="59">
        <f>IF(ROUND(Comptes!AA1557,0)=0,Comptes!AF1557,IFERROR(IF(Comptes!H1557&lt;&gt;0,IF(Comptes!AA1557&lt;&gt;0,SUMPRODUCT(Comptes!O1557:Z1557,Comptes!$O$5:$Z$5)/Comptes!AA1557,IF(Comptes!G1557&lt;&gt;0,$AC$3,Comptes!AF1557)),""),""))</f>
        <v>0</v>
      </c>
      <c r="AD1557" s="60" t="str">
        <f ca="1">+IFERROR(VLOOKUP((($AC$3-AC1557))/30.5,$AK$24:$AL$28,2,TRUE),"")</f>
        <v>A plus d’un an</v>
      </c>
      <c r="AE1557" s="52"/>
      <c r="AF1557" s="61"/>
    </row>
    <row r="1558" spans="1:32" customFormat="1" ht="13.8" x14ac:dyDescent="0.3">
      <c r="A1558" s="76"/>
      <c r="B1558" s="64" t="s">
        <v>125</v>
      </c>
      <c r="C1558" s="65" t="s">
        <v>125</v>
      </c>
      <c r="D1558" s="65" t="s">
        <v>125</v>
      </c>
      <c r="E1558" s="66" t="s">
        <v>125</v>
      </c>
      <c r="F1558" s="54">
        <v>0</v>
      </c>
      <c r="G1558" s="55">
        <v>0</v>
      </c>
      <c r="H1558" s="67">
        <f t="shared" si="81"/>
        <v>0</v>
      </c>
      <c r="I1558" s="68"/>
      <c r="J1558" s="56"/>
      <c r="K1558" s="69"/>
      <c r="L1558" s="70">
        <f t="shared" si="82"/>
        <v>0</v>
      </c>
      <c r="M1558" s="52"/>
      <c r="N1558" s="57">
        <v>0</v>
      </c>
      <c r="O1558" s="72"/>
      <c r="P1558" s="72"/>
      <c r="Q1558" s="72"/>
      <c r="R1558" s="72"/>
      <c r="S1558" s="72"/>
      <c r="T1558" s="72"/>
      <c r="U1558" s="72"/>
      <c r="V1558" s="72"/>
      <c r="W1558" s="72"/>
      <c r="X1558" s="72"/>
      <c r="Y1558" s="72"/>
      <c r="Z1558" s="72"/>
      <c r="AA1558" s="58">
        <f t="shared" si="83"/>
        <v>0</v>
      </c>
      <c r="AB1558" s="73"/>
      <c r="AC1558" s="59">
        <f>IF(ROUND(Comptes!AA1558,0)=0,Comptes!AF1558,IFERROR(IF(Comptes!H1558&lt;&gt;0,IF(Comptes!AA1558&lt;&gt;0,SUMPRODUCT(Comptes!O1558:Z1558,Comptes!$O$5:$Z$5)/Comptes!AA1558,IF(Comptes!G1558&lt;&gt;0,$AC$3,Comptes!AF1558)),""),""))</f>
        <v>0</v>
      </c>
      <c r="AD1558" s="60" t="str">
        <f ca="1">+IFERROR(VLOOKUP((($AC$3-AC1558))/30.5,$AK$24:$AL$28,2,TRUE),"")</f>
        <v>A plus d’un an</v>
      </c>
      <c r="AE1558" s="52"/>
      <c r="AF1558" s="61"/>
    </row>
    <row r="1559" spans="1:32" customFormat="1" ht="13.8" x14ac:dyDescent="0.3">
      <c r="A1559" s="76"/>
      <c r="B1559" s="64" t="s">
        <v>125</v>
      </c>
      <c r="C1559" s="65" t="s">
        <v>125</v>
      </c>
      <c r="D1559" s="65" t="s">
        <v>125</v>
      </c>
      <c r="E1559" s="66" t="s">
        <v>125</v>
      </c>
      <c r="F1559" s="54">
        <v>0</v>
      </c>
      <c r="G1559" s="55">
        <v>0</v>
      </c>
      <c r="H1559" s="67">
        <f t="shared" si="81"/>
        <v>0</v>
      </c>
      <c r="I1559" s="68"/>
      <c r="J1559" s="56"/>
      <c r="K1559" s="69"/>
      <c r="L1559" s="70">
        <f t="shared" si="82"/>
        <v>0</v>
      </c>
      <c r="M1559" s="52"/>
      <c r="N1559" s="57">
        <v>0</v>
      </c>
      <c r="O1559" s="72"/>
      <c r="P1559" s="72"/>
      <c r="Q1559" s="72"/>
      <c r="R1559" s="72"/>
      <c r="S1559" s="72"/>
      <c r="T1559" s="72"/>
      <c r="U1559" s="72"/>
      <c r="V1559" s="72"/>
      <c r="W1559" s="72"/>
      <c r="X1559" s="72"/>
      <c r="Y1559" s="72"/>
      <c r="Z1559" s="72"/>
      <c r="AA1559" s="58">
        <f t="shared" si="83"/>
        <v>0</v>
      </c>
      <c r="AB1559" s="73"/>
      <c r="AC1559" s="59">
        <f>IF(ROUND(Comptes!AA1559,0)=0,Comptes!AF1559,IFERROR(IF(Comptes!H1559&lt;&gt;0,IF(Comptes!AA1559&lt;&gt;0,SUMPRODUCT(Comptes!O1559:Z1559,Comptes!$O$5:$Z$5)/Comptes!AA1559,IF(Comptes!G1559&lt;&gt;0,$AC$3,Comptes!AF1559)),""),""))</f>
        <v>0</v>
      </c>
      <c r="AD1559" s="60" t="str">
        <f ca="1">+IFERROR(VLOOKUP((($AC$3-AC1559))/30.5,$AK$24:$AL$28,2,TRUE),"")</f>
        <v>A plus d’un an</v>
      </c>
      <c r="AE1559" s="52"/>
      <c r="AF1559" s="61"/>
    </row>
    <row r="1560" spans="1:32" customFormat="1" ht="13.8" x14ac:dyDescent="0.3">
      <c r="A1560" s="76"/>
      <c r="B1560" s="64" t="s">
        <v>125</v>
      </c>
      <c r="C1560" s="65" t="s">
        <v>125</v>
      </c>
      <c r="D1560" s="65" t="s">
        <v>125</v>
      </c>
      <c r="E1560" s="66" t="s">
        <v>125</v>
      </c>
      <c r="F1560" s="54">
        <v>0</v>
      </c>
      <c r="G1560" s="55">
        <v>0</v>
      </c>
      <c r="H1560" s="67">
        <f t="shared" si="81"/>
        <v>0</v>
      </c>
      <c r="I1560" s="68"/>
      <c r="J1560" s="56"/>
      <c r="K1560" s="69"/>
      <c r="L1560" s="70">
        <f t="shared" si="82"/>
        <v>0</v>
      </c>
      <c r="M1560" s="52"/>
      <c r="N1560" s="57">
        <v>0</v>
      </c>
      <c r="O1560" s="72"/>
      <c r="P1560" s="72"/>
      <c r="Q1560" s="72"/>
      <c r="R1560" s="72"/>
      <c r="S1560" s="72"/>
      <c r="T1560" s="72"/>
      <c r="U1560" s="72"/>
      <c r="V1560" s="72"/>
      <c r="W1560" s="72"/>
      <c r="X1560" s="72"/>
      <c r="Y1560" s="72"/>
      <c r="Z1560" s="72"/>
      <c r="AA1560" s="58">
        <f t="shared" si="83"/>
        <v>0</v>
      </c>
      <c r="AB1560" s="73"/>
      <c r="AC1560" s="59">
        <f>IF(ROUND(Comptes!AA1560,0)=0,Comptes!AF1560,IFERROR(IF(Comptes!H1560&lt;&gt;0,IF(Comptes!AA1560&lt;&gt;0,SUMPRODUCT(Comptes!O1560:Z1560,Comptes!$O$5:$Z$5)/Comptes!AA1560,IF(Comptes!G1560&lt;&gt;0,$AC$3,Comptes!AF1560)),""),""))</f>
        <v>0</v>
      </c>
      <c r="AD1560" s="60" t="str">
        <f ca="1">+IFERROR(VLOOKUP((($AC$3-AC1560))/30.5,$AK$24:$AL$28,2,TRUE),"")</f>
        <v>A plus d’un an</v>
      </c>
      <c r="AE1560" s="52"/>
      <c r="AF1560" s="61"/>
    </row>
    <row r="1561" spans="1:32" customFormat="1" ht="13.8" x14ac:dyDescent="0.3">
      <c r="A1561" s="76"/>
      <c r="B1561" s="64" t="s">
        <v>125</v>
      </c>
      <c r="C1561" s="65" t="s">
        <v>125</v>
      </c>
      <c r="D1561" s="65" t="s">
        <v>125</v>
      </c>
      <c r="E1561" s="66" t="s">
        <v>125</v>
      </c>
      <c r="F1561" s="54">
        <v>0</v>
      </c>
      <c r="G1561" s="55">
        <v>0</v>
      </c>
      <c r="H1561" s="67">
        <f t="shared" si="81"/>
        <v>0</v>
      </c>
      <c r="I1561" s="68"/>
      <c r="J1561" s="56"/>
      <c r="K1561" s="69"/>
      <c r="L1561" s="70">
        <f t="shared" si="82"/>
        <v>0</v>
      </c>
      <c r="M1561" s="52"/>
      <c r="N1561" s="57">
        <v>0</v>
      </c>
      <c r="O1561" s="72"/>
      <c r="P1561" s="72"/>
      <c r="Q1561" s="72"/>
      <c r="R1561" s="72"/>
      <c r="S1561" s="72"/>
      <c r="T1561" s="72"/>
      <c r="U1561" s="72"/>
      <c r="V1561" s="72"/>
      <c r="W1561" s="72"/>
      <c r="X1561" s="72"/>
      <c r="Y1561" s="72"/>
      <c r="Z1561" s="72"/>
      <c r="AA1561" s="58">
        <f t="shared" si="83"/>
        <v>0</v>
      </c>
      <c r="AB1561" s="73"/>
      <c r="AC1561" s="59">
        <f>IF(ROUND(Comptes!AA1561,0)=0,Comptes!AF1561,IFERROR(IF(Comptes!H1561&lt;&gt;0,IF(Comptes!AA1561&lt;&gt;0,SUMPRODUCT(Comptes!O1561:Z1561,Comptes!$O$5:$Z$5)/Comptes!AA1561,IF(Comptes!G1561&lt;&gt;0,$AC$3,Comptes!AF1561)),""),""))</f>
        <v>0</v>
      </c>
      <c r="AD1561" s="60" t="str">
        <f ca="1">+IFERROR(VLOOKUP((($AC$3-AC1561))/30.5,$AK$24:$AL$28,2,TRUE),"")</f>
        <v>A plus d’un an</v>
      </c>
      <c r="AE1561" s="52"/>
      <c r="AF1561" s="61"/>
    </row>
    <row r="1562" spans="1:32" customFormat="1" ht="13.8" x14ac:dyDescent="0.3">
      <c r="A1562" s="76"/>
      <c r="B1562" s="64" t="s">
        <v>125</v>
      </c>
      <c r="C1562" s="65" t="s">
        <v>125</v>
      </c>
      <c r="D1562" s="65" t="s">
        <v>125</v>
      </c>
      <c r="E1562" s="66" t="s">
        <v>125</v>
      </c>
      <c r="F1562" s="54">
        <v>0</v>
      </c>
      <c r="G1562" s="55">
        <v>0</v>
      </c>
      <c r="H1562" s="67">
        <f t="shared" si="81"/>
        <v>0</v>
      </c>
      <c r="I1562" s="68"/>
      <c r="J1562" s="56"/>
      <c r="K1562" s="69"/>
      <c r="L1562" s="70">
        <f t="shared" si="82"/>
        <v>0</v>
      </c>
      <c r="M1562" s="52"/>
      <c r="N1562" s="57">
        <v>0</v>
      </c>
      <c r="O1562" s="72"/>
      <c r="P1562" s="72"/>
      <c r="Q1562" s="72"/>
      <c r="R1562" s="72"/>
      <c r="S1562" s="72"/>
      <c r="T1562" s="72"/>
      <c r="U1562" s="72"/>
      <c r="V1562" s="72"/>
      <c r="W1562" s="72"/>
      <c r="X1562" s="72"/>
      <c r="Y1562" s="72"/>
      <c r="Z1562" s="72"/>
      <c r="AA1562" s="58">
        <f t="shared" si="83"/>
        <v>0</v>
      </c>
      <c r="AB1562" s="73"/>
      <c r="AC1562" s="59">
        <f>IF(ROUND(Comptes!AA1562,0)=0,Comptes!AF1562,IFERROR(IF(Comptes!H1562&lt;&gt;0,IF(Comptes!AA1562&lt;&gt;0,SUMPRODUCT(Comptes!O1562:Z1562,Comptes!$O$5:$Z$5)/Comptes!AA1562,IF(Comptes!G1562&lt;&gt;0,$AC$3,Comptes!AF1562)),""),""))</f>
        <v>0</v>
      </c>
      <c r="AD1562" s="60" t="str">
        <f ca="1">+IFERROR(VLOOKUP((($AC$3-AC1562))/30.5,$AK$24:$AL$28,2,TRUE),"")</f>
        <v>A plus d’un an</v>
      </c>
      <c r="AE1562" s="52"/>
      <c r="AF1562" s="61"/>
    </row>
    <row r="1563" spans="1:32" customFormat="1" ht="13.8" x14ac:dyDescent="0.3">
      <c r="A1563" s="76"/>
      <c r="B1563" s="64" t="s">
        <v>125</v>
      </c>
      <c r="C1563" s="65" t="s">
        <v>125</v>
      </c>
      <c r="D1563" s="65" t="s">
        <v>125</v>
      </c>
      <c r="E1563" s="66" t="s">
        <v>125</v>
      </c>
      <c r="F1563" s="54">
        <v>0</v>
      </c>
      <c r="G1563" s="55">
        <v>0</v>
      </c>
      <c r="H1563" s="67">
        <f t="shared" si="81"/>
        <v>0</v>
      </c>
      <c r="I1563" s="68"/>
      <c r="J1563" s="56"/>
      <c r="K1563" s="69"/>
      <c r="L1563" s="70">
        <f t="shared" si="82"/>
        <v>0</v>
      </c>
      <c r="M1563" s="52"/>
      <c r="N1563" s="57">
        <v>0</v>
      </c>
      <c r="O1563" s="72"/>
      <c r="P1563" s="72"/>
      <c r="Q1563" s="72"/>
      <c r="R1563" s="72"/>
      <c r="S1563" s="72"/>
      <c r="T1563" s="72"/>
      <c r="U1563" s="72"/>
      <c r="V1563" s="72"/>
      <c r="W1563" s="72"/>
      <c r="X1563" s="72"/>
      <c r="Y1563" s="72"/>
      <c r="Z1563" s="72"/>
      <c r="AA1563" s="58">
        <f t="shared" si="83"/>
        <v>0</v>
      </c>
      <c r="AB1563" s="73"/>
      <c r="AC1563" s="59">
        <f>IF(ROUND(Comptes!AA1563,0)=0,Comptes!AF1563,IFERROR(IF(Comptes!H1563&lt;&gt;0,IF(Comptes!AA1563&lt;&gt;0,SUMPRODUCT(Comptes!O1563:Z1563,Comptes!$O$5:$Z$5)/Comptes!AA1563,IF(Comptes!G1563&lt;&gt;0,$AC$3,Comptes!AF1563)),""),""))</f>
        <v>0</v>
      </c>
      <c r="AD1563" s="60" t="str">
        <f ca="1">+IFERROR(VLOOKUP((($AC$3-AC1563))/30.5,$AK$24:$AL$28,2,TRUE),"")</f>
        <v>A plus d’un an</v>
      </c>
      <c r="AE1563" s="52"/>
      <c r="AF1563" s="61"/>
    </row>
    <row r="1564" spans="1:32" customFormat="1" ht="13.8" x14ac:dyDescent="0.3">
      <c r="A1564" s="76"/>
      <c r="B1564" s="64" t="s">
        <v>125</v>
      </c>
      <c r="C1564" s="65" t="s">
        <v>125</v>
      </c>
      <c r="D1564" s="65" t="s">
        <v>125</v>
      </c>
      <c r="E1564" s="66" t="s">
        <v>125</v>
      </c>
      <c r="F1564" s="54">
        <v>0</v>
      </c>
      <c r="G1564" s="55">
        <v>0</v>
      </c>
      <c r="H1564" s="67">
        <f t="shared" si="81"/>
        <v>0</v>
      </c>
      <c r="I1564" s="68"/>
      <c r="J1564" s="56"/>
      <c r="K1564" s="69"/>
      <c r="L1564" s="70">
        <f t="shared" si="82"/>
        <v>0</v>
      </c>
      <c r="M1564" s="52"/>
      <c r="N1564" s="57">
        <v>0</v>
      </c>
      <c r="O1564" s="72"/>
      <c r="P1564" s="72"/>
      <c r="Q1564" s="72"/>
      <c r="R1564" s="72"/>
      <c r="S1564" s="72"/>
      <c r="T1564" s="72"/>
      <c r="U1564" s="72"/>
      <c r="V1564" s="72"/>
      <c r="W1564" s="72"/>
      <c r="X1564" s="72"/>
      <c r="Y1564" s="72"/>
      <c r="Z1564" s="72"/>
      <c r="AA1564" s="58">
        <f t="shared" si="83"/>
        <v>0</v>
      </c>
      <c r="AB1564" s="73"/>
      <c r="AC1564" s="59">
        <f>IF(ROUND(Comptes!AA1564,0)=0,Comptes!AF1564,IFERROR(IF(Comptes!H1564&lt;&gt;0,IF(Comptes!AA1564&lt;&gt;0,SUMPRODUCT(Comptes!O1564:Z1564,Comptes!$O$5:$Z$5)/Comptes!AA1564,IF(Comptes!G1564&lt;&gt;0,$AC$3,Comptes!AF1564)),""),""))</f>
        <v>0</v>
      </c>
      <c r="AD1564" s="60" t="str">
        <f ca="1">+IFERROR(VLOOKUP((($AC$3-AC1564))/30.5,$AK$24:$AL$28,2,TRUE),"")</f>
        <v>A plus d’un an</v>
      </c>
      <c r="AE1564" s="52"/>
      <c r="AF1564" s="61"/>
    </row>
    <row r="1565" spans="1:32" customFormat="1" ht="13.8" x14ac:dyDescent="0.3">
      <c r="A1565" s="76"/>
      <c r="B1565" s="64" t="s">
        <v>125</v>
      </c>
      <c r="C1565" s="65" t="s">
        <v>125</v>
      </c>
      <c r="D1565" s="65" t="s">
        <v>125</v>
      </c>
      <c r="E1565" s="66" t="s">
        <v>125</v>
      </c>
      <c r="F1565" s="54">
        <v>0</v>
      </c>
      <c r="G1565" s="55">
        <v>0</v>
      </c>
      <c r="H1565" s="67">
        <f t="shared" si="81"/>
        <v>0</v>
      </c>
      <c r="I1565" s="68"/>
      <c r="J1565" s="56"/>
      <c r="K1565" s="69"/>
      <c r="L1565" s="70">
        <f t="shared" si="82"/>
        <v>0</v>
      </c>
      <c r="M1565" s="52"/>
      <c r="N1565" s="57">
        <v>0</v>
      </c>
      <c r="O1565" s="72"/>
      <c r="P1565" s="72"/>
      <c r="Q1565" s="72"/>
      <c r="R1565" s="72"/>
      <c r="S1565" s="72"/>
      <c r="T1565" s="72"/>
      <c r="U1565" s="72"/>
      <c r="V1565" s="72"/>
      <c r="W1565" s="72"/>
      <c r="X1565" s="72"/>
      <c r="Y1565" s="72"/>
      <c r="Z1565" s="72"/>
      <c r="AA1565" s="58">
        <f t="shared" si="83"/>
        <v>0</v>
      </c>
      <c r="AB1565" s="73"/>
      <c r="AC1565" s="59">
        <f>IF(ROUND(Comptes!AA1565,0)=0,Comptes!AF1565,IFERROR(IF(Comptes!H1565&lt;&gt;0,IF(Comptes!AA1565&lt;&gt;0,SUMPRODUCT(Comptes!O1565:Z1565,Comptes!$O$5:$Z$5)/Comptes!AA1565,IF(Comptes!G1565&lt;&gt;0,$AC$3,Comptes!AF1565)),""),""))</f>
        <v>0</v>
      </c>
      <c r="AD1565" s="60" t="str">
        <f ca="1">+IFERROR(VLOOKUP((($AC$3-AC1565))/30.5,$AK$24:$AL$28,2,TRUE),"")</f>
        <v>A plus d’un an</v>
      </c>
      <c r="AE1565" s="52"/>
      <c r="AF1565" s="61"/>
    </row>
    <row r="1566" spans="1:32" customFormat="1" ht="13.8" x14ac:dyDescent="0.3">
      <c r="A1566" s="76"/>
      <c r="B1566" s="64" t="s">
        <v>125</v>
      </c>
      <c r="C1566" s="65" t="s">
        <v>125</v>
      </c>
      <c r="D1566" s="65" t="s">
        <v>125</v>
      </c>
      <c r="E1566" s="66" t="s">
        <v>125</v>
      </c>
      <c r="F1566" s="54">
        <v>0</v>
      </c>
      <c r="G1566" s="55">
        <v>0</v>
      </c>
      <c r="H1566" s="67">
        <f t="shared" si="81"/>
        <v>0</v>
      </c>
      <c r="I1566" s="68"/>
      <c r="J1566" s="56"/>
      <c r="K1566" s="69"/>
      <c r="L1566" s="70">
        <f t="shared" si="82"/>
        <v>0</v>
      </c>
      <c r="M1566" s="52"/>
      <c r="N1566" s="57">
        <v>0</v>
      </c>
      <c r="O1566" s="72"/>
      <c r="P1566" s="72"/>
      <c r="Q1566" s="72"/>
      <c r="R1566" s="72"/>
      <c r="S1566" s="72"/>
      <c r="T1566" s="72"/>
      <c r="U1566" s="72"/>
      <c r="V1566" s="72"/>
      <c r="W1566" s="72"/>
      <c r="X1566" s="72"/>
      <c r="Y1566" s="72"/>
      <c r="Z1566" s="72"/>
      <c r="AA1566" s="58">
        <f t="shared" si="83"/>
        <v>0</v>
      </c>
      <c r="AB1566" s="73"/>
      <c r="AC1566" s="59">
        <f>IF(ROUND(Comptes!AA1566,0)=0,Comptes!AF1566,IFERROR(IF(Comptes!H1566&lt;&gt;0,IF(Comptes!AA1566&lt;&gt;0,SUMPRODUCT(Comptes!O1566:Z1566,Comptes!$O$5:$Z$5)/Comptes!AA1566,IF(Comptes!G1566&lt;&gt;0,$AC$3,Comptes!AF1566)),""),""))</f>
        <v>0</v>
      </c>
      <c r="AD1566" s="60" t="str">
        <f ca="1">+IFERROR(VLOOKUP((($AC$3-AC1566))/30.5,$AK$24:$AL$28,2,TRUE),"")</f>
        <v>A plus d’un an</v>
      </c>
      <c r="AE1566" s="52"/>
      <c r="AF1566" s="61"/>
    </row>
    <row r="1567" spans="1:32" customFormat="1" ht="13.8" x14ac:dyDescent="0.3">
      <c r="A1567" s="76"/>
      <c r="B1567" s="64" t="s">
        <v>125</v>
      </c>
      <c r="C1567" s="65" t="s">
        <v>125</v>
      </c>
      <c r="D1567" s="65" t="s">
        <v>125</v>
      </c>
      <c r="E1567" s="66" t="s">
        <v>125</v>
      </c>
      <c r="F1567" s="54">
        <v>0</v>
      </c>
      <c r="G1567" s="55">
        <v>0</v>
      </c>
      <c r="H1567" s="67">
        <f t="shared" si="81"/>
        <v>0</v>
      </c>
      <c r="I1567" s="68"/>
      <c r="J1567" s="56"/>
      <c r="K1567" s="69"/>
      <c r="L1567" s="70">
        <f t="shared" si="82"/>
        <v>0</v>
      </c>
      <c r="M1567" s="52"/>
      <c r="N1567" s="57">
        <v>0</v>
      </c>
      <c r="O1567" s="72"/>
      <c r="P1567" s="72"/>
      <c r="Q1567" s="72"/>
      <c r="R1567" s="72"/>
      <c r="S1567" s="72"/>
      <c r="T1567" s="72"/>
      <c r="U1567" s="72"/>
      <c r="V1567" s="72"/>
      <c r="W1567" s="72"/>
      <c r="X1567" s="72"/>
      <c r="Y1567" s="72"/>
      <c r="Z1567" s="72"/>
      <c r="AA1567" s="58">
        <f t="shared" si="83"/>
        <v>0</v>
      </c>
      <c r="AB1567" s="73"/>
      <c r="AC1567" s="59">
        <f>IF(ROUND(Comptes!AA1567,0)=0,Comptes!AF1567,IFERROR(IF(Comptes!H1567&lt;&gt;0,IF(Comptes!AA1567&lt;&gt;0,SUMPRODUCT(Comptes!O1567:Z1567,Comptes!$O$5:$Z$5)/Comptes!AA1567,IF(Comptes!G1567&lt;&gt;0,$AC$3,Comptes!AF1567)),""),""))</f>
        <v>0</v>
      </c>
      <c r="AD1567" s="60" t="str">
        <f ca="1">+IFERROR(VLOOKUP((($AC$3-AC1567))/30.5,$AK$24:$AL$28,2,TRUE),"")</f>
        <v>A plus d’un an</v>
      </c>
      <c r="AE1567" s="52"/>
      <c r="AF1567" s="61"/>
    </row>
    <row r="1568" spans="1:32" customFormat="1" ht="13.8" x14ac:dyDescent="0.3">
      <c r="A1568" s="76"/>
      <c r="B1568" s="64" t="s">
        <v>125</v>
      </c>
      <c r="C1568" s="65" t="s">
        <v>125</v>
      </c>
      <c r="D1568" s="65" t="s">
        <v>125</v>
      </c>
      <c r="E1568" s="66" t="s">
        <v>125</v>
      </c>
      <c r="F1568" s="54">
        <v>0</v>
      </c>
      <c r="G1568" s="55">
        <v>0</v>
      </c>
      <c r="H1568" s="67">
        <f t="shared" si="81"/>
        <v>0</v>
      </c>
      <c r="I1568" s="68"/>
      <c r="J1568" s="56"/>
      <c r="K1568" s="69"/>
      <c r="L1568" s="70">
        <f t="shared" si="82"/>
        <v>0</v>
      </c>
      <c r="M1568" s="52"/>
      <c r="N1568" s="57">
        <v>0</v>
      </c>
      <c r="O1568" s="72"/>
      <c r="P1568" s="72"/>
      <c r="Q1568" s="72"/>
      <c r="R1568" s="72"/>
      <c r="S1568" s="72"/>
      <c r="T1568" s="72"/>
      <c r="U1568" s="72"/>
      <c r="V1568" s="72"/>
      <c r="W1568" s="72"/>
      <c r="X1568" s="72"/>
      <c r="Y1568" s="72"/>
      <c r="Z1568" s="72"/>
      <c r="AA1568" s="58">
        <f t="shared" si="83"/>
        <v>0</v>
      </c>
      <c r="AB1568" s="73"/>
      <c r="AC1568" s="59">
        <f>IF(ROUND(Comptes!AA1568,0)=0,Comptes!AF1568,IFERROR(IF(Comptes!H1568&lt;&gt;0,IF(Comptes!AA1568&lt;&gt;0,SUMPRODUCT(Comptes!O1568:Z1568,Comptes!$O$5:$Z$5)/Comptes!AA1568,IF(Comptes!G1568&lt;&gt;0,$AC$3,Comptes!AF1568)),""),""))</f>
        <v>0</v>
      </c>
      <c r="AD1568" s="60" t="str">
        <f ca="1">+IFERROR(VLOOKUP((($AC$3-AC1568))/30.5,$AK$24:$AL$28,2,TRUE),"")</f>
        <v>A plus d’un an</v>
      </c>
      <c r="AE1568" s="52"/>
      <c r="AF1568" s="61"/>
    </row>
    <row r="1569" spans="1:32" customFormat="1" ht="13.8" x14ac:dyDescent="0.3">
      <c r="A1569" s="76"/>
      <c r="B1569" s="64" t="s">
        <v>125</v>
      </c>
      <c r="C1569" s="65" t="s">
        <v>125</v>
      </c>
      <c r="D1569" s="65" t="s">
        <v>125</v>
      </c>
      <c r="E1569" s="66" t="s">
        <v>125</v>
      </c>
      <c r="F1569" s="54">
        <v>0</v>
      </c>
      <c r="G1569" s="55">
        <v>0</v>
      </c>
      <c r="H1569" s="67">
        <f t="shared" si="81"/>
        <v>0</v>
      </c>
      <c r="I1569" s="68"/>
      <c r="J1569" s="56"/>
      <c r="K1569" s="69"/>
      <c r="L1569" s="70">
        <f t="shared" si="82"/>
        <v>0</v>
      </c>
      <c r="M1569" s="52"/>
      <c r="N1569" s="57">
        <v>0</v>
      </c>
      <c r="O1569" s="72"/>
      <c r="P1569" s="72"/>
      <c r="Q1569" s="72"/>
      <c r="R1569" s="72"/>
      <c r="S1569" s="72"/>
      <c r="T1569" s="72"/>
      <c r="U1569" s="72"/>
      <c r="V1569" s="72"/>
      <c r="W1569" s="72"/>
      <c r="X1569" s="72"/>
      <c r="Y1569" s="72"/>
      <c r="Z1569" s="72"/>
      <c r="AA1569" s="58">
        <f t="shared" si="83"/>
        <v>0</v>
      </c>
      <c r="AB1569" s="73"/>
      <c r="AC1569" s="59">
        <f>IF(ROUND(Comptes!AA1569,0)=0,Comptes!AF1569,IFERROR(IF(Comptes!H1569&lt;&gt;0,IF(Comptes!AA1569&lt;&gt;0,SUMPRODUCT(Comptes!O1569:Z1569,Comptes!$O$5:$Z$5)/Comptes!AA1569,IF(Comptes!G1569&lt;&gt;0,$AC$3,Comptes!AF1569)),""),""))</f>
        <v>0</v>
      </c>
      <c r="AD1569" s="60" t="str">
        <f ca="1">+IFERROR(VLOOKUP((($AC$3-AC1569))/30.5,$AK$24:$AL$28,2,TRUE),"")</f>
        <v>A plus d’un an</v>
      </c>
      <c r="AE1569" s="52"/>
      <c r="AF1569" s="61"/>
    </row>
    <row r="1570" spans="1:32" customFormat="1" ht="13.8" x14ac:dyDescent="0.3">
      <c r="A1570" s="76"/>
      <c r="B1570" s="64" t="s">
        <v>125</v>
      </c>
      <c r="C1570" s="65" t="s">
        <v>125</v>
      </c>
      <c r="D1570" s="65" t="s">
        <v>125</v>
      </c>
      <c r="E1570" s="66" t="s">
        <v>125</v>
      </c>
      <c r="F1570" s="54">
        <v>0</v>
      </c>
      <c r="G1570" s="55">
        <v>0</v>
      </c>
      <c r="H1570" s="67">
        <f t="shared" si="81"/>
        <v>0</v>
      </c>
      <c r="I1570" s="68"/>
      <c r="J1570" s="56"/>
      <c r="K1570" s="69"/>
      <c r="L1570" s="70">
        <f t="shared" si="82"/>
        <v>0</v>
      </c>
      <c r="M1570" s="52"/>
      <c r="N1570" s="57">
        <v>0</v>
      </c>
      <c r="O1570" s="72"/>
      <c r="P1570" s="72"/>
      <c r="Q1570" s="72"/>
      <c r="R1570" s="72"/>
      <c r="S1570" s="72"/>
      <c r="T1570" s="72"/>
      <c r="U1570" s="72"/>
      <c r="V1570" s="72"/>
      <c r="W1570" s="72"/>
      <c r="X1570" s="72"/>
      <c r="Y1570" s="72"/>
      <c r="Z1570" s="72"/>
      <c r="AA1570" s="58">
        <f t="shared" si="83"/>
        <v>0</v>
      </c>
      <c r="AB1570" s="73"/>
      <c r="AC1570" s="59">
        <f>IF(ROUND(Comptes!AA1570,0)=0,Comptes!AF1570,IFERROR(IF(Comptes!H1570&lt;&gt;0,IF(Comptes!AA1570&lt;&gt;0,SUMPRODUCT(Comptes!O1570:Z1570,Comptes!$O$5:$Z$5)/Comptes!AA1570,IF(Comptes!G1570&lt;&gt;0,$AC$3,Comptes!AF1570)),""),""))</f>
        <v>0</v>
      </c>
      <c r="AD1570" s="60" t="str">
        <f ca="1">+IFERROR(VLOOKUP((($AC$3-AC1570))/30.5,$AK$24:$AL$28,2,TRUE),"")</f>
        <v>A plus d’un an</v>
      </c>
      <c r="AE1570" s="52"/>
      <c r="AF1570" s="61"/>
    </row>
    <row r="1571" spans="1:32" customFormat="1" ht="13.8" x14ac:dyDescent="0.3">
      <c r="A1571" s="76"/>
      <c r="B1571" s="64" t="s">
        <v>125</v>
      </c>
      <c r="C1571" s="65" t="s">
        <v>125</v>
      </c>
      <c r="D1571" s="65" t="s">
        <v>125</v>
      </c>
      <c r="E1571" s="66" t="s">
        <v>125</v>
      </c>
      <c r="F1571" s="54">
        <v>0</v>
      </c>
      <c r="G1571" s="55">
        <v>0</v>
      </c>
      <c r="H1571" s="67">
        <f t="shared" si="81"/>
        <v>0</v>
      </c>
      <c r="I1571" s="68"/>
      <c r="J1571" s="56"/>
      <c r="K1571" s="69"/>
      <c r="L1571" s="70">
        <f t="shared" si="82"/>
        <v>0</v>
      </c>
      <c r="M1571" s="52"/>
      <c r="N1571" s="57">
        <v>0</v>
      </c>
      <c r="O1571" s="72"/>
      <c r="P1571" s="72"/>
      <c r="Q1571" s="72"/>
      <c r="R1571" s="72"/>
      <c r="S1571" s="72"/>
      <c r="T1571" s="72"/>
      <c r="U1571" s="72"/>
      <c r="V1571" s="72"/>
      <c r="W1571" s="72"/>
      <c r="X1571" s="72"/>
      <c r="Y1571" s="72"/>
      <c r="Z1571" s="72"/>
      <c r="AA1571" s="58">
        <f t="shared" si="83"/>
        <v>0</v>
      </c>
      <c r="AB1571" s="73"/>
      <c r="AC1571" s="59">
        <f>IF(ROUND(Comptes!AA1571,0)=0,Comptes!AF1571,IFERROR(IF(Comptes!H1571&lt;&gt;0,IF(Comptes!AA1571&lt;&gt;0,SUMPRODUCT(Comptes!O1571:Z1571,Comptes!$O$5:$Z$5)/Comptes!AA1571,IF(Comptes!G1571&lt;&gt;0,$AC$3,Comptes!AF1571)),""),""))</f>
        <v>0</v>
      </c>
      <c r="AD1571" s="60" t="str">
        <f ca="1">+IFERROR(VLOOKUP((($AC$3-AC1571))/30.5,$AK$24:$AL$28,2,TRUE),"")</f>
        <v>A plus d’un an</v>
      </c>
      <c r="AE1571" s="52"/>
      <c r="AF1571" s="61"/>
    </row>
    <row r="1572" spans="1:32" customFormat="1" ht="13.8" x14ac:dyDescent="0.3">
      <c r="A1572" s="76"/>
      <c r="B1572" s="64" t="s">
        <v>125</v>
      </c>
      <c r="C1572" s="65" t="s">
        <v>125</v>
      </c>
      <c r="D1572" s="65" t="s">
        <v>125</v>
      </c>
      <c r="E1572" s="66" t="s">
        <v>125</v>
      </c>
      <c r="F1572" s="54">
        <v>0</v>
      </c>
      <c r="G1572" s="55">
        <v>0</v>
      </c>
      <c r="H1572" s="67">
        <f t="shared" si="81"/>
        <v>0</v>
      </c>
      <c r="I1572" s="68"/>
      <c r="J1572" s="56"/>
      <c r="K1572" s="69"/>
      <c r="L1572" s="70">
        <f t="shared" si="82"/>
        <v>0</v>
      </c>
      <c r="M1572" s="52"/>
      <c r="N1572" s="57">
        <v>0</v>
      </c>
      <c r="O1572" s="72"/>
      <c r="P1572" s="72"/>
      <c r="Q1572" s="72"/>
      <c r="R1572" s="72"/>
      <c r="S1572" s="72"/>
      <c r="T1572" s="72"/>
      <c r="U1572" s="72"/>
      <c r="V1572" s="72"/>
      <c r="W1572" s="72"/>
      <c r="X1572" s="72"/>
      <c r="Y1572" s="72"/>
      <c r="Z1572" s="72"/>
      <c r="AA1572" s="58">
        <f t="shared" si="83"/>
        <v>0</v>
      </c>
      <c r="AB1572" s="73"/>
      <c r="AC1572" s="59">
        <f>IF(ROUND(Comptes!AA1572,0)=0,Comptes!AF1572,IFERROR(IF(Comptes!H1572&lt;&gt;0,IF(Comptes!AA1572&lt;&gt;0,SUMPRODUCT(Comptes!O1572:Z1572,Comptes!$O$5:$Z$5)/Comptes!AA1572,IF(Comptes!G1572&lt;&gt;0,$AC$3,Comptes!AF1572)),""),""))</f>
        <v>0</v>
      </c>
      <c r="AD1572" s="60" t="str">
        <f ca="1">+IFERROR(VLOOKUP((($AC$3-AC1572))/30.5,$AK$24:$AL$28,2,TRUE),"")</f>
        <v>A plus d’un an</v>
      </c>
      <c r="AE1572" s="52"/>
      <c r="AF1572" s="61"/>
    </row>
    <row r="1573" spans="1:32" customFormat="1" ht="13.8" x14ac:dyDescent="0.3">
      <c r="A1573" s="76"/>
      <c r="B1573" s="64" t="s">
        <v>125</v>
      </c>
      <c r="C1573" s="65" t="s">
        <v>125</v>
      </c>
      <c r="D1573" s="65" t="s">
        <v>125</v>
      </c>
      <c r="E1573" s="66" t="s">
        <v>125</v>
      </c>
      <c r="F1573" s="54">
        <v>0</v>
      </c>
      <c r="G1573" s="55">
        <v>0</v>
      </c>
      <c r="H1573" s="67">
        <f t="shared" si="81"/>
        <v>0</v>
      </c>
      <c r="I1573" s="68"/>
      <c r="J1573" s="56"/>
      <c r="K1573" s="69"/>
      <c r="L1573" s="70">
        <f t="shared" si="82"/>
        <v>0</v>
      </c>
      <c r="M1573" s="52"/>
      <c r="N1573" s="57">
        <v>0</v>
      </c>
      <c r="O1573" s="72"/>
      <c r="P1573" s="72"/>
      <c r="Q1573" s="72"/>
      <c r="R1573" s="72"/>
      <c r="S1573" s="72"/>
      <c r="T1573" s="72"/>
      <c r="U1573" s="72"/>
      <c r="V1573" s="72"/>
      <c r="W1573" s="72"/>
      <c r="X1573" s="72"/>
      <c r="Y1573" s="72"/>
      <c r="Z1573" s="72"/>
      <c r="AA1573" s="58">
        <f t="shared" si="83"/>
        <v>0</v>
      </c>
      <c r="AB1573" s="73"/>
      <c r="AC1573" s="59">
        <f>IF(ROUND(Comptes!AA1573,0)=0,Comptes!AF1573,IFERROR(IF(Comptes!H1573&lt;&gt;0,IF(Comptes!AA1573&lt;&gt;0,SUMPRODUCT(Comptes!O1573:Z1573,Comptes!$O$5:$Z$5)/Comptes!AA1573,IF(Comptes!G1573&lt;&gt;0,$AC$3,Comptes!AF1573)),""),""))</f>
        <v>0</v>
      </c>
      <c r="AD1573" s="60" t="str">
        <f ca="1">+IFERROR(VLOOKUP((($AC$3-AC1573))/30.5,$AK$24:$AL$28,2,TRUE),"")</f>
        <v>A plus d’un an</v>
      </c>
      <c r="AE1573" s="52"/>
      <c r="AF1573" s="61"/>
    </row>
    <row r="1574" spans="1:32" customFormat="1" ht="13.8" x14ac:dyDescent="0.3">
      <c r="A1574" s="76"/>
      <c r="B1574" s="64" t="s">
        <v>125</v>
      </c>
      <c r="C1574" s="65" t="s">
        <v>125</v>
      </c>
      <c r="D1574" s="65" t="s">
        <v>125</v>
      </c>
      <c r="E1574" s="66" t="s">
        <v>125</v>
      </c>
      <c r="F1574" s="54">
        <v>0</v>
      </c>
      <c r="G1574" s="55">
        <v>0</v>
      </c>
      <c r="H1574" s="67">
        <f t="shared" si="81"/>
        <v>0</v>
      </c>
      <c r="I1574" s="68"/>
      <c r="J1574" s="56"/>
      <c r="K1574" s="69"/>
      <c r="L1574" s="70">
        <f t="shared" si="82"/>
        <v>0</v>
      </c>
      <c r="M1574" s="52"/>
      <c r="N1574" s="57">
        <v>0</v>
      </c>
      <c r="O1574" s="72"/>
      <c r="P1574" s="72"/>
      <c r="Q1574" s="72"/>
      <c r="R1574" s="72"/>
      <c r="S1574" s="72"/>
      <c r="T1574" s="72"/>
      <c r="U1574" s="72"/>
      <c r="V1574" s="72"/>
      <c r="W1574" s="72"/>
      <c r="X1574" s="72"/>
      <c r="Y1574" s="72"/>
      <c r="Z1574" s="72"/>
      <c r="AA1574" s="58">
        <f t="shared" si="83"/>
        <v>0</v>
      </c>
      <c r="AB1574" s="73"/>
      <c r="AC1574" s="59">
        <f>IF(ROUND(Comptes!AA1574,0)=0,Comptes!AF1574,IFERROR(IF(Comptes!H1574&lt;&gt;0,IF(Comptes!AA1574&lt;&gt;0,SUMPRODUCT(Comptes!O1574:Z1574,Comptes!$O$5:$Z$5)/Comptes!AA1574,IF(Comptes!G1574&lt;&gt;0,$AC$3,Comptes!AF1574)),""),""))</f>
        <v>0</v>
      </c>
      <c r="AD1574" s="60" t="str">
        <f ca="1">+IFERROR(VLOOKUP((($AC$3-AC1574))/30.5,$AK$24:$AL$28,2,TRUE),"")</f>
        <v>A plus d’un an</v>
      </c>
      <c r="AE1574" s="52"/>
      <c r="AF1574" s="61"/>
    </row>
    <row r="1575" spans="1:32" customFormat="1" ht="13.8" x14ac:dyDescent="0.3">
      <c r="A1575" s="76"/>
      <c r="B1575" s="64" t="s">
        <v>125</v>
      </c>
      <c r="C1575" s="65" t="s">
        <v>125</v>
      </c>
      <c r="D1575" s="65" t="s">
        <v>125</v>
      </c>
      <c r="E1575" s="66" t="s">
        <v>125</v>
      </c>
      <c r="F1575" s="54">
        <v>0</v>
      </c>
      <c r="G1575" s="55">
        <v>0</v>
      </c>
      <c r="H1575" s="67">
        <f t="shared" si="81"/>
        <v>0</v>
      </c>
      <c r="I1575" s="68"/>
      <c r="J1575" s="56"/>
      <c r="K1575" s="69"/>
      <c r="L1575" s="70">
        <f t="shared" si="82"/>
        <v>0</v>
      </c>
      <c r="M1575" s="52"/>
      <c r="N1575" s="57">
        <v>0</v>
      </c>
      <c r="O1575" s="72"/>
      <c r="P1575" s="72"/>
      <c r="Q1575" s="72"/>
      <c r="R1575" s="72"/>
      <c r="S1575" s="72"/>
      <c r="T1575" s="72"/>
      <c r="U1575" s="72"/>
      <c r="V1575" s="72"/>
      <c r="W1575" s="72"/>
      <c r="X1575" s="72"/>
      <c r="Y1575" s="72"/>
      <c r="Z1575" s="72"/>
      <c r="AA1575" s="58">
        <f t="shared" si="83"/>
        <v>0</v>
      </c>
      <c r="AB1575" s="73"/>
      <c r="AC1575" s="59">
        <f>IF(ROUND(Comptes!AA1575,0)=0,Comptes!AF1575,IFERROR(IF(Comptes!H1575&lt;&gt;0,IF(Comptes!AA1575&lt;&gt;0,SUMPRODUCT(Comptes!O1575:Z1575,Comptes!$O$5:$Z$5)/Comptes!AA1575,IF(Comptes!G1575&lt;&gt;0,$AC$3,Comptes!AF1575)),""),""))</f>
        <v>0</v>
      </c>
      <c r="AD1575" s="60" t="str">
        <f ca="1">+IFERROR(VLOOKUP((($AC$3-AC1575))/30.5,$AK$24:$AL$28,2,TRUE),"")</f>
        <v>A plus d’un an</v>
      </c>
      <c r="AE1575" s="52"/>
      <c r="AF1575" s="61"/>
    </row>
    <row r="1576" spans="1:32" customFormat="1" ht="13.8" x14ac:dyDescent="0.3">
      <c r="A1576" s="76"/>
      <c r="B1576" s="64" t="s">
        <v>125</v>
      </c>
      <c r="C1576" s="65" t="s">
        <v>125</v>
      </c>
      <c r="D1576" s="65" t="s">
        <v>125</v>
      </c>
      <c r="E1576" s="66" t="s">
        <v>125</v>
      </c>
      <c r="F1576" s="54">
        <v>0</v>
      </c>
      <c r="G1576" s="55">
        <v>0</v>
      </c>
      <c r="H1576" s="67">
        <f t="shared" si="81"/>
        <v>0</v>
      </c>
      <c r="I1576" s="68"/>
      <c r="J1576" s="56"/>
      <c r="K1576" s="69"/>
      <c r="L1576" s="70">
        <f t="shared" si="82"/>
        <v>0</v>
      </c>
      <c r="M1576" s="52"/>
      <c r="N1576" s="57">
        <v>0</v>
      </c>
      <c r="O1576" s="72"/>
      <c r="P1576" s="72"/>
      <c r="Q1576" s="72"/>
      <c r="R1576" s="72"/>
      <c r="S1576" s="72"/>
      <c r="T1576" s="72"/>
      <c r="U1576" s="72"/>
      <c r="V1576" s="72"/>
      <c r="W1576" s="72"/>
      <c r="X1576" s="72"/>
      <c r="Y1576" s="72"/>
      <c r="Z1576" s="72"/>
      <c r="AA1576" s="58">
        <f t="shared" si="83"/>
        <v>0</v>
      </c>
      <c r="AB1576" s="73"/>
      <c r="AC1576" s="59">
        <f>IF(ROUND(Comptes!AA1576,0)=0,Comptes!AF1576,IFERROR(IF(Comptes!H1576&lt;&gt;0,IF(Comptes!AA1576&lt;&gt;0,SUMPRODUCT(Comptes!O1576:Z1576,Comptes!$O$5:$Z$5)/Comptes!AA1576,IF(Comptes!G1576&lt;&gt;0,$AC$3,Comptes!AF1576)),""),""))</f>
        <v>0</v>
      </c>
      <c r="AD1576" s="60" t="str">
        <f ca="1">+IFERROR(VLOOKUP((($AC$3-AC1576))/30.5,$AK$24:$AL$28,2,TRUE),"")</f>
        <v>A plus d’un an</v>
      </c>
      <c r="AE1576" s="52"/>
      <c r="AF1576" s="61"/>
    </row>
    <row r="1577" spans="1:32" customFormat="1" ht="13.8" x14ac:dyDescent="0.3">
      <c r="A1577" s="76"/>
      <c r="B1577" s="64" t="s">
        <v>125</v>
      </c>
      <c r="C1577" s="65" t="s">
        <v>125</v>
      </c>
      <c r="D1577" s="65" t="s">
        <v>125</v>
      </c>
      <c r="E1577" s="66" t="s">
        <v>125</v>
      </c>
      <c r="F1577" s="54">
        <v>0</v>
      </c>
      <c r="G1577" s="55">
        <v>0</v>
      </c>
      <c r="H1577" s="67">
        <f t="shared" si="81"/>
        <v>0</v>
      </c>
      <c r="I1577" s="68"/>
      <c r="J1577" s="56"/>
      <c r="K1577" s="69"/>
      <c r="L1577" s="70">
        <f t="shared" si="82"/>
        <v>0</v>
      </c>
      <c r="M1577" s="52"/>
      <c r="N1577" s="57">
        <v>0</v>
      </c>
      <c r="O1577" s="72"/>
      <c r="P1577" s="72"/>
      <c r="Q1577" s="72"/>
      <c r="R1577" s="72"/>
      <c r="S1577" s="72"/>
      <c r="T1577" s="72"/>
      <c r="U1577" s="72"/>
      <c r="V1577" s="72"/>
      <c r="W1577" s="72"/>
      <c r="X1577" s="72"/>
      <c r="Y1577" s="72"/>
      <c r="Z1577" s="72"/>
      <c r="AA1577" s="58">
        <f t="shared" si="83"/>
        <v>0</v>
      </c>
      <c r="AB1577" s="73"/>
      <c r="AC1577" s="59">
        <f>IF(ROUND(Comptes!AA1577,0)=0,Comptes!AF1577,IFERROR(IF(Comptes!H1577&lt;&gt;0,IF(Comptes!AA1577&lt;&gt;0,SUMPRODUCT(Comptes!O1577:Z1577,Comptes!$O$5:$Z$5)/Comptes!AA1577,IF(Comptes!G1577&lt;&gt;0,$AC$3,Comptes!AF1577)),""),""))</f>
        <v>0</v>
      </c>
      <c r="AD1577" s="60" t="str">
        <f ca="1">+IFERROR(VLOOKUP((($AC$3-AC1577))/30.5,$AK$24:$AL$28,2,TRUE),"")</f>
        <v>A plus d’un an</v>
      </c>
      <c r="AE1577" s="52"/>
      <c r="AF1577" s="61"/>
    </row>
    <row r="1578" spans="1:32" customFormat="1" ht="13.8" x14ac:dyDescent="0.3">
      <c r="A1578" s="76"/>
      <c r="B1578" s="64" t="s">
        <v>125</v>
      </c>
      <c r="C1578" s="65" t="s">
        <v>125</v>
      </c>
      <c r="D1578" s="65" t="s">
        <v>125</v>
      </c>
      <c r="E1578" s="66" t="s">
        <v>125</v>
      </c>
      <c r="F1578" s="54">
        <v>0</v>
      </c>
      <c r="G1578" s="55">
        <v>0</v>
      </c>
      <c r="H1578" s="67">
        <f t="shared" si="81"/>
        <v>0</v>
      </c>
      <c r="I1578" s="68"/>
      <c r="J1578" s="56"/>
      <c r="K1578" s="69"/>
      <c r="L1578" s="70">
        <f t="shared" si="82"/>
        <v>0</v>
      </c>
      <c r="M1578" s="52"/>
      <c r="N1578" s="57">
        <v>0</v>
      </c>
      <c r="O1578" s="72"/>
      <c r="P1578" s="72"/>
      <c r="Q1578" s="72"/>
      <c r="R1578" s="72"/>
      <c r="S1578" s="72"/>
      <c r="T1578" s="72"/>
      <c r="U1578" s="72"/>
      <c r="V1578" s="72"/>
      <c r="W1578" s="72"/>
      <c r="X1578" s="72"/>
      <c r="Y1578" s="72"/>
      <c r="Z1578" s="72"/>
      <c r="AA1578" s="58">
        <f t="shared" si="83"/>
        <v>0</v>
      </c>
      <c r="AB1578" s="73"/>
      <c r="AC1578" s="59">
        <f>IF(ROUND(Comptes!AA1578,0)=0,Comptes!AF1578,IFERROR(IF(Comptes!H1578&lt;&gt;0,IF(Comptes!AA1578&lt;&gt;0,SUMPRODUCT(Comptes!O1578:Z1578,Comptes!$O$5:$Z$5)/Comptes!AA1578,IF(Comptes!G1578&lt;&gt;0,$AC$3,Comptes!AF1578)),""),""))</f>
        <v>0</v>
      </c>
      <c r="AD1578" s="60" t="str">
        <f ca="1">+IFERROR(VLOOKUP((($AC$3-AC1578))/30.5,$AK$24:$AL$28,2,TRUE),"")</f>
        <v>A plus d’un an</v>
      </c>
      <c r="AE1578" s="52"/>
      <c r="AF1578" s="61"/>
    </row>
    <row r="1579" spans="1:32" customFormat="1" ht="13.8" x14ac:dyDescent="0.3">
      <c r="A1579" s="76"/>
      <c r="B1579" s="64" t="s">
        <v>125</v>
      </c>
      <c r="C1579" s="65" t="s">
        <v>125</v>
      </c>
      <c r="D1579" s="65" t="s">
        <v>125</v>
      </c>
      <c r="E1579" s="66" t="s">
        <v>125</v>
      </c>
      <c r="F1579" s="54">
        <v>0</v>
      </c>
      <c r="G1579" s="55">
        <v>0</v>
      </c>
      <c r="H1579" s="67">
        <f t="shared" si="81"/>
        <v>0</v>
      </c>
      <c r="I1579" s="68"/>
      <c r="J1579" s="56"/>
      <c r="K1579" s="69"/>
      <c r="L1579" s="70">
        <f t="shared" si="82"/>
        <v>0</v>
      </c>
      <c r="M1579" s="52"/>
      <c r="N1579" s="57">
        <v>0</v>
      </c>
      <c r="O1579" s="72"/>
      <c r="P1579" s="72"/>
      <c r="Q1579" s="72"/>
      <c r="R1579" s="72"/>
      <c r="S1579" s="72"/>
      <c r="T1579" s="72"/>
      <c r="U1579" s="72"/>
      <c r="V1579" s="72"/>
      <c r="W1579" s="72"/>
      <c r="X1579" s="72"/>
      <c r="Y1579" s="72"/>
      <c r="Z1579" s="72"/>
      <c r="AA1579" s="58">
        <f t="shared" si="83"/>
        <v>0</v>
      </c>
      <c r="AB1579" s="73"/>
      <c r="AC1579" s="59">
        <f>IF(ROUND(Comptes!AA1579,0)=0,Comptes!AF1579,IFERROR(IF(Comptes!H1579&lt;&gt;0,IF(Comptes!AA1579&lt;&gt;0,SUMPRODUCT(Comptes!O1579:Z1579,Comptes!$O$5:$Z$5)/Comptes!AA1579,IF(Comptes!G1579&lt;&gt;0,$AC$3,Comptes!AF1579)),""),""))</f>
        <v>0</v>
      </c>
      <c r="AD1579" s="60" t="str">
        <f ca="1">+IFERROR(VLOOKUP((($AC$3-AC1579))/30.5,$AK$24:$AL$28,2,TRUE),"")</f>
        <v>A plus d’un an</v>
      </c>
      <c r="AE1579" s="52"/>
      <c r="AF1579" s="61"/>
    </row>
    <row r="1580" spans="1:32" customFormat="1" ht="13.8" x14ac:dyDescent="0.3">
      <c r="A1580" s="76"/>
      <c r="B1580" s="64" t="s">
        <v>125</v>
      </c>
      <c r="C1580" s="65" t="s">
        <v>125</v>
      </c>
      <c r="D1580" s="65" t="s">
        <v>125</v>
      </c>
      <c r="E1580" s="66" t="s">
        <v>125</v>
      </c>
      <c r="F1580" s="54">
        <v>0</v>
      </c>
      <c r="G1580" s="55">
        <v>0</v>
      </c>
      <c r="H1580" s="67">
        <f t="shared" si="81"/>
        <v>0</v>
      </c>
      <c r="I1580" s="68"/>
      <c r="J1580" s="56"/>
      <c r="K1580" s="69"/>
      <c r="L1580" s="70">
        <f t="shared" si="82"/>
        <v>0</v>
      </c>
      <c r="M1580" s="52"/>
      <c r="N1580" s="57">
        <v>0</v>
      </c>
      <c r="O1580" s="72"/>
      <c r="P1580" s="72"/>
      <c r="Q1580" s="72"/>
      <c r="R1580" s="72"/>
      <c r="S1580" s="72"/>
      <c r="T1580" s="72"/>
      <c r="U1580" s="72"/>
      <c r="V1580" s="72"/>
      <c r="W1580" s="72"/>
      <c r="X1580" s="72"/>
      <c r="Y1580" s="72"/>
      <c r="Z1580" s="72"/>
      <c r="AA1580" s="58">
        <f t="shared" si="83"/>
        <v>0</v>
      </c>
      <c r="AB1580" s="73"/>
      <c r="AC1580" s="59">
        <f>IF(ROUND(Comptes!AA1580,0)=0,Comptes!AF1580,IFERROR(IF(Comptes!H1580&lt;&gt;0,IF(Comptes!AA1580&lt;&gt;0,SUMPRODUCT(Comptes!O1580:Z1580,Comptes!$O$5:$Z$5)/Comptes!AA1580,IF(Comptes!G1580&lt;&gt;0,$AC$3,Comptes!AF1580)),""),""))</f>
        <v>0</v>
      </c>
      <c r="AD1580" s="60" t="str">
        <f ca="1">+IFERROR(VLOOKUP((($AC$3-AC1580))/30.5,$AK$24:$AL$28,2,TRUE),"")</f>
        <v>A plus d’un an</v>
      </c>
      <c r="AE1580" s="52"/>
      <c r="AF1580" s="61"/>
    </row>
    <row r="1581" spans="1:32" customFormat="1" ht="13.8" x14ac:dyDescent="0.3">
      <c r="A1581" s="76"/>
      <c r="B1581" s="64" t="s">
        <v>125</v>
      </c>
      <c r="C1581" s="65" t="s">
        <v>125</v>
      </c>
      <c r="D1581" s="65" t="s">
        <v>125</v>
      </c>
      <c r="E1581" s="66" t="s">
        <v>125</v>
      </c>
      <c r="F1581" s="54">
        <v>0</v>
      </c>
      <c r="G1581" s="55">
        <v>0</v>
      </c>
      <c r="H1581" s="67">
        <f t="shared" si="81"/>
        <v>0</v>
      </c>
      <c r="I1581" s="68"/>
      <c r="J1581" s="56"/>
      <c r="K1581" s="69"/>
      <c r="L1581" s="70">
        <f t="shared" si="82"/>
        <v>0</v>
      </c>
      <c r="M1581" s="52"/>
      <c r="N1581" s="57">
        <v>0</v>
      </c>
      <c r="O1581" s="72"/>
      <c r="P1581" s="72"/>
      <c r="Q1581" s="72"/>
      <c r="R1581" s="72"/>
      <c r="S1581" s="72"/>
      <c r="T1581" s="72"/>
      <c r="U1581" s="72"/>
      <c r="V1581" s="72"/>
      <c r="W1581" s="72"/>
      <c r="X1581" s="72"/>
      <c r="Y1581" s="72"/>
      <c r="Z1581" s="72"/>
      <c r="AA1581" s="58">
        <f t="shared" si="83"/>
        <v>0</v>
      </c>
      <c r="AB1581" s="73"/>
      <c r="AC1581" s="59">
        <f>IF(ROUND(Comptes!AA1581,0)=0,Comptes!AF1581,IFERROR(IF(Comptes!H1581&lt;&gt;0,IF(Comptes!AA1581&lt;&gt;0,SUMPRODUCT(Comptes!O1581:Z1581,Comptes!$O$5:$Z$5)/Comptes!AA1581,IF(Comptes!G1581&lt;&gt;0,$AC$3,Comptes!AF1581)),""),""))</f>
        <v>0</v>
      </c>
      <c r="AD1581" s="60" t="str">
        <f ca="1">+IFERROR(VLOOKUP((($AC$3-AC1581))/30.5,$AK$24:$AL$28,2,TRUE),"")</f>
        <v>A plus d’un an</v>
      </c>
      <c r="AE1581" s="52"/>
      <c r="AF1581" s="61"/>
    </row>
    <row r="1582" spans="1:32" customFormat="1" ht="13.8" x14ac:dyDescent="0.3">
      <c r="A1582" s="76"/>
      <c r="B1582" s="64" t="s">
        <v>125</v>
      </c>
      <c r="C1582" s="65" t="s">
        <v>125</v>
      </c>
      <c r="D1582" s="65" t="s">
        <v>125</v>
      </c>
      <c r="E1582" s="66" t="s">
        <v>125</v>
      </c>
      <c r="F1582" s="54">
        <v>0</v>
      </c>
      <c r="G1582" s="55">
        <v>0</v>
      </c>
      <c r="H1582" s="67">
        <f t="shared" si="81"/>
        <v>0</v>
      </c>
      <c r="I1582" s="68"/>
      <c r="J1582" s="56"/>
      <c r="K1582" s="69"/>
      <c r="L1582" s="70">
        <f t="shared" si="82"/>
        <v>0</v>
      </c>
      <c r="M1582" s="52"/>
      <c r="N1582" s="57">
        <v>0</v>
      </c>
      <c r="O1582" s="72"/>
      <c r="P1582" s="72"/>
      <c r="Q1582" s="72"/>
      <c r="R1582" s="72"/>
      <c r="S1582" s="72"/>
      <c r="T1582" s="72"/>
      <c r="U1582" s="72"/>
      <c r="V1582" s="72"/>
      <c r="W1582" s="72"/>
      <c r="X1582" s="72"/>
      <c r="Y1582" s="72"/>
      <c r="Z1582" s="72"/>
      <c r="AA1582" s="58">
        <f t="shared" si="83"/>
        <v>0</v>
      </c>
      <c r="AB1582" s="73"/>
      <c r="AC1582" s="59">
        <f>IF(ROUND(Comptes!AA1582,0)=0,Comptes!AF1582,IFERROR(IF(Comptes!H1582&lt;&gt;0,IF(Comptes!AA1582&lt;&gt;0,SUMPRODUCT(Comptes!O1582:Z1582,Comptes!$O$5:$Z$5)/Comptes!AA1582,IF(Comptes!G1582&lt;&gt;0,$AC$3,Comptes!AF1582)),""),""))</f>
        <v>0</v>
      </c>
      <c r="AD1582" s="60" t="str">
        <f ca="1">+IFERROR(VLOOKUP((($AC$3-AC1582))/30.5,$AK$24:$AL$28,2,TRUE),"")</f>
        <v>A plus d’un an</v>
      </c>
      <c r="AE1582" s="52"/>
      <c r="AF1582" s="61"/>
    </row>
    <row r="1583" spans="1:32" customFormat="1" ht="13.8" x14ac:dyDescent="0.3">
      <c r="A1583" s="76"/>
      <c r="B1583" s="64" t="s">
        <v>125</v>
      </c>
      <c r="C1583" s="65" t="s">
        <v>125</v>
      </c>
      <c r="D1583" s="65" t="s">
        <v>125</v>
      </c>
      <c r="E1583" s="66" t="s">
        <v>125</v>
      </c>
      <c r="F1583" s="54">
        <v>0</v>
      </c>
      <c r="G1583" s="55">
        <v>0</v>
      </c>
      <c r="H1583" s="67">
        <f t="shared" si="81"/>
        <v>0</v>
      </c>
      <c r="I1583" s="68"/>
      <c r="J1583" s="56"/>
      <c r="K1583" s="69"/>
      <c r="L1583" s="70">
        <f t="shared" si="82"/>
        <v>0</v>
      </c>
      <c r="M1583" s="52"/>
      <c r="N1583" s="57">
        <v>0</v>
      </c>
      <c r="O1583" s="72"/>
      <c r="P1583" s="72"/>
      <c r="Q1583" s="72"/>
      <c r="R1583" s="72"/>
      <c r="S1583" s="72"/>
      <c r="T1583" s="72"/>
      <c r="U1583" s="72"/>
      <c r="V1583" s="72"/>
      <c r="W1583" s="72"/>
      <c r="X1583" s="72"/>
      <c r="Y1583" s="72"/>
      <c r="Z1583" s="72"/>
      <c r="AA1583" s="58">
        <f t="shared" si="83"/>
        <v>0</v>
      </c>
      <c r="AB1583" s="73"/>
      <c r="AC1583" s="59">
        <f>IF(ROUND(Comptes!AA1583,0)=0,Comptes!AF1583,IFERROR(IF(Comptes!H1583&lt;&gt;0,IF(Comptes!AA1583&lt;&gt;0,SUMPRODUCT(Comptes!O1583:Z1583,Comptes!$O$5:$Z$5)/Comptes!AA1583,IF(Comptes!G1583&lt;&gt;0,$AC$3,Comptes!AF1583)),""),""))</f>
        <v>0</v>
      </c>
      <c r="AD1583" s="60" t="str">
        <f ca="1">+IFERROR(VLOOKUP((($AC$3-AC1583))/30.5,$AK$24:$AL$28,2,TRUE),"")</f>
        <v>A plus d’un an</v>
      </c>
      <c r="AE1583" s="52"/>
      <c r="AF1583" s="61"/>
    </row>
    <row r="1584" spans="1:32" customFormat="1" ht="13.8" x14ac:dyDescent="0.3">
      <c r="A1584" s="76"/>
      <c r="B1584" s="64" t="s">
        <v>125</v>
      </c>
      <c r="C1584" s="65" t="s">
        <v>125</v>
      </c>
      <c r="D1584" s="65" t="s">
        <v>125</v>
      </c>
      <c r="E1584" s="66" t="s">
        <v>125</v>
      </c>
      <c r="F1584" s="54">
        <v>0</v>
      </c>
      <c r="G1584" s="55">
        <v>0</v>
      </c>
      <c r="H1584" s="67">
        <f t="shared" si="81"/>
        <v>0</v>
      </c>
      <c r="I1584" s="68"/>
      <c r="J1584" s="56"/>
      <c r="K1584" s="69"/>
      <c r="L1584" s="70">
        <f t="shared" si="82"/>
        <v>0</v>
      </c>
      <c r="M1584" s="52"/>
      <c r="N1584" s="57">
        <v>0</v>
      </c>
      <c r="O1584" s="72"/>
      <c r="P1584" s="72"/>
      <c r="Q1584" s="72"/>
      <c r="R1584" s="72"/>
      <c r="S1584" s="72"/>
      <c r="T1584" s="72"/>
      <c r="U1584" s="72"/>
      <c r="V1584" s="72"/>
      <c r="W1584" s="72"/>
      <c r="X1584" s="72"/>
      <c r="Y1584" s="72"/>
      <c r="Z1584" s="72"/>
      <c r="AA1584" s="58">
        <f t="shared" si="83"/>
        <v>0</v>
      </c>
      <c r="AB1584" s="73"/>
      <c r="AC1584" s="59">
        <f>IF(ROUND(Comptes!AA1584,0)=0,Comptes!AF1584,IFERROR(IF(Comptes!H1584&lt;&gt;0,IF(Comptes!AA1584&lt;&gt;0,SUMPRODUCT(Comptes!O1584:Z1584,Comptes!$O$5:$Z$5)/Comptes!AA1584,IF(Comptes!G1584&lt;&gt;0,$AC$3,Comptes!AF1584)),""),""))</f>
        <v>0</v>
      </c>
      <c r="AD1584" s="60" t="str">
        <f ca="1">+IFERROR(VLOOKUP((($AC$3-AC1584))/30.5,$AK$24:$AL$28,2,TRUE),"")</f>
        <v>A plus d’un an</v>
      </c>
      <c r="AE1584" s="52"/>
      <c r="AF1584" s="61"/>
    </row>
    <row r="1585" spans="1:32" customFormat="1" ht="13.8" x14ac:dyDescent="0.3">
      <c r="A1585" s="76"/>
      <c r="B1585" s="64" t="s">
        <v>125</v>
      </c>
      <c r="C1585" s="65" t="s">
        <v>125</v>
      </c>
      <c r="D1585" s="65" t="s">
        <v>125</v>
      </c>
      <c r="E1585" s="66" t="s">
        <v>125</v>
      </c>
      <c r="F1585" s="54">
        <v>0</v>
      </c>
      <c r="G1585" s="55">
        <v>0</v>
      </c>
      <c r="H1585" s="67">
        <f t="shared" si="81"/>
        <v>0</v>
      </c>
      <c r="I1585" s="68"/>
      <c r="J1585" s="56"/>
      <c r="K1585" s="69"/>
      <c r="L1585" s="70">
        <f t="shared" si="82"/>
        <v>0</v>
      </c>
      <c r="M1585" s="52"/>
      <c r="N1585" s="57">
        <v>0</v>
      </c>
      <c r="O1585" s="72"/>
      <c r="P1585" s="72"/>
      <c r="Q1585" s="72"/>
      <c r="R1585" s="72"/>
      <c r="S1585" s="72"/>
      <c r="T1585" s="72"/>
      <c r="U1585" s="72"/>
      <c r="V1585" s="72"/>
      <c r="W1585" s="72"/>
      <c r="X1585" s="72"/>
      <c r="Y1585" s="72"/>
      <c r="Z1585" s="72"/>
      <c r="AA1585" s="58">
        <f t="shared" si="83"/>
        <v>0</v>
      </c>
      <c r="AB1585" s="73"/>
      <c r="AC1585" s="59">
        <f>IF(ROUND(Comptes!AA1585,0)=0,Comptes!AF1585,IFERROR(IF(Comptes!H1585&lt;&gt;0,IF(Comptes!AA1585&lt;&gt;0,SUMPRODUCT(Comptes!O1585:Z1585,Comptes!$O$5:$Z$5)/Comptes!AA1585,IF(Comptes!G1585&lt;&gt;0,$AC$3,Comptes!AF1585)),""),""))</f>
        <v>0</v>
      </c>
      <c r="AD1585" s="60" t="str">
        <f ca="1">+IFERROR(VLOOKUP((($AC$3-AC1585))/30.5,$AK$24:$AL$28,2,TRUE),"")</f>
        <v>A plus d’un an</v>
      </c>
      <c r="AE1585" s="52"/>
      <c r="AF1585" s="61"/>
    </row>
    <row r="1586" spans="1:32" customFormat="1" ht="13.8" x14ac:dyDescent="0.3">
      <c r="A1586" s="76"/>
      <c r="B1586" s="64" t="s">
        <v>125</v>
      </c>
      <c r="C1586" s="65" t="s">
        <v>125</v>
      </c>
      <c r="D1586" s="65" t="s">
        <v>125</v>
      </c>
      <c r="E1586" s="66" t="s">
        <v>125</v>
      </c>
      <c r="F1586" s="54">
        <v>0</v>
      </c>
      <c r="G1586" s="55">
        <v>0</v>
      </c>
      <c r="H1586" s="67">
        <f t="shared" si="81"/>
        <v>0</v>
      </c>
      <c r="I1586" s="68"/>
      <c r="J1586" s="56"/>
      <c r="K1586" s="69"/>
      <c r="L1586" s="70">
        <f t="shared" si="82"/>
        <v>0</v>
      </c>
      <c r="M1586" s="52"/>
      <c r="N1586" s="57">
        <v>0</v>
      </c>
      <c r="O1586" s="72"/>
      <c r="P1586" s="72"/>
      <c r="Q1586" s="72"/>
      <c r="R1586" s="72"/>
      <c r="S1586" s="72"/>
      <c r="T1586" s="72"/>
      <c r="U1586" s="72"/>
      <c r="V1586" s="72"/>
      <c r="W1586" s="72"/>
      <c r="X1586" s="72"/>
      <c r="Y1586" s="72"/>
      <c r="Z1586" s="72"/>
      <c r="AA1586" s="58">
        <f t="shared" si="83"/>
        <v>0</v>
      </c>
      <c r="AB1586" s="73"/>
      <c r="AC1586" s="59">
        <f>IF(ROUND(Comptes!AA1586,0)=0,Comptes!AF1586,IFERROR(IF(Comptes!H1586&lt;&gt;0,IF(Comptes!AA1586&lt;&gt;0,SUMPRODUCT(Comptes!O1586:Z1586,Comptes!$O$5:$Z$5)/Comptes!AA1586,IF(Comptes!G1586&lt;&gt;0,$AC$3,Comptes!AF1586)),""),""))</f>
        <v>0</v>
      </c>
      <c r="AD1586" s="60" t="str">
        <f ca="1">+IFERROR(VLOOKUP((($AC$3-AC1586))/30.5,$AK$24:$AL$28,2,TRUE),"")</f>
        <v>A plus d’un an</v>
      </c>
      <c r="AE1586" s="52"/>
      <c r="AF1586" s="61"/>
    </row>
    <row r="1587" spans="1:32" customFormat="1" ht="13.8" x14ac:dyDescent="0.3">
      <c r="A1587" s="76"/>
      <c r="B1587" s="64" t="s">
        <v>125</v>
      </c>
      <c r="C1587" s="65" t="s">
        <v>125</v>
      </c>
      <c r="D1587" s="65" t="s">
        <v>125</v>
      </c>
      <c r="E1587" s="66" t="s">
        <v>125</v>
      </c>
      <c r="F1587" s="54">
        <v>0</v>
      </c>
      <c r="G1587" s="55">
        <v>0</v>
      </c>
      <c r="H1587" s="67">
        <f t="shared" si="81"/>
        <v>0</v>
      </c>
      <c r="I1587" s="68"/>
      <c r="J1587" s="56"/>
      <c r="K1587" s="69"/>
      <c r="L1587" s="70">
        <f t="shared" si="82"/>
        <v>0</v>
      </c>
      <c r="M1587" s="52"/>
      <c r="N1587" s="57">
        <v>0</v>
      </c>
      <c r="O1587" s="72"/>
      <c r="P1587" s="72"/>
      <c r="Q1587" s="72"/>
      <c r="R1587" s="72"/>
      <c r="S1587" s="72"/>
      <c r="T1587" s="72"/>
      <c r="U1587" s="72"/>
      <c r="V1587" s="72"/>
      <c r="W1587" s="72"/>
      <c r="X1587" s="72"/>
      <c r="Y1587" s="72"/>
      <c r="Z1587" s="72"/>
      <c r="AA1587" s="58">
        <f t="shared" si="83"/>
        <v>0</v>
      </c>
      <c r="AB1587" s="73"/>
      <c r="AC1587" s="59">
        <f>IF(ROUND(Comptes!AA1587,0)=0,Comptes!AF1587,IFERROR(IF(Comptes!H1587&lt;&gt;0,IF(Comptes!AA1587&lt;&gt;0,SUMPRODUCT(Comptes!O1587:Z1587,Comptes!$O$5:$Z$5)/Comptes!AA1587,IF(Comptes!G1587&lt;&gt;0,$AC$3,Comptes!AF1587)),""),""))</f>
        <v>0</v>
      </c>
      <c r="AD1587" s="60" t="str">
        <f ca="1">+IFERROR(VLOOKUP((($AC$3-AC1587))/30.5,$AK$24:$AL$28,2,TRUE),"")</f>
        <v>A plus d’un an</v>
      </c>
      <c r="AE1587" s="52"/>
      <c r="AF1587" s="61"/>
    </row>
    <row r="1588" spans="1:32" customFormat="1" ht="13.8" x14ac:dyDescent="0.3">
      <c r="A1588" s="76"/>
      <c r="B1588" s="64" t="s">
        <v>125</v>
      </c>
      <c r="C1588" s="65" t="s">
        <v>125</v>
      </c>
      <c r="D1588" s="65" t="s">
        <v>125</v>
      </c>
      <c r="E1588" s="66" t="s">
        <v>125</v>
      </c>
      <c r="F1588" s="54">
        <v>0</v>
      </c>
      <c r="G1588" s="55">
        <v>0</v>
      </c>
      <c r="H1588" s="67">
        <f t="shared" si="81"/>
        <v>0</v>
      </c>
      <c r="I1588" s="68"/>
      <c r="J1588" s="56"/>
      <c r="K1588" s="69"/>
      <c r="L1588" s="70">
        <f t="shared" si="82"/>
        <v>0</v>
      </c>
      <c r="M1588" s="52"/>
      <c r="N1588" s="57">
        <v>0</v>
      </c>
      <c r="O1588" s="72"/>
      <c r="P1588" s="72"/>
      <c r="Q1588" s="72"/>
      <c r="R1588" s="72"/>
      <c r="S1588" s="72"/>
      <c r="T1588" s="72"/>
      <c r="U1588" s="72"/>
      <c r="V1588" s="72"/>
      <c r="W1588" s="72"/>
      <c r="X1588" s="72"/>
      <c r="Y1588" s="72"/>
      <c r="Z1588" s="72"/>
      <c r="AA1588" s="58">
        <f t="shared" si="83"/>
        <v>0</v>
      </c>
      <c r="AB1588" s="73"/>
      <c r="AC1588" s="59">
        <f>IF(ROUND(Comptes!AA1588,0)=0,Comptes!AF1588,IFERROR(IF(Comptes!H1588&lt;&gt;0,IF(Comptes!AA1588&lt;&gt;0,SUMPRODUCT(Comptes!O1588:Z1588,Comptes!$O$5:$Z$5)/Comptes!AA1588,IF(Comptes!G1588&lt;&gt;0,$AC$3,Comptes!AF1588)),""),""))</f>
        <v>0</v>
      </c>
      <c r="AD1588" s="60" t="str">
        <f ca="1">+IFERROR(VLOOKUP((($AC$3-AC1588))/30.5,$AK$24:$AL$28,2,TRUE),"")</f>
        <v>A plus d’un an</v>
      </c>
      <c r="AE1588" s="52"/>
      <c r="AF1588" s="61"/>
    </row>
    <row r="1589" spans="1:32" customFormat="1" ht="13.8" x14ac:dyDescent="0.3">
      <c r="A1589" s="76"/>
      <c r="B1589" s="64" t="s">
        <v>125</v>
      </c>
      <c r="C1589" s="65" t="s">
        <v>125</v>
      </c>
      <c r="D1589" s="65" t="s">
        <v>125</v>
      </c>
      <c r="E1589" s="66" t="s">
        <v>125</v>
      </c>
      <c r="F1589" s="54">
        <v>0</v>
      </c>
      <c r="G1589" s="55">
        <v>0</v>
      </c>
      <c r="H1589" s="67">
        <f t="shared" ref="H1589:H1652" si="84">AA1589+N1589-G1589</f>
        <v>0</v>
      </c>
      <c r="I1589" s="68"/>
      <c r="J1589" s="56"/>
      <c r="K1589" s="69"/>
      <c r="L1589" s="70">
        <f t="shared" ref="L1589:L1652" si="85">+F1589-N1589-K1589-AA1589</f>
        <v>0</v>
      </c>
      <c r="M1589" s="52"/>
      <c r="N1589" s="57">
        <v>0</v>
      </c>
      <c r="O1589" s="72"/>
      <c r="P1589" s="72"/>
      <c r="Q1589" s="72"/>
      <c r="R1589" s="72"/>
      <c r="S1589" s="72"/>
      <c r="T1589" s="72"/>
      <c r="U1589" s="72"/>
      <c r="V1589" s="72"/>
      <c r="W1589" s="72"/>
      <c r="X1589" s="72"/>
      <c r="Y1589" s="72"/>
      <c r="Z1589" s="72"/>
      <c r="AA1589" s="58">
        <f t="shared" ref="AA1589:AA1652" si="86">+SUM(O1589:Z1589)</f>
        <v>0</v>
      </c>
      <c r="AB1589" s="73"/>
      <c r="AC1589" s="59">
        <f>IF(ROUND(Comptes!AA1589,0)=0,Comptes!AF1589,IFERROR(IF(Comptes!H1589&lt;&gt;0,IF(Comptes!AA1589&lt;&gt;0,SUMPRODUCT(Comptes!O1589:Z1589,Comptes!$O$5:$Z$5)/Comptes!AA1589,IF(Comptes!G1589&lt;&gt;0,$AC$3,Comptes!AF1589)),""),""))</f>
        <v>0</v>
      </c>
      <c r="AD1589" s="60" t="str">
        <f ca="1">+IFERROR(VLOOKUP((($AC$3-AC1589))/30.5,$AK$24:$AL$28,2,TRUE),"")</f>
        <v>A plus d’un an</v>
      </c>
      <c r="AE1589" s="52"/>
      <c r="AF1589" s="61"/>
    </row>
    <row r="1590" spans="1:32" customFormat="1" ht="13.8" x14ac:dyDescent="0.3">
      <c r="A1590" s="76"/>
      <c r="B1590" s="64" t="s">
        <v>125</v>
      </c>
      <c r="C1590" s="65" t="s">
        <v>125</v>
      </c>
      <c r="D1590" s="65" t="s">
        <v>125</v>
      </c>
      <c r="E1590" s="66" t="s">
        <v>125</v>
      </c>
      <c r="F1590" s="54">
        <v>0</v>
      </c>
      <c r="G1590" s="55">
        <v>0</v>
      </c>
      <c r="H1590" s="67">
        <f t="shared" si="84"/>
        <v>0</v>
      </c>
      <c r="I1590" s="68"/>
      <c r="J1590" s="56"/>
      <c r="K1590" s="69"/>
      <c r="L1590" s="70">
        <f t="shared" si="85"/>
        <v>0</v>
      </c>
      <c r="M1590" s="52"/>
      <c r="N1590" s="57">
        <v>0</v>
      </c>
      <c r="O1590" s="72"/>
      <c r="P1590" s="72"/>
      <c r="Q1590" s="72"/>
      <c r="R1590" s="72"/>
      <c r="S1590" s="72"/>
      <c r="T1590" s="72"/>
      <c r="U1590" s="72"/>
      <c r="V1590" s="72"/>
      <c r="W1590" s="72"/>
      <c r="X1590" s="72"/>
      <c r="Y1590" s="72"/>
      <c r="Z1590" s="72"/>
      <c r="AA1590" s="58">
        <f t="shared" si="86"/>
        <v>0</v>
      </c>
      <c r="AB1590" s="73"/>
      <c r="AC1590" s="59">
        <f>IF(ROUND(Comptes!AA1590,0)=0,Comptes!AF1590,IFERROR(IF(Comptes!H1590&lt;&gt;0,IF(Comptes!AA1590&lt;&gt;0,SUMPRODUCT(Comptes!O1590:Z1590,Comptes!$O$5:$Z$5)/Comptes!AA1590,IF(Comptes!G1590&lt;&gt;0,$AC$3,Comptes!AF1590)),""),""))</f>
        <v>0</v>
      </c>
      <c r="AD1590" s="60" t="str">
        <f ca="1">+IFERROR(VLOOKUP((($AC$3-AC1590))/30.5,$AK$24:$AL$28,2,TRUE),"")</f>
        <v>A plus d’un an</v>
      </c>
      <c r="AE1590" s="52"/>
      <c r="AF1590" s="61"/>
    </row>
    <row r="1591" spans="1:32" customFormat="1" ht="13.8" x14ac:dyDescent="0.3">
      <c r="A1591" s="76"/>
      <c r="B1591" s="64" t="s">
        <v>125</v>
      </c>
      <c r="C1591" s="65" t="s">
        <v>125</v>
      </c>
      <c r="D1591" s="65" t="s">
        <v>125</v>
      </c>
      <c r="E1591" s="66" t="s">
        <v>125</v>
      </c>
      <c r="F1591" s="54">
        <v>0</v>
      </c>
      <c r="G1591" s="55">
        <v>0</v>
      </c>
      <c r="H1591" s="67">
        <f t="shared" si="84"/>
        <v>0</v>
      </c>
      <c r="I1591" s="68"/>
      <c r="J1591" s="56"/>
      <c r="K1591" s="69"/>
      <c r="L1591" s="70">
        <f t="shared" si="85"/>
        <v>0</v>
      </c>
      <c r="M1591" s="52"/>
      <c r="N1591" s="57">
        <v>0</v>
      </c>
      <c r="O1591" s="72"/>
      <c r="P1591" s="72"/>
      <c r="Q1591" s="72"/>
      <c r="R1591" s="72"/>
      <c r="S1591" s="72"/>
      <c r="T1591" s="72"/>
      <c r="U1591" s="72"/>
      <c r="V1591" s="72"/>
      <c r="W1591" s="72"/>
      <c r="X1591" s="72"/>
      <c r="Y1591" s="72"/>
      <c r="Z1591" s="72"/>
      <c r="AA1591" s="58">
        <f t="shared" si="86"/>
        <v>0</v>
      </c>
      <c r="AB1591" s="73"/>
      <c r="AC1591" s="59">
        <f>IF(ROUND(Comptes!AA1591,0)=0,Comptes!AF1591,IFERROR(IF(Comptes!H1591&lt;&gt;0,IF(Comptes!AA1591&lt;&gt;0,SUMPRODUCT(Comptes!O1591:Z1591,Comptes!$O$5:$Z$5)/Comptes!AA1591,IF(Comptes!G1591&lt;&gt;0,$AC$3,Comptes!AF1591)),""),""))</f>
        <v>0</v>
      </c>
      <c r="AD1591" s="60" t="str">
        <f ca="1">+IFERROR(VLOOKUP((($AC$3-AC1591))/30.5,$AK$24:$AL$28,2,TRUE),"")</f>
        <v>A plus d’un an</v>
      </c>
      <c r="AE1591" s="52"/>
      <c r="AF1591" s="61"/>
    </row>
    <row r="1592" spans="1:32" customFormat="1" ht="13.8" x14ac:dyDescent="0.3">
      <c r="A1592" s="76"/>
      <c r="B1592" s="64" t="s">
        <v>125</v>
      </c>
      <c r="C1592" s="65" t="s">
        <v>125</v>
      </c>
      <c r="D1592" s="65" t="s">
        <v>125</v>
      </c>
      <c r="E1592" s="66" t="s">
        <v>125</v>
      </c>
      <c r="F1592" s="54">
        <v>0</v>
      </c>
      <c r="G1592" s="55">
        <v>0</v>
      </c>
      <c r="H1592" s="67">
        <f t="shared" si="84"/>
        <v>0</v>
      </c>
      <c r="I1592" s="68"/>
      <c r="J1592" s="56"/>
      <c r="K1592" s="69"/>
      <c r="L1592" s="70">
        <f t="shared" si="85"/>
        <v>0</v>
      </c>
      <c r="M1592" s="52"/>
      <c r="N1592" s="57">
        <v>0</v>
      </c>
      <c r="O1592" s="72"/>
      <c r="P1592" s="72"/>
      <c r="Q1592" s="72"/>
      <c r="R1592" s="72"/>
      <c r="S1592" s="72"/>
      <c r="T1592" s="72"/>
      <c r="U1592" s="72"/>
      <c r="V1592" s="72"/>
      <c r="W1592" s="72"/>
      <c r="X1592" s="72"/>
      <c r="Y1592" s="72"/>
      <c r="Z1592" s="72"/>
      <c r="AA1592" s="58">
        <f t="shared" si="86"/>
        <v>0</v>
      </c>
      <c r="AB1592" s="73"/>
      <c r="AC1592" s="59">
        <f>IF(ROUND(Comptes!AA1592,0)=0,Comptes!AF1592,IFERROR(IF(Comptes!H1592&lt;&gt;0,IF(Comptes!AA1592&lt;&gt;0,SUMPRODUCT(Comptes!O1592:Z1592,Comptes!$O$5:$Z$5)/Comptes!AA1592,IF(Comptes!G1592&lt;&gt;0,$AC$3,Comptes!AF1592)),""),""))</f>
        <v>0</v>
      </c>
      <c r="AD1592" s="60" t="str">
        <f ca="1">+IFERROR(VLOOKUP((($AC$3-AC1592))/30.5,$AK$24:$AL$28,2,TRUE),"")</f>
        <v>A plus d’un an</v>
      </c>
      <c r="AE1592" s="52"/>
      <c r="AF1592" s="61"/>
    </row>
    <row r="1593" spans="1:32" customFormat="1" ht="13.8" x14ac:dyDescent="0.3">
      <c r="A1593" s="76"/>
      <c r="B1593" s="64" t="s">
        <v>125</v>
      </c>
      <c r="C1593" s="65" t="s">
        <v>125</v>
      </c>
      <c r="D1593" s="65" t="s">
        <v>125</v>
      </c>
      <c r="E1593" s="66" t="s">
        <v>125</v>
      </c>
      <c r="F1593" s="54">
        <v>0</v>
      </c>
      <c r="G1593" s="55">
        <v>0</v>
      </c>
      <c r="H1593" s="67">
        <f t="shared" si="84"/>
        <v>0</v>
      </c>
      <c r="I1593" s="68"/>
      <c r="J1593" s="56"/>
      <c r="K1593" s="69"/>
      <c r="L1593" s="70">
        <f t="shared" si="85"/>
        <v>0</v>
      </c>
      <c r="M1593" s="52"/>
      <c r="N1593" s="57">
        <v>0</v>
      </c>
      <c r="O1593" s="72"/>
      <c r="P1593" s="72"/>
      <c r="Q1593" s="72"/>
      <c r="R1593" s="72"/>
      <c r="S1593" s="72"/>
      <c r="T1593" s="72"/>
      <c r="U1593" s="72"/>
      <c r="V1593" s="72"/>
      <c r="W1593" s="72"/>
      <c r="X1593" s="72"/>
      <c r="Y1593" s="72"/>
      <c r="Z1593" s="72"/>
      <c r="AA1593" s="58">
        <f t="shared" si="86"/>
        <v>0</v>
      </c>
      <c r="AB1593" s="73"/>
      <c r="AC1593" s="59">
        <f>IF(ROUND(Comptes!AA1593,0)=0,Comptes!AF1593,IFERROR(IF(Comptes!H1593&lt;&gt;0,IF(Comptes!AA1593&lt;&gt;0,SUMPRODUCT(Comptes!O1593:Z1593,Comptes!$O$5:$Z$5)/Comptes!AA1593,IF(Comptes!G1593&lt;&gt;0,$AC$3,Comptes!AF1593)),""),""))</f>
        <v>0</v>
      </c>
      <c r="AD1593" s="60" t="str">
        <f ca="1">+IFERROR(VLOOKUP((($AC$3-AC1593))/30.5,$AK$24:$AL$28,2,TRUE),"")</f>
        <v>A plus d’un an</v>
      </c>
      <c r="AE1593" s="52"/>
      <c r="AF1593" s="61"/>
    </row>
    <row r="1594" spans="1:32" customFormat="1" ht="13.8" x14ac:dyDescent="0.3">
      <c r="A1594" s="76"/>
      <c r="B1594" s="64" t="s">
        <v>125</v>
      </c>
      <c r="C1594" s="65" t="s">
        <v>125</v>
      </c>
      <c r="D1594" s="65" t="s">
        <v>125</v>
      </c>
      <c r="E1594" s="66" t="s">
        <v>125</v>
      </c>
      <c r="F1594" s="54">
        <v>0</v>
      </c>
      <c r="G1594" s="55">
        <v>0</v>
      </c>
      <c r="H1594" s="67">
        <f t="shared" si="84"/>
        <v>0</v>
      </c>
      <c r="I1594" s="68"/>
      <c r="J1594" s="56"/>
      <c r="K1594" s="69"/>
      <c r="L1594" s="70">
        <f t="shared" si="85"/>
        <v>0</v>
      </c>
      <c r="M1594" s="52"/>
      <c r="N1594" s="57">
        <v>0</v>
      </c>
      <c r="O1594" s="72"/>
      <c r="P1594" s="72"/>
      <c r="Q1594" s="72"/>
      <c r="R1594" s="72"/>
      <c r="S1594" s="72"/>
      <c r="T1594" s="72"/>
      <c r="U1594" s="72"/>
      <c r="V1594" s="72"/>
      <c r="W1594" s="72"/>
      <c r="X1594" s="72"/>
      <c r="Y1594" s="72"/>
      <c r="Z1594" s="72"/>
      <c r="AA1594" s="58">
        <f t="shared" si="86"/>
        <v>0</v>
      </c>
      <c r="AB1594" s="73"/>
      <c r="AC1594" s="59">
        <f>IF(ROUND(Comptes!AA1594,0)=0,Comptes!AF1594,IFERROR(IF(Comptes!H1594&lt;&gt;0,IF(Comptes!AA1594&lt;&gt;0,SUMPRODUCT(Comptes!O1594:Z1594,Comptes!$O$5:$Z$5)/Comptes!AA1594,IF(Comptes!G1594&lt;&gt;0,$AC$3,Comptes!AF1594)),""),""))</f>
        <v>0</v>
      </c>
      <c r="AD1594" s="60" t="str">
        <f ca="1">+IFERROR(VLOOKUP((($AC$3-AC1594))/30.5,$AK$24:$AL$28,2,TRUE),"")</f>
        <v>A plus d’un an</v>
      </c>
      <c r="AE1594" s="52"/>
      <c r="AF1594" s="61"/>
    </row>
    <row r="1595" spans="1:32" customFormat="1" ht="13.8" x14ac:dyDescent="0.3">
      <c r="A1595" s="76"/>
      <c r="B1595" s="64" t="s">
        <v>125</v>
      </c>
      <c r="C1595" s="65" t="s">
        <v>125</v>
      </c>
      <c r="D1595" s="65" t="s">
        <v>125</v>
      </c>
      <c r="E1595" s="66" t="s">
        <v>125</v>
      </c>
      <c r="F1595" s="54">
        <v>0</v>
      </c>
      <c r="G1595" s="55">
        <v>0</v>
      </c>
      <c r="H1595" s="67">
        <f t="shared" si="84"/>
        <v>0</v>
      </c>
      <c r="I1595" s="68"/>
      <c r="J1595" s="56"/>
      <c r="K1595" s="69"/>
      <c r="L1595" s="70">
        <f t="shared" si="85"/>
        <v>0</v>
      </c>
      <c r="M1595" s="52"/>
      <c r="N1595" s="57">
        <v>0</v>
      </c>
      <c r="O1595" s="72"/>
      <c r="P1595" s="72"/>
      <c r="Q1595" s="72"/>
      <c r="R1595" s="72"/>
      <c r="S1595" s="72"/>
      <c r="T1595" s="72"/>
      <c r="U1595" s="72"/>
      <c r="V1595" s="72"/>
      <c r="W1595" s="72"/>
      <c r="X1595" s="72"/>
      <c r="Y1595" s="72"/>
      <c r="Z1595" s="72"/>
      <c r="AA1595" s="58">
        <f t="shared" si="86"/>
        <v>0</v>
      </c>
      <c r="AB1595" s="73"/>
      <c r="AC1595" s="59">
        <f>IF(ROUND(Comptes!AA1595,0)=0,Comptes!AF1595,IFERROR(IF(Comptes!H1595&lt;&gt;0,IF(Comptes!AA1595&lt;&gt;0,SUMPRODUCT(Comptes!O1595:Z1595,Comptes!$O$5:$Z$5)/Comptes!AA1595,IF(Comptes!G1595&lt;&gt;0,$AC$3,Comptes!AF1595)),""),""))</f>
        <v>0</v>
      </c>
      <c r="AD1595" s="60" t="str">
        <f ca="1">+IFERROR(VLOOKUP((($AC$3-AC1595))/30.5,$AK$24:$AL$28,2,TRUE),"")</f>
        <v>A plus d’un an</v>
      </c>
      <c r="AE1595" s="52"/>
      <c r="AF1595" s="61"/>
    </row>
    <row r="1596" spans="1:32" customFormat="1" ht="13.8" x14ac:dyDescent="0.3">
      <c r="A1596" s="76"/>
      <c r="B1596" s="64" t="s">
        <v>125</v>
      </c>
      <c r="C1596" s="65" t="s">
        <v>125</v>
      </c>
      <c r="D1596" s="65" t="s">
        <v>125</v>
      </c>
      <c r="E1596" s="66" t="s">
        <v>125</v>
      </c>
      <c r="F1596" s="54">
        <v>0</v>
      </c>
      <c r="G1596" s="55">
        <v>0</v>
      </c>
      <c r="H1596" s="67">
        <f t="shared" si="84"/>
        <v>0</v>
      </c>
      <c r="I1596" s="68"/>
      <c r="J1596" s="56"/>
      <c r="K1596" s="69"/>
      <c r="L1596" s="70">
        <f t="shared" si="85"/>
        <v>0</v>
      </c>
      <c r="M1596" s="52"/>
      <c r="N1596" s="57">
        <v>0</v>
      </c>
      <c r="O1596" s="72"/>
      <c r="P1596" s="72"/>
      <c r="Q1596" s="72"/>
      <c r="R1596" s="72"/>
      <c r="S1596" s="72"/>
      <c r="T1596" s="72"/>
      <c r="U1596" s="72"/>
      <c r="V1596" s="72"/>
      <c r="W1596" s="72"/>
      <c r="X1596" s="72"/>
      <c r="Y1596" s="72"/>
      <c r="Z1596" s="72"/>
      <c r="AA1596" s="58">
        <f t="shared" si="86"/>
        <v>0</v>
      </c>
      <c r="AB1596" s="73"/>
      <c r="AC1596" s="59">
        <f>IF(ROUND(Comptes!AA1596,0)=0,Comptes!AF1596,IFERROR(IF(Comptes!H1596&lt;&gt;0,IF(Comptes!AA1596&lt;&gt;0,SUMPRODUCT(Comptes!O1596:Z1596,Comptes!$O$5:$Z$5)/Comptes!AA1596,IF(Comptes!G1596&lt;&gt;0,$AC$3,Comptes!AF1596)),""),""))</f>
        <v>0</v>
      </c>
      <c r="AD1596" s="60" t="str">
        <f ca="1">+IFERROR(VLOOKUP((($AC$3-AC1596))/30.5,$AK$24:$AL$28,2,TRUE),"")</f>
        <v>A plus d’un an</v>
      </c>
      <c r="AE1596" s="52"/>
      <c r="AF1596" s="61"/>
    </row>
    <row r="1597" spans="1:32" customFormat="1" ht="13.8" x14ac:dyDescent="0.3">
      <c r="A1597" s="76"/>
      <c r="B1597" s="64" t="s">
        <v>125</v>
      </c>
      <c r="C1597" s="65" t="s">
        <v>125</v>
      </c>
      <c r="D1597" s="65" t="s">
        <v>125</v>
      </c>
      <c r="E1597" s="66" t="s">
        <v>125</v>
      </c>
      <c r="F1597" s="54">
        <v>0</v>
      </c>
      <c r="G1597" s="55">
        <v>0</v>
      </c>
      <c r="H1597" s="67">
        <f t="shared" si="84"/>
        <v>0</v>
      </c>
      <c r="I1597" s="68"/>
      <c r="J1597" s="56"/>
      <c r="K1597" s="69"/>
      <c r="L1597" s="70">
        <f t="shared" si="85"/>
        <v>0</v>
      </c>
      <c r="M1597" s="52"/>
      <c r="N1597" s="57">
        <v>0</v>
      </c>
      <c r="O1597" s="72"/>
      <c r="P1597" s="72"/>
      <c r="Q1597" s="72"/>
      <c r="R1597" s="72"/>
      <c r="S1597" s="72"/>
      <c r="T1597" s="72"/>
      <c r="U1597" s="72"/>
      <c r="V1597" s="72"/>
      <c r="W1597" s="72"/>
      <c r="X1597" s="72"/>
      <c r="Y1597" s="72"/>
      <c r="Z1597" s="72"/>
      <c r="AA1597" s="58">
        <f t="shared" si="86"/>
        <v>0</v>
      </c>
      <c r="AB1597" s="73"/>
      <c r="AC1597" s="59">
        <f>IF(ROUND(Comptes!AA1597,0)=0,Comptes!AF1597,IFERROR(IF(Comptes!H1597&lt;&gt;0,IF(Comptes!AA1597&lt;&gt;0,SUMPRODUCT(Comptes!O1597:Z1597,Comptes!$O$5:$Z$5)/Comptes!AA1597,IF(Comptes!G1597&lt;&gt;0,$AC$3,Comptes!AF1597)),""),""))</f>
        <v>0</v>
      </c>
      <c r="AD1597" s="60" t="str">
        <f ca="1">+IFERROR(VLOOKUP((($AC$3-AC1597))/30.5,$AK$24:$AL$28,2,TRUE),"")</f>
        <v>A plus d’un an</v>
      </c>
      <c r="AE1597" s="52"/>
      <c r="AF1597" s="61"/>
    </row>
    <row r="1598" spans="1:32" customFormat="1" ht="13.8" x14ac:dyDescent="0.3">
      <c r="A1598" s="76"/>
      <c r="B1598" s="64" t="s">
        <v>125</v>
      </c>
      <c r="C1598" s="65" t="s">
        <v>125</v>
      </c>
      <c r="D1598" s="65" t="s">
        <v>125</v>
      </c>
      <c r="E1598" s="66" t="s">
        <v>125</v>
      </c>
      <c r="F1598" s="54">
        <v>0</v>
      </c>
      <c r="G1598" s="55">
        <v>0</v>
      </c>
      <c r="H1598" s="67">
        <f t="shared" si="84"/>
        <v>0</v>
      </c>
      <c r="I1598" s="68"/>
      <c r="J1598" s="56"/>
      <c r="K1598" s="69"/>
      <c r="L1598" s="70">
        <f t="shared" si="85"/>
        <v>0</v>
      </c>
      <c r="M1598" s="52"/>
      <c r="N1598" s="57">
        <v>0</v>
      </c>
      <c r="O1598" s="72"/>
      <c r="P1598" s="72"/>
      <c r="Q1598" s="72"/>
      <c r="R1598" s="72"/>
      <c r="S1598" s="72"/>
      <c r="T1598" s="72"/>
      <c r="U1598" s="72"/>
      <c r="V1598" s="72"/>
      <c r="W1598" s="72"/>
      <c r="X1598" s="72"/>
      <c r="Y1598" s="72"/>
      <c r="Z1598" s="72"/>
      <c r="AA1598" s="58">
        <f t="shared" si="86"/>
        <v>0</v>
      </c>
      <c r="AB1598" s="73"/>
      <c r="AC1598" s="59">
        <f>IF(ROUND(Comptes!AA1598,0)=0,Comptes!AF1598,IFERROR(IF(Comptes!H1598&lt;&gt;0,IF(Comptes!AA1598&lt;&gt;0,SUMPRODUCT(Comptes!O1598:Z1598,Comptes!$O$5:$Z$5)/Comptes!AA1598,IF(Comptes!G1598&lt;&gt;0,$AC$3,Comptes!AF1598)),""),""))</f>
        <v>0</v>
      </c>
      <c r="AD1598" s="60" t="str">
        <f ca="1">+IFERROR(VLOOKUP((($AC$3-AC1598))/30.5,$AK$24:$AL$28,2,TRUE),"")</f>
        <v>A plus d’un an</v>
      </c>
      <c r="AE1598" s="52"/>
      <c r="AF1598" s="61"/>
    </row>
    <row r="1599" spans="1:32" customFormat="1" ht="13.8" x14ac:dyDescent="0.3">
      <c r="A1599" s="76"/>
      <c r="B1599" s="64" t="s">
        <v>125</v>
      </c>
      <c r="C1599" s="65" t="s">
        <v>125</v>
      </c>
      <c r="D1599" s="65" t="s">
        <v>125</v>
      </c>
      <c r="E1599" s="66" t="s">
        <v>125</v>
      </c>
      <c r="F1599" s="54">
        <v>0</v>
      </c>
      <c r="G1599" s="55">
        <v>0</v>
      </c>
      <c r="H1599" s="67">
        <f t="shared" si="84"/>
        <v>0</v>
      </c>
      <c r="I1599" s="68"/>
      <c r="J1599" s="56"/>
      <c r="K1599" s="69"/>
      <c r="L1599" s="70">
        <f t="shared" si="85"/>
        <v>0</v>
      </c>
      <c r="M1599" s="52"/>
      <c r="N1599" s="57">
        <v>0</v>
      </c>
      <c r="O1599" s="72"/>
      <c r="P1599" s="72"/>
      <c r="Q1599" s="72"/>
      <c r="R1599" s="72"/>
      <c r="S1599" s="72"/>
      <c r="T1599" s="72"/>
      <c r="U1599" s="72"/>
      <c r="V1599" s="72"/>
      <c r="W1599" s="72"/>
      <c r="X1599" s="72"/>
      <c r="Y1599" s="72"/>
      <c r="Z1599" s="72"/>
      <c r="AA1599" s="58">
        <f t="shared" si="86"/>
        <v>0</v>
      </c>
      <c r="AB1599" s="73"/>
      <c r="AC1599" s="59">
        <f>IF(ROUND(Comptes!AA1599,0)=0,Comptes!AF1599,IFERROR(IF(Comptes!H1599&lt;&gt;0,IF(Comptes!AA1599&lt;&gt;0,SUMPRODUCT(Comptes!O1599:Z1599,Comptes!$O$5:$Z$5)/Comptes!AA1599,IF(Comptes!G1599&lt;&gt;0,$AC$3,Comptes!AF1599)),""),""))</f>
        <v>0</v>
      </c>
      <c r="AD1599" s="60" t="str">
        <f ca="1">+IFERROR(VLOOKUP((($AC$3-AC1599))/30.5,$AK$24:$AL$28,2,TRUE),"")</f>
        <v>A plus d’un an</v>
      </c>
      <c r="AE1599" s="52"/>
      <c r="AF1599" s="61"/>
    </row>
    <row r="1600" spans="1:32" customFormat="1" ht="13.8" x14ac:dyDescent="0.3">
      <c r="A1600" s="76"/>
      <c r="B1600" s="64" t="s">
        <v>125</v>
      </c>
      <c r="C1600" s="65" t="s">
        <v>125</v>
      </c>
      <c r="D1600" s="65" t="s">
        <v>125</v>
      </c>
      <c r="E1600" s="66" t="s">
        <v>125</v>
      </c>
      <c r="F1600" s="54">
        <v>0</v>
      </c>
      <c r="G1600" s="55">
        <v>0</v>
      </c>
      <c r="H1600" s="67">
        <f t="shared" si="84"/>
        <v>0</v>
      </c>
      <c r="I1600" s="68"/>
      <c r="J1600" s="56"/>
      <c r="K1600" s="69"/>
      <c r="L1600" s="70">
        <f t="shared" si="85"/>
        <v>0</v>
      </c>
      <c r="M1600" s="52"/>
      <c r="N1600" s="57">
        <v>0</v>
      </c>
      <c r="O1600" s="72"/>
      <c r="P1600" s="72"/>
      <c r="Q1600" s="72"/>
      <c r="R1600" s="72"/>
      <c r="S1600" s="72"/>
      <c r="T1600" s="72"/>
      <c r="U1600" s="72"/>
      <c r="V1600" s="72"/>
      <c r="W1600" s="72"/>
      <c r="X1600" s="72"/>
      <c r="Y1600" s="72"/>
      <c r="Z1600" s="72"/>
      <c r="AA1600" s="58">
        <f t="shared" si="86"/>
        <v>0</v>
      </c>
      <c r="AB1600" s="73"/>
      <c r="AC1600" s="59">
        <f>IF(ROUND(Comptes!AA1600,0)=0,Comptes!AF1600,IFERROR(IF(Comptes!H1600&lt;&gt;0,IF(Comptes!AA1600&lt;&gt;0,SUMPRODUCT(Comptes!O1600:Z1600,Comptes!$O$5:$Z$5)/Comptes!AA1600,IF(Comptes!G1600&lt;&gt;0,$AC$3,Comptes!AF1600)),""),""))</f>
        <v>0</v>
      </c>
      <c r="AD1600" s="60" t="str">
        <f ca="1">+IFERROR(VLOOKUP((($AC$3-AC1600))/30.5,$AK$24:$AL$28,2,TRUE),"")</f>
        <v>A plus d’un an</v>
      </c>
      <c r="AE1600" s="52"/>
      <c r="AF1600" s="61"/>
    </row>
    <row r="1601" spans="1:32" customFormat="1" ht="13.8" x14ac:dyDescent="0.3">
      <c r="A1601" s="76"/>
      <c r="B1601" s="64" t="s">
        <v>125</v>
      </c>
      <c r="C1601" s="65" t="s">
        <v>125</v>
      </c>
      <c r="D1601" s="65" t="s">
        <v>125</v>
      </c>
      <c r="E1601" s="66" t="s">
        <v>125</v>
      </c>
      <c r="F1601" s="54">
        <v>0</v>
      </c>
      <c r="G1601" s="55">
        <v>0</v>
      </c>
      <c r="H1601" s="67">
        <f t="shared" si="84"/>
        <v>0</v>
      </c>
      <c r="I1601" s="68"/>
      <c r="J1601" s="56"/>
      <c r="K1601" s="69"/>
      <c r="L1601" s="70">
        <f t="shared" si="85"/>
        <v>0</v>
      </c>
      <c r="M1601" s="52"/>
      <c r="N1601" s="57">
        <v>0</v>
      </c>
      <c r="O1601" s="72"/>
      <c r="P1601" s="72"/>
      <c r="Q1601" s="72"/>
      <c r="R1601" s="72"/>
      <c r="S1601" s="72"/>
      <c r="T1601" s="72"/>
      <c r="U1601" s="72"/>
      <c r="V1601" s="72"/>
      <c r="W1601" s="72"/>
      <c r="X1601" s="72"/>
      <c r="Y1601" s="72"/>
      <c r="Z1601" s="72"/>
      <c r="AA1601" s="58">
        <f t="shared" si="86"/>
        <v>0</v>
      </c>
      <c r="AB1601" s="73"/>
      <c r="AC1601" s="59">
        <f>IF(ROUND(Comptes!AA1601,0)=0,Comptes!AF1601,IFERROR(IF(Comptes!H1601&lt;&gt;0,IF(Comptes!AA1601&lt;&gt;0,SUMPRODUCT(Comptes!O1601:Z1601,Comptes!$O$5:$Z$5)/Comptes!AA1601,IF(Comptes!G1601&lt;&gt;0,$AC$3,Comptes!AF1601)),""),""))</f>
        <v>0</v>
      </c>
      <c r="AD1601" s="60" t="str">
        <f ca="1">+IFERROR(VLOOKUP((($AC$3-AC1601))/30.5,$AK$24:$AL$28,2,TRUE),"")</f>
        <v>A plus d’un an</v>
      </c>
      <c r="AE1601" s="52"/>
      <c r="AF1601" s="61"/>
    </row>
    <row r="1602" spans="1:32" customFormat="1" ht="13.8" x14ac:dyDescent="0.3">
      <c r="A1602" s="76"/>
      <c r="B1602" s="64" t="s">
        <v>125</v>
      </c>
      <c r="C1602" s="65" t="s">
        <v>125</v>
      </c>
      <c r="D1602" s="65" t="s">
        <v>125</v>
      </c>
      <c r="E1602" s="66" t="s">
        <v>125</v>
      </c>
      <c r="F1602" s="54">
        <v>0</v>
      </c>
      <c r="G1602" s="55">
        <v>0</v>
      </c>
      <c r="H1602" s="67">
        <f t="shared" si="84"/>
        <v>0</v>
      </c>
      <c r="I1602" s="68"/>
      <c r="J1602" s="56"/>
      <c r="K1602" s="69"/>
      <c r="L1602" s="70">
        <f t="shared" si="85"/>
        <v>0</v>
      </c>
      <c r="M1602" s="52"/>
      <c r="N1602" s="57">
        <v>0</v>
      </c>
      <c r="O1602" s="72"/>
      <c r="P1602" s="72"/>
      <c r="Q1602" s="72"/>
      <c r="R1602" s="72"/>
      <c r="S1602" s="72"/>
      <c r="T1602" s="72"/>
      <c r="U1602" s="72"/>
      <c r="V1602" s="72"/>
      <c r="W1602" s="72"/>
      <c r="X1602" s="72"/>
      <c r="Y1602" s="72"/>
      <c r="Z1602" s="72"/>
      <c r="AA1602" s="58">
        <f t="shared" si="86"/>
        <v>0</v>
      </c>
      <c r="AB1602" s="73"/>
      <c r="AC1602" s="59">
        <f>IF(ROUND(Comptes!AA1602,0)=0,Comptes!AF1602,IFERROR(IF(Comptes!H1602&lt;&gt;0,IF(Comptes!AA1602&lt;&gt;0,SUMPRODUCT(Comptes!O1602:Z1602,Comptes!$O$5:$Z$5)/Comptes!AA1602,IF(Comptes!G1602&lt;&gt;0,$AC$3,Comptes!AF1602)),""),""))</f>
        <v>0</v>
      </c>
      <c r="AD1602" s="60" t="str">
        <f ca="1">+IFERROR(VLOOKUP((($AC$3-AC1602))/30.5,$AK$24:$AL$28,2,TRUE),"")</f>
        <v>A plus d’un an</v>
      </c>
      <c r="AE1602" s="52"/>
      <c r="AF1602" s="61"/>
    </row>
    <row r="1603" spans="1:32" customFormat="1" ht="13.8" x14ac:dyDescent="0.3">
      <c r="A1603" s="76"/>
      <c r="B1603" s="64" t="s">
        <v>125</v>
      </c>
      <c r="C1603" s="65" t="s">
        <v>125</v>
      </c>
      <c r="D1603" s="65" t="s">
        <v>125</v>
      </c>
      <c r="E1603" s="66" t="s">
        <v>125</v>
      </c>
      <c r="F1603" s="54">
        <v>0</v>
      </c>
      <c r="G1603" s="55">
        <v>0</v>
      </c>
      <c r="H1603" s="67">
        <f t="shared" si="84"/>
        <v>0</v>
      </c>
      <c r="I1603" s="68"/>
      <c r="J1603" s="56"/>
      <c r="K1603" s="69"/>
      <c r="L1603" s="70">
        <f t="shared" si="85"/>
        <v>0</v>
      </c>
      <c r="M1603" s="52"/>
      <c r="N1603" s="57">
        <v>0</v>
      </c>
      <c r="O1603" s="72"/>
      <c r="P1603" s="72"/>
      <c r="Q1603" s="72"/>
      <c r="R1603" s="72"/>
      <c r="S1603" s="72"/>
      <c r="T1603" s="72"/>
      <c r="U1603" s="72"/>
      <c r="V1603" s="72"/>
      <c r="W1603" s="72"/>
      <c r="X1603" s="72"/>
      <c r="Y1603" s="72"/>
      <c r="Z1603" s="72"/>
      <c r="AA1603" s="58">
        <f t="shared" si="86"/>
        <v>0</v>
      </c>
      <c r="AB1603" s="73"/>
      <c r="AC1603" s="59">
        <f>IF(ROUND(Comptes!AA1603,0)=0,Comptes!AF1603,IFERROR(IF(Comptes!H1603&lt;&gt;0,IF(Comptes!AA1603&lt;&gt;0,SUMPRODUCT(Comptes!O1603:Z1603,Comptes!$O$5:$Z$5)/Comptes!AA1603,IF(Comptes!G1603&lt;&gt;0,$AC$3,Comptes!AF1603)),""),""))</f>
        <v>0</v>
      </c>
      <c r="AD1603" s="60" t="str">
        <f ca="1">+IFERROR(VLOOKUP((($AC$3-AC1603))/30.5,$AK$24:$AL$28,2,TRUE),"")</f>
        <v>A plus d’un an</v>
      </c>
      <c r="AE1603" s="52"/>
      <c r="AF1603" s="61"/>
    </row>
    <row r="1604" spans="1:32" customFormat="1" ht="13.8" x14ac:dyDescent="0.3">
      <c r="A1604" s="76"/>
      <c r="B1604" s="64" t="s">
        <v>125</v>
      </c>
      <c r="C1604" s="65" t="s">
        <v>125</v>
      </c>
      <c r="D1604" s="65" t="s">
        <v>125</v>
      </c>
      <c r="E1604" s="66" t="s">
        <v>125</v>
      </c>
      <c r="F1604" s="54">
        <v>0</v>
      </c>
      <c r="G1604" s="55">
        <v>0</v>
      </c>
      <c r="H1604" s="67">
        <f t="shared" si="84"/>
        <v>0</v>
      </c>
      <c r="I1604" s="68"/>
      <c r="J1604" s="56"/>
      <c r="K1604" s="69"/>
      <c r="L1604" s="70">
        <f t="shared" si="85"/>
        <v>0</v>
      </c>
      <c r="M1604" s="52"/>
      <c r="N1604" s="57">
        <v>0</v>
      </c>
      <c r="O1604" s="72"/>
      <c r="P1604" s="72"/>
      <c r="Q1604" s="72"/>
      <c r="R1604" s="72"/>
      <c r="S1604" s="72"/>
      <c r="T1604" s="72"/>
      <c r="U1604" s="72"/>
      <c r="V1604" s="72"/>
      <c r="W1604" s="72"/>
      <c r="X1604" s="72"/>
      <c r="Y1604" s="72"/>
      <c r="Z1604" s="72"/>
      <c r="AA1604" s="58">
        <f t="shared" si="86"/>
        <v>0</v>
      </c>
      <c r="AB1604" s="73"/>
      <c r="AC1604" s="59">
        <f>IF(ROUND(Comptes!AA1604,0)=0,Comptes!AF1604,IFERROR(IF(Comptes!H1604&lt;&gt;0,IF(Comptes!AA1604&lt;&gt;0,SUMPRODUCT(Comptes!O1604:Z1604,Comptes!$O$5:$Z$5)/Comptes!AA1604,IF(Comptes!G1604&lt;&gt;0,$AC$3,Comptes!AF1604)),""),""))</f>
        <v>0</v>
      </c>
      <c r="AD1604" s="60" t="str">
        <f ca="1">+IFERROR(VLOOKUP((($AC$3-AC1604))/30.5,$AK$24:$AL$28,2,TRUE),"")</f>
        <v>A plus d’un an</v>
      </c>
      <c r="AE1604" s="52"/>
      <c r="AF1604" s="61"/>
    </row>
    <row r="1605" spans="1:32" customFormat="1" ht="13.8" x14ac:dyDescent="0.3">
      <c r="A1605" s="76"/>
      <c r="B1605" s="64" t="s">
        <v>125</v>
      </c>
      <c r="C1605" s="65" t="s">
        <v>125</v>
      </c>
      <c r="D1605" s="65" t="s">
        <v>125</v>
      </c>
      <c r="E1605" s="66" t="s">
        <v>125</v>
      </c>
      <c r="F1605" s="54">
        <v>0</v>
      </c>
      <c r="G1605" s="55">
        <v>0</v>
      </c>
      <c r="H1605" s="67">
        <f t="shared" si="84"/>
        <v>0</v>
      </c>
      <c r="I1605" s="68"/>
      <c r="J1605" s="56"/>
      <c r="K1605" s="69"/>
      <c r="L1605" s="70">
        <f t="shared" si="85"/>
        <v>0</v>
      </c>
      <c r="M1605" s="52"/>
      <c r="N1605" s="57">
        <v>0</v>
      </c>
      <c r="O1605" s="72"/>
      <c r="P1605" s="72"/>
      <c r="Q1605" s="72"/>
      <c r="R1605" s="72"/>
      <c r="S1605" s="72"/>
      <c r="T1605" s="72"/>
      <c r="U1605" s="72"/>
      <c r="V1605" s="72"/>
      <c r="W1605" s="72"/>
      <c r="X1605" s="72"/>
      <c r="Y1605" s="72"/>
      <c r="Z1605" s="72"/>
      <c r="AA1605" s="58">
        <f t="shared" si="86"/>
        <v>0</v>
      </c>
      <c r="AB1605" s="73"/>
      <c r="AC1605" s="59">
        <f>IF(ROUND(Comptes!AA1605,0)=0,Comptes!AF1605,IFERROR(IF(Comptes!H1605&lt;&gt;0,IF(Comptes!AA1605&lt;&gt;0,SUMPRODUCT(Comptes!O1605:Z1605,Comptes!$O$5:$Z$5)/Comptes!AA1605,IF(Comptes!G1605&lt;&gt;0,$AC$3,Comptes!AF1605)),""),""))</f>
        <v>0</v>
      </c>
      <c r="AD1605" s="60" t="str">
        <f ca="1">+IFERROR(VLOOKUP((($AC$3-AC1605))/30.5,$AK$24:$AL$28,2,TRUE),"")</f>
        <v>A plus d’un an</v>
      </c>
      <c r="AE1605" s="52"/>
      <c r="AF1605" s="61"/>
    </row>
    <row r="1606" spans="1:32" customFormat="1" ht="13.8" x14ac:dyDescent="0.3">
      <c r="A1606" s="76"/>
      <c r="B1606" s="64" t="s">
        <v>125</v>
      </c>
      <c r="C1606" s="65" t="s">
        <v>125</v>
      </c>
      <c r="D1606" s="65" t="s">
        <v>125</v>
      </c>
      <c r="E1606" s="66" t="s">
        <v>125</v>
      </c>
      <c r="F1606" s="54">
        <v>0</v>
      </c>
      <c r="G1606" s="55">
        <v>0</v>
      </c>
      <c r="H1606" s="67">
        <f t="shared" si="84"/>
        <v>0</v>
      </c>
      <c r="I1606" s="68"/>
      <c r="J1606" s="56"/>
      <c r="K1606" s="69"/>
      <c r="L1606" s="70">
        <f t="shared" si="85"/>
        <v>0</v>
      </c>
      <c r="M1606" s="52"/>
      <c r="N1606" s="57">
        <v>0</v>
      </c>
      <c r="O1606" s="72"/>
      <c r="P1606" s="72"/>
      <c r="Q1606" s="72"/>
      <c r="R1606" s="72"/>
      <c r="S1606" s="72"/>
      <c r="T1606" s="72"/>
      <c r="U1606" s="72"/>
      <c r="V1606" s="72"/>
      <c r="W1606" s="72"/>
      <c r="X1606" s="72"/>
      <c r="Y1606" s="72"/>
      <c r="Z1606" s="72"/>
      <c r="AA1606" s="58">
        <f t="shared" si="86"/>
        <v>0</v>
      </c>
      <c r="AB1606" s="73"/>
      <c r="AC1606" s="59">
        <f>IF(ROUND(Comptes!AA1606,0)=0,Comptes!AF1606,IFERROR(IF(Comptes!H1606&lt;&gt;0,IF(Comptes!AA1606&lt;&gt;0,SUMPRODUCT(Comptes!O1606:Z1606,Comptes!$O$5:$Z$5)/Comptes!AA1606,IF(Comptes!G1606&lt;&gt;0,$AC$3,Comptes!AF1606)),""),""))</f>
        <v>0</v>
      </c>
      <c r="AD1606" s="60" t="str">
        <f ca="1">+IFERROR(VLOOKUP((($AC$3-AC1606))/30.5,$AK$24:$AL$28,2,TRUE),"")</f>
        <v>A plus d’un an</v>
      </c>
      <c r="AE1606" s="52"/>
      <c r="AF1606" s="61"/>
    </row>
    <row r="1607" spans="1:32" customFormat="1" ht="13.8" x14ac:dyDescent="0.3">
      <c r="A1607" s="76"/>
      <c r="B1607" s="64" t="s">
        <v>125</v>
      </c>
      <c r="C1607" s="65" t="s">
        <v>125</v>
      </c>
      <c r="D1607" s="65" t="s">
        <v>125</v>
      </c>
      <c r="E1607" s="66" t="s">
        <v>125</v>
      </c>
      <c r="F1607" s="54">
        <v>0</v>
      </c>
      <c r="G1607" s="55">
        <v>0</v>
      </c>
      <c r="H1607" s="67">
        <f t="shared" si="84"/>
        <v>0</v>
      </c>
      <c r="I1607" s="68"/>
      <c r="J1607" s="56"/>
      <c r="K1607" s="69"/>
      <c r="L1607" s="70">
        <f t="shared" si="85"/>
        <v>0</v>
      </c>
      <c r="M1607" s="52"/>
      <c r="N1607" s="57">
        <v>0</v>
      </c>
      <c r="O1607" s="72"/>
      <c r="P1607" s="72"/>
      <c r="Q1607" s="72"/>
      <c r="R1607" s="72"/>
      <c r="S1607" s="72"/>
      <c r="T1607" s="72"/>
      <c r="U1607" s="72"/>
      <c r="V1607" s="72"/>
      <c r="W1607" s="72"/>
      <c r="X1607" s="72"/>
      <c r="Y1607" s="72"/>
      <c r="Z1607" s="72"/>
      <c r="AA1607" s="58">
        <f t="shared" si="86"/>
        <v>0</v>
      </c>
      <c r="AB1607" s="73"/>
      <c r="AC1607" s="59">
        <f>IF(ROUND(Comptes!AA1607,0)=0,Comptes!AF1607,IFERROR(IF(Comptes!H1607&lt;&gt;0,IF(Comptes!AA1607&lt;&gt;0,SUMPRODUCT(Comptes!O1607:Z1607,Comptes!$O$5:$Z$5)/Comptes!AA1607,IF(Comptes!G1607&lt;&gt;0,$AC$3,Comptes!AF1607)),""),""))</f>
        <v>0</v>
      </c>
      <c r="AD1607" s="60" t="str">
        <f ca="1">+IFERROR(VLOOKUP((($AC$3-AC1607))/30.5,$AK$24:$AL$28,2,TRUE),"")</f>
        <v>A plus d’un an</v>
      </c>
      <c r="AE1607" s="52"/>
      <c r="AF1607" s="61"/>
    </row>
    <row r="1608" spans="1:32" customFormat="1" ht="13.8" x14ac:dyDescent="0.3">
      <c r="A1608" s="76"/>
      <c r="B1608" s="64" t="s">
        <v>125</v>
      </c>
      <c r="C1608" s="65" t="s">
        <v>125</v>
      </c>
      <c r="D1608" s="65" t="s">
        <v>125</v>
      </c>
      <c r="E1608" s="66" t="s">
        <v>125</v>
      </c>
      <c r="F1608" s="54">
        <v>0</v>
      </c>
      <c r="G1608" s="55">
        <v>0</v>
      </c>
      <c r="H1608" s="67">
        <f t="shared" si="84"/>
        <v>0</v>
      </c>
      <c r="I1608" s="68"/>
      <c r="J1608" s="56"/>
      <c r="K1608" s="69"/>
      <c r="L1608" s="70">
        <f t="shared" si="85"/>
        <v>0</v>
      </c>
      <c r="M1608" s="52"/>
      <c r="N1608" s="57">
        <v>0</v>
      </c>
      <c r="O1608" s="72"/>
      <c r="P1608" s="72"/>
      <c r="Q1608" s="72"/>
      <c r="R1608" s="72"/>
      <c r="S1608" s="72"/>
      <c r="T1608" s="72"/>
      <c r="U1608" s="72"/>
      <c r="V1608" s="72"/>
      <c r="W1608" s="72"/>
      <c r="X1608" s="72"/>
      <c r="Y1608" s="72"/>
      <c r="Z1608" s="72"/>
      <c r="AA1608" s="58">
        <f t="shared" si="86"/>
        <v>0</v>
      </c>
      <c r="AB1608" s="73"/>
      <c r="AC1608" s="59">
        <f>IF(ROUND(Comptes!AA1608,0)=0,Comptes!AF1608,IFERROR(IF(Comptes!H1608&lt;&gt;0,IF(Comptes!AA1608&lt;&gt;0,SUMPRODUCT(Comptes!O1608:Z1608,Comptes!$O$5:$Z$5)/Comptes!AA1608,IF(Comptes!G1608&lt;&gt;0,$AC$3,Comptes!AF1608)),""),""))</f>
        <v>0</v>
      </c>
      <c r="AD1608" s="60" t="str">
        <f ca="1">+IFERROR(VLOOKUP((($AC$3-AC1608))/30.5,$AK$24:$AL$28,2,TRUE),"")</f>
        <v>A plus d’un an</v>
      </c>
      <c r="AE1608" s="52"/>
      <c r="AF1608" s="61"/>
    </row>
    <row r="1609" spans="1:32" customFormat="1" ht="13.8" x14ac:dyDescent="0.3">
      <c r="A1609" s="76"/>
      <c r="B1609" s="64" t="s">
        <v>125</v>
      </c>
      <c r="C1609" s="65" t="s">
        <v>125</v>
      </c>
      <c r="D1609" s="65" t="s">
        <v>125</v>
      </c>
      <c r="E1609" s="66" t="s">
        <v>125</v>
      </c>
      <c r="F1609" s="54">
        <v>0</v>
      </c>
      <c r="G1609" s="55">
        <v>0</v>
      </c>
      <c r="H1609" s="67">
        <f t="shared" si="84"/>
        <v>0</v>
      </c>
      <c r="I1609" s="68"/>
      <c r="J1609" s="56"/>
      <c r="K1609" s="69"/>
      <c r="L1609" s="70">
        <f t="shared" si="85"/>
        <v>0</v>
      </c>
      <c r="M1609" s="52"/>
      <c r="N1609" s="57">
        <v>0</v>
      </c>
      <c r="O1609" s="72"/>
      <c r="P1609" s="72"/>
      <c r="Q1609" s="72"/>
      <c r="R1609" s="72"/>
      <c r="S1609" s="72"/>
      <c r="T1609" s="72"/>
      <c r="U1609" s="72"/>
      <c r="V1609" s="72"/>
      <c r="W1609" s="72"/>
      <c r="X1609" s="72"/>
      <c r="Y1609" s="72"/>
      <c r="Z1609" s="72"/>
      <c r="AA1609" s="58">
        <f t="shared" si="86"/>
        <v>0</v>
      </c>
      <c r="AB1609" s="73"/>
      <c r="AC1609" s="59">
        <f>IF(ROUND(Comptes!AA1609,0)=0,Comptes!AF1609,IFERROR(IF(Comptes!H1609&lt;&gt;0,IF(Comptes!AA1609&lt;&gt;0,SUMPRODUCT(Comptes!O1609:Z1609,Comptes!$O$5:$Z$5)/Comptes!AA1609,IF(Comptes!G1609&lt;&gt;0,$AC$3,Comptes!AF1609)),""),""))</f>
        <v>0</v>
      </c>
      <c r="AD1609" s="60" t="str">
        <f ca="1">+IFERROR(VLOOKUP((($AC$3-AC1609))/30.5,$AK$24:$AL$28,2,TRUE),"")</f>
        <v>A plus d’un an</v>
      </c>
      <c r="AE1609" s="52"/>
      <c r="AF1609" s="61"/>
    </row>
    <row r="1610" spans="1:32" customFormat="1" ht="13.8" x14ac:dyDescent="0.3">
      <c r="A1610" s="76"/>
      <c r="B1610" s="64" t="s">
        <v>125</v>
      </c>
      <c r="C1610" s="65" t="s">
        <v>125</v>
      </c>
      <c r="D1610" s="65" t="s">
        <v>125</v>
      </c>
      <c r="E1610" s="66" t="s">
        <v>125</v>
      </c>
      <c r="F1610" s="54">
        <v>0</v>
      </c>
      <c r="G1610" s="55">
        <v>0</v>
      </c>
      <c r="H1610" s="67">
        <f t="shared" si="84"/>
        <v>0</v>
      </c>
      <c r="I1610" s="68"/>
      <c r="J1610" s="56"/>
      <c r="K1610" s="69"/>
      <c r="L1610" s="70">
        <f t="shared" si="85"/>
        <v>0</v>
      </c>
      <c r="M1610" s="52"/>
      <c r="N1610" s="57">
        <v>0</v>
      </c>
      <c r="O1610" s="72"/>
      <c r="P1610" s="72"/>
      <c r="Q1610" s="72"/>
      <c r="R1610" s="72"/>
      <c r="S1610" s="72"/>
      <c r="T1610" s="72"/>
      <c r="U1610" s="72"/>
      <c r="V1610" s="72"/>
      <c r="W1610" s="72"/>
      <c r="X1610" s="72"/>
      <c r="Y1610" s="72"/>
      <c r="Z1610" s="72"/>
      <c r="AA1610" s="58">
        <f t="shared" si="86"/>
        <v>0</v>
      </c>
      <c r="AB1610" s="73"/>
      <c r="AC1610" s="59">
        <f>IF(ROUND(Comptes!AA1610,0)=0,Comptes!AF1610,IFERROR(IF(Comptes!H1610&lt;&gt;0,IF(Comptes!AA1610&lt;&gt;0,SUMPRODUCT(Comptes!O1610:Z1610,Comptes!$O$5:$Z$5)/Comptes!AA1610,IF(Comptes!G1610&lt;&gt;0,$AC$3,Comptes!AF1610)),""),""))</f>
        <v>0</v>
      </c>
      <c r="AD1610" s="60" t="str">
        <f ca="1">+IFERROR(VLOOKUP((($AC$3-AC1610))/30.5,$AK$24:$AL$28,2,TRUE),"")</f>
        <v>A plus d’un an</v>
      </c>
      <c r="AE1610" s="52"/>
      <c r="AF1610" s="61"/>
    </row>
    <row r="1611" spans="1:32" customFormat="1" ht="13.8" x14ac:dyDescent="0.3">
      <c r="A1611" s="76"/>
      <c r="B1611" s="64" t="s">
        <v>125</v>
      </c>
      <c r="C1611" s="65" t="s">
        <v>125</v>
      </c>
      <c r="D1611" s="65" t="s">
        <v>125</v>
      </c>
      <c r="E1611" s="66" t="s">
        <v>125</v>
      </c>
      <c r="F1611" s="54">
        <v>0</v>
      </c>
      <c r="G1611" s="55">
        <v>0</v>
      </c>
      <c r="H1611" s="67">
        <f t="shared" si="84"/>
        <v>0</v>
      </c>
      <c r="I1611" s="68"/>
      <c r="J1611" s="56"/>
      <c r="K1611" s="69"/>
      <c r="L1611" s="70">
        <f t="shared" si="85"/>
        <v>0</v>
      </c>
      <c r="M1611" s="52"/>
      <c r="N1611" s="57">
        <v>0</v>
      </c>
      <c r="O1611" s="72"/>
      <c r="P1611" s="72"/>
      <c r="Q1611" s="72"/>
      <c r="R1611" s="72"/>
      <c r="S1611" s="72"/>
      <c r="T1611" s="72"/>
      <c r="U1611" s="72"/>
      <c r="V1611" s="72"/>
      <c r="W1611" s="72"/>
      <c r="X1611" s="72"/>
      <c r="Y1611" s="72"/>
      <c r="Z1611" s="72"/>
      <c r="AA1611" s="58">
        <f t="shared" si="86"/>
        <v>0</v>
      </c>
      <c r="AB1611" s="73"/>
      <c r="AC1611" s="59">
        <f>IF(ROUND(Comptes!AA1611,0)=0,Comptes!AF1611,IFERROR(IF(Comptes!H1611&lt;&gt;0,IF(Comptes!AA1611&lt;&gt;0,SUMPRODUCT(Comptes!O1611:Z1611,Comptes!$O$5:$Z$5)/Comptes!AA1611,IF(Comptes!G1611&lt;&gt;0,$AC$3,Comptes!AF1611)),""),""))</f>
        <v>0</v>
      </c>
      <c r="AD1611" s="60" t="str">
        <f ca="1">+IFERROR(VLOOKUP((($AC$3-AC1611))/30.5,$AK$24:$AL$28,2,TRUE),"")</f>
        <v>A plus d’un an</v>
      </c>
      <c r="AE1611" s="52"/>
      <c r="AF1611" s="61"/>
    </row>
    <row r="1612" spans="1:32" customFormat="1" ht="13.8" x14ac:dyDescent="0.3">
      <c r="A1612" s="76"/>
      <c r="B1612" s="64" t="s">
        <v>125</v>
      </c>
      <c r="C1612" s="65" t="s">
        <v>125</v>
      </c>
      <c r="D1612" s="65" t="s">
        <v>125</v>
      </c>
      <c r="E1612" s="66" t="s">
        <v>125</v>
      </c>
      <c r="F1612" s="54">
        <v>0</v>
      </c>
      <c r="G1612" s="55">
        <v>0</v>
      </c>
      <c r="H1612" s="67">
        <f t="shared" si="84"/>
        <v>0</v>
      </c>
      <c r="I1612" s="68"/>
      <c r="J1612" s="56"/>
      <c r="K1612" s="69"/>
      <c r="L1612" s="70">
        <f t="shared" si="85"/>
        <v>0</v>
      </c>
      <c r="M1612" s="52"/>
      <c r="N1612" s="57">
        <v>0</v>
      </c>
      <c r="O1612" s="72"/>
      <c r="P1612" s="72"/>
      <c r="Q1612" s="72"/>
      <c r="R1612" s="72"/>
      <c r="S1612" s="72"/>
      <c r="T1612" s="72"/>
      <c r="U1612" s="72"/>
      <c r="V1612" s="72"/>
      <c r="W1612" s="72"/>
      <c r="X1612" s="72"/>
      <c r="Y1612" s="72"/>
      <c r="Z1612" s="72"/>
      <c r="AA1612" s="58">
        <f t="shared" si="86"/>
        <v>0</v>
      </c>
      <c r="AB1612" s="73"/>
      <c r="AC1612" s="59">
        <f>IF(ROUND(Comptes!AA1612,0)=0,Comptes!AF1612,IFERROR(IF(Comptes!H1612&lt;&gt;0,IF(Comptes!AA1612&lt;&gt;0,SUMPRODUCT(Comptes!O1612:Z1612,Comptes!$O$5:$Z$5)/Comptes!AA1612,IF(Comptes!G1612&lt;&gt;0,$AC$3,Comptes!AF1612)),""),""))</f>
        <v>0</v>
      </c>
      <c r="AD1612" s="60" t="str">
        <f ca="1">+IFERROR(VLOOKUP((($AC$3-AC1612))/30.5,$AK$24:$AL$28,2,TRUE),"")</f>
        <v>A plus d’un an</v>
      </c>
      <c r="AE1612" s="52"/>
      <c r="AF1612" s="61"/>
    </row>
    <row r="1613" spans="1:32" customFormat="1" ht="13.8" x14ac:dyDescent="0.3">
      <c r="A1613" s="76"/>
      <c r="B1613" s="64" t="s">
        <v>125</v>
      </c>
      <c r="C1613" s="65" t="s">
        <v>125</v>
      </c>
      <c r="D1613" s="65" t="s">
        <v>125</v>
      </c>
      <c r="E1613" s="66" t="s">
        <v>125</v>
      </c>
      <c r="F1613" s="54">
        <v>0</v>
      </c>
      <c r="G1613" s="55">
        <v>0</v>
      </c>
      <c r="H1613" s="67">
        <f t="shared" si="84"/>
        <v>0</v>
      </c>
      <c r="I1613" s="68"/>
      <c r="J1613" s="56"/>
      <c r="K1613" s="69"/>
      <c r="L1613" s="70">
        <f t="shared" si="85"/>
        <v>0</v>
      </c>
      <c r="M1613" s="52"/>
      <c r="N1613" s="57">
        <v>0</v>
      </c>
      <c r="O1613" s="72"/>
      <c r="P1613" s="72"/>
      <c r="Q1613" s="72"/>
      <c r="R1613" s="72"/>
      <c r="S1613" s="72"/>
      <c r="T1613" s="72"/>
      <c r="U1613" s="72"/>
      <c r="V1613" s="72"/>
      <c r="W1613" s="72"/>
      <c r="X1613" s="72"/>
      <c r="Y1613" s="72"/>
      <c r="Z1613" s="72"/>
      <c r="AA1613" s="58">
        <f t="shared" si="86"/>
        <v>0</v>
      </c>
      <c r="AB1613" s="73"/>
      <c r="AC1613" s="59">
        <f>IF(ROUND(Comptes!AA1613,0)=0,Comptes!AF1613,IFERROR(IF(Comptes!H1613&lt;&gt;0,IF(Comptes!AA1613&lt;&gt;0,SUMPRODUCT(Comptes!O1613:Z1613,Comptes!$O$5:$Z$5)/Comptes!AA1613,IF(Comptes!G1613&lt;&gt;0,$AC$3,Comptes!AF1613)),""),""))</f>
        <v>0</v>
      </c>
      <c r="AD1613" s="60" t="str">
        <f ca="1">+IFERROR(VLOOKUP((($AC$3-AC1613))/30.5,$AK$24:$AL$28,2,TRUE),"")</f>
        <v>A plus d’un an</v>
      </c>
      <c r="AE1613" s="52"/>
      <c r="AF1613" s="61"/>
    </row>
    <row r="1614" spans="1:32" customFormat="1" ht="13.8" x14ac:dyDescent="0.3">
      <c r="A1614" s="76"/>
      <c r="B1614" s="64" t="s">
        <v>125</v>
      </c>
      <c r="C1614" s="65" t="s">
        <v>125</v>
      </c>
      <c r="D1614" s="65" t="s">
        <v>125</v>
      </c>
      <c r="E1614" s="66" t="s">
        <v>125</v>
      </c>
      <c r="F1614" s="54">
        <v>0</v>
      </c>
      <c r="G1614" s="55">
        <v>0</v>
      </c>
      <c r="H1614" s="67">
        <f t="shared" si="84"/>
        <v>0</v>
      </c>
      <c r="I1614" s="68"/>
      <c r="J1614" s="56"/>
      <c r="K1614" s="69"/>
      <c r="L1614" s="70">
        <f t="shared" si="85"/>
        <v>0</v>
      </c>
      <c r="M1614" s="52"/>
      <c r="N1614" s="57">
        <v>0</v>
      </c>
      <c r="O1614" s="72"/>
      <c r="P1614" s="72"/>
      <c r="Q1614" s="72"/>
      <c r="R1614" s="72"/>
      <c r="S1614" s="72"/>
      <c r="T1614" s="72"/>
      <c r="U1614" s="72"/>
      <c r="V1614" s="72"/>
      <c r="W1614" s="72"/>
      <c r="X1614" s="72"/>
      <c r="Y1614" s="72"/>
      <c r="Z1614" s="72"/>
      <c r="AA1614" s="58">
        <f t="shared" si="86"/>
        <v>0</v>
      </c>
      <c r="AB1614" s="73"/>
      <c r="AC1614" s="59">
        <f>IF(ROUND(Comptes!AA1614,0)=0,Comptes!AF1614,IFERROR(IF(Comptes!H1614&lt;&gt;0,IF(Comptes!AA1614&lt;&gt;0,SUMPRODUCT(Comptes!O1614:Z1614,Comptes!$O$5:$Z$5)/Comptes!AA1614,IF(Comptes!G1614&lt;&gt;0,$AC$3,Comptes!AF1614)),""),""))</f>
        <v>0</v>
      </c>
      <c r="AD1614" s="60" t="str">
        <f ca="1">+IFERROR(VLOOKUP((($AC$3-AC1614))/30.5,$AK$24:$AL$28,2,TRUE),"")</f>
        <v>A plus d’un an</v>
      </c>
      <c r="AE1614" s="52"/>
      <c r="AF1614" s="61"/>
    </row>
    <row r="1615" spans="1:32" customFormat="1" ht="13.8" x14ac:dyDescent="0.3">
      <c r="A1615" s="76"/>
      <c r="B1615" s="64" t="s">
        <v>125</v>
      </c>
      <c r="C1615" s="65" t="s">
        <v>125</v>
      </c>
      <c r="D1615" s="65" t="s">
        <v>125</v>
      </c>
      <c r="E1615" s="66" t="s">
        <v>125</v>
      </c>
      <c r="F1615" s="54">
        <v>0</v>
      </c>
      <c r="G1615" s="55">
        <v>0</v>
      </c>
      <c r="H1615" s="67">
        <f t="shared" si="84"/>
        <v>0</v>
      </c>
      <c r="I1615" s="68"/>
      <c r="J1615" s="56"/>
      <c r="K1615" s="69"/>
      <c r="L1615" s="70">
        <f t="shared" si="85"/>
        <v>0</v>
      </c>
      <c r="M1615" s="52"/>
      <c r="N1615" s="57">
        <v>0</v>
      </c>
      <c r="O1615" s="72"/>
      <c r="P1615" s="72"/>
      <c r="Q1615" s="72"/>
      <c r="R1615" s="72"/>
      <c r="S1615" s="72"/>
      <c r="T1615" s="72"/>
      <c r="U1615" s="72"/>
      <c r="V1615" s="72"/>
      <c r="W1615" s="72"/>
      <c r="X1615" s="72"/>
      <c r="Y1615" s="72"/>
      <c r="Z1615" s="72"/>
      <c r="AA1615" s="58">
        <f t="shared" si="86"/>
        <v>0</v>
      </c>
      <c r="AB1615" s="73"/>
      <c r="AC1615" s="59">
        <f>IF(ROUND(Comptes!AA1615,0)=0,Comptes!AF1615,IFERROR(IF(Comptes!H1615&lt;&gt;0,IF(Comptes!AA1615&lt;&gt;0,SUMPRODUCT(Comptes!O1615:Z1615,Comptes!$O$5:$Z$5)/Comptes!AA1615,IF(Comptes!G1615&lt;&gt;0,$AC$3,Comptes!AF1615)),""),""))</f>
        <v>0</v>
      </c>
      <c r="AD1615" s="60" t="str">
        <f ca="1">+IFERROR(VLOOKUP((($AC$3-AC1615))/30.5,$AK$24:$AL$28,2,TRUE),"")</f>
        <v>A plus d’un an</v>
      </c>
      <c r="AE1615" s="52"/>
      <c r="AF1615" s="61"/>
    </row>
    <row r="1616" spans="1:32" customFormat="1" ht="13.8" x14ac:dyDescent="0.3">
      <c r="A1616" s="76"/>
      <c r="B1616" s="64" t="s">
        <v>125</v>
      </c>
      <c r="C1616" s="65" t="s">
        <v>125</v>
      </c>
      <c r="D1616" s="65" t="s">
        <v>125</v>
      </c>
      <c r="E1616" s="66" t="s">
        <v>125</v>
      </c>
      <c r="F1616" s="54">
        <v>0</v>
      </c>
      <c r="G1616" s="55">
        <v>0</v>
      </c>
      <c r="H1616" s="67">
        <f t="shared" si="84"/>
        <v>0</v>
      </c>
      <c r="I1616" s="68"/>
      <c r="J1616" s="56"/>
      <c r="K1616" s="69"/>
      <c r="L1616" s="70">
        <f t="shared" si="85"/>
        <v>0</v>
      </c>
      <c r="M1616" s="52"/>
      <c r="N1616" s="57">
        <v>0</v>
      </c>
      <c r="O1616" s="72"/>
      <c r="P1616" s="72"/>
      <c r="Q1616" s="72"/>
      <c r="R1616" s="72"/>
      <c r="S1616" s="72"/>
      <c r="T1616" s="72"/>
      <c r="U1616" s="72"/>
      <c r="V1616" s="72"/>
      <c r="W1616" s="72"/>
      <c r="X1616" s="72"/>
      <c r="Y1616" s="72"/>
      <c r="Z1616" s="72"/>
      <c r="AA1616" s="58">
        <f t="shared" si="86"/>
        <v>0</v>
      </c>
      <c r="AB1616" s="73"/>
      <c r="AC1616" s="59">
        <f>IF(ROUND(Comptes!AA1616,0)=0,Comptes!AF1616,IFERROR(IF(Comptes!H1616&lt;&gt;0,IF(Comptes!AA1616&lt;&gt;0,SUMPRODUCT(Comptes!O1616:Z1616,Comptes!$O$5:$Z$5)/Comptes!AA1616,IF(Comptes!G1616&lt;&gt;0,$AC$3,Comptes!AF1616)),""),""))</f>
        <v>0</v>
      </c>
      <c r="AD1616" s="60" t="str">
        <f ca="1">+IFERROR(VLOOKUP((($AC$3-AC1616))/30.5,$AK$24:$AL$28,2,TRUE),"")</f>
        <v>A plus d’un an</v>
      </c>
      <c r="AE1616" s="52"/>
      <c r="AF1616" s="61"/>
    </row>
    <row r="1617" spans="1:32" customFormat="1" ht="13.8" x14ac:dyDescent="0.3">
      <c r="A1617" s="76"/>
      <c r="B1617" s="64" t="s">
        <v>125</v>
      </c>
      <c r="C1617" s="65" t="s">
        <v>125</v>
      </c>
      <c r="D1617" s="65" t="s">
        <v>125</v>
      </c>
      <c r="E1617" s="66" t="s">
        <v>125</v>
      </c>
      <c r="F1617" s="54">
        <v>0</v>
      </c>
      <c r="G1617" s="55">
        <v>0</v>
      </c>
      <c r="H1617" s="67">
        <f t="shared" si="84"/>
        <v>0</v>
      </c>
      <c r="I1617" s="68"/>
      <c r="J1617" s="56"/>
      <c r="K1617" s="69"/>
      <c r="L1617" s="70">
        <f t="shared" si="85"/>
        <v>0</v>
      </c>
      <c r="M1617" s="52"/>
      <c r="N1617" s="57">
        <v>0</v>
      </c>
      <c r="O1617" s="72"/>
      <c r="P1617" s="72"/>
      <c r="Q1617" s="72"/>
      <c r="R1617" s="72"/>
      <c r="S1617" s="72"/>
      <c r="T1617" s="72"/>
      <c r="U1617" s="72"/>
      <c r="V1617" s="72"/>
      <c r="W1617" s="72"/>
      <c r="X1617" s="72"/>
      <c r="Y1617" s="72"/>
      <c r="Z1617" s="72"/>
      <c r="AA1617" s="58">
        <f t="shared" si="86"/>
        <v>0</v>
      </c>
      <c r="AB1617" s="73"/>
      <c r="AC1617" s="59">
        <f>IF(ROUND(Comptes!AA1617,0)=0,Comptes!AF1617,IFERROR(IF(Comptes!H1617&lt;&gt;0,IF(Comptes!AA1617&lt;&gt;0,SUMPRODUCT(Comptes!O1617:Z1617,Comptes!$O$5:$Z$5)/Comptes!AA1617,IF(Comptes!G1617&lt;&gt;0,$AC$3,Comptes!AF1617)),""),""))</f>
        <v>0</v>
      </c>
      <c r="AD1617" s="60" t="str">
        <f ca="1">+IFERROR(VLOOKUP((($AC$3-AC1617))/30.5,$AK$24:$AL$28,2,TRUE),"")</f>
        <v>A plus d’un an</v>
      </c>
      <c r="AE1617" s="52"/>
      <c r="AF1617" s="61"/>
    </row>
    <row r="1618" spans="1:32" customFormat="1" ht="13.8" x14ac:dyDescent="0.3">
      <c r="A1618" s="76"/>
      <c r="B1618" s="64" t="s">
        <v>125</v>
      </c>
      <c r="C1618" s="65" t="s">
        <v>125</v>
      </c>
      <c r="D1618" s="65" t="s">
        <v>125</v>
      </c>
      <c r="E1618" s="66" t="s">
        <v>125</v>
      </c>
      <c r="F1618" s="54">
        <v>0</v>
      </c>
      <c r="G1618" s="55">
        <v>0</v>
      </c>
      <c r="H1618" s="67">
        <f t="shared" si="84"/>
        <v>0</v>
      </c>
      <c r="I1618" s="68"/>
      <c r="J1618" s="56"/>
      <c r="K1618" s="69"/>
      <c r="L1618" s="70">
        <f t="shared" si="85"/>
        <v>0</v>
      </c>
      <c r="M1618" s="52"/>
      <c r="N1618" s="57">
        <v>0</v>
      </c>
      <c r="O1618" s="72"/>
      <c r="P1618" s="72"/>
      <c r="Q1618" s="72"/>
      <c r="R1618" s="72"/>
      <c r="S1618" s="72"/>
      <c r="T1618" s="72"/>
      <c r="U1618" s="72"/>
      <c r="V1618" s="72"/>
      <c r="W1618" s="72"/>
      <c r="X1618" s="72"/>
      <c r="Y1618" s="72"/>
      <c r="Z1618" s="72"/>
      <c r="AA1618" s="58">
        <f t="shared" si="86"/>
        <v>0</v>
      </c>
      <c r="AB1618" s="73"/>
      <c r="AC1618" s="59">
        <f>IF(ROUND(Comptes!AA1618,0)=0,Comptes!AF1618,IFERROR(IF(Comptes!H1618&lt;&gt;0,IF(Comptes!AA1618&lt;&gt;0,SUMPRODUCT(Comptes!O1618:Z1618,Comptes!$O$5:$Z$5)/Comptes!AA1618,IF(Comptes!G1618&lt;&gt;0,$AC$3,Comptes!AF1618)),""),""))</f>
        <v>0</v>
      </c>
      <c r="AD1618" s="60" t="str">
        <f ca="1">+IFERROR(VLOOKUP((($AC$3-AC1618))/30.5,$AK$24:$AL$28,2,TRUE),"")</f>
        <v>A plus d’un an</v>
      </c>
      <c r="AE1618" s="52"/>
      <c r="AF1618" s="61"/>
    </row>
    <row r="1619" spans="1:32" customFormat="1" ht="13.8" x14ac:dyDescent="0.3">
      <c r="A1619" s="76"/>
      <c r="B1619" s="64" t="s">
        <v>125</v>
      </c>
      <c r="C1619" s="65" t="s">
        <v>125</v>
      </c>
      <c r="D1619" s="65" t="s">
        <v>125</v>
      </c>
      <c r="E1619" s="66" t="s">
        <v>125</v>
      </c>
      <c r="F1619" s="54">
        <v>0</v>
      </c>
      <c r="G1619" s="55">
        <v>0</v>
      </c>
      <c r="H1619" s="67">
        <f t="shared" si="84"/>
        <v>0</v>
      </c>
      <c r="I1619" s="68"/>
      <c r="J1619" s="56"/>
      <c r="K1619" s="69"/>
      <c r="L1619" s="70">
        <f t="shared" si="85"/>
        <v>0</v>
      </c>
      <c r="M1619" s="52"/>
      <c r="N1619" s="57">
        <v>0</v>
      </c>
      <c r="O1619" s="72"/>
      <c r="P1619" s="72"/>
      <c r="Q1619" s="72"/>
      <c r="R1619" s="72"/>
      <c r="S1619" s="72"/>
      <c r="T1619" s="72"/>
      <c r="U1619" s="72"/>
      <c r="V1619" s="72"/>
      <c r="W1619" s="72"/>
      <c r="X1619" s="72"/>
      <c r="Y1619" s="72"/>
      <c r="Z1619" s="72"/>
      <c r="AA1619" s="58">
        <f t="shared" si="86"/>
        <v>0</v>
      </c>
      <c r="AB1619" s="73"/>
      <c r="AC1619" s="59">
        <f>IF(ROUND(Comptes!AA1619,0)=0,Comptes!AF1619,IFERROR(IF(Comptes!H1619&lt;&gt;0,IF(Comptes!AA1619&lt;&gt;0,SUMPRODUCT(Comptes!O1619:Z1619,Comptes!$O$5:$Z$5)/Comptes!AA1619,IF(Comptes!G1619&lt;&gt;0,$AC$3,Comptes!AF1619)),""),""))</f>
        <v>0</v>
      </c>
      <c r="AD1619" s="60" t="str">
        <f ca="1">+IFERROR(VLOOKUP((($AC$3-AC1619))/30.5,$AK$24:$AL$28,2,TRUE),"")</f>
        <v>A plus d’un an</v>
      </c>
      <c r="AE1619" s="52"/>
      <c r="AF1619" s="61"/>
    </row>
    <row r="1620" spans="1:32" customFormat="1" ht="13.8" x14ac:dyDescent="0.3">
      <c r="A1620" s="76"/>
      <c r="B1620" s="64" t="s">
        <v>125</v>
      </c>
      <c r="C1620" s="65" t="s">
        <v>125</v>
      </c>
      <c r="D1620" s="65" t="s">
        <v>125</v>
      </c>
      <c r="E1620" s="66" t="s">
        <v>125</v>
      </c>
      <c r="F1620" s="54">
        <v>0</v>
      </c>
      <c r="G1620" s="55">
        <v>0</v>
      </c>
      <c r="H1620" s="67">
        <f t="shared" si="84"/>
        <v>0</v>
      </c>
      <c r="I1620" s="68"/>
      <c r="J1620" s="56"/>
      <c r="K1620" s="69"/>
      <c r="L1620" s="70">
        <f t="shared" si="85"/>
        <v>0</v>
      </c>
      <c r="M1620" s="52"/>
      <c r="N1620" s="57">
        <v>0</v>
      </c>
      <c r="O1620" s="72"/>
      <c r="P1620" s="72"/>
      <c r="Q1620" s="72"/>
      <c r="R1620" s="72"/>
      <c r="S1620" s="72"/>
      <c r="T1620" s="72"/>
      <c r="U1620" s="72"/>
      <c r="V1620" s="72"/>
      <c r="W1620" s="72"/>
      <c r="X1620" s="72"/>
      <c r="Y1620" s="72"/>
      <c r="Z1620" s="72"/>
      <c r="AA1620" s="58">
        <f t="shared" si="86"/>
        <v>0</v>
      </c>
      <c r="AB1620" s="73"/>
      <c r="AC1620" s="59">
        <f>IF(ROUND(Comptes!AA1620,0)=0,Comptes!AF1620,IFERROR(IF(Comptes!H1620&lt;&gt;0,IF(Comptes!AA1620&lt;&gt;0,SUMPRODUCT(Comptes!O1620:Z1620,Comptes!$O$5:$Z$5)/Comptes!AA1620,IF(Comptes!G1620&lt;&gt;0,$AC$3,Comptes!AF1620)),""),""))</f>
        <v>0</v>
      </c>
      <c r="AD1620" s="60" t="str">
        <f ca="1">+IFERROR(VLOOKUP((($AC$3-AC1620))/30.5,$AK$24:$AL$28,2,TRUE),"")</f>
        <v>A plus d’un an</v>
      </c>
      <c r="AE1620" s="52"/>
      <c r="AF1620" s="61"/>
    </row>
    <row r="1621" spans="1:32" customFormat="1" ht="13.8" x14ac:dyDescent="0.3">
      <c r="A1621" s="76"/>
      <c r="B1621" s="64" t="s">
        <v>125</v>
      </c>
      <c r="C1621" s="65" t="s">
        <v>125</v>
      </c>
      <c r="D1621" s="65" t="s">
        <v>125</v>
      </c>
      <c r="E1621" s="66" t="s">
        <v>125</v>
      </c>
      <c r="F1621" s="54">
        <v>0</v>
      </c>
      <c r="G1621" s="55">
        <v>0</v>
      </c>
      <c r="H1621" s="67">
        <f t="shared" si="84"/>
        <v>0</v>
      </c>
      <c r="I1621" s="68"/>
      <c r="J1621" s="56"/>
      <c r="K1621" s="69"/>
      <c r="L1621" s="70">
        <f t="shared" si="85"/>
        <v>0</v>
      </c>
      <c r="M1621" s="52"/>
      <c r="N1621" s="57">
        <v>0</v>
      </c>
      <c r="O1621" s="72"/>
      <c r="P1621" s="72"/>
      <c r="Q1621" s="72"/>
      <c r="R1621" s="72"/>
      <c r="S1621" s="72"/>
      <c r="T1621" s="72"/>
      <c r="U1621" s="72"/>
      <c r="V1621" s="72"/>
      <c r="W1621" s="72"/>
      <c r="X1621" s="72"/>
      <c r="Y1621" s="72"/>
      <c r="Z1621" s="72"/>
      <c r="AA1621" s="58">
        <f t="shared" si="86"/>
        <v>0</v>
      </c>
      <c r="AB1621" s="73"/>
      <c r="AC1621" s="59">
        <f>IF(ROUND(Comptes!AA1621,0)=0,Comptes!AF1621,IFERROR(IF(Comptes!H1621&lt;&gt;0,IF(Comptes!AA1621&lt;&gt;0,SUMPRODUCT(Comptes!O1621:Z1621,Comptes!$O$5:$Z$5)/Comptes!AA1621,IF(Comptes!G1621&lt;&gt;0,$AC$3,Comptes!AF1621)),""),""))</f>
        <v>0</v>
      </c>
      <c r="AD1621" s="60" t="str">
        <f ca="1">+IFERROR(VLOOKUP((($AC$3-AC1621))/30.5,$AK$24:$AL$28,2,TRUE),"")</f>
        <v>A plus d’un an</v>
      </c>
      <c r="AE1621" s="52"/>
      <c r="AF1621" s="61"/>
    </row>
    <row r="1622" spans="1:32" customFormat="1" ht="13.8" x14ac:dyDescent="0.3">
      <c r="A1622" s="76"/>
      <c r="B1622" s="64" t="s">
        <v>125</v>
      </c>
      <c r="C1622" s="65" t="s">
        <v>125</v>
      </c>
      <c r="D1622" s="65" t="s">
        <v>125</v>
      </c>
      <c r="E1622" s="66" t="s">
        <v>125</v>
      </c>
      <c r="F1622" s="54">
        <v>0</v>
      </c>
      <c r="G1622" s="55">
        <v>0</v>
      </c>
      <c r="H1622" s="67">
        <f t="shared" si="84"/>
        <v>0</v>
      </c>
      <c r="I1622" s="68"/>
      <c r="J1622" s="56"/>
      <c r="K1622" s="69"/>
      <c r="L1622" s="70">
        <f t="shared" si="85"/>
        <v>0</v>
      </c>
      <c r="M1622" s="52"/>
      <c r="N1622" s="57">
        <v>0</v>
      </c>
      <c r="O1622" s="72"/>
      <c r="P1622" s="72"/>
      <c r="Q1622" s="72"/>
      <c r="R1622" s="72"/>
      <c r="S1622" s="72"/>
      <c r="T1622" s="72"/>
      <c r="U1622" s="72"/>
      <c r="V1622" s="72"/>
      <c r="W1622" s="72"/>
      <c r="X1622" s="72"/>
      <c r="Y1622" s="72"/>
      <c r="Z1622" s="72"/>
      <c r="AA1622" s="58">
        <f t="shared" si="86"/>
        <v>0</v>
      </c>
      <c r="AB1622" s="73"/>
      <c r="AC1622" s="59">
        <f>IF(ROUND(Comptes!AA1622,0)=0,Comptes!AF1622,IFERROR(IF(Comptes!H1622&lt;&gt;0,IF(Comptes!AA1622&lt;&gt;0,SUMPRODUCT(Comptes!O1622:Z1622,Comptes!$O$5:$Z$5)/Comptes!AA1622,IF(Comptes!G1622&lt;&gt;0,$AC$3,Comptes!AF1622)),""),""))</f>
        <v>0</v>
      </c>
      <c r="AD1622" s="60" t="str">
        <f ca="1">+IFERROR(VLOOKUP((($AC$3-AC1622))/30.5,$AK$24:$AL$28,2,TRUE),"")</f>
        <v>A plus d’un an</v>
      </c>
      <c r="AE1622" s="52"/>
      <c r="AF1622" s="61"/>
    </row>
    <row r="1623" spans="1:32" customFormat="1" ht="13.8" x14ac:dyDescent="0.3">
      <c r="A1623" s="76"/>
      <c r="B1623" s="64" t="s">
        <v>125</v>
      </c>
      <c r="C1623" s="65" t="s">
        <v>125</v>
      </c>
      <c r="D1623" s="65" t="s">
        <v>125</v>
      </c>
      <c r="E1623" s="66" t="s">
        <v>125</v>
      </c>
      <c r="F1623" s="54">
        <v>0</v>
      </c>
      <c r="G1623" s="55">
        <v>0</v>
      </c>
      <c r="H1623" s="67">
        <f t="shared" si="84"/>
        <v>0</v>
      </c>
      <c r="I1623" s="68"/>
      <c r="J1623" s="56"/>
      <c r="K1623" s="69"/>
      <c r="L1623" s="70">
        <f t="shared" si="85"/>
        <v>0</v>
      </c>
      <c r="M1623" s="52"/>
      <c r="N1623" s="57">
        <v>0</v>
      </c>
      <c r="O1623" s="72"/>
      <c r="P1623" s="72"/>
      <c r="Q1623" s="72"/>
      <c r="R1623" s="72"/>
      <c r="S1623" s="72"/>
      <c r="T1623" s="72"/>
      <c r="U1623" s="72"/>
      <c r="V1623" s="72"/>
      <c r="W1623" s="72"/>
      <c r="X1623" s="72"/>
      <c r="Y1623" s="72"/>
      <c r="Z1623" s="72"/>
      <c r="AA1623" s="58">
        <f t="shared" si="86"/>
        <v>0</v>
      </c>
      <c r="AB1623" s="73"/>
      <c r="AC1623" s="59">
        <f>IF(ROUND(Comptes!AA1623,0)=0,Comptes!AF1623,IFERROR(IF(Comptes!H1623&lt;&gt;0,IF(Comptes!AA1623&lt;&gt;0,SUMPRODUCT(Comptes!O1623:Z1623,Comptes!$O$5:$Z$5)/Comptes!AA1623,IF(Comptes!G1623&lt;&gt;0,$AC$3,Comptes!AF1623)),""),""))</f>
        <v>0</v>
      </c>
      <c r="AD1623" s="60" t="str">
        <f ca="1">+IFERROR(VLOOKUP((($AC$3-AC1623))/30.5,$AK$24:$AL$28,2,TRUE),"")</f>
        <v>A plus d’un an</v>
      </c>
      <c r="AE1623" s="52"/>
      <c r="AF1623" s="61"/>
    </row>
    <row r="1624" spans="1:32" customFormat="1" ht="13.8" x14ac:dyDescent="0.3">
      <c r="A1624" s="76"/>
      <c r="B1624" s="64" t="s">
        <v>125</v>
      </c>
      <c r="C1624" s="65" t="s">
        <v>125</v>
      </c>
      <c r="D1624" s="65" t="s">
        <v>125</v>
      </c>
      <c r="E1624" s="66" t="s">
        <v>125</v>
      </c>
      <c r="F1624" s="54">
        <v>0</v>
      </c>
      <c r="G1624" s="55">
        <v>0</v>
      </c>
      <c r="H1624" s="67">
        <f t="shared" si="84"/>
        <v>0</v>
      </c>
      <c r="I1624" s="68"/>
      <c r="J1624" s="56"/>
      <c r="K1624" s="69"/>
      <c r="L1624" s="70">
        <f t="shared" si="85"/>
        <v>0</v>
      </c>
      <c r="M1624" s="52"/>
      <c r="N1624" s="57">
        <v>0</v>
      </c>
      <c r="O1624" s="72"/>
      <c r="P1624" s="72"/>
      <c r="Q1624" s="72"/>
      <c r="R1624" s="72"/>
      <c r="S1624" s="72"/>
      <c r="T1624" s="72"/>
      <c r="U1624" s="72"/>
      <c r="V1624" s="72"/>
      <c r="W1624" s="72"/>
      <c r="X1624" s="72"/>
      <c r="Y1624" s="72"/>
      <c r="Z1624" s="72"/>
      <c r="AA1624" s="58">
        <f t="shared" si="86"/>
        <v>0</v>
      </c>
      <c r="AB1624" s="73"/>
      <c r="AC1624" s="59">
        <f>IF(ROUND(Comptes!AA1624,0)=0,Comptes!AF1624,IFERROR(IF(Comptes!H1624&lt;&gt;0,IF(Comptes!AA1624&lt;&gt;0,SUMPRODUCT(Comptes!O1624:Z1624,Comptes!$O$5:$Z$5)/Comptes!AA1624,IF(Comptes!G1624&lt;&gt;0,$AC$3,Comptes!AF1624)),""),""))</f>
        <v>0</v>
      </c>
      <c r="AD1624" s="60" t="str">
        <f ca="1">+IFERROR(VLOOKUP((($AC$3-AC1624))/30.5,$AK$24:$AL$28,2,TRUE),"")</f>
        <v>A plus d’un an</v>
      </c>
      <c r="AE1624" s="52"/>
      <c r="AF1624" s="61"/>
    </row>
    <row r="1625" spans="1:32" customFormat="1" ht="13.8" x14ac:dyDescent="0.3">
      <c r="A1625" s="76"/>
      <c r="B1625" s="64" t="s">
        <v>125</v>
      </c>
      <c r="C1625" s="65" t="s">
        <v>125</v>
      </c>
      <c r="D1625" s="65" t="s">
        <v>125</v>
      </c>
      <c r="E1625" s="66" t="s">
        <v>125</v>
      </c>
      <c r="F1625" s="54">
        <v>0</v>
      </c>
      <c r="G1625" s="55">
        <v>0</v>
      </c>
      <c r="H1625" s="67">
        <f t="shared" si="84"/>
        <v>0</v>
      </c>
      <c r="I1625" s="68"/>
      <c r="J1625" s="56"/>
      <c r="K1625" s="69"/>
      <c r="L1625" s="70">
        <f t="shared" si="85"/>
        <v>0</v>
      </c>
      <c r="M1625" s="52"/>
      <c r="N1625" s="57">
        <v>0</v>
      </c>
      <c r="O1625" s="72"/>
      <c r="P1625" s="72"/>
      <c r="Q1625" s="72"/>
      <c r="R1625" s="72"/>
      <c r="S1625" s="72"/>
      <c r="T1625" s="72"/>
      <c r="U1625" s="72"/>
      <c r="V1625" s="72"/>
      <c r="W1625" s="72"/>
      <c r="X1625" s="72"/>
      <c r="Y1625" s="72"/>
      <c r="Z1625" s="72"/>
      <c r="AA1625" s="58">
        <f t="shared" si="86"/>
        <v>0</v>
      </c>
      <c r="AB1625" s="73"/>
      <c r="AC1625" s="59">
        <f>IF(ROUND(Comptes!AA1625,0)=0,Comptes!AF1625,IFERROR(IF(Comptes!H1625&lt;&gt;0,IF(Comptes!AA1625&lt;&gt;0,SUMPRODUCT(Comptes!O1625:Z1625,Comptes!$O$5:$Z$5)/Comptes!AA1625,IF(Comptes!G1625&lt;&gt;0,$AC$3,Comptes!AF1625)),""),""))</f>
        <v>0</v>
      </c>
      <c r="AD1625" s="60" t="str">
        <f ca="1">+IFERROR(VLOOKUP((($AC$3-AC1625))/30.5,$AK$24:$AL$28,2,TRUE),"")</f>
        <v>A plus d’un an</v>
      </c>
      <c r="AE1625" s="52"/>
      <c r="AF1625" s="61"/>
    </row>
    <row r="1626" spans="1:32" customFormat="1" ht="13.8" x14ac:dyDescent="0.3">
      <c r="A1626" s="76"/>
      <c r="B1626" s="64" t="s">
        <v>125</v>
      </c>
      <c r="C1626" s="65" t="s">
        <v>125</v>
      </c>
      <c r="D1626" s="65" t="s">
        <v>125</v>
      </c>
      <c r="E1626" s="66" t="s">
        <v>125</v>
      </c>
      <c r="F1626" s="54">
        <v>0</v>
      </c>
      <c r="G1626" s="55">
        <v>0</v>
      </c>
      <c r="H1626" s="67">
        <f t="shared" si="84"/>
        <v>0</v>
      </c>
      <c r="I1626" s="68"/>
      <c r="J1626" s="56"/>
      <c r="K1626" s="69"/>
      <c r="L1626" s="70">
        <f t="shared" si="85"/>
        <v>0</v>
      </c>
      <c r="M1626" s="52"/>
      <c r="N1626" s="57">
        <v>0</v>
      </c>
      <c r="O1626" s="72"/>
      <c r="P1626" s="72"/>
      <c r="Q1626" s="72"/>
      <c r="R1626" s="72"/>
      <c r="S1626" s="72"/>
      <c r="T1626" s="72"/>
      <c r="U1626" s="72"/>
      <c r="V1626" s="72"/>
      <c r="W1626" s="72"/>
      <c r="X1626" s="72"/>
      <c r="Y1626" s="72"/>
      <c r="Z1626" s="72"/>
      <c r="AA1626" s="58">
        <f t="shared" si="86"/>
        <v>0</v>
      </c>
      <c r="AB1626" s="73"/>
      <c r="AC1626" s="59">
        <f>IF(ROUND(Comptes!AA1626,0)=0,Comptes!AF1626,IFERROR(IF(Comptes!H1626&lt;&gt;0,IF(Comptes!AA1626&lt;&gt;0,SUMPRODUCT(Comptes!O1626:Z1626,Comptes!$O$5:$Z$5)/Comptes!AA1626,IF(Comptes!G1626&lt;&gt;0,$AC$3,Comptes!AF1626)),""),""))</f>
        <v>0</v>
      </c>
      <c r="AD1626" s="60" t="str">
        <f ca="1">+IFERROR(VLOOKUP((($AC$3-AC1626))/30.5,$AK$24:$AL$28,2,TRUE),"")</f>
        <v>A plus d’un an</v>
      </c>
      <c r="AE1626" s="52"/>
      <c r="AF1626" s="61"/>
    </row>
    <row r="1627" spans="1:32" customFormat="1" ht="13.8" x14ac:dyDescent="0.3">
      <c r="A1627" s="76"/>
      <c r="B1627" s="64" t="s">
        <v>125</v>
      </c>
      <c r="C1627" s="65" t="s">
        <v>125</v>
      </c>
      <c r="D1627" s="65" t="s">
        <v>125</v>
      </c>
      <c r="E1627" s="66" t="s">
        <v>125</v>
      </c>
      <c r="F1627" s="54">
        <v>0</v>
      </c>
      <c r="G1627" s="55">
        <v>0</v>
      </c>
      <c r="H1627" s="67">
        <f t="shared" si="84"/>
        <v>0</v>
      </c>
      <c r="I1627" s="68"/>
      <c r="J1627" s="56"/>
      <c r="K1627" s="69"/>
      <c r="L1627" s="70">
        <f t="shared" si="85"/>
        <v>0</v>
      </c>
      <c r="M1627" s="52"/>
      <c r="N1627" s="57">
        <v>0</v>
      </c>
      <c r="O1627" s="72"/>
      <c r="P1627" s="72"/>
      <c r="Q1627" s="72"/>
      <c r="R1627" s="72"/>
      <c r="S1627" s="72"/>
      <c r="T1627" s="72"/>
      <c r="U1627" s="72"/>
      <c r="V1627" s="72"/>
      <c r="W1627" s="72"/>
      <c r="X1627" s="72"/>
      <c r="Y1627" s="72"/>
      <c r="Z1627" s="72"/>
      <c r="AA1627" s="58">
        <f t="shared" si="86"/>
        <v>0</v>
      </c>
      <c r="AB1627" s="73"/>
      <c r="AC1627" s="59">
        <f>IF(ROUND(Comptes!AA1627,0)=0,Comptes!AF1627,IFERROR(IF(Comptes!H1627&lt;&gt;0,IF(Comptes!AA1627&lt;&gt;0,SUMPRODUCT(Comptes!O1627:Z1627,Comptes!$O$5:$Z$5)/Comptes!AA1627,IF(Comptes!G1627&lt;&gt;0,$AC$3,Comptes!AF1627)),""),""))</f>
        <v>0</v>
      </c>
      <c r="AD1627" s="60" t="str">
        <f ca="1">+IFERROR(VLOOKUP((($AC$3-AC1627))/30.5,$AK$24:$AL$28,2,TRUE),"")</f>
        <v>A plus d’un an</v>
      </c>
      <c r="AE1627" s="52"/>
      <c r="AF1627" s="61"/>
    </row>
    <row r="1628" spans="1:32" customFormat="1" ht="13.8" x14ac:dyDescent="0.3">
      <c r="A1628" s="76"/>
      <c r="B1628" s="64" t="s">
        <v>125</v>
      </c>
      <c r="C1628" s="65" t="s">
        <v>125</v>
      </c>
      <c r="D1628" s="65" t="s">
        <v>125</v>
      </c>
      <c r="E1628" s="66" t="s">
        <v>125</v>
      </c>
      <c r="F1628" s="54">
        <v>0</v>
      </c>
      <c r="G1628" s="55">
        <v>0</v>
      </c>
      <c r="H1628" s="67">
        <f t="shared" si="84"/>
        <v>0</v>
      </c>
      <c r="I1628" s="68"/>
      <c r="J1628" s="56"/>
      <c r="K1628" s="69"/>
      <c r="L1628" s="70">
        <f t="shared" si="85"/>
        <v>0</v>
      </c>
      <c r="M1628" s="52"/>
      <c r="N1628" s="57">
        <v>0</v>
      </c>
      <c r="O1628" s="72"/>
      <c r="P1628" s="72"/>
      <c r="Q1628" s="72"/>
      <c r="R1628" s="72"/>
      <c r="S1628" s="72"/>
      <c r="T1628" s="72"/>
      <c r="U1628" s="72"/>
      <c r="V1628" s="72"/>
      <c r="W1628" s="72"/>
      <c r="X1628" s="72"/>
      <c r="Y1628" s="72"/>
      <c r="Z1628" s="72"/>
      <c r="AA1628" s="58">
        <f t="shared" si="86"/>
        <v>0</v>
      </c>
      <c r="AB1628" s="73"/>
      <c r="AC1628" s="59">
        <f>IF(ROUND(Comptes!AA1628,0)=0,Comptes!AF1628,IFERROR(IF(Comptes!H1628&lt;&gt;0,IF(Comptes!AA1628&lt;&gt;0,SUMPRODUCT(Comptes!O1628:Z1628,Comptes!$O$5:$Z$5)/Comptes!AA1628,IF(Comptes!G1628&lt;&gt;0,$AC$3,Comptes!AF1628)),""),""))</f>
        <v>0</v>
      </c>
      <c r="AD1628" s="60" t="str">
        <f ca="1">+IFERROR(VLOOKUP((($AC$3-AC1628))/30.5,$AK$24:$AL$28,2,TRUE),"")</f>
        <v>A plus d’un an</v>
      </c>
      <c r="AE1628" s="52"/>
      <c r="AF1628" s="61"/>
    </row>
    <row r="1629" spans="1:32" customFormat="1" ht="13.8" x14ac:dyDescent="0.3">
      <c r="A1629" s="76"/>
      <c r="B1629" s="64" t="s">
        <v>125</v>
      </c>
      <c r="C1629" s="65" t="s">
        <v>125</v>
      </c>
      <c r="D1629" s="65" t="s">
        <v>125</v>
      </c>
      <c r="E1629" s="66" t="s">
        <v>125</v>
      </c>
      <c r="F1629" s="54">
        <v>0</v>
      </c>
      <c r="G1629" s="55">
        <v>0</v>
      </c>
      <c r="H1629" s="67">
        <f t="shared" si="84"/>
        <v>0</v>
      </c>
      <c r="I1629" s="68"/>
      <c r="J1629" s="56"/>
      <c r="K1629" s="69"/>
      <c r="L1629" s="70">
        <f t="shared" si="85"/>
        <v>0</v>
      </c>
      <c r="M1629" s="52"/>
      <c r="N1629" s="57">
        <v>0</v>
      </c>
      <c r="O1629" s="72"/>
      <c r="P1629" s="72"/>
      <c r="Q1629" s="72"/>
      <c r="R1629" s="72"/>
      <c r="S1629" s="72"/>
      <c r="T1629" s="72"/>
      <c r="U1629" s="72"/>
      <c r="V1629" s="72"/>
      <c r="W1629" s="72"/>
      <c r="X1629" s="72"/>
      <c r="Y1629" s="72"/>
      <c r="Z1629" s="72"/>
      <c r="AA1629" s="58">
        <f t="shared" si="86"/>
        <v>0</v>
      </c>
      <c r="AB1629" s="73"/>
      <c r="AC1629" s="59">
        <f>IF(ROUND(Comptes!AA1629,0)=0,Comptes!AF1629,IFERROR(IF(Comptes!H1629&lt;&gt;0,IF(Comptes!AA1629&lt;&gt;0,SUMPRODUCT(Comptes!O1629:Z1629,Comptes!$O$5:$Z$5)/Comptes!AA1629,IF(Comptes!G1629&lt;&gt;0,$AC$3,Comptes!AF1629)),""),""))</f>
        <v>0</v>
      </c>
      <c r="AD1629" s="60" t="str">
        <f ca="1">+IFERROR(VLOOKUP((($AC$3-AC1629))/30.5,$AK$24:$AL$28,2,TRUE),"")</f>
        <v>A plus d’un an</v>
      </c>
      <c r="AE1629" s="52"/>
      <c r="AF1629" s="61"/>
    </row>
    <row r="1630" spans="1:32" customFormat="1" ht="13.8" x14ac:dyDescent="0.3">
      <c r="A1630" s="76"/>
      <c r="B1630" s="64" t="s">
        <v>125</v>
      </c>
      <c r="C1630" s="65" t="s">
        <v>125</v>
      </c>
      <c r="D1630" s="65" t="s">
        <v>125</v>
      </c>
      <c r="E1630" s="66" t="s">
        <v>125</v>
      </c>
      <c r="F1630" s="54">
        <v>0</v>
      </c>
      <c r="G1630" s="55">
        <v>0</v>
      </c>
      <c r="H1630" s="67">
        <f t="shared" si="84"/>
        <v>0</v>
      </c>
      <c r="I1630" s="68"/>
      <c r="J1630" s="56"/>
      <c r="K1630" s="69"/>
      <c r="L1630" s="70">
        <f t="shared" si="85"/>
        <v>0</v>
      </c>
      <c r="M1630" s="52"/>
      <c r="N1630" s="57">
        <v>0</v>
      </c>
      <c r="O1630" s="72"/>
      <c r="P1630" s="72"/>
      <c r="Q1630" s="72"/>
      <c r="R1630" s="72"/>
      <c r="S1630" s="72"/>
      <c r="T1630" s="72"/>
      <c r="U1630" s="72"/>
      <c r="V1630" s="72"/>
      <c r="W1630" s="72"/>
      <c r="X1630" s="72"/>
      <c r="Y1630" s="72"/>
      <c r="Z1630" s="72"/>
      <c r="AA1630" s="58">
        <f t="shared" si="86"/>
        <v>0</v>
      </c>
      <c r="AB1630" s="73"/>
      <c r="AC1630" s="59">
        <f>IF(ROUND(Comptes!AA1630,0)=0,Comptes!AF1630,IFERROR(IF(Comptes!H1630&lt;&gt;0,IF(Comptes!AA1630&lt;&gt;0,SUMPRODUCT(Comptes!O1630:Z1630,Comptes!$O$5:$Z$5)/Comptes!AA1630,IF(Comptes!G1630&lt;&gt;0,$AC$3,Comptes!AF1630)),""),""))</f>
        <v>0</v>
      </c>
      <c r="AD1630" s="60" t="str">
        <f ca="1">+IFERROR(VLOOKUP((($AC$3-AC1630))/30.5,$AK$24:$AL$28,2,TRUE),"")</f>
        <v>A plus d’un an</v>
      </c>
      <c r="AE1630" s="52"/>
      <c r="AF1630" s="61"/>
    </row>
    <row r="1631" spans="1:32" customFormat="1" ht="13.8" x14ac:dyDescent="0.3">
      <c r="A1631" s="76"/>
      <c r="B1631" s="64" t="s">
        <v>125</v>
      </c>
      <c r="C1631" s="65" t="s">
        <v>125</v>
      </c>
      <c r="D1631" s="65" t="s">
        <v>125</v>
      </c>
      <c r="E1631" s="66" t="s">
        <v>125</v>
      </c>
      <c r="F1631" s="54">
        <v>0</v>
      </c>
      <c r="G1631" s="55">
        <v>0</v>
      </c>
      <c r="H1631" s="67">
        <f t="shared" si="84"/>
        <v>0</v>
      </c>
      <c r="I1631" s="68"/>
      <c r="J1631" s="56"/>
      <c r="K1631" s="69"/>
      <c r="L1631" s="70">
        <f t="shared" si="85"/>
        <v>0</v>
      </c>
      <c r="M1631" s="52"/>
      <c r="N1631" s="57">
        <v>0</v>
      </c>
      <c r="O1631" s="72"/>
      <c r="P1631" s="72"/>
      <c r="Q1631" s="72"/>
      <c r="R1631" s="72"/>
      <c r="S1631" s="72"/>
      <c r="T1631" s="72"/>
      <c r="U1631" s="72"/>
      <c r="V1631" s="72"/>
      <c r="W1631" s="72"/>
      <c r="X1631" s="72"/>
      <c r="Y1631" s="72"/>
      <c r="Z1631" s="72"/>
      <c r="AA1631" s="58">
        <f t="shared" si="86"/>
        <v>0</v>
      </c>
      <c r="AB1631" s="73"/>
      <c r="AC1631" s="59">
        <f>IF(ROUND(Comptes!AA1631,0)=0,Comptes!AF1631,IFERROR(IF(Comptes!H1631&lt;&gt;0,IF(Comptes!AA1631&lt;&gt;0,SUMPRODUCT(Comptes!O1631:Z1631,Comptes!$O$5:$Z$5)/Comptes!AA1631,IF(Comptes!G1631&lt;&gt;0,$AC$3,Comptes!AF1631)),""),""))</f>
        <v>0</v>
      </c>
      <c r="AD1631" s="60" t="str">
        <f ca="1">+IFERROR(VLOOKUP((($AC$3-AC1631))/30.5,$AK$24:$AL$28,2,TRUE),"")</f>
        <v>A plus d’un an</v>
      </c>
      <c r="AE1631" s="52"/>
      <c r="AF1631" s="61"/>
    </row>
    <row r="1632" spans="1:32" customFormat="1" ht="13.8" x14ac:dyDescent="0.3">
      <c r="A1632" s="76"/>
      <c r="B1632" s="64" t="s">
        <v>125</v>
      </c>
      <c r="C1632" s="65" t="s">
        <v>125</v>
      </c>
      <c r="D1632" s="65" t="s">
        <v>125</v>
      </c>
      <c r="E1632" s="66" t="s">
        <v>125</v>
      </c>
      <c r="F1632" s="54">
        <v>0</v>
      </c>
      <c r="G1632" s="55">
        <v>0</v>
      </c>
      <c r="H1632" s="67">
        <f t="shared" si="84"/>
        <v>0</v>
      </c>
      <c r="I1632" s="68"/>
      <c r="J1632" s="56"/>
      <c r="K1632" s="69"/>
      <c r="L1632" s="70">
        <f t="shared" si="85"/>
        <v>0</v>
      </c>
      <c r="M1632" s="52"/>
      <c r="N1632" s="57">
        <v>0</v>
      </c>
      <c r="O1632" s="72"/>
      <c r="P1632" s="72"/>
      <c r="Q1632" s="72"/>
      <c r="R1632" s="72"/>
      <c r="S1632" s="72"/>
      <c r="T1632" s="72"/>
      <c r="U1632" s="72"/>
      <c r="V1632" s="72"/>
      <c r="W1632" s="72"/>
      <c r="X1632" s="72"/>
      <c r="Y1632" s="72"/>
      <c r="Z1632" s="72"/>
      <c r="AA1632" s="58">
        <f t="shared" si="86"/>
        <v>0</v>
      </c>
      <c r="AB1632" s="73"/>
      <c r="AC1632" s="59">
        <f>IF(ROUND(Comptes!AA1632,0)=0,Comptes!AF1632,IFERROR(IF(Comptes!H1632&lt;&gt;0,IF(Comptes!AA1632&lt;&gt;0,SUMPRODUCT(Comptes!O1632:Z1632,Comptes!$O$5:$Z$5)/Comptes!AA1632,IF(Comptes!G1632&lt;&gt;0,$AC$3,Comptes!AF1632)),""),""))</f>
        <v>0</v>
      </c>
      <c r="AD1632" s="60" t="str">
        <f ca="1">+IFERROR(VLOOKUP((($AC$3-AC1632))/30.5,$AK$24:$AL$28,2,TRUE),"")</f>
        <v>A plus d’un an</v>
      </c>
      <c r="AE1632" s="52"/>
      <c r="AF1632" s="61"/>
    </row>
    <row r="1633" spans="1:32" customFormat="1" ht="13.8" x14ac:dyDescent="0.3">
      <c r="A1633" s="76"/>
      <c r="B1633" s="64" t="s">
        <v>125</v>
      </c>
      <c r="C1633" s="65" t="s">
        <v>125</v>
      </c>
      <c r="D1633" s="65" t="s">
        <v>125</v>
      </c>
      <c r="E1633" s="66" t="s">
        <v>125</v>
      </c>
      <c r="F1633" s="54">
        <v>0</v>
      </c>
      <c r="G1633" s="55">
        <v>0</v>
      </c>
      <c r="H1633" s="67">
        <f t="shared" si="84"/>
        <v>0</v>
      </c>
      <c r="I1633" s="68"/>
      <c r="J1633" s="56"/>
      <c r="K1633" s="69"/>
      <c r="L1633" s="70">
        <f t="shared" si="85"/>
        <v>0</v>
      </c>
      <c r="M1633" s="52"/>
      <c r="N1633" s="57">
        <v>0</v>
      </c>
      <c r="O1633" s="72"/>
      <c r="P1633" s="72"/>
      <c r="Q1633" s="72"/>
      <c r="R1633" s="72"/>
      <c r="S1633" s="72"/>
      <c r="T1633" s="72"/>
      <c r="U1633" s="72"/>
      <c r="V1633" s="72"/>
      <c r="W1633" s="72"/>
      <c r="X1633" s="72"/>
      <c r="Y1633" s="72"/>
      <c r="Z1633" s="72"/>
      <c r="AA1633" s="58">
        <f t="shared" si="86"/>
        <v>0</v>
      </c>
      <c r="AB1633" s="73"/>
      <c r="AC1633" s="59">
        <f>IF(ROUND(Comptes!AA1633,0)=0,Comptes!AF1633,IFERROR(IF(Comptes!H1633&lt;&gt;0,IF(Comptes!AA1633&lt;&gt;0,SUMPRODUCT(Comptes!O1633:Z1633,Comptes!$O$5:$Z$5)/Comptes!AA1633,IF(Comptes!G1633&lt;&gt;0,$AC$3,Comptes!AF1633)),""),""))</f>
        <v>0</v>
      </c>
      <c r="AD1633" s="60" t="str">
        <f ca="1">+IFERROR(VLOOKUP((($AC$3-AC1633))/30.5,$AK$24:$AL$28,2,TRUE),"")</f>
        <v>A plus d’un an</v>
      </c>
      <c r="AE1633" s="52"/>
      <c r="AF1633" s="61"/>
    </row>
    <row r="1634" spans="1:32" customFormat="1" ht="13.8" x14ac:dyDescent="0.3">
      <c r="A1634" s="76"/>
      <c r="B1634" s="64" t="s">
        <v>125</v>
      </c>
      <c r="C1634" s="65" t="s">
        <v>125</v>
      </c>
      <c r="D1634" s="65" t="s">
        <v>125</v>
      </c>
      <c r="E1634" s="66" t="s">
        <v>125</v>
      </c>
      <c r="F1634" s="54">
        <v>0</v>
      </c>
      <c r="G1634" s="55">
        <v>0</v>
      </c>
      <c r="H1634" s="67">
        <f t="shared" si="84"/>
        <v>0</v>
      </c>
      <c r="I1634" s="68"/>
      <c r="J1634" s="56"/>
      <c r="K1634" s="69"/>
      <c r="L1634" s="70">
        <f t="shared" si="85"/>
        <v>0</v>
      </c>
      <c r="M1634" s="52"/>
      <c r="N1634" s="57">
        <v>0</v>
      </c>
      <c r="O1634" s="72"/>
      <c r="P1634" s="72"/>
      <c r="Q1634" s="72"/>
      <c r="R1634" s="72"/>
      <c r="S1634" s="72"/>
      <c r="T1634" s="72"/>
      <c r="U1634" s="72"/>
      <c r="V1634" s="72"/>
      <c r="W1634" s="72"/>
      <c r="X1634" s="72"/>
      <c r="Y1634" s="72"/>
      <c r="Z1634" s="72"/>
      <c r="AA1634" s="58">
        <f t="shared" si="86"/>
        <v>0</v>
      </c>
      <c r="AB1634" s="73"/>
      <c r="AC1634" s="59">
        <f>IF(ROUND(Comptes!AA1634,0)=0,Comptes!AF1634,IFERROR(IF(Comptes!H1634&lt;&gt;0,IF(Comptes!AA1634&lt;&gt;0,SUMPRODUCT(Comptes!O1634:Z1634,Comptes!$O$5:$Z$5)/Comptes!AA1634,IF(Comptes!G1634&lt;&gt;0,$AC$3,Comptes!AF1634)),""),""))</f>
        <v>0</v>
      </c>
      <c r="AD1634" s="60" t="str">
        <f ca="1">+IFERROR(VLOOKUP((($AC$3-AC1634))/30.5,$AK$24:$AL$28,2,TRUE),"")</f>
        <v>A plus d’un an</v>
      </c>
      <c r="AE1634" s="52"/>
      <c r="AF1634" s="61"/>
    </row>
    <row r="1635" spans="1:32" customFormat="1" ht="13.8" x14ac:dyDescent="0.3">
      <c r="A1635" s="76"/>
      <c r="B1635" s="64" t="s">
        <v>125</v>
      </c>
      <c r="C1635" s="65" t="s">
        <v>125</v>
      </c>
      <c r="D1635" s="65" t="s">
        <v>125</v>
      </c>
      <c r="E1635" s="66" t="s">
        <v>125</v>
      </c>
      <c r="F1635" s="54">
        <v>0</v>
      </c>
      <c r="G1635" s="55">
        <v>0</v>
      </c>
      <c r="H1635" s="67">
        <f t="shared" si="84"/>
        <v>0</v>
      </c>
      <c r="I1635" s="68"/>
      <c r="J1635" s="56"/>
      <c r="K1635" s="69"/>
      <c r="L1635" s="70">
        <f t="shared" si="85"/>
        <v>0</v>
      </c>
      <c r="M1635" s="52"/>
      <c r="N1635" s="57">
        <v>0</v>
      </c>
      <c r="O1635" s="72"/>
      <c r="P1635" s="72"/>
      <c r="Q1635" s="72"/>
      <c r="R1635" s="72"/>
      <c r="S1635" s="72"/>
      <c r="T1635" s="72"/>
      <c r="U1635" s="72"/>
      <c r="V1635" s="72"/>
      <c r="W1635" s="72"/>
      <c r="X1635" s="72"/>
      <c r="Y1635" s="72"/>
      <c r="Z1635" s="72"/>
      <c r="AA1635" s="58">
        <f t="shared" si="86"/>
        <v>0</v>
      </c>
      <c r="AB1635" s="73"/>
      <c r="AC1635" s="59">
        <f>IF(ROUND(Comptes!AA1635,0)=0,Comptes!AF1635,IFERROR(IF(Comptes!H1635&lt;&gt;0,IF(Comptes!AA1635&lt;&gt;0,SUMPRODUCT(Comptes!O1635:Z1635,Comptes!$O$5:$Z$5)/Comptes!AA1635,IF(Comptes!G1635&lt;&gt;0,$AC$3,Comptes!AF1635)),""),""))</f>
        <v>0</v>
      </c>
      <c r="AD1635" s="60" t="str">
        <f ca="1">+IFERROR(VLOOKUP((($AC$3-AC1635))/30.5,$AK$24:$AL$28,2,TRUE),"")</f>
        <v>A plus d’un an</v>
      </c>
      <c r="AE1635" s="52"/>
      <c r="AF1635" s="61"/>
    </row>
    <row r="1636" spans="1:32" customFormat="1" ht="13.8" x14ac:dyDescent="0.3">
      <c r="A1636" s="76"/>
      <c r="B1636" s="64" t="s">
        <v>125</v>
      </c>
      <c r="C1636" s="65" t="s">
        <v>125</v>
      </c>
      <c r="D1636" s="65" t="s">
        <v>125</v>
      </c>
      <c r="E1636" s="66" t="s">
        <v>125</v>
      </c>
      <c r="F1636" s="54">
        <v>0</v>
      </c>
      <c r="G1636" s="55">
        <v>0</v>
      </c>
      <c r="H1636" s="67">
        <f t="shared" si="84"/>
        <v>0</v>
      </c>
      <c r="I1636" s="68"/>
      <c r="J1636" s="56"/>
      <c r="K1636" s="69"/>
      <c r="L1636" s="70">
        <f t="shared" si="85"/>
        <v>0</v>
      </c>
      <c r="M1636" s="52"/>
      <c r="N1636" s="57">
        <v>0</v>
      </c>
      <c r="O1636" s="72"/>
      <c r="P1636" s="72"/>
      <c r="Q1636" s="72"/>
      <c r="R1636" s="72"/>
      <c r="S1636" s="72"/>
      <c r="T1636" s="72"/>
      <c r="U1636" s="72"/>
      <c r="V1636" s="72"/>
      <c r="W1636" s="72"/>
      <c r="X1636" s="72"/>
      <c r="Y1636" s="72"/>
      <c r="Z1636" s="72"/>
      <c r="AA1636" s="58">
        <f t="shared" si="86"/>
        <v>0</v>
      </c>
      <c r="AB1636" s="73"/>
      <c r="AC1636" s="59">
        <f>IF(ROUND(Comptes!AA1636,0)=0,Comptes!AF1636,IFERROR(IF(Comptes!H1636&lt;&gt;0,IF(Comptes!AA1636&lt;&gt;0,SUMPRODUCT(Comptes!O1636:Z1636,Comptes!$O$5:$Z$5)/Comptes!AA1636,IF(Comptes!G1636&lt;&gt;0,$AC$3,Comptes!AF1636)),""),""))</f>
        <v>0</v>
      </c>
      <c r="AD1636" s="60" t="str">
        <f ca="1">+IFERROR(VLOOKUP((($AC$3-AC1636))/30.5,$AK$24:$AL$28,2,TRUE),"")</f>
        <v>A plus d’un an</v>
      </c>
      <c r="AE1636" s="52"/>
      <c r="AF1636" s="61"/>
    </row>
    <row r="1637" spans="1:32" customFormat="1" ht="13.8" x14ac:dyDescent="0.3">
      <c r="A1637" s="76"/>
      <c r="B1637" s="64" t="s">
        <v>125</v>
      </c>
      <c r="C1637" s="65" t="s">
        <v>125</v>
      </c>
      <c r="D1637" s="65" t="s">
        <v>125</v>
      </c>
      <c r="E1637" s="66" t="s">
        <v>125</v>
      </c>
      <c r="F1637" s="54">
        <v>0</v>
      </c>
      <c r="G1637" s="55">
        <v>0</v>
      </c>
      <c r="H1637" s="67">
        <f t="shared" si="84"/>
        <v>0</v>
      </c>
      <c r="I1637" s="68"/>
      <c r="J1637" s="56"/>
      <c r="K1637" s="69"/>
      <c r="L1637" s="70">
        <f t="shared" si="85"/>
        <v>0</v>
      </c>
      <c r="M1637" s="52"/>
      <c r="N1637" s="57">
        <v>0</v>
      </c>
      <c r="O1637" s="72"/>
      <c r="P1637" s="72"/>
      <c r="Q1637" s="72"/>
      <c r="R1637" s="72"/>
      <c r="S1637" s="72"/>
      <c r="T1637" s="72"/>
      <c r="U1637" s="72"/>
      <c r="V1637" s="72"/>
      <c r="W1637" s="72"/>
      <c r="X1637" s="72"/>
      <c r="Y1637" s="72"/>
      <c r="Z1637" s="72"/>
      <c r="AA1637" s="58">
        <f t="shared" si="86"/>
        <v>0</v>
      </c>
      <c r="AB1637" s="73"/>
      <c r="AC1637" s="59">
        <f>IF(ROUND(Comptes!AA1637,0)=0,Comptes!AF1637,IFERROR(IF(Comptes!H1637&lt;&gt;0,IF(Comptes!AA1637&lt;&gt;0,SUMPRODUCT(Comptes!O1637:Z1637,Comptes!$O$5:$Z$5)/Comptes!AA1637,IF(Comptes!G1637&lt;&gt;0,$AC$3,Comptes!AF1637)),""),""))</f>
        <v>0</v>
      </c>
      <c r="AD1637" s="60" t="str">
        <f ca="1">+IFERROR(VLOOKUP((($AC$3-AC1637))/30.5,$AK$24:$AL$28,2,TRUE),"")</f>
        <v>A plus d’un an</v>
      </c>
      <c r="AE1637" s="52"/>
      <c r="AF1637" s="61"/>
    </row>
    <row r="1638" spans="1:32" customFormat="1" ht="13.8" x14ac:dyDescent="0.3">
      <c r="A1638" s="76"/>
      <c r="B1638" s="64" t="s">
        <v>125</v>
      </c>
      <c r="C1638" s="65" t="s">
        <v>125</v>
      </c>
      <c r="D1638" s="65" t="s">
        <v>125</v>
      </c>
      <c r="E1638" s="66" t="s">
        <v>125</v>
      </c>
      <c r="F1638" s="54">
        <v>0</v>
      </c>
      <c r="G1638" s="55">
        <v>0</v>
      </c>
      <c r="H1638" s="67">
        <f t="shared" si="84"/>
        <v>0</v>
      </c>
      <c r="I1638" s="68"/>
      <c r="J1638" s="56"/>
      <c r="K1638" s="69"/>
      <c r="L1638" s="70">
        <f t="shared" si="85"/>
        <v>0</v>
      </c>
      <c r="M1638" s="52"/>
      <c r="N1638" s="57">
        <v>0</v>
      </c>
      <c r="O1638" s="72"/>
      <c r="P1638" s="72"/>
      <c r="Q1638" s="72"/>
      <c r="R1638" s="72"/>
      <c r="S1638" s="72"/>
      <c r="T1638" s="72"/>
      <c r="U1638" s="72"/>
      <c r="V1638" s="72"/>
      <c r="W1638" s="72"/>
      <c r="X1638" s="72"/>
      <c r="Y1638" s="72"/>
      <c r="Z1638" s="72"/>
      <c r="AA1638" s="58">
        <f t="shared" si="86"/>
        <v>0</v>
      </c>
      <c r="AB1638" s="73"/>
      <c r="AC1638" s="59">
        <f>IF(ROUND(Comptes!AA1638,0)=0,Comptes!AF1638,IFERROR(IF(Comptes!H1638&lt;&gt;0,IF(Comptes!AA1638&lt;&gt;0,SUMPRODUCT(Comptes!O1638:Z1638,Comptes!$O$5:$Z$5)/Comptes!AA1638,IF(Comptes!G1638&lt;&gt;0,$AC$3,Comptes!AF1638)),""),""))</f>
        <v>0</v>
      </c>
      <c r="AD1638" s="60" t="str">
        <f ca="1">+IFERROR(VLOOKUP((($AC$3-AC1638))/30.5,$AK$24:$AL$28,2,TRUE),"")</f>
        <v>A plus d’un an</v>
      </c>
      <c r="AE1638" s="52"/>
      <c r="AF1638" s="61"/>
    </row>
    <row r="1639" spans="1:32" customFormat="1" ht="13.8" x14ac:dyDescent="0.3">
      <c r="A1639" s="76"/>
      <c r="B1639" s="64" t="s">
        <v>125</v>
      </c>
      <c r="C1639" s="65" t="s">
        <v>125</v>
      </c>
      <c r="D1639" s="65" t="s">
        <v>125</v>
      </c>
      <c r="E1639" s="66" t="s">
        <v>125</v>
      </c>
      <c r="F1639" s="54">
        <v>0</v>
      </c>
      <c r="G1639" s="55">
        <v>0</v>
      </c>
      <c r="H1639" s="67">
        <f t="shared" si="84"/>
        <v>0</v>
      </c>
      <c r="I1639" s="68"/>
      <c r="J1639" s="56"/>
      <c r="K1639" s="69"/>
      <c r="L1639" s="70">
        <f t="shared" si="85"/>
        <v>0</v>
      </c>
      <c r="M1639" s="52"/>
      <c r="N1639" s="57">
        <v>0</v>
      </c>
      <c r="O1639" s="72"/>
      <c r="P1639" s="72"/>
      <c r="Q1639" s="72"/>
      <c r="R1639" s="72"/>
      <c r="S1639" s="72"/>
      <c r="T1639" s="72"/>
      <c r="U1639" s="72"/>
      <c r="V1639" s="72"/>
      <c r="W1639" s="72"/>
      <c r="X1639" s="72"/>
      <c r="Y1639" s="72"/>
      <c r="Z1639" s="72"/>
      <c r="AA1639" s="58">
        <f t="shared" si="86"/>
        <v>0</v>
      </c>
      <c r="AB1639" s="73"/>
      <c r="AC1639" s="59">
        <f>IF(ROUND(Comptes!AA1639,0)=0,Comptes!AF1639,IFERROR(IF(Comptes!H1639&lt;&gt;0,IF(Comptes!AA1639&lt;&gt;0,SUMPRODUCT(Comptes!O1639:Z1639,Comptes!$O$5:$Z$5)/Comptes!AA1639,IF(Comptes!G1639&lt;&gt;0,$AC$3,Comptes!AF1639)),""),""))</f>
        <v>0</v>
      </c>
      <c r="AD1639" s="60" t="str">
        <f ca="1">+IFERROR(VLOOKUP((($AC$3-AC1639))/30.5,$AK$24:$AL$28,2,TRUE),"")</f>
        <v>A plus d’un an</v>
      </c>
      <c r="AE1639" s="52"/>
      <c r="AF1639" s="61"/>
    </row>
    <row r="1640" spans="1:32" customFormat="1" ht="13.8" x14ac:dyDescent="0.3">
      <c r="A1640" s="76"/>
      <c r="B1640" s="64" t="s">
        <v>125</v>
      </c>
      <c r="C1640" s="65" t="s">
        <v>125</v>
      </c>
      <c r="D1640" s="65" t="s">
        <v>125</v>
      </c>
      <c r="E1640" s="66" t="s">
        <v>125</v>
      </c>
      <c r="F1640" s="54">
        <v>0</v>
      </c>
      <c r="G1640" s="55">
        <v>0</v>
      </c>
      <c r="H1640" s="67">
        <f t="shared" si="84"/>
        <v>0</v>
      </c>
      <c r="I1640" s="68"/>
      <c r="J1640" s="56"/>
      <c r="K1640" s="69"/>
      <c r="L1640" s="70">
        <f t="shared" si="85"/>
        <v>0</v>
      </c>
      <c r="M1640" s="52"/>
      <c r="N1640" s="57">
        <v>0</v>
      </c>
      <c r="O1640" s="72"/>
      <c r="P1640" s="72"/>
      <c r="Q1640" s="72"/>
      <c r="R1640" s="72"/>
      <c r="S1640" s="72"/>
      <c r="T1640" s="72"/>
      <c r="U1640" s="72"/>
      <c r="V1640" s="72"/>
      <c r="W1640" s="72"/>
      <c r="X1640" s="72"/>
      <c r="Y1640" s="72"/>
      <c r="Z1640" s="72"/>
      <c r="AA1640" s="58">
        <f t="shared" si="86"/>
        <v>0</v>
      </c>
      <c r="AB1640" s="73"/>
      <c r="AC1640" s="59">
        <f>IF(ROUND(Comptes!AA1640,0)=0,Comptes!AF1640,IFERROR(IF(Comptes!H1640&lt;&gt;0,IF(Comptes!AA1640&lt;&gt;0,SUMPRODUCT(Comptes!O1640:Z1640,Comptes!$O$5:$Z$5)/Comptes!AA1640,IF(Comptes!G1640&lt;&gt;0,$AC$3,Comptes!AF1640)),""),""))</f>
        <v>0</v>
      </c>
      <c r="AD1640" s="60" t="str">
        <f ca="1">+IFERROR(VLOOKUP((($AC$3-AC1640))/30.5,$AK$24:$AL$28,2,TRUE),"")</f>
        <v>A plus d’un an</v>
      </c>
      <c r="AE1640" s="52"/>
      <c r="AF1640" s="61"/>
    </row>
    <row r="1641" spans="1:32" customFormat="1" ht="13.8" x14ac:dyDescent="0.3">
      <c r="A1641" s="76"/>
      <c r="B1641" s="64" t="s">
        <v>125</v>
      </c>
      <c r="C1641" s="65" t="s">
        <v>125</v>
      </c>
      <c r="D1641" s="65" t="s">
        <v>125</v>
      </c>
      <c r="E1641" s="66" t="s">
        <v>125</v>
      </c>
      <c r="F1641" s="54">
        <v>0</v>
      </c>
      <c r="G1641" s="55">
        <v>0</v>
      </c>
      <c r="H1641" s="67">
        <f t="shared" si="84"/>
        <v>0</v>
      </c>
      <c r="I1641" s="68"/>
      <c r="J1641" s="56"/>
      <c r="K1641" s="69"/>
      <c r="L1641" s="70">
        <f t="shared" si="85"/>
        <v>0</v>
      </c>
      <c r="M1641" s="52"/>
      <c r="N1641" s="57">
        <v>0</v>
      </c>
      <c r="O1641" s="72"/>
      <c r="P1641" s="72"/>
      <c r="Q1641" s="72"/>
      <c r="R1641" s="72"/>
      <c r="S1641" s="72"/>
      <c r="T1641" s="72"/>
      <c r="U1641" s="72"/>
      <c r="V1641" s="72"/>
      <c r="W1641" s="72"/>
      <c r="X1641" s="72"/>
      <c r="Y1641" s="72"/>
      <c r="Z1641" s="72"/>
      <c r="AA1641" s="58">
        <f t="shared" si="86"/>
        <v>0</v>
      </c>
      <c r="AB1641" s="73"/>
      <c r="AC1641" s="59">
        <f>IF(ROUND(Comptes!AA1641,0)=0,Comptes!AF1641,IFERROR(IF(Comptes!H1641&lt;&gt;0,IF(Comptes!AA1641&lt;&gt;0,SUMPRODUCT(Comptes!O1641:Z1641,Comptes!$O$5:$Z$5)/Comptes!AA1641,IF(Comptes!G1641&lt;&gt;0,$AC$3,Comptes!AF1641)),""),""))</f>
        <v>0</v>
      </c>
      <c r="AD1641" s="60" t="str">
        <f ca="1">+IFERROR(VLOOKUP((($AC$3-AC1641))/30.5,$AK$24:$AL$28,2,TRUE),"")</f>
        <v>A plus d’un an</v>
      </c>
      <c r="AE1641" s="52"/>
      <c r="AF1641" s="61"/>
    </row>
    <row r="1642" spans="1:32" customFormat="1" ht="13.8" x14ac:dyDescent="0.3">
      <c r="A1642" s="76"/>
      <c r="B1642" s="64" t="s">
        <v>125</v>
      </c>
      <c r="C1642" s="65" t="s">
        <v>125</v>
      </c>
      <c r="D1642" s="65" t="s">
        <v>125</v>
      </c>
      <c r="E1642" s="66" t="s">
        <v>125</v>
      </c>
      <c r="F1642" s="54">
        <v>0</v>
      </c>
      <c r="G1642" s="55">
        <v>0</v>
      </c>
      <c r="H1642" s="67">
        <f t="shared" si="84"/>
        <v>0</v>
      </c>
      <c r="I1642" s="68"/>
      <c r="J1642" s="56"/>
      <c r="K1642" s="69"/>
      <c r="L1642" s="70">
        <f t="shared" si="85"/>
        <v>0</v>
      </c>
      <c r="M1642" s="52"/>
      <c r="N1642" s="57">
        <v>0</v>
      </c>
      <c r="O1642" s="72"/>
      <c r="P1642" s="72"/>
      <c r="Q1642" s="72"/>
      <c r="R1642" s="72"/>
      <c r="S1642" s="72"/>
      <c r="T1642" s="72"/>
      <c r="U1642" s="72"/>
      <c r="V1642" s="72"/>
      <c r="W1642" s="72"/>
      <c r="X1642" s="72"/>
      <c r="Y1642" s="72"/>
      <c r="Z1642" s="72"/>
      <c r="AA1642" s="58">
        <f t="shared" si="86"/>
        <v>0</v>
      </c>
      <c r="AB1642" s="73"/>
      <c r="AC1642" s="59">
        <f>IF(ROUND(Comptes!AA1642,0)=0,Comptes!AF1642,IFERROR(IF(Comptes!H1642&lt;&gt;0,IF(Comptes!AA1642&lt;&gt;0,SUMPRODUCT(Comptes!O1642:Z1642,Comptes!$O$5:$Z$5)/Comptes!AA1642,IF(Comptes!G1642&lt;&gt;0,$AC$3,Comptes!AF1642)),""),""))</f>
        <v>0</v>
      </c>
      <c r="AD1642" s="60" t="str">
        <f ca="1">+IFERROR(VLOOKUP((($AC$3-AC1642))/30.5,$AK$24:$AL$28,2,TRUE),"")</f>
        <v>A plus d’un an</v>
      </c>
      <c r="AE1642" s="52"/>
      <c r="AF1642" s="61"/>
    </row>
    <row r="1643" spans="1:32" customFormat="1" ht="13.8" x14ac:dyDescent="0.3">
      <c r="A1643" s="76"/>
      <c r="B1643" s="64" t="s">
        <v>125</v>
      </c>
      <c r="C1643" s="65" t="s">
        <v>125</v>
      </c>
      <c r="D1643" s="65" t="s">
        <v>125</v>
      </c>
      <c r="E1643" s="66" t="s">
        <v>125</v>
      </c>
      <c r="F1643" s="54">
        <v>0</v>
      </c>
      <c r="G1643" s="55">
        <v>0</v>
      </c>
      <c r="H1643" s="67">
        <f t="shared" si="84"/>
        <v>0</v>
      </c>
      <c r="I1643" s="68"/>
      <c r="J1643" s="56"/>
      <c r="K1643" s="69"/>
      <c r="L1643" s="70">
        <f t="shared" si="85"/>
        <v>0</v>
      </c>
      <c r="M1643" s="52"/>
      <c r="N1643" s="57">
        <v>0</v>
      </c>
      <c r="O1643" s="72"/>
      <c r="P1643" s="72"/>
      <c r="Q1643" s="72"/>
      <c r="R1643" s="72"/>
      <c r="S1643" s="72"/>
      <c r="T1643" s="72"/>
      <c r="U1643" s="72"/>
      <c r="V1643" s="72"/>
      <c r="W1643" s="72"/>
      <c r="X1643" s="72"/>
      <c r="Y1643" s="72"/>
      <c r="Z1643" s="72"/>
      <c r="AA1643" s="58">
        <f t="shared" si="86"/>
        <v>0</v>
      </c>
      <c r="AB1643" s="73"/>
      <c r="AC1643" s="59">
        <f>IF(ROUND(Comptes!AA1643,0)=0,Comptes!AF1643,IFERROR(IF(Comptes!H1643&lt;&gt;0,IF(Comptes!AA1643&lt;&gt;0,SUMPRODUCT(Comptes!O1643:Z1643,Comptes!$O$5:$Z$5)/Comptes!AA1643,IF(Comptes!G1643&lt;&gt;0,$AC$3,Comptes!AF1643)),""),""))</f>
        <v>0</v>
      </c>
      <c r="AD1643" s="60" t="str">
        <f ca="1">+IFERROR(VLOOKUP((($AC$3-AC1643))/30.5,$AK$24:$AL$28,2,TRUE),"")</f>
        <v>A plus d’un an</v>
      </c>
      <c r="AE1643" s="52"/>
      <c r="AF1643" s="61"/>
    </row>
    <row r="1644" spans="1:32" customFormat="1" ht="13.8" x14ac:dyDescent="0.3">
      <c r="A1644" s="76"/>
      <c r="B1644" s="64" t="s">
        <v>125</v>
      </c>
      <c r="C1644" s="65" t="s">
        <v>125</v>
      </c>
      <c r="D1644" s="65" t="s">
        <v>125</v>
      </c>
      <c r="E1644" s="66" t="s">
        <v>125</v>
      </c>
      <c r="F1644" s="54">
        <v>0</v>
      </c>
      <c r="G1644" s="55">
        <v>0</v>
      </c>
      <c r="H1644" s="67">
        <f t="shared" si="84"/>
        <v>0</v>
      </c>
      <c r="I1644" s="68"/>
      <c r="J1644" s="56"/>
      <c r="K1644" s="69"/>
      <c r="L1644" s="70">
        <f t="shared" si="85"/>
        <v>0</v>
      </c>
      <c r="M1644" s="52"/>
      <c r="N1644" s="57">
        <v>0</v>
      </c>
      <c r="O1644" s="72"/>
      <c r="P1644" s="72"/>
      <c r="Q1644" s="72"/>
      <c r="R1644" s="72"/>
      <c r="S1644" s="72"/>
      <c r="T1644" s="72"/>
      <c r="U1644" s="72"/>
      <c r="V1644" s="72"/>
      <c r="W1644" s="72"/>
      <c r="X1644" s="72"/>
      <c r="Y1644" s="72"/>
      <c r="Z1644" s="72"/>
      <c r="AA1644" s="58">
        <f t="shared" si="86"/>
        <v>0</v>
      </c>
      <c r="AB1644" s="73"/>
      <c r="AC1644" s="59">
        <f>IF(ROUND(Comptes!AA1644,0)=0,Comptes!AF1644,IFERROR(IF(Comptes!H1644&lt;&gt;0,IF(Comptes!AA1644&lt;&gt;0,SUMPRODUCT(Comptes!O1644:Z1644,Comptes!$O$5:$Z$5)/Comptes!AA1644,IF(Comptes!G1644&lt;&gt;0,$AC$3,Comptes!AF1644)),""),""))</f>
        <v>0</v>
      </c>
      <c r="AD1644" s="60" t="str">
        <f ca="1">+IFERROR(VLOOKUP((($AC$3-AC1644))/30.5,$AK$24:$AL$28,2,TRUE),"")</f>
        <v>A plus d’un an</v>
      </c>
      <c r="AE1644" s="52"/>
      <c r="AF1644" s="61"/>
    </row>
    <row r="1645" spans="1:32" customFormat="1" ht="13.8" x14ac:dyDescent="0.3">
      <c r="A1645" s="76"/>
      <c r="B1645" s="64" t="s">
        <v>125</v>
      </c>
      <c r="C1645" s="65" t="s">
        <v>125</v>
      </c>
      <c r="D1645" s="65" t="s">
        <v>125</v>
      </c>
      <c r="E1645" s="66" t="s">
        <v>125</v>
      </c>
      <c r="F1645" s="54">
        <v>0</v>
      </c>
      <c r="G1645" s="55">
        <v>0</v>
      </c>
      <c r="H1645" s="67">
        <f t="shared" si="84"/>
        <v>0</v>
      </c>
      <c r="I1645" s="68"/>
      <c r="J1645" s="56"/>
      <c r="K1645" s="69"/>
      <c r="L1645" s="70">
        <f t="shared" si="85"/>
        <v>0</v>
      </c>
      <c r="M1645" s="52"/>
      <c r="N1645" s="57">
        <v>0</v>
      </c>
      <c r="O1645" s="72"/>
      <c r="P1645" s="72"/>
      <c r="Q1645" s="72"/>
      <c r="R1645" s="72"/>
      <c r="S1645" s="72"/>
      <c r="T1645" s="72"/>
      <c r="U1645" s="72"/>
      <c r="V1645" s="72"/>
      <c r="W1645" s="72"/>
      <c r="X1645" s="72"/>
      <c r="Y1645" s="72"/>
      <c r="Z1645" s="72"/>
      <c r="AA1645" s="58">
        <f t="shared" si="86"/>
        <v>0</v>
      </c>
      <c r="AB1645" s="73"/>
      <c r="AC1645" s="59">
        <f>IF(ROUND(Comptes!AA1645,0)=0,Comptes!AF1645,IFERROR(IF(Comptes!H1645&lt;&gt;0,IF(Comptes!AA1645&lt;&gt;0,SUMPRODUCT(Comptes!O1645:Z1645,Comptes!$O$5:$Z$5)/Comptes!AA1645,IF(Comptes!G1645&lt;&gt;0,$AC$3,Comptes!AF1645)),""),""))</f>
        <v>0</v>
      </c>
      <c r="AD1645" s="60" t="str">
        <f ca="1">+IFERROR(VLOOKUP((($AC$3-AC1645))/30.5,$AK$24:$AL$28,2,TRUE),"")</f>
        <v>A plus d’un an</v>
      </c>
      <c r="AE1645" s="52"/>
      <c r="AF1645" s="61"/>
    </row>
    <row r="1646" spans="1:32" customFormat="1" ht="13.8" x14ac:dyDescent="0.3">
      <c r="A1646" s="76"/>
      <c r="B1646" s="64" t="s">
        <v>125</v>
      </c>
      <c r="C1646" s="65" t="s">
        <v>125</v>
      </c>
      <c r="D1646" s="65" t="s">
        <v>125</v>
      </c>
      <c r="E1646" s="66" t="s">
        <v>125</v>
      </c>
      <c r="F1646" s="54">
        <v>0</v>
      </c>
      <c r="G1646" s="55">
        <v>0</v>
      </c>
      <c r="H1646" s="67">
        <f t="shared" si="84"/>
        <v>0</v>
      </c>
      <c r="I1646" s="68"/>
      <c r="J1646" s="56"/>
      <c r="K1646" s="69"/>
      <c r="L1646" s="70">
        <f t="shared" si="85"/>
        <v>0</v>
      </c>
      <c r="M1646" s="52"/>
      <c r="N1646" s="57">
        <v>0</v>
      </c>
      <c r="O1646" s="72"/>
      <c r="P1646" s="72"/>
      <c r="Q1646" s="72"/>
      <c r="R1646" s="72"/>
      <c r="S1646" s="72"/>
      <c r="T1646" s="72"/>
      <c r="U1646" s="72"/>
      <c r="V1646" s="72"/>
      <c r="W1646" s="72"/>
      <c r="X1646" s="72"/>
      <c r="Y1646" s="72"/>
      <c r="Z1646" s="72"/>
      <c r="AA1646" s="58">
        <f t="shared" si="86"/>
        <v>0</v>
      </c>
      <c r="AB1646" s="73"/>
      <c r="AC1646" s="59">
        <f>IF(ROUND(Comptes!AA1646,0)=0,Comptes!AF1646,IFERROR(IF(Comptes!H1646&lt;&gt;0,IF(Comptes!AA1646&lt;&gt;0,SUMPRODUCT(Comptes!O1646:Z1646,Comptes!$O$5:$Z$5)/Comptes!AA1646,IF(Comptes!G1646&lt;&gt;0,$AC$3,Comptes!AF1646)),""),""))</f>
        <v>0</v>
      </c>
      <c r="AD1646" s="60" t="str">
        <f ca="1">+IFERROR(VLOOKUP((($AC$3-AC1646))/30.5,$AK$24:$AL$28,2,TRUE),"")</f>
        <v>A plus d’un an</v>
      </c>
      <c r="AE1646" s="52"/>
      <c r="AF1646" s="61"/>
    </row>
    <row r="1647" spans="1:32" customFormat="1" ht="13.8" x14ac:dyDescent="0.3">
      <c r="A1647" s="76"/>
      <c r="B1647" s="64" t="s">
        <v>125</v>
      </c>
      <c r="C1647" s="65" t="s">
        <v>125</v>
      </c>
      <c r="D1647" s="65" t="s">
        <v>125</v>
      </c>
      <c r="E1647" s="66" t="s">
        <v>125</v>
      </c>
      <c r="F1647" s="54">
        <v>0</v>
      </c>
      <c r="G1647" s="55">
        <v>0</v>
      </c>
      <c r="H1647" s="67">
        <f t="shared" si="84"/>
        <v>0</v>
      </c>
      <c r="I1647" s="68"/>
      <c r="J1647" s="56"/>
      <c r="K1647" s="69"/>
      <c r="L1647" s="70">
        <f t="shared" si="85"/>
        <v>0</v>
      </c>
      <c r="M1647" s="52"/>
      <c r="N1647" s="57">
        <v>0</v>
      </c>
      <c r="O1647" s="72"/>
      <c r="P1647" s="72"/>
      <c r="Q1647" s="72"/>
      <c r="R1647" s="72"/>
      <c r="S1647" s="72"/>
      <c r="T1647" s="72"/>
      <c r="U1647" s="72"/>
      <c r="V1647" s="72"/>
      <c r="W1647" s="72"/>
      <c r="X1647" s="72"/>
      <c r="Y1647" s="72"/>
      <c r="Z1647" s="72"/>
      <c r="AA1647" s="58">
        <f t="shared" si="86"/>
        <v>0</v>
      </c>
      <c r="AB1647" s="73"/>
      <c r="AC1647" s="59">
        <f>IF(ROUND(Comptes!AA1647,0)=0,Comptes!AF1647,IFERROR(IF(Comptes!H1647&lt;&gt;0,IF(Comptes!AA1647&lt;&gt;0,SUMPRODUCT(Comptes!O1647:Z1647,Comptes!$O$5:$Z$5)/Comptes!AA1647,IF(Comptes!G1647&lt;&gt;0,$AC$3,Comptes!AF1647)),""),""))</f>
        <v>0</v>
      </c>
      <c r="AD1647" s="60" t="str">
        <f ca="1">+IFERROR(VLOOKUP((($AC$3-AC1647))/30.5,$AK$24:$AL$28,2,TRUE),"")</f>
        <v>A plus d’un an</v>
      </c>
      <c r="AE1647" s="52"/>
      <c r="AF1647" s="61"/>
    </row>
    <row r="1648" spans="1:32" customFormat="1" ht="13.8" x14ac:dyDescent="0.3">
      <c r="A1648" s="76"/>
      <c r="B1648" s="64" t="s">
        <v>125</v>
      </c>
      <c r="C1648" s="65" t="s">
        <v>125</v>
      </c>
      <c r="D1648" s="65" t="s">
        <v>125</v>
      </c>
      <c r="E1648" s="66" t="s">
        <v>125</v>
      </c>
      <c r="F1648" s="54">
        <v>0</v>
      </c>
      <c r="G1648" s="55">
        <v>0</v>
      </c>
      <c r="H1648" s="67">
        <f t="shared" si="84"/>
        <v>0</v>
      </c>
      <c r="I1648" s="68"/>
      <c r="J1648" s="56"/>
      <c r="K1648" s="69"/>
      <c r="L1648" s="70">
        <f t="shared" si="85"/>
        <v>0</v>
      </c>
      <c r="M1648" s="52"/>
      <c r="N1648" s="57">
        <v>0</v>
      </c>
      <c r="O1648" s="72"/>
      <c r="P1648" s="72"/>
      <c r="Q1648" s="72"/>
      <c r="R1648" s="72"/>
      <c r="S1648" s="72"/>
      <c r="T1648" s="72"/>
      <c r="U1648" s="72"/>
      <c r="V1648" s="72"/>
      <c r="W1648" s="72"/>
      <c r="X1648" s="72"/>
      <c r="Y1648" s="72"/>
      <c r="Z1648" s="72"/>
      <c r="AA1648" s="58">
        <f t="shared" si="86"/>
        <v>0</v>
      </c>
      <c r="AB1648" s="73"/>
      <c r="AC1648" s="59">
        <f>IF(ROUND(Comptes!AA1648,0)=0,Comptes!AF1648,IFERROR(IF(Comptes!H1648&lt;&gt;0,IF(Comptes!AA1648&lt;&gt;0,SUMPRODUCT(Comptes!O1648:Z1648,Comptes!$O$5:$Z$5)/Comptes!AA1648,IF(Comptes!G1648&lt;&gt;0,$AC$3,Comptes!AF1648)),""),""))</f>
        <v>0</v>
      </c>
      <c r="AD1648" s="60" t="str">
        <f ca="1">+IFERROR(VLOOKUP((($AC$3-AC1648))/30.5,$AK$24:$AL$28,2,TRUE),"")</f>
        <v>A plus d’un an</v>
      </c>
      <c r="AE1648" s="52"/>
      <c r="AF1648" s="61"/>
    </row>
    <row r="1649" spans="1:32" customFormat="1" ht="13.8" x14ac:dyDescent="0.3">
      <c r="A1649" s="76"/>
      <c r="B1649" s="64" t="s">
        <v>125</v>
      </c>
      <c r="C1649" s="65" t="s">
        <v>125</v>
      </c>
      <c r="D1649" s="65" t="s">
        <v>125</v>
      </c>
      <c r="E1649" s="66" t="s">
        <v>125</v>
      </c>
      <c r="F1649" s="54">
        <v>0</v>
      </c>
      <c r="G1649" s="55">
        <v>0</v>
      </c>
      <c r="H1649" s="67">
        <f t="shared" si="84"/>
        <v>0</v>
      </c>
      <c r="I1649" s="68"/>
      <c r="J1649" s="56"/>
      <c r="K1649" s="69"/>
      <c r="L1649" s="70">
        <f t="shared" si="85"/>
        <v>0</v>
      </c>
      <c r="M1649" s="52"/>
      <c r="N1649" s="57">
        <v>0</v>
      </c>
      <c r="O1649" s="72"/>
      <c r="P1649" s="72"/>
      <c r="Q1649" s="72"/>
      <c r="R1649" s="72"/>
      <c r="S1649" s="72"/>
      <c r="T1649" s="72"/>
      <c r="U1649" s="72"/>
      <c r="V1649" s="72"/>
      <c r="W1649" s="72"/>
      <c r="X1649" s="72"/>
      <c r="Y1649" s="72"/>
      <c r="Z1649" s="72"/>
      <c r="AA1649" s="58">
        <f t="shared" si="86"/>
        <v>0</v>
      </c>
      <c r="AB1649" s="73"/>
      <c r="AC1649" s="59">
        <f>IF(ROUND(Comptes!AA1649,0)=0,Comptes!AF1649,IFERROR(IF(Comptes!H1649&lt;&gt;0,IF(Comptes!AA1649&lt;&gt;0,SUMPRODUCT(Comptes!O1649:Z1649,Comptes!$O$5:$Z$5)/Comptes!AA1649,IF(Comptes!G1649&lt;&gt;0,$AC$3,Comptes!AF1649)),""),""))</f>
        <v>0</v>
      </c>
      <c r="AD1649" s="60" t="str">
        <f ca="1">+IFERROR(VLOOKUP((($AC$3-AC1649))/30.5,$AK$24:$AL$28,2,TRUE),"")</f>
        <v>A plus d’un an</v>
      </c>
      <c r="AE1649" s="52"/>
      <c r="AF1649" s="61"/>
    </row>
    <row r="1650" spans="1:32" customFormat="1" ht="13.8" x14ac:dyDescent="0.3">
      <c r="A1650" s="76"/>
      <c r="B1650" s="64" t="s">
        <v>125</v>
      </c>
      <c r="C1650" s="65" t="s">
        <v>125</v>
      </c>
      <c r="D1650" s="65" t="s">
        <v>125</v>
      </c>
      <c r="E1650" s="66" t="s">
        <v>125</v>
      </c>
      <c r="F1650" s="54">
        <v>0</v>
      </c>
      <c r="G1650" s="55">
        <v>0</v>
      </c>
      <c r="H1650" s="67">
        <f t="shared" si="84"/>
        <v>0</v>
      </c>
      <c r="I1650" s="68"/>
      <c r="J1650" s="56"/>
      <c r="K1650" s="69"/>
      <c r="L1650" s="70">
        <f t="shared" si="85"/>
        <v>0</v>
      </c>
      <c r="M1650" s="52"/>
      <c r="N1650" s="57">
        <v>0</v>
      </c>
      <c r="O1650" s="72"/>
      <c r="P1650" s="72"/>
      <c r="Q1650" s="72"/>
      <c r="R1650" s="72"/>
      <c r="S1650" s="72"/>
      <c r="T1650" s="72"/>
      <c r="U1650" s="72"/>
      <c r="V1650" s="72"/>
      <c r="W1650" s="72"/>
      <c r="X1650" s="72"/>
      <c r="Y1650" s="72"/>
      <c r="Z1650" s="72"/>
      <c r="AA1650" s="58">
        <f t="shared" si="86"/>
        <v>0</v>
      </c>
      <c r="AB1650" s="73"/>
      <c r="AC1650" s="59">
        <f>IF(ROUND(Comptes!AA1650,0)=0,Comptes!AF1650,IFERROR(IF(Comptes!H1650&lt;&gt;0,IF(Comptes!AA1650&lt;&gt;0,SUMPRODUCT(Comptes!O1650:Z1650,Comptes!$O$5:$Z$5)/Comptes!AA1650,IF(Comptes!G1650&lt;&gt;0,$AC$3,Comptes!AF1650)),""),""))</f>
        <v>0</v>
      </c>
      <c r="AD1650" s="60" t="str">
        <f ca="1">+IFERROR(VLOOKUP((($AC$3-AC1650))/30.5,$AK$24:$AL$28,2,TRUE),"")</f>
        <v>A plus d’un an</v>
      </c>
      <c r="AE1650" s="52"/>
      <c r="AF1650" s="61"/>
    </row>
    <row r="1651" spans="1:32" customFormat="1" ht="13.8" x14ac:dyDescent="0.3">
      <c r="A1651" s="76"/>
      <c r="B1651" s="64" t="s">
        <v>125</v>
      </c>
      <c r="C1651" s="65" t="s">
        <v>125</v>
      </c>
      <c r="D1651" s="65" t="s">
        <v>125</v>
      </c>
      <c r="E1651" s="66" t="s">
        <v>125</v>
      </c>
      <c r="F1651" s="54">
        <v>0</v>
      </c>
      <c r="G1651" s="55">
        <v>0</v>
      </c>
      <c r="H1651" s="67">
        <f t="shared" si="84"/>
        <v>0</v>
      </c>
      <c r="I1651" s="68"/>
      <c r="J1651" s="56"/>
      <c r="K1651" s="69"/>
      <c r="L1651" s="70">
        <f t="shared" si="85"/>
        <v>0</v>
      </c>
      <c r="M1651" s="52"/>
      <c r="N1651" s="57">
        <v>0</v>
      </c>
      <c r="O1651" s="72"/>
      <c r="P1651" s="72"/>
      <c r="Q1651" s="72"/>
      <c r="R1651" s="72"/>
      <c r="S1651" s="72"/>
      <c r="T1651" s="72"/>
      <c r="U1651" s="72"/>
      <c r="V1651" s="72"/>
      <c r="W1651" s="72"/>
      <c r="X1651" s="72"/>
      <c r="Y1651" s="72"/>
      <c r="Z1651" s="72"/>
      <c r="AA1651" s="58">
        <f t="shared" si="86"/>
        <v>0</v>
      </c>
      <c r="AB1651" s="73"/>
      <c r="AC1651" s="59">
        <f>IF(ROUND(Comptes!AA1651,0)=0,Comptes!AF1651,IFERROR(IF(Comptes!H1651&lt;&gt;0,IF(Comptes!AA1651&lt;&gt;0,SUMPRODUCT(Comptes!O1651:Z1651,Comptes!$O$5:$Z$5)/Comptes!AA1651,IF(Comptes!G1651&lt;&gt;0,$AC$3,Comptes!AF1651)),""),""))</f>
        <v>0</v>
      </c>
      <c r="AD1651" s="60" t="str">
        <f ca="1">+IFERROR(VLOOKUP((($AC$3-AC1651))/30.5,$AK$24:$AL$28,2,TRUE),"")</f>
        <v>A plus d’un an</v>
      </c>
      <c r="AE1651" s="52"/>
      <c r="AF1651" s="61"/>
    </row>
    <row r="1652" spans="1:32" customFormat="1" ht="13.8" x14ac:dyDescent="0.3">
      <c r="A1652" s="76"/>
      <c r="B1652" s="64" t="s">
        <v>125</v>
      </c>
      <c r="C1652" s="65" t="s">
        <v>125</v>
      </c>
      <c r="D1652" s="65" t="s">
        <v>125</v>
      </c>
      <c r="E1652" s="66" t="s">
        <v>125</v>
      </c>
      <c r="F1652" s="54">
        <v>0</v>
      </c>
      <c r="G1652" s="55">
        <v>0</v>
      </c>
      <c r="H1652" s="67">
        <f t="shared" si="84"/>
        <v>0</v>
      </c>
      <c r="I1652" s="68"/>
      <c r="J1652" s="56"/>
      <c r="K1652" s="69"/>
      <c r="L1652" s="70">
        <f t="shared" si="85"/>
        <v>0</v>
      </c>
      <c r="M1652" s="52"/>
      <c r="N1652" s="57">
        <v>0</v>
      </c>
      <c r="O1652" s="72"/>
      <c r="P1652" s="72"/>
      <c r="Q1652" s="72"/>
      <c r="R1652" s="72"/>
      <c r="S1652" s="72"/>
      <c r="T1652" s="72"/>
      <c r="U1652" s="72"/>
      <c r="V1652" s="72"/>
      <c r="W1652" s="72"/>
      <c r="X1652" s="72"/>
      <c r="Y1652" s="72"/>
      <c r="Z1652" s="72"/>
      <c r="AA1652" s="58">
        <f t="shared" si="86"/>
        <v>0</v>
      </c>
      <c r="AB1652" s="73"/>
      <c r="AC1652" s="59">
        <f>IF(ROUND(Comptes!AA1652,0)=0,Comptes!AF1652,IFERROR(IF(Comptes!H1652&lt;&gt;0,IF(Comptes!AA1652&lt;&gt;0,SUMPRODUCT(Comptes!O1652:Z1652,Comptes!$O$5:$Z$5)/Comptes!AA1652,IF(Comptes!G1652&lt;&gt;0,$AC$3,Comptes!AF1652)),""),""))</f>
        <v>0</v>
      </c>
      <c r="AD1652" s="60" t="str">
        <f ca="1">+IFERROR(VLOOKUP((($AC$3-AC1652))/30.5,$AK$24:$AL$28,2,TRUE),"")</f>
        <v>A plus d’un an</v>
      </c>
      <c r="AE1652" s="52"/>
      <c r="AF1652" s="61"/>
    </row>
    <row r="1653" spans="1:32" customFormat="1" ht="13.8" x14ac:dyDescent="0.3">
      <c r="A1653" s="76"/>
      <c r="B1653" s="64" t="s">
        <v>125</v>
      </c>
      <c r="C1653" s="65" t="s">
        <v>125</v>
      </c>
      <c r="D1653" s="65" t="s">
        <v>125</v>
      </c>
      <c r="E1653" s="66" t="s">
        <v>125</v>
      </c>
      <c r="F1653" s="54">
        <v>0</v>
      </c>
      <c r="G1653" s="55">
        <v>0</v>
      </c>
      <c r="H1653" s="67">
        <f t="shared" ref="H1653:H1716" si="87">AA1653+N1653-G1653</f>
        <v>0</v>
      </c>
      <c r="I1653" s="68"/>
      <c r="J1653" s="56"/>
      <c r="K1653" s="69"/>
      <c r="L1653" s="70">
        <f t="shared" ref="L1653:L1716" si="88">+F1653-N1653-K1653-AA1653</f>
        <v>0</v>
      </c>
      <c r="M1653" s="52"/>
      <c r="N1653" s="57">
        <v>0</v>
      </c>
      <c r="O1653" s="72"/>
      <c r="P1653" s="72"/>
      <c r="Q1653" s="72"/>
      <c r="R1653" s="72"/>
      <c r="S1653" s="72"/>
      <c r="T1653" s="72"/>
      <c r="U1653" s="72"/>
      <c r="V1653" s="72"/>
      <c r="W1653" s="72"/>
      <c r="X1653" s="72"/>
      <c r="Y1653" s="72"/>
      <c r="Z1653" s="72"/>
      <c r="AA1653" s="58">
        <f t="shared" ref="AA1653:AA1716" si="89">+SUM(O1653:Z1653)</f>
        <v>0</v>
      </c>
      <c r="AB1653" s="73"/>
      <c r="AC1653" s="59">
        <f>IF(ROUND(Comptes!AA1653,0)=0,Comptes!AF1653,IFERROR(IF(Comptes!H1653&lt;&gt;0,IF(Comptes!AA1653&lt;&gt;0,SUMPRODUCT(Comptes!O1653:Z1653,Comptes!$O$5:$Z$5)/Comptes!AA1653,IF(Comptes!G1653&lt;&gt;0,$AC$3,Comptes!AF1653)),""),""))</f>
        <v>0</v>
      </c>
      <c r="AD1653" s="60" t="str">
        <f ca="1">+IFERROR(VLOOKUP((($AC$3-AC1653))/30.5,$AK$24:$AL$28,2,TRUE),"")</f>
        <v>A plus d’un an</v>
      </c>
      <c r="AE1653" s="52"/>
      <c r="AF1653" s="61"/>
    </row>
    <row r="1654" spans="1:32" customFormat="1" ht="13.8" x14ac:dyDescent="0.3">
      <c r="A1654" s="76"/>
      <c r="B1654" s="64" t="s">
        <v>125</v>
      </c>
      <c r="C1654" s="65" t="s">
        <v>125</v>
      </c>
      <c r="D1654" s="65" t="s">
        <v>125</v>
      </c>
      <c r="E1654" s="66" t="s">
        <v>125</v>
      </c>
      <c r="F1654" s="54">
        <v>0</v>
      </c>
      <c r="G1654" s="55">
        <v>0</v>
      </c>
      <c r="H1654" s="67">
        <f t="shared" si="87"/>
        <v>0</v>
      </c>
      <c r="I1654" s="68"/>
      <c r="J1654" s="56"/>
      <c r="K1654" s="69"/>
      <c r="L1654" s="70">
        <f t="shared" si="88"/>
        <v>0</v>
      </c>
      <c r="M1654" s="52"/>
      <c r="N1654" s="57">
        <v>0</v>
      </c>
      <c r="O1654" s="72"/>
      <c r="P1654" s="72"/>
      <c r="Q1654" s="72"/>
      <c r="R1654" s="72"/>
      <c r="S1654" s="72"/>
      <c r="T1654" s="72"/>
      <c r="U1654" s="72"/>
      <c r="V1654" s="72"/>
      <c r="W1654" s="72"/>
      <c r="X1654" s="72"/>
      <c r="Y1654" s="72"/>
      <c r="Z1654" s="72"/>
      <c r="AA1654" s="58">
        <f t="shared" si="89"/>
        <v>0</v>
      </c>
      <c r="AB1654" s="73"/>
      <c r="AC1654" s="59">
        <f>IF(ROUND(Comptes!AA1654,0)=0,Comptes!AF1654,IFERROR(IF(Comptes!H1654&lt;&gt;0,IF(Comptes!AA1654&lt;&gt;0,SUMPRODUCT(Comptes!O1654:Z1654,Comptes!$O$5:$Z$5)/Comptes!AA1654,IF(Comptes!G1654&lt;&gt;0,$AC$3,Comptes!AF1654)),""),""))</f>
        <v>0</v>
      </c>
      <c r="AD1654" s="60" t="str">
        <f ca="1">+IFERROR(VLOOKUP((($AC$3-AC1654))/30.5,$AK$24:$AL$28,2,TRUE),"")</f>
        <v>A plus d’un an</v>
      </c>
      <c r="AE1654" s="52"/>
      <c r="AF1654" s="61"/>
    </row>
    <row r="1655" spans="1:32" customFormat="1" ht="13.8" x14ac:dyDescent="0.3">
      <c r="A1655" s="76"/>
      <c r="B1655" s="64" t="s">
        <v>125</v>
      </c>
      <c r="C1655" s="65" t="s">
        <v>125</v>
      </c>
      <c r="D1655" s="65" t="s">
        <v>125</v>
      </c>
      <c r="E1655" s="66" t="s">
        <v>125</v>
      </c>
      <c r="F1655" s="54">
        <v>0</v>
      </c>
      <c r="G1655" s="55">
        <v>0</v>
      </c>
      <c r="H1655" s="67">
        <f t="shared" si="87"/>
        <v>0</v>
      </c>
      <c r="I1655" s="68"/>
      <c r="J1655" s="56"/>
      <c r="K1655" s="69"/>
      <c r="L1655" s="70">
        <f t="shared" si="88"/>
        <v>0</v>
      </c>
      <c r="M1655" s="52"/>
      <c r="N1655" s="57">
        <v>0</v>
      </c>
      <c r="O1655" s="72"/>
      <c r="P1655" s="72"/>
      <c r="Q1655" s="72"/>
      <c r="R1655" s="72"/>
      <c r="S1655" s="72"/>
      <c r="T1655" s="72"/>
      <c r="U1655" s="72"/>
      <c r="V1655" s="72"/>
      <c r="W1655" s="72"/>
      <c r="X1655" s="72"/>
      <c r="Y1655" s="72"/>
      <c r="Z1655" s="72"/>
      <c r="AA1655" s="58">
        <f t="shared" si="89"/>
        <v>0</v>
      </c>
      <c r="AB1655" s="73"/>
      <c r="AC1655" s="59">
        <f>IF(ROUND(Comptes!AA1655,0)=0,Comptes!AF1655,IFERROR(IF(Comptes!H1655&lt;&gt;0,IF(Comptes!AA1655&lt;&gt;0,SUMPRODUCT(Comptes!O1655:Z1655,Comptes!$O$5:$Z$5)/Comptes!AA1655,IF(Comptes!G1655&lt;&gt;0,$AC$3,Comptes!AF1655)),""),""))</f>
        <v>0</v>
      </c>
      <c r="AD1655" s="60" t="str">
        <f ca="1">+IFERROR(VLOOKUP((($AC$3-AC1655))/30.5,$AK$24:$AL$28,2,TRUE),"")</f>
        <v>A plus d’un an</v>
      </c>
      <c r="AE1655" s="52"/>
      <c r="AF1655" s="61"/>
    </row>
    <row r="1656" spans="1:32" customFormat="1" ht="13.8" x14ac:dyDescent="0.3">
      <c r="A1656" s="76"/>
      <c r="B1656" s="64" t="s">
        <v>125</v>
      </c>
      <c r="C1656" s="65" t="s">
        <v>125</v>
      </c>
      <c r="D1656" s="65" t="s">
        <v>125</v>
      </c>
      <c r="E1656" s="66" t="s">
        <v>125</v>
      </c>
      <c r="F1656" s="54">
        <v>0</v>
      </c>
      <c r="G1656" s="55">
        <v>0</v>
      </c>
      <c r="H1656" s="67">
        <f t="shared" si="87"/>
        <v>0</v>
      </c>
      <c r="I1656" s="68"/>
      <c r="J1656" s="56"/>
      <c r="K1656" s="69"/>
      <c r="L1656" s="70">
        <f t="shared" si="88"/>
        <v>0</v>
      </c>
      <c r="M1656" s="52"/>
      <c r="N1656" s="57">
        <v>0</v>
      </c>
      <c r="O1656" s="72"/>
      <c r="P1656" s="72"/>
      <c r="Q1656" s="72"/>
      <c r="R1656" s="72"/>
      <c r="S1656" s="72"/>
      <c r="T1656" s="72"/>
      <c r="U1656" s="72"/>
      <c r="V1656" s="72"/>
      <c r="W1656" s="72"/>
      <c r="X1656" s="72"/>
      <c r="Y1656" s="72"/>
      <c r="Z1656" s="72"/>
      <c r="AA1656" s="58">
        <f t="shared" si="89"/>
        <v>0</v>
      </c>
      <c r="AB1656" s="73"/>
      <c r="AC1656" s="59">
        <f>IF(ROUND(Comptes!AA1656,0)=0,Comptes!AF1656,IFERROR(IF(Comptes!H1656&lt;&gt;0,IF(Comptes!AA1656&lt;&gt;0,SUMPRODUCT(Comptes!O1656:Z1656,Comptes!$O$5:$Z$5)/Comptes!AA1656,IF(Comptes!G1656&lt;&gt;0,$AC$3,Comptes!AF1656)),""),""))</f>
        <v>0</v>
      </c>
      <c r="AD1656" s="60" t="str">
        <f ca="1">+IFERROR(VLOOKUP((($AC$3-AC1656))/30.5,$AK$24:$AL$28,2,TRUE),"")</f>
        <v>A plus d’un an</v>
      </c>
      <c r="AE1656" s="52"/>
      <c r="AF1656" s="61"/>
    </row>
    <row r="1657" spans="1:32" customFormat="1" ht="13.8" x14ac:dyDescent="0.3">
      <c r="A1657" s="76"/>
      <c r="B1657" s="64" t="s">
        <v>125</v>
      </c>
      <c r="C1657" s="65" t="s">
        <v>125</v>
      </c>
      <c r="D1657" s="65" t="s">
        <v>125</v>
      </c>
      <c r="E1657" s="66" t="s">
        <v>125</v>
      </c>
      <c r="F1657" s="54">
        <v>0</v>
      </c>
      <c r="G1657" s="55">
        <v>0</v>
      </c>
      <c r="H1657" s="67">
        <f t="shared" si="87"/>
        <v>0</v>
      </c>
      <c r="I1657" s="68"/>
      <c r="J1657" s="56"/>
      <c r="K1657" s="69"/>
      <c r="L1657" s="70">
        <f t="shared" si="88"/>
        <v>0</v>
      </c>
      <c r="M1657" s="52"/>
      <c r="N1657" s="57">
        <v>0</v>
      </c>
      <c r="O1657" s="72"/>
      <c r="P1657" s="72"/>
      <c r="Q1657" s="72"/>
      <c r="R1657" s="72"/>
      <c r="S1657" s="72"/>
      <c r="T1657" s="72"/>
      <c r="U1657" s="72"/>
      <c r="V1657" s="72"/>
      <c r="W1657" s="72"/>
      <c r="X1657" s="72"/>
      <c r="Y1657" s="72"/>
      <c r="Z1657" s="72"/>
      <c r="AA1657" s="58">
        <f t="shared" si="89"/>
        <v>0</v>
      </c>
      <c r="AB1657" s="73"/>
      <c r="AC1657" s="59">
        <f>IF(ROUND(Comptes!AA1657,0)=0,Comptes!AF1657,IFERROR(IF(Comptes!H1657&lt;&gt;0,IF(Comptes!AA1657&lt;&gt;0,SUMPRODUCT(Comptes!O1657:Z1657,Comptes!$O$5:$Z$5)/Comptes!AA1657,IF(Comptes!G1657&lt;&gt;0,$AC$3,Comptes!AF1657)),""),""))</f>
        <v>0</v>
      </c>
      <c r="AD1657" s="60" t="str">
        <f ca="1">+IFERROR(VLOOKUP((($AC$3-AC1657))/30.5,$AK$24:$AL$28,2,TRUE),"")</f>
        <v>A plus d’un an</v>
      </c>
      <c r="AE1657" s="52"/>
      <c r="AF1657" s="61"/>
    </row>
    <row r="1658" spans="1:32" customFormat="1" ht="13.8" x14ac:dyDescent="0.3">
      <c r="A1658" s="76"/>
      <c r="B1658" s="64" t="s">
        <v>125</v>
      </c>
      <c r="C1658" s="65" t="s">
        <v>125</v>
      </c>
      <c r="D1658" s="65" t="s">
        <v>125</v>
      </c>
      <c r="E1658" s="66" t="s">
        <v>125</v>
      </c>
      <c r="F1658" s="54">
        <v>0</v>
      </c>
      <c r="G1658" s="55">
        <v>0</v>
      </c>
      <c r="H1658" s="67">
        <f t="shared" si="87"/>
        <v>0</v>
      </c>
      <c r="I1658" s="68"/>
      <c r="J1658" s="56"/>
      <c r="K1658" s="69"/>
      <c r="L1658" s="70">
        <f t="shared" si="88"/>
        <v>0</v>
      </c>
      <c r="M1658" s="52"/>
      <c r="N1658" s="57">
        <v>0</v>
      </c>
      <c r="O1658" s="72"/>
      <c r="P1658" s="72"/>
      <c r="Q1658" s="72"/>
      <c r="R1658" s="72"/>
      <c r="S1658" s="72"/>
      <c r="T1658" s="72"/>
      <c r="U1658" s="72"/>
      <c r="V1658" s="72"/>
      <c r="W1658" s="72"/>
      <c r="X1658" s="72"/>
      <c r="Y1658" s="72"/>
      <c r="Z1658" s="72"/>
      <c r="AA1658" s="58">
        <f t="shared" si="89"/>
        <v>0</v>
      </c>
      <c r="AB1658" s="73"/>
      <c r="AC1658" s="59">
        <f>IF(ROUND(Comptes!AA1658,0)=0,Comptes!AF1658,IFERROR(IF(Comptes!H1658&lt;&gt;0,IF(Comptes!AA1658&lt;&gt;0,SUMPRODUCT(Comptes!O1658:Z1658,Comptes!$O$5:$Z$5)/Comptes!AA1658,IF(Comptes!G1658&lt;&gt;0,$AC$3,Comptes!AF1658)),""),""))</f>
        <v>0</v>
      </c>
      <c r="AD1658" s="60" t="str">
        <f ca="1">+IFERROR(VLOOKUP((($AC$3-AC1658))/30.5,$AK$24:$AL$28,2,TRUE),"")</f>
        <v>A plus d’un an</v>
      </c>
      <c r="AE1658" s="52"/>
      <c r="AF1658" s="61"/>
    </row>
    <row r="1659" spans="1:32" customFormat="1" ht="13.8" x14ac:dyDescent="0.3">
      <c r="A1659" s="76"/>
      <c r="B1659" s="64" t="s">
        <v>125</v>
      </c>
      <c r="C1659" s="65" t="s">
        <v>125</v>
      </c>
      <c r="D1659" s="65" t="s">
        <v>125</v>
      </c>
      <c r="E1659" s="66" t="s">
        <v>125</v>
      </c>
      <c r="F1659" s="54">
        <v>0</v>
      </c>
      <c r="G1659" s="55">
        <v>0</v>
      </c>
      <c r="H1659" s="67">
        <f t="shared" si="87"/>
        <v>0</v>
      </c>
      <c r="I1659" s="68"/>
      <c r="J1659" s="56"/>
      <c r="K1659" s="69"/>
      <c r="L1659" s="70">
        <f t="shared" si="88"/>
        <v>0</v>
      </c>
      <c r="M1659" s="52"/>
      <c r="N1659" s="57">
        <v>0</v>
      </c>
      <c r="O1659" s="72"/>
      <c r="P1659" s="72"/>
      <c r="Q1659" s="72"/>
      <c r="R1659" s="72"/>
      <c r="S1659" s="72"/>
      <c r="T1659" s="72"/>
      <c r="U1659" s="72"/>
      <c r="V1659" s="72"/>
      <c r="W1659" s="72"/>
      <c r="X1659" s="72"/>
      <c r="Y1659" s="72"/>
      <c r="Z1659" s="72"/>
      <c r="AA1659" s="58">
        <f t="shared" si="89"/>
        <v>0</v>
      </c>
      <c r="AB1659" s="73"/>
      <c r="AC1659" s="59">
        <f>IF(ROUND(Comptes!AA1659,0)=0,Comptes!AF1659,IFERROR(IF(Comptes!H1659&lt;&gt;0,IF(Comptes!AA1659&lt;&gt;0,SUMPRODUCT(Comptes!O1659:Z1659,Comptes!$O$5:$Z$5)/Comptes!AA1659,IF(Comptes!G1659&lt;&gt;0,$AC$3,Comptes!AF1659)),""),""))</f>
        <v>0</v>
      </c>
      <c r="AD1659" s="60" t="str">
        <f ca="1">+IFERROR(VLOOKUP((($AC$3-AC1659))/30.5,$AK$24:$AL$28,2,TRUE),"")</f>
        <v>A plus d’un an</v>
      </c>
      <c r="AE1659" s="52"/>
      <c r="AF1659" s="61"/>
    </row>
    <row r="1660" spans="1:32" customFormat="1" ht="13.8" x14ac:dyDescent="0.3">
      <c r="A1660" s="76"/>
      <c r="B1660" s="64" t="s">
        <v>125</v>
      </c>
      <c r="C1660" s="65" t="s">
        <v>125</v>
      </c>
      <c r="D1660" s="65" t="s">
        <v>125</v>
      </c>
      <c r="E1660" s="66" t="s">
        <v>125</v>
      </c>
      <c r="F1660" s="54">
        <v>0</v>
      </c>
      <c r="G1660" s="55">
        <v>0</v>
      </c>
      <c r="H1660" s="67">
        <f t="shared" si="87"/>
        <v>0</v>
      </c>
      <c r="I1660" s="68"/>
      <c r="J1660" s="56"/>
      <c r="K1660" s="69"/>
      <c r="L1660" s="70">
        <f t="shared" si="88"/>
        <v>0</v>
      </c>
      <c r="M1660" s="52"/>
      <c r="N1660" s="57">
        <v>0</v>
      </c>
      <c r="O1660" s="72"/>
      <c r="P1660" s="72"/>
      <c r="Q1660" s="72"/>
      <c r="R1660" s="72"/>
      <c r="S1660" s="72"/>
      <c r="T1660" s="72"/>
      <c r="U1660" s="72"/>
      <c r="V1660" s="72"/>
      <c r="W1660" s="72"/>
      <c r="X1660" s="72"/>
      <c r="Y1660" s="72"/>
      <c r="Z1660" s="72"/>
      <c r="AA1660" s="58">
        <f t="shared" si="89"/>
        <v>0</v>
      </c>
      <c r="AB1660" s="73"/>
      <c r="AC1660" s="59">
        <f>IF(ROUND(Comptes!AA1660,0)=0,Comptes!AF1660,IFERROR(IF(Comptes!H1660&lt;&gt;0,IF(Comptes!AA1660&lt;&gt;0,SUMPRODUCT(Comptes!O1660:Z1660,Comptes!$O$5:$Z$5)/Comptes!AA1660,IF(Comptes!G1660&lt;&gt;0,$AC$3,Comptes!AF1660)),""),""))</f>
        <v>0</v>
      </c>
      <c r="AD1660" s="60" t="str">
        <f ca="1">+IFERROR(VLOOKUP((($AC$3-AC1660))/30.5,$AK$24:$AL$28,2,TRUE),"")</f>
        <v>A plus d’un an</v>
      </c>
      <c r="AE1660" s="52"/>
      <c r="AF1660" s="61"/>
    </row>
    <row r="1661" spans="1:32" customFormat="1" ht="13.8" x14ac:dyDescent="0.3">
      <c r="A1661" s="76"/>
      <c r="B1661" s="64" t="s">
        <v>125</v>
      </c>
      <c r="C1661" s="65" t="s">
        <v>125</v>
      </c>
      <c r="D1661" s="65" t="s">
        <v>125</v>
      </c>
      <c r="E1661" s="66" t="s">
        <v>125</v>
      </c>
      <c r="F1661" s="54">
        <v>0</v>
      </c>
      <c r="G1661" s="55">
        <v>0</v>
      </c>
      <c r="H1661" s="67">
        <f t="shared" si="87"/>
        <v>0</v>
      </c>
      <c r="I1661" s="68"/>
      <c r="J1661" s="56"/>
      <c r="K1661" s="69"/>
      <c r="L1661" s="70">
        <f t="shared" si="88"/>
        <v>0</v>
      </c>
      <c r="M1661" s="52"/>
      <c r="N1661" s="57">
        <v>0</v>
      </c>
      <c r="O1661" s="72"/>
      <c r="P1661" s="72"/>
      <c r="Q1661" s="72"/>
      <c r="R1661" s="72"/>
      <c r="S1661" s="72"/>
      <c r="T1661" s="72"/>
      <c r="U1661" s="72"/>
      <c r="V1661" s="72"/>
      <c r="W1661" s="72"/>
      <c r="X1661" s="72"/>
      <c r="Y1661" s="72"/>
      <c r="Z1661" s="72"/>
      <c r="AA1661" s="58">
        <f t="shared" si="89"/>
        <v>0</v>
      </c>
      <c r="AB1661" s="73"/>
      <c r="AC1661" s="59">
        <f>IF(ROUND(Comptes!AA1661,0)=0,Comptes!AF1661,IFERROR(IF(Comptes!H1661&lt;&gt;0,IF(Comptes!AA1661&lt;&gt;0,SUMPRODUCT(Comptes!O1661:Z1661,Comptes!$O$5:$Z$5)/Comptes!AA1661,IF(Comptes!G1661&lt;&gt;0,$AC$3,Comptes!AF1661)),""),""))</f>
        <v>0</v>
      </c>
      <c r="AD1661" s="60" t="str">
        <f ca="1">+IFERROR(VLOOKUP((($AC$3-AC1661))/30.5,$AK$24:$AL$28,2,TRUE),"")</f>
        <v>A plus d’un an</v>
      </c>
      <c r="AE1661" s="52"/>
      <c r="AF1661" s="61"/>
    </row>
    <row r="1662" spans="1:32" customFormat="1" ht="13.8" x14ac:dyDescent="0.3">
      <c r="A1662" s="76"/>
      <c r="B1662" s="64" t="s">
        <v>125</v>
      </c>
      <c r="C1662" s="65" t="s">
        <v>125</v>
      </c>
      <c r="D1662" s="65" t="s">
        <v>125</v>
      </c>
      <c r="E1662" s="66" t="s">
        <v>125</v>
      </c>
      <c r="F1662" s="54">
        <v>0</v>
      </c>
      <c r="G1662" s="55">
        <v>0</v>
      </c>
      <c r="H1662" s="67">
        <f t="shared" si="87"/>
        <v>0</v>
      </c>
      <c r="I1662" s="68"/>
      <c r="J1662" s="56"/>
      <c r="K1662" s="69"/>
      <c r="L1662" s="70">
        <f t="shared" si="88"/>
        <v>0</v>
      </c>
      <c r="M1662" s="52"/>
      <c r="N1662" s="57">
        <v>0</v>
      </c>
      <c r="O1662" s="72"/>
      <c r="P1662" s="72"/>
      <c r="Q1662" s="72"/>
      <c r="R1662" s="72"/>
      <c r="S1662" s="72"/>
      <c r="T1662" s="72"/>
      <c r="U1662" s="72"/>
      <c r="V1662" s="72"/>
      <c r="W1662" s="72"/>
      <c r="X1662" s="72"/>
      <c r="Y1662" s="72"/>
      <c r="Z1662" s="72"/>
      <c r="AA1662" s="58">
        <f t="shared" si="89"/>
        <v>0</v>
      </c>
      <c r="AB1662" s="73"/>
      <c r="AC1662" s="59">
        <f>IF(ROUND(Comptes!AA1662,0)=0,Comptes!AF1662,IFERROR(IF(Comptes!H1662&lt;&gt;0,IF(Comptes!AA1662&lt;&gt;0,SUMPRODUCT(Comptes!O1662:Z1662,Comptes!$O$5:$Z$5)/Comptes!AA1662,IF(Comptes!G1662&lt;&gt;0,$AC$3,Comptes!AF1662)),""),""))</f>
        <v>0</v>
      </c>
      <c r="AD1662" s="60" t="str">
        <f ca="1">+IFERROR(VLOOKUP((($AC$3-AC1662))/30.5,$AK$24:$AL$28,2,TRUE),"")</f>
        <v>A plus d’un an</v>
      </c>
      <c r="AE1662" s="52"/>
      <c r="AF1662" s="61"/>
    </row>
    <row r="1663" spans="1:32" customFormat="1" ht="13.8" x14ac:dyDescent="0.3">
      <c r="A1663" s="76"/>
      <c r="B1663" s="64" t="s">
        <v>125</v>
      </c>
      <c r="C1663" s="65" t="s">
        <v>125</v>
      </c>
      <c r="D1663" s="65" t="s">
        <v>125</v>
      </c>
      <c r="E1663" s="66" t="s">
        <v>125</v>
      </c>
      <c r="F1663" s="54">
        <v>0</v>
      </c>
      <c r="G1663" s="55">
        <v>0</v>
      </c>
      <c r="H1663" s="67">
        <f t="shared" si="87"/>
        <v>0</v>
      </c>
      <c r="I1663" s="68"/>
      <c r="J1663" s="56"/>
      <c r="K1663" s="69"/>
      <c r="L1663" s="70">
        <f t="shared" si="88"/>
        <v>0</v>
      </c>
      <c r="M1663" s="52"/>
      <c r="N1663" s="57">
        <v>0</v>
      </c>
      <c r="O1663" s="72"/>
      <c r="P1663" s="72"/>
      <c r="Q1663" s="72"/>
      <c r="R1663" s="72"/>
      <c r="S1663" s="72"/>
      <c r="T1663" s="72"/>
      <c r="U1663" s="72"/>
      <c r="V1663" s="72"/>
      <c r="W1663" s="72"/>
      <c r="X1663" s="72"/>
      <c r="Y1663" s="72"/>
      <c r="Z1663" s="72"/>
      <c r="AA1663" s="58">
        <f t="shared" si="89"/>
        <v>0</v>
      </c>
      <c r="AB1663" s="73"/>
      <c r="AC1663" s="59">
        <f>IF(ROUND(Comptes!AA1663,0)=0,Comptes!AF1663,IFERROR(IF(Comptes!H1663&lt;&gt;0,IF(Comptes!AA1663&lt;&gt;0,SUMPRODUCT(Comptes!O1663:Z1663,Comptes!$O$5:$Z$5)/Comptes!AA1663,IF(Comptes!G1663&lt;&gt;0,$AC$3,Comptes!AF1663)),""),""))</f>
        <v>0</v>
      </c>
      <c r="AD1663" s="60" t="str">
        <f ca="1">+IFERROR(VLOOKUP((($AC$3-AC1663))/30.5,$AK$24:$AL$28,2,TRUE),"")</f>
        <v>A plus d’un an</v>
      </c>
      <c r="AE1663" s="52"/>
      <c r="AF1663" s="61"/>
    </row>
    <row r="1664" spans="1:32" customFormat="1" ht="13.8" x14ac:dyDescent="0.3">
      <c r="A1664" s="76"/>
      <c r="B1664" s="64" t="s">
        <v>125</v>
      </c>
      <c r="C1664" s="65" t="s">
        <v>125</v>
      </c>
      <c r="D1664" s="65" t="s">
        <v>125</v>
      </c>
      <c r="E1664" s="66" t="s">
        <v>125</v>
      </c>
      <c r="F1664" s="54">
        <v>0</v>
      </c>
      <c r="G1664" s="55">
        <v>0</v>
      </c>
      <c r="H1664" s="67">
        <f t="shared" si="87"/>
        <v>0</v>
      </c>
      <c r="I1664" s="68"/>
      <c r="J1664" s="56"/>
      <c r="K1664" s="69"/>
      <c r="L1664" s="70">
        <f t="shared" si="88"/>
        <v>0</v>
      </c>
      <c r="M1664" s="52"/>
      <c r="N1664" s="57">
        <v>0</v>
      </c>
      <c r="O1664" s="72"/>
      <c r="P1664" s="72"/>
      <c r="Q1664" s="72"/>
      <c r="R1664" s="72"/>
      <c r="S1664" s="72"/>
      <c r="T1664" s="72"/>
      <c r="U1664" s="72"/>
      <c r="V1664" s="72"/>
      <c r="W1664" s="72"/>
      <c r="X1664" s="72"/>
      <c r="Y1664" s="72"/>
      <c r="Z1664" s="72"/>
      <c r="AA1664" s="58">
        <f t="shared" si="89"/>
        <v>0</v>
      </c>
      <c r="AB1664" s="73"/>
      <c r="AC1664" s="59">
        <f>IF(ROUND(Comptes!AA1664,0)=0,Comptes!AF1664,IFERROR(IF(Comptes!H1664&lt;&gt;0,IF(Comptes!AA1664&lt;&gt;0,SUMPRODUCT(Comptes!O1664:Z1664,Comptes!$O$5:$Z$5)/Comptes!AA1664,IF(Comptes!G1664&lt;&gt;0,$AC$3,Comptes!AF1664)),""),""))</f>
        <v>0</v>
      </c>
      <c r="AD1664" s="60" t="str">
        <f ca="1">+IFERROR(VLOOKUP((($AC$3-AC1664))/30.5,$AK$24:$AL$28,2,TRUE),"")</f>
        <v>A plus d’un an</v>
      </c>
      <c r="AE1664" s="52"/>
      <c r="AF1664" s="61"/>
    </row>
    <row r="1665" spans="1:32" customFormat="1" ht="13.8" x14ac:dyDescent="0.3">
      <c r="A1665" s="76"/>
      <c r="B1665" s="64" t="s">
        <v>125</v>
      </c>
      <c r="C1665" s="65" t="s">
        <v>125</v>
      </c>
      <c r="D1665" s="65" t="s">
        <v>125</v>
      </c>
      <c r="E1665" s="66" t="s">
        <v>125</v>
      </c>
      <c r="F1665" s="54">
        <v>0</v>
      </c>
      <c r="G1665" s="55">
        <v>0</v>
      </c>
      <c r="H1665" s="67">
        <f t="shared" si="87"/>
        <v>0</v>
      </c>
      <c r="I1665" s="68"/>
      <c r="J1665" s="56"/>
      <c r="K1665" s="69"/>
      <c r="L1665" s="70">
        <f t="shared" si="88"/>
        <v>0</v>
      </c>
      <c r="M1665" s="52"/>
      <c r="N1665" s="57">
        <v>0</v>
      </c>
      <c r="O1665" s="72"/>
      <c r="P1665" s="72"/>
      <c r="Q1665" s="72"/>
      <c r="R1665" s="72"/>
      <c r="S1665" s="72"/>
      <c r="T1665" s="72"/>
      <c r="U1665" s="72"/>
      <c r="V1665" s="72"/>
      <c r="W1665" s="72"/>
      <c r="X1665" s="72"/>
      <c r="Y1665" s="72"/>
      <c r="Z1665" s="72"/>
      <c r="AA1665" s="58">
        <f t="shared" si="89"/>
        <v>0</v>
      </c>
      <c r="AB1665" s="73"/>
      <c r="AC1665" s="59">
        <f>IF(ROUND(Comptes!AA1665,0)=0,Comptes!AF1665,IFERROR(IF(Comptes!H1665&lt;&gt;0,IF(Comptes!AA1665&lt;&gt;0,SUMPRODUCT(Comptes!O1665:Z1665,Comptes!$O$5:$Z$5)/Comptes!AA1665,IF(Comptes!G1665&lt;&gt;0,$AC$3,Comptes!AF1665)),""),""))</f>
        <v>0</v>
      </c>
      <c r="AD1665" s="60" t="str">
        <f ca="1">+IFERROR(VLOOKUP((($AC$3-AC1665))/30.5,$AK$24:$AL$28,2,TRUE),"")</f>
        <v>A plus d’un an</v>
      </c>
      <c r="AE1665" s="52"/>
      <c r="AF1665" s="61"/>
    </row>
    <row r="1666" spans="1:32" customFormat="1" ht="13.8" x14ac:dyDescent="0.3">
      <c r="A1666" s="76"/>
      <c r="B1666" s="64" t="s">
        <v>125</v>
      </c>
      <c r="C1666" s="65" t="s">
        <v>125</v>
      </c>
      <c r="D1666" s="65" t="s">
        <v>125</v>
      </c>
      <c r="E1666" s="66" t="s">
        <v>125</v>
      </c>
      <c r="F1666" s="54">
        <v>0</v>
      </c>
      <c r="G1666" s="55">
        <v>0</v>
      </c>
      <c r="H1666" s="67">
        <f t="shared" si="87"/>
        <v>0</v>
      </c>
      <c r="I1666" s="68"/>
      <c r="J1666" s="56"/>
      <c r="K1666" s="69"/>
      <c r="L1666" s="70">
        <f t="shared" si="88"/>
        <v>0</v>
      </c>
      <c r="M1666" s="52"/>
      <c r="N1666" s="57">
        <v>0</v>
      </c>
      <c r="O1666" s="72"/>
      <c r="P1666" s="72"/>
      <c r="Q1666" s="72"/>
      <c r="R1666" s="72"/>
      <c r="S1666" s="72"/>
      <c r="T1666" s="72"/>
      <c r="U1666" s="72"/>
      <c r="V1666" s="72"/>
      <c r="W1666" s="72"/>
      <c r="X1666" s="72"/>
      <c r="Y1666" s="72"/>
      <c r="Z1666" s="72"/>
      <c r="AA1666" s="58">
        <f t="shared" si="89"/>
        <v>0</v>
      </c>
      <c r="AB1666" s="73"/>
      <c r="AC1666" s="59">
        <f>IF(ROUND(Comptes!AA1666,0)=0,Comptes!AF1666,IFERROR(IF(Comptes!H1666&lt;&gt;0,IF(Comptes!AA1666&lt;&gt;0,SUMPRODUCT(Comptes!O1666:Z1666,Comptes!$O$5:$Z$5)/Comptes!AA1666,IF(Comptes!G1666&lt;&gt;0,$AC$3,Comptes!AF1666)),""),""))</f>
        <v>0</v>
      </c>
      <c r="AD1666" s="60" t="str">
        <f ca="1">+IFERROR(VLOOKUP((($AC$3-AC1666))/30.5,$AK$24:$AL$28,2,TRUE),"")</f>
        <v>A plus d’un an</v>
      </c>
      <c r="AE1666" s="52"/>
      <c r="AF1666" s="61"/>
    </row>
    <row r="1667" spans="1:32" customFormat="1" ht="13.8" x14ac:dyDescent="0.3">
      <c r="A1667" s="76"/>
      <c r="B1667" s="64" t="s">
        <v>125</v>
      </c>
      <c r="C1667" s="65" t="s">
        <v>125</v>
      </c>
      <c r="D1667" s="65" t="s">
        <v>125</v>
      </c>
      <c r="E1667" s="66" t="s">
        <v>125</v>
      </c>
      <c r="F1667" s="54">
        <v>0</v>
      </c>
      <c r="G1667" s="55">
        <v>0</v>
      </c>
      <c r="H1667" s="67">
        <f t="shared" si="87"/>
        <v>0</v>
      </c>
      <c r="I1667" s="68"/>
      <c r="J1667" s="56"/>
      <c r="K1667" s="69"/>
      <c r="L1667" s="70">
        <f t="shared" si="88"/>
        <v>0</v>
      </c>
      <c r="M1667" s="52"/>
      <c r="N1667" s="57">
        <v>0</v>
      </c>
      <c r="O1667" s="72"/>
      <c r="P1667" s="72"/>
      <c r="Q1667" s="72"/>
      <c r="R1667" s="72"/>
      <c r="S1667" s="72"/>
      <c r="T1667" s="72"/>
      <c r="U1667" s="72"/>
      <c r="V1667" s="72"/>
      <c r="W1667" s="72"/>
      <c r="X1667" s="72"/>
      <c r="Y1667" s="72"/>
      <c r="Z1667" s="72"/>
      <c r="AA1667" s="58">
        <f t="shared" si="89"/>
        <v>0</v>
      </c>
      <c r="AB1667" s="73"/>
      <c r="AC1667" s="59">
        <f>IF(ROUND(Comptes!AA1667,0)=0,Comptes!AF1667,IFERROR(IF(Comptes!H1667&lt;&gt;0,IF(Comptes!AA1667&lt;&gt;0,SUMPRODUCT(Comptes!O1667:Z1667,Comptes!$O$5:$Z$5)/Comptes!AA1667,IF(Comptes!G1667&lt;&gt;0,$AC$3,Comptes!AF1667)),""),""))</f>
        <v>0</v>
      </c>
      <c r="AD1667" s="60" t="str">
        <f ca="1">+IFERROR(VLOOKUP((($AC$3-AC1667))/30.5,$AK$24:$AL$28,2,TRUE),"")</f>
        <v>A plus d’un an</v>
      </c>
      <c r="AE1667" s="52"/>
      <c r="AF1667" s="61"/>
    </row>
    <row r="1668" spans="1:32" customFormat="1" ht="13.8" x14ac:dyDescent="0.3">
      <c r="A1668" s="76"/>
      <c r="B1668" s="64" t="s">
        <v>125</v>
      </c>
      <c r="C1668" s="65" t="s">
        <v>125</v>
      </c>
      <c r="D1668" s="65" t="s">
        <v>125</v>
      </c>
      <c r="E1668" s="66" t="s">
        <v>125</v>
      </c>
      <c r="F1668" s="54">
        <v>0</v>
      </c>
      <c r="G1668" s="55">
        <v>0</v>
      </c>
      <c r="H1668" s="67">
        <f t="shared" si="87"/>
        <v>0</v>
      </c>
      <c r="I1668" s="68"/>
      <c r="J1668" s="56"/>
      <c r="K1668" s="69"/>
      <c r="L1668" s="70">
        <f t="shared" si="88"/>
        <v>0</v>
      </c>
      <c r="M1668" s="52"/>
      <c r="N1668" s="57">
        <v>0</v>
      </c>
      <c r="O1668" s="72"/>
      <c r="P1668" s="72"/>
      <c r="Q1668" s="72"/>
      <c r="R1668" s="72"/>
      <c r="S1668" s="72"/>
      <c r="T1668" s="72"/>
      <c r="U1668" s="72"/>
      <c r="V1668" s="72"/>
      <c r="W1668" s="72"/>
      <c r="X1668" s="72"/>
      <c r="Y1668" s="72"/>
      <c r="Z1668" s="72"/>
      <c r="AA1668" s="58">
        <f t="shared" si="89"/>
        <v>0</v>
      </c>
      <c r="AB1668" s="73"/>
      <c r="AC1668" s="59">
        <f>IF(ROUND(Comptes!AA1668,0)=0,Comptes!AF1668,IFERROR(IF(Comptes!H1668&lt;&gt;0,IF(Comptes!AA1668&lt;&gt;0,SUMPRODUCT(Comptes!O1668:Z1668,Comptes!$O$5:$Z$5)/Comptes!AA1668,IF(Comptes!G1668&lt;&gt;0,$AC$3,Comptes!AF1668)),""),""))</f>
        <v>0</v>
      </c>
      <c r="AD1668" s="60" t="str">
        <f ca="1">+IFERROR(VLOOKUP((($AC$3-AC1668))/30.5,$AK$24:$AL$28,2,TRUE),"")</f>
        <v>A plus d’un an</v>
      </c>
      <c r="AE1668" s="52"/>
      <c r="AF1668" s="61"/>
    </row>
    <row r="1669" spans="1:32" customFormat="1" ht="13.8" x14ac:dyDescent="0.3">
      <c r="A1669" s="76"/>
      <c r="B1669" s="64" t="s">
        <v>125</v>
      </c>
      <c r="C1669" s="65" t="s">
        <v>125</v>
      </c>
      <c r="D1669" s="65" t="s">
        <v>125</v>
      </c>
      <c r="E1669" s="66" t="s">
        <v>125</v>
      </c>
      <c r="F1669" s="54">
        <v>0</v>
      </c>
      <c r="G1669" s="55">
        <v>0</v>
      </c>
      <c r="H1669" s="67">
        <f t="shared" si="87"/>
        <v>0</v>
      </c>
      <c r="I1669" s="68"/>
      <c r="J1669" s="56"/>
      <c r="K1669" s="69"/>
      <c r="L1669" s="70">
        <f t="shared" si="88"/>
        <v>0</v>
      </c>
      <c r="M1669" s="52"/>
      <c r="N1669" s="57">
        <v>0</v>
      </c>
      <c r="O1669" s="72"/>
      <c r="P1669" s="72"/>
      <c r="Q1669" s="72"/>
      <c r="R1669" s="72"/>
      <c r="S1669" s="72"/>
      <c r="T1669" s="72"/>
      <c r="U1669" s="72"/>
      <c r="V1669" s="72"/>
      <c r="W1669" s="72"/>
      <c r="X1669" s="72"/>
      <c r="Y1669" s="72"/>
      <c r="Z1669" s="72"/>
      <c r="AA1669" s="58">
        <f t="shared" si="89"/>
        <v>0</v>
      </c>
      <c r="AB1669" s="73"/>
      <c r="AC1669" s="59">
        <f>IF(ROUND(Comptes!AA1669,0)=0,Comptes!AF1669,IFERROR(IF(Comptes!H1669&lt;&gt;0,IF(Comptes!AA1669&lt;&gt;0,SUMPRODUCT(Comptes!O1669:Z1669,Comptes!$O$5:$Z$5)/Comptes!AA1669,IF(Comptes!G1669&lt;&gt;0,$AC$3,Comptes!AF1669)),""),""))</f>
        <v>0</v>
      </c>
      <c r="AD1669" s="60" t="str">
        <f ca="1">+IFERROR(VLOOKUP((($AC$3-AC1669))/30.5,$AK$24:$AL$28,2,TRUE),"")</f>
        <v>A plus d’un an</v>
      </c>
      <c r="AE1669" s="52"/>
      <c r="AF1669" s="61"/>
    </row>
    <row r="1670" spans="1:32" customFormat="1" ht="13.8" x14ac:dyDescent="0.3">
      <c r="A1670" s="76"/>
      <c r="B1670" s="64" t="s">
        <v>125</v>
      </c>
      <c r="C1670" s="65" t="s">
        <v>125</v>
      </c>
      <c r="D1670" s="65" t="s">
        <v>125</v>
      </c>
      <c r="E1670" s="66" t="s">
        <v>125</v>
      </c>
      <c r="F1670" s="54">
        <v>0</v>
      </c>
      <c r="G1670" s="55">
        <v>0</v>
      </c>
      <c r="H1670" s="67">
        <f t="shared" si="87"/>
        <v>0</v>
      </c>
      <c r="I1670" s="68"/>
      <c r="J1670" s="56"/>
      <c r="K1670" s="69"/>
      <c r="L1670" s="70">
        <f t="shared" si="88"/>
        <v>0</v>
      </c>
      <c r="M1670" s="52"/>
      <c r="N1670" s="57">
        <v>0</v>
      </c>
      <c r="O1670" s="72"/>
      <c r="P1670" s="72"/>
      <c r="Q1670" s="72"/>
      <c r="R1670" s="72"/>
      <c r="S1670" s="72"/>
      <c r="T1670" s="72"/>
      <c r="U1670" s="72"/>
      <c r="V1670" s="72"/>
      <c r="W1670" s="72"/>
      <c r="X1670" s="72"/>
      <c r="Y1670" s="72"/>
      <c r="Z1670" s="72"/>
      <c r="AA1670" s="58">
        <f t="shared" si="89"/>
        <v>0</v>
      </c>
      <c r="AB1670" s="73"/>
      <c r="AC1670" s="59">
        <f>IF(ROUND(Comptes!AA1670,0)=0,Comptes!AF1670,IFERROR(IF(Comptes!H1670&lt;&gt;0,IF(Comptes!AA1670&lt;&gt;0,SUMPRODUCT(Comptes!O1670:Z1670,Comptes!$O$5:$Z$5)/Comptes!AA1670,IF(Comptes!G1670&lt;&gt;0,$AC$3,Comptes!AF1670)),""),""))</f>
        <v>0</v>
      </c>
      <c r="AD1670" s="60" t="str">
        <f ca="1">+IFERROR(VLOOKUP((($AC$3-AC1670))/30.5,$AK$24:$AL$28,2,TRUE),"")</f>
        <v>A plus d’un an</v>
      </c>
      <c r="AE1670" s="52"/>
      <c r="AF1670" s="61"/>
    </row>
    <row r="1671" spans="1:32" customFormat="1" ht="13.8" x14ac:dyDescent="0.3">
      <c r="A1671" s="76"/>
      <c r="B1671" s="64" t="s">
        <v>125</v>
      </c>
      <c r="C1671" s="65" t="s">
        <v>125</v>
      </c>
      <c r="D1671" s="65" t="s">
        <v>125</v>
      </c>
      <c r="E1671" s="66" t="s">
        <v>125</v>
      </c>
      <c r="F1671" s="54">
        <v>0</v>
      </c>
      <c r="G1671" s="55">
        <v>0</v>
      </c>
      <c r="H1671" s="67">
        <f t="shared" si="87"/>
        <v>0</v>
      </c>
      <c r="I1671" s="68"/>
      <c r="J1671" s="56"/>
      <c r="K1671" s="69"/>
      <c r="L1671" s="70">
        <f t="shared" si="88"/>
        <v>0</v>
      </c>
      <c r="M1671" s="52"/>
      <c r="N1671" s="57">
        <v>0</v>
      </c>
      <c r="O1671" s="72"/>
      <c r="P1671" s="72"/>
      <c r="Q1671" s="72"/>
      <c r="R1671" s="72"/>
      <c r="S1671" s="72"/>
      <c r="T1671" s="72"/>
      <c r="U1671" s="72"/>
      <c r="V1671" s="72"/>
      <c r="W1671" s="72"/>
      <c r="X1671" s="72"/>
      <c r="Y1671" s="72"/>
      <c r="Z1671" s="72"/>
      <c r="AA1671" s="58">
        <f t="shared" si="89"/>
        <v>0</v>
      </c>
      <c r="AB1671" s="73"/>
      <c r="AC1671" s="59">
        <f>IF(ROUND(Comptes!AA1671,0)=0,Comptes!AF1671,IFERROR(IF(Comptes!H1671&lt;&gt;0,IF(Comptes!AA1671&lt;&gt;0,SUMPRODUCT(Comptes!O1671:Z1671,Comptes!$O$5:$Z$5)/Comptes!AA1671,IF(Comptes!G1671&lt;&gt;0,$AC$3,Comptes!AF1671)),""),""))</f>
        <v>0</v>
      </c>
      <c r="AD1671" s="60" t="str">
        <f ca="1">+IFERROR(VLOOKUP((($AC$3-AC1671))/30.5,$AK$24:$AL$28,2,TRUE),"")</f>
        <v>A plus d’un an</v>
      </c>
      <c r="AE1671" s="52"/>
      <c r="AF1671" s="61"/>
    </row>
    <row r="1672" spans="1:32" customFormat="1" ht="13.8" x14ac:dyDescent="0.3">
      <c r="A1672" s="76"/>
      <c r="B1672" s="64" t="s">
        <v>125</v>
      </c>
      <c r="C1672" s="65" t="s">
        <v>125</v>
      </c>
      <c r="D1672" s="65" t="s">
        <v>125</v>
      </c>
      <c r="E1672" s="66" t="s">
        <v>125</v>
      </c>
      <c r="F1672" s="54">
        <v>0</v>
      </c>
      <c r="G1672" s="55">
        <v>0</v>
      </c>
      <c r="H1672" s="67">
        <f t="shared" si="87"/>
        <v>0</v>
      </c>
      <c r="I1672" s="68"/>
      <c r="J1672" s="56"/>
      <c r="K1672" s="69"/>
      <c r="L1672" s="70">
        <f t="shared" si="88"/>
        <v>0</v>
      </c>
      <c r="M1672" s="52"/>
      <c r="N1672" s="57">
        <v>0</v>
      </c>
      <c r="O1672" s="72"/>
      <c r="P1672" s="72"/>
      <c r="Q1672" s="72"/>
      <c r="R1672" s="72"/>
      <c r="S1672" s="72"/>
      <c r="T1672" s="72"/>
      <c r="U1672" s="72"/>
      <c r="V1672" s="72"/>
      <c r="W1672" s="72"/>
      <c r="X1672" s="72"/>
      <c r="Y1672" s="72"/>
      <c r="Z1672" s="72"/>
      <c r="AA1672" s="58">
        <f t="shared" si="89"/>
        <v>0</v>
      </c>
      <c r="AB1672" s="73"/>
      <c r="AC1672" s="59">
        <f>IF(ROUND(Comptes!AA1672,0)=0,Comptes!AF1672,IFERROR(IF(Comptes!H1672&lt;&gt;0,IF(Comptes!AA1672&lt;&gt;0,SUMPRODUCT(Comptes!O1672:Z1672,Comptes!$O$5:$Z$5)/Comptes!AA1672,IF(Comptes!G1672&lt;&gt;0,$AC$3,Comptes!AF1672)),""),""))</f>
        <v>0</v>
      </c>
      <c r="AD1672" s="60" t="str">
        <f ca="1">+IFERROR(VLOOKUP((($AC$3-AC1672))/30.5,$AK$24:$AL$28,2,TRUE),"")</f>
        <v>A plus d’un an</v>
      </c>
      <c r="AE1672" s="52"/>
      <c r="AF1672" s="61"/>
    </row>
    <row r="1673" spans="1:32" customFormat="1" ht="13.8" x14ac:dyDescent="0.3">
      <c r="A1673" s="76"/>
      <c r="B1673" s="64" t="s">
        <v>125</v>
      </c>
      <c r="C1673" s="65" t="s">
        <v>125</v>
      </c>
      <c r="D1673" s="65" t="s">
        <v>125</v>
      </c>
      <c r="E1673" s="66" t="s">
        <v>125</v>
      </c>
      <c r="F1673" s="54">
        <v>0</v>
      </c>
      <c r="G1673" s="55">
        <v>0</v>
      </c>
      <c r="H1673" s="67">
        <f t="shared" si="87"/>
        <v>0</v>
      </c>
      <c r="I1673" s="68"/>
      <c r="J1673" s="56"/>
      <c r="K1673" s="69"/>
      <c r="L1673" s="70">
        <f t="shared" si="88"/>
        <v>0</v>
      </c>
      <c r="M1673" s="52"/>
      <c r="N1673" s="57">
        <v>0</v>
      </c>
      <c r="O1673" s="72"/>
      <c r="P1673" s="72"/>
      <c r="Q1673" s="72"/>
      <c r="R1673" s="72"/>
      <c r="S1673" s="72"/>
      <c r="T1673" s="72"/>
      <c r="U1673" s="72"/>
      <c r="V1673" s="72"/>
      <c r="W1673" s="72"/>
      <c r="X1673" s="72"/>
      <c r="Y1673" s="72"/>
      <c r="Z1673" s="72"/>
      <c r="AA1673" s="58">
        <f t="shared" si="89"/>
        <v>0</v>
      </c>
      <c r="AB1673" s="73"/>
      <c r="AC1673" s="59">
        <f>IF(ROUND(Comptes!AA1673,0)=0,Comptes!AF1673,IFERROR(IF(Comptes!H1673&lt;&gt;0,IF(Comptes!AA1673&lt;&gt;0,SUMPRODUCT(Comptes!O1673:Z1673,Comptes!$O$5:$Z$5)/Comptes!AA1673,IF(Comptes!G1673&lt;&gt;0,$AC$3,Comptes!AF1673)),""),""))</f>
        <v>0</v>
      </c>
      <c r="AD1673" s="60" t="str">
        <f ca="1">+IFERROR(VLOOKUP((($AC$3-AC1673))/30.5,$AK$24:$AL$28,2,TRUE),"")</f>
        <v>A plus d’un an</v>
      </c>
      <c r="AE1673" s="52"/>
      <c r="AF1673" s="61"/>
    </row>
    <row r="1674" spans="1:32" customFormat="1" ht="13.8" x14ac:dyDescent="0.3">
      <c r="A1674" s="76"/>
      <c r="B1674" s="64" t="s">
        <v>125</v>
      </c>
      <c r="C1674" s="65" t="s">
        <v>125</v>
      </c>
      <c r="D1674" s="65" t="s">
        <v>125</v>
      </c>
      <c r="E1674" s="66" t="s">
        <v>125</v>
      </c>
      <c r="F1674" s="54">
        <v>0</v>
      </c>
      <c r="G1674" s="55">
        <v>0</v>
      </c>
      <c r="H1674" s="67">
        <f t="shared" si="87"/>
        <v>0</v>
      </c>
      <c r="I1674" s="68"/>
      <c r="J1674" s="56"/>
      <c r="K1674" s="69"/>
      <c r="L1674" s="70">
        <f t="shared" si="88"/>
        <v>0</v>
      </c>
      <c r="M1674" s="52"/>
      <c r="N1674" s="57">
        <v>0</v>
      </c>
      <c r="O1674" s="72"/>
      <c r="P1674" s="72"/>
      <c r="Q1674" s="72"/>
      <c r="R1674" s="72"/>
      <c r="S1674" s="72"/>
      <c r="T1674" s="72"/>
      <c r="U1674" s="72"/>
      <c r="V1674" s="72"/>
      <c r="W1674" s="72"/>
      <c r="X1674" s="72"/>
      <c r="Y1674" s="72"/>
      <c r="Z1674" s="72"/>
      <c r="AA1674" s="58">
        <f t="shared" si="89"/>
        <v>0</v>
      </c>
      <c r="AB1674" s="73"/>
      <c r="AC1674" s="59">
        <f>IF(ROUND(Comptes!AA1674,0)=0,Comptes!AF1674,IFERROR(IF(Comptes!H1674&lt;&gt;0,IF(Comptes!AA1674&lt;&gt;0,SUMPRODUCT(Comptes!O1674:Z1674,Comptes!$O$5:$Z$5)/Comptes!AA1674,IF(Comptes!G1674&lt;&gt;0,$AC$3,Comptes!AF1674)),""),""))</f>
        <v>0</v>
      </c>
      <c r="AD1674" s="60" t="str">
        <f ca="1">+IFERROR(VLOOKUP((($AC$3-AC1674))/30.5,$AK$24:$AL$28,2,TRUE),"")</f>
        <v>A plus d’un an</v>
      </c>
      <c r="AE1674" s="52"/>
      <c r="AF1674" s="61"/>
    </row>
    <row r="1675" spans="1:32" customFormat="1" ht="13.8" x14ac:dyDescent="0.3">
      <c r="A1675" s="76"/>
      <c r="B1675" s="64" t="s">
        <v>125</v>
      </c>
      <c r="C1675" s="65" t="s">
        <v>125</v>
      </c>
      <c r="D1675" s="65" t="s">
        <v>125</v>
      </c>
      <c r="E1675" s="66" t="s">
        <v>125</v>
      </c>
      <c r="F1675" s="54">
        <v>0</v>
      </c>
      <c r="G1675" s="55">
        <v>0</v>
      </c>
      <c r="H1675" s="67">
        <f t="shared" si="87"/>
        <v>0</v>
      </c>
      <c r="I1675" s="68"/>
      <c r="J1675" s="56"/>
      <c r="K1675" s="69"/>
      <c r="L1675" s="70">
        <f t="shared" si="88"/>
        <v>0</v>
      </c>
      <c r="M1675" s="52"/>
      <c r="N1675" s="57">
        <v>0</v>
      </c>
      <c r="O1675" s="72"/>
      <c r="P1675" s="72"/>
      <c r="Q1675" s="72"/>
      <c r="R1675" s="72"/>
      <c r="S1675" s="72"/>
      <c r="T1675" s="72"/>
      <c r="U1675" s="72"/>
      <c r="V1675" s="72"/>
      <c r="W1675" s="72"/>
      <c r="X1675" s="72"/>
      <c r="Y1675" s="72"/>
      <c r="Z1675" s="72"/>
      <c r="AA1675" s="58">
        <f t="shared" si="89"/>
        <v>0</v>
      </c>
      <c r="AB1675" s="73"/>
      <c r="AC1675" s="59">
        <f>IF(ROUND(Comptes!AA1675,0)=0,Comptes!AF1675,IFERROR(IF(Comptes!H1675&lt;&gt;0,IF(Comptes!AA1675&lt;&gt;0,SUMPRODUCT(Comptes!O1675:Z1675,Comptes!$O$5:$Z$5)/Comptes!AA1675,IF(Comptes!G1675&lt;&gt;0,$AC$3,Comptes!AF1675)),""),""))</f>
        <v>0</v>
      </c>
      <c r="AD1675" s="60" t="str">
        <f ca="1">+IFERROR(VLOOKUP((($AC$3-AC1675))/30.5,$AK$24:$AL$28,2,TRUE),"")</f>
        <v>A plus d’un an</v>
      </c>
      <c r="AE1675" s="52"/>
      <c r="AF1675" s="61"/>
    </row>
    <row r="1676" spans="1:32" customFormat="1" ht="13.8" x14ac:dyDescent="0.3">
      <c r="A1676" s="76"/>
      <c r="B1676" s="64" t="s">
        <v>125</v>
      </c>
      <c r="C1676" s="65" t="s">
        <v>125</v>
      </c>
      <c r="D1676" s="65" t="s">
        <v>125</v>
      </c>
      <c r="E1676" s="66" t="s">
        <v>125</v>
      </c>
      <c r="F1676" s="54">
        <v>0</v>
      </c>
      <c r="G1676" s="55">
        <v>0</v>
      </c>
      <c r="H1676" s="67">
        <f t="shared" si="87"/>
        <v>0</v>
      </c>
      <c r="I1676" s="68"/>
      <c r="J1676" s="56"/>
      <c r="K1676" s="69"/>
      <c r="L1676" s="70">
        <f t="shared" si="88"/>
        <v>0</v>
      </c>
      <c r="M1676" s="52"/>
      <c r="N1676" s="57">
        <v>0</v>
      </c>
      <c r="O1676" s="72"/>
      <c r="P1676" s="72"/>
      <c r="Q1676" s="72"/>
      <c r="R1676" s="72"/>
      <c r="S1676" s="72"/>
      <c r="T1676" s="72"/>
      <c r="U1676" s="72"/>
      <c r="V1676" s="72"/>
      <c r="W1676" s="72"/>
      <c r="X1676" s="72"/>
      <c r="Y1676" s="72"/>
      <c r="Z1676" s="72"/>
      <c r="AA1676" s="58">
        <f t="shared" si="89"/>
        <v>0</v>
      </c>
      <c r="AB1676" s="73"/>
      <c r="AC1676" s="59">
        <f>IF(ROUND(Comptes!AA1676,0)=0,Comptes!AF1676,IFERROR(IF(Comptes!H1676&lt;&gt;0,IF(Comptes!AA1676&lt;&gt;0,SUMPRODUCT(Comptes!O1676:Z1676,Comptes!$O$5:$Z$5)/Comptes!AA1676,IF(Comptes!G1676&lt;&gt;0,$AC$3,Comptes!AF1676)),""),""))</f>
        <v>0</v>
      </c>
      <c r="AD1676" s="60" t="str">
        <f ca="1">+IFERROR(VLOOKUP((($AC$3-AC1676))/30.5,$AK$24:$AL$28,2,TRUE),"")</f>
        <v>A plus d’un an</v>
      </c>
      <c r="AE1676" s="52"/>
      <c r="AF1676" s="61"/>
    </row>
    <row r="1677" spans="1:32" customFormat="1" ht="13.8" x14ac:dyDescent="0.3">
      <c r="A1677" s="76"/>
      <c r="B1677" s="64" t="s">
        <v>125</v>
      </c>
      <c r="C1677" s="65" t="s">
        <v>125</v>
      </c>
      <c r="D1677" s="65" t="s">
        <v>125</v>
      </c>
      <c r="E1677" s="66" t="s">
        <v>125</v>
      </c>
      <c r="F1677" s="54">
        <v>0</v>
      </c>
      <c r="G1677" s="55">
        <v>0</v>
      </c>
      <c r="H1677" s="67">
        <f t="shared" si="87"/>
        <v>0</v>
      </c>
      <c r="I1677" s="68"/>
      <c r="J1677" s="56"/>
      <c r="K1677" s="69"/>
      <c r="L1677" s="70">
        <f t="shared" si="88"/>
        <v>0</v>
      </c>
      <c r="M1677" s="52"/>
      <c r="N1677" s="57">
        <v>0</v>
      </c>
      <c r="O1677" s="72"/>
      <c r="P1677" s="72"/>
      <c r="Q1677" s="72"/>
      <c r="R1677" s="72"/>
      <c r="S1677" s="72"/>
      <c r="T1677" s="72"/>
      <c r="U1677" s="72"/>
      <c r="V1677" s="72"/>
      <c r="W1677" s="72"/>
      <c r="X1677" s="72"/>
      <c r="Y1677" s="72"/>
      <c r="Z1677" s="72"/>
      <c r="AA1677" s="58">
        <f t="shared" si="89"/>
        <v>0</v>
      </c>
      <c r="AB1677" s="73"/>
      <c r="AC1677" s="59">
        <f>IF(ROUND(Comptes!AA1677,0)=0,Comptes!AF1677,IFERROR(IF(Comptes!H1677&lt;&gt;0,IF(Comptes!AA1677&lt;&gt;0,SUMPRODUCT(Comptes!O1677:Z1677,Comptes!$O$5:$Z$5)/Comptes!AA1677,IF(Comptes!G1677&lt;&gt;0,$AC$3,Comptes!AF1677)),""),""))</f>
        <v>0</v>
      </c>
      <c r="AD1677" s="60" t="str">
        <f ca="1">+IFERROR(VLOOKUP((($AC$3-AC1677))/30.5,$AK$24:$AL$28,2,TRUE),"")</f>
        <v>A plus d’un an</v>
      </c>
      <c r="AE1677" s="52"/>
      <c r="AF1677" s="61"/>
    </row>
    <row r="1678" spans="1:32" customFormat="1" ht="13.8" x14ac:dyDescent="0.3">
      <c r="A1678" s="76"/>
      <c r="B1678" s="64" t="s">
        <v>125</v>
      </c>
      <c r="C1678" s="65" t="s">
        <v>125</v>
      </c>
      <c r="D1678" s="65" t="s">
        <v>125</v>
      </c>
      <c r="E1678" s="66" t="s">
        <v>125</v>
      </c>
      <c r="F1678" s="54">
        <v>0</v>
      </c>
      <c r="G1678" s="55">
        <v>0</v>
      </c>
      <c r="H1678" s="67">
        <f t="shared" si="87"/>
        <v>0</v>
      </c>
      <c r="I1678" s="68"/>
      <c r="J1678" s="56"/>
      <c r="K1678" s="69"/>
      <c r="L1678" s="70">
        <f t="shared" si="88"/>
        <v>0</v>
      </c>
      <c r="M1678" s="52"/>
      <c r="N1678" s="57">
        <v>0</v>
      </c>
      <c r="O1678" s="72"/>
      <c r="P1678" s="72"/>
      <c r="Q1678" s="72"/>
      <c r="R1678" s="72"/>
      <c r="S1678" s="72"/>
      <c r="T1678" s="72"/>
      <c r="U1678" s="72"/>
      <c r="V1678" s="72"/>
      <c r="W1678" s="72"/>
      <c r="X1678" s="72"/>
      <c r="Y1678" s="72"/>
      <c r="Z1678" s="72"/>
      <c r="AA1678" s="58">
        <f t="shared" si="89"/>
        <v>0</v>
      </c>
      <c r="AB1678" s="73"/>
      <c r="AC1678" s="59">
        <f>IF(ROUND(Comptes!AA1678,0)=0,Comptes!AF1678,IFERROR(IF(Comptes!H1678&lt;&gt;0,IF(Comptes!AA1678&lt;&gt;0,SUMPRODUCT(Comptes!O1678:Z1678,Comptes!$O$5:$Z$5)/Comptes!AA1678,IF(Comptes!G1678&lt;&gt;0,$AC$3,Comptes!AF1678)),""),""))</f>
        <v>0</v>
      </c>
      <c r="AD1678" s="60" t="str">
        <f ca="1">+IFERROR(VLOOKUP((($AC$3-AC1678))/30.5,$AK$24:$AL$28,2,TRUE),"")</f>
        <v>A plus d’un an</v>
      </c>
      <c r="AE1678" s="52"/>
      <c r="AF1678" s="61"/>
    </row>
    <row r="1679" spans="1:32" customFormat="1" ht="13.8" x14ac:dyDescent="0.3">
      <c r="A1679" s="76"/>
      <c r="B1679" s="64" t="s">
        <v>125</v>
      </c>
      <c r="C1679" s="65" t="s">
        <v>125</v>
      </c>
      <c r="D1679" s="65" t="s">
        <v>125</v>
      </c>
      <c r="E1679" s="66" t="s">
        <v>125</v>
      </c>
      <c r="F1679" s="54">
        <v>0</v>
      </c>
      <c r="G1679" s="55">
        <v>0</v>
      </c>
      <c r="H1679" s="67">
        <f t="shared" si="87"/>
        <v>0</v>
      </c>
      <c r="I1679" s="68"/>
      <c r="J1679" s="56"/>
      <c r="K1679" s="69"/>
      <c r="L1679" s="70">
        <f t="shared" si="88"/>
        <v>0</v>
      </c>
      <c r="M1679" s="52"/>
      <c r="N1679" s="57">
        <v>0</v>
      </c>
      <c r="O1679" s="72"/>
      <c r="P1679" s="72"/>
      <c r="Q1679" s="72"/>
      <c r="R1679" s="72"/>
      <c r="S1679" s="72"/>
      <c r="T1679" s="72"/>
      <c r="U1679" s="72"/>
      <c r="V1679" s="72"/>
      <c r="W1679" s="72"/>
      <c r="X1679" s="72"/>
      <c r="Y1679" s="72"/>
      <c r="Z1679" s="72"/>
      <c r="AA1679" s="58">
        <f t="shared" si="89"/>
        <v>0</v>
      </c>
      <c r="AB1679" s="73"/>
      <c r="AC1679" s="59">
        <f>IF(ROUND(Comptes!AA1679,0)=0,Comptes!AF1679,IFERROR(IF(Comptes!H1679&lt;&gt;0,IF(Comptes!AA1679&lt;&gt;0,SUMPRODUCT(Comptes!O1679:Z1679,Comptes!$O$5:$Z$5)/Comptes!AA1679,IF(Comptes!G1679&lt;&gt;0,$AC$3,Comptes!AF1679)),""),""))</f>
        <v>0</v>
      </c>
      <c r="AD1679" s="60" t="str">
        <f ca="1">+IFERROR(VLOOKUP((($AC$3-AC1679))/30.5,$AK$24:$AL$28,2,TRUE),"")</f>
        <v>A plus d’un an</v>
      </c>
      <c r="AE1679" s="52"/>
      <c r="AF1679" s="61"/>
    </row>
    <row r="1680" spans="1:32" customFormat="1" ht="13.8" x14ac:dyDescent="0.3">
      <c r="A1680" s="76"/>
      <c r="B1680" s="64" t="s">
        <v>125</v>
      </c>
      <c r="C1680" s="65" t="s">
        <v>125</v>
      </c>
      <c r="D1680" s="65" t="s">
        <v>125</v>
      </c>
      <c r="E1680" s="66" t="s">
        <v>125</v>
      </c>
      <c r="F1680" s="54">
        <v>0</v>
      </c>
      <c r="G1680" s="55">
        <v>0</v>
      </c>
      <c r="H1680" s="67">
        <f t="shared" si="87"/>
        <v>0</v>
      </c>
      <c r="I1680" s="68"/>
      <c r="J1680" s="56"/>
      <c r="K1680" s="69"/>
      <c r="L1680" s="70">
        <f t="shared" si="88"/>
        <v>0</v>
      </c>
      <c r="M1680" s="52"/>
      <c r="N1680" s="57">
        <v>0</v>
      </c>
      <c r="O1680" s="72"/>
      <c r="P1680" s="72"/>
      <c r="Q1680" s="72"/>
      <c r="R1680" s="72"/>
      <c r="S1680" s="72"/>
      <c r="T1680" s="72"/>
      <c r="U1680" s="72"/>
      <c r="V1680" s="72"/>
      <c r="W1680" s="72"/>
      <c r="X1680" s="72"/>
      <c r="Y1680" s="72"/>
      <c r="Z1680" s="72"/>
      <c r="AA1680" s="58">
        <f t="shared" si="89"/>
        <v>0</v>
      </c>
      <c r="AB1680" s="73"/>
      <c r="AC1680" s="59">
        <f>IF(ROUND(Comptes!AA1680,0)=0,Comptes!AF1680,IFERROR(IF(Comptes!H1680&lt;&gt;0,IF(Comptes!AA1680&lt;&gt;0,SUMPRODUCT(Comptes!O1680:Z1680,Comptes!$O$5:$Z$5)/Comptes!AA1680,IF(Comptes!G1680&lt;&gt;0,$AC$3,Comptes!AF1680)),""),""))</f>
        <v>0</v>
      </c>
      <c r="AD1680" s="60" t="str">
        <f ca="1">+IFERROR(VLOOKUP((($AC$3-AC1680))/30.5,$AK$24:$AL$28,2,TRUE),"")</f>
        <v>A plus d’un an</v>
      </c>
      <c r="AE1680" s="52"/>
      <c r="AF1680" s="61"/>
    </row>
    <row r="1681" spans="1:32" customFormat="1" ht="13.8" x14ac:dyDescent="0.3">
      <c r="A1681" s="76"/>
      <c r="B1681" s="64" t="s">
        <v>125</v>
      </c>
      <c r="C1681" s="65" t="s">
        <v>125</v>
      </c>
      <c r="D1681" s="65" t="s">
        <v>125</v>
      </c>
      <c r="E1681" s="66" t="s">
        <v>125</v>
      </c>
      <c r="F1681" s="54">
        <v>0</v>
      </c>
      <c r="G1681" s="55">
        <v>0</v>
      </c>
      <c r="H1681" s="67">
        <f t="shared" si="87"/>
        <v>0</v>
      </c>
      <c r="I1681" s="68"/>
      <c r="J1681" s="56"/>
      <c r="K1681" s="69"/>
      <c r="L1681" s="70">
        <f t="shared" si="88"/>
        <v>0</v>
      </c>
      <c r="M1681" s="52"/>
      <c r="N1681" s="57">
        <v>0</v>
      </c>
      <c r="O1681" s="72"/>
      <c r="P1681" s="72"/>
      <c r="Q1681" s="72"/>
      <c r="R1681" s="72"/>
      <c r="S1681" s="72"/>
      <c r="T1681" s="72"/>
      <c r="U1681" s="72"/>
      <c r="V1681" s="72"/>
      <c r="W1681" s="72"/>
      <c r="X1681" s="72"/>
      <c r="Y1681" s="72"/>
      <c r="Z1681" s="72"/>
      <c r="AA1681" s="58">
        <f t="shared" si="89"/>
        <v>0</v>
      </c>
      <c r="AB1681" s="73"/>
      <c r="AC1681" s="59">
        <f>IF(ROUND(Comptes!AA1681,0)=0,Comptes!AF1681,IFERROR(IF(Comptes!H1681&lt;&gt;0,IF(Comptes!AA1681&lt;&gt;0,SUMPRODUCT(Comptes!O1681:Z1681,Comptes!$O$5:$Z$5)/Comptes!AA1681,IF(Comptes!G1681&lt;&gt;0,$AC$3,Comptes!AF1681)),""),""))</f>
        <v>0</v>
      </c>
      <c r="AD1681" s="60" t="str">
        <f ca="1">+IFERROR(VLOOKUP((($AC$3-AC1681))/30.5,$AK$24:$AL$28,2,TRUE),"")</f>
        <v>A plus d’un an</v>
      </c>
      <c r="AE1681" s="52"/>
      <c r="AF1681" s="61"/>
    </row>
    <row r="1682" spans="1:32" customFormat="1" ht="13.8" x14ac:dyDescent="0.3">
      <c r="A1682" s="76"/>
      <c r="B1682" s="64" t="s">
        <v>125</v>
      </c>
      <c r="C1682" s="65" t="s">
        <v>125</v>
      </c>
      <c r="D1682" s="65" t="s">
        <v>125</v>
      </c>
      <c r="E1682" s="66" t="s">
        <v>125</v>
      </c>
      <c r="F1682" s="54">
        <v>0</v>
      </c>
      <c r="G1682" s="55">
        <v>0</v>
      </c>
      <c r="H1682" s="67">
        <f t="shared" si="87"/>
        <v>0</v>
      </c>
      <c r="I1682" s="68"/>
      <c r="J1682" s="56"/>
      <c r="K1682" s="69"/>
      <c r="L1682" s="70">
        <f t="shared" si="88"/>
        <v>0</v>
      </c>
      <c r="M1682" s="52"/>
      <c r="N1682" s="57">
        <v>0</v>
      </c>
      <c r="O1682" s="72"/>
      <c r="P1682" s="72"/>
      <c r="Q1682" s="72"/>
      <c r="R1682" s="72"/>
      <c r="S1682" s="72"/>
      <c r="T1682" s="72"/>
      <c r="U1682" s="72"/>
      <c r="V1682" s="72"/>
      <c r="W1682" s="72"/>
      <c r="X1682" s="72"/>
      <c r="Y1682" s="72"/>
      <c r="Z1682" s="72"/>
      <c r="AA1682" s="58">
        <f t="shared" si="89"/>
        <v>0</v>
      </c>
      <c r="AB1682" s="73"/>
      <c r="AC1682" s="59">
        <f>IF(ROUND(Comptes!AA1682,0)=0,Comptes!AF1682,IFERROR(IF(Comptes!H1682&lt;&gt;0,IF(Comptes!AA1682&lt;&gt;0,SUMPRODUCT(Comptes!O1682:Z1682,Comptes!$O$5:$Z$5)/Comptes!AA1682,IF(Comptes!G1682&lt;&gt;0,$AC$3,Comptes!AF1682)),""),""))</f>
        <v>0</v>
      </c>
      <c r="AD1682" s="60" t="str">
        <f ca="1">+IFERROR(VLOOKUP((($AC$3-AC1682))/30.5,$AK$24:$AL$28,2,TRUE),"")</f>
        <v>A plus d’un an</v>
      </c>
      <c r="AE1682" s="52"/>
      <c r="AF1682" s="61"/>
    </row>
    <row r="1683" spans="1:32" customFormat="1" ht="13.8" x14ac:dyDescent="0.3">
      <c r="A1683" s="76"/>
      <c r="B1683" s="64" t="s">
        <v>125</v>
      </c>
      <c r="C1683" s="65" t="s">
        <v>125</v>
      </c>
      <c r="D1683" s="65" t="s">
        <v>125</v>
      </c>
      <c r="E1683" s="66" t="s">
        <v>125</v>
      </c>
      <c r="F1683" s="54">
        <v>0</v>
      </c>
      <c r="G1683" s="55">
        <v>0</v>
      </c>
      <c r="H1683" s="67">
        <f t="shared" si="87"/>
        <v>0</v>
      </c>
      <c r="I1683" s="68"/>
      <c r="J1683" s="56"/>
      <c r="K1683" s="69"/>
      <c r="L1683" s="70">
        <f t="shared" si="88"/>
        <v>0</v>
      </c>
      <c r="M1683" s="52"/>
      <c r="N1683" s="57">
        <v>0</v>
      </c>
      <c r="O1683" s="72"/>
      <c r="P1683" s="72"/>
      <c r="Q1683" s="72"/>
      <c r="R1683" s="72"/>
      <c r="S1683" s="72"/>
      <c r="T1683" s="72"/>
      <c r="U1683" s="72"/>
      <c r="V1683" s="72"/>
      <c r="W1683" s="72"/>
      <c r="X1683" s="72"/>
      <c r="Y1683" s="72"/>
      <c r="Z1683" s="72"/>
      <c r="AA1683" s="58">
        <f t="shared" si="89"/>
        <v>0</v>
      </c>
      <c r="AB1683" s="73"/>
      <c r="AC1683" s="59">
        <f>IF(ROUND(Comptes!AA1683,0)=0,Comptes!AF1683,IFERROR(IF(Comptes!H1683&lt;&gt;0,IF(Comptes!AA1683&lt;&gt;0,SUMPRODUCT(Comptes!O1683:Z1683,Comptes!$O$5:$Z$5)/Comptes!AA1683,IF(Comptes!G1683&lt;&gt;0,$AC$3,Comptes!AF1683)),""),""))</f>
        <v>0</v>
      </c>
      <c r="AD1683" s="60" t="str">
        <f ca="1">+IFERROR(VLOOKUP((($AC$3-AC1683))/30.5,$AK$24:$AL$28,2,TRUE),"")</f>
        <v>A plus d’un an</v>
      </c>
      <c r="AE1683" s="52"/>
      <c r="AF1683" s="61"/>
    </row>
    <row r="1684" spans="1:32" customFormat="1" ht="13.8" x14ac:dyDescent="0.3">
      <c r="A1684" s="76"/>
      <c r="B1684" s="64" t="s">
        <v>125</v>
      </c>
      <c r="C1684" s="65" t="s">
        <v>125</v>
      </c>
      <c r="D1684" s="65" t="s">
        <v>125</v>
      </c>
      <c r="E1684" s="66" t="s">
        <v>125</v>
      </c>
      <c r="F1684" s="54">
        <v>0</v>
      </c>
      <c r="G1684" s="55">
        <v>0</v>
      </c>
      <c r="H1684" s="67">
        <f t="shared" si="87"/>
        <v>0</v>
      </c>
      <c r="I1684" s="68"/>
      <c r="J1684" s="56"/>
      <c r="K1684" s="69"/>
      <c r="L1684" s="70">
        <f t="shared" si="88"/>
        <v>0</v>
      </c>
      <c r="M1684" s="52"/>
      <c r="N1684" s="57">
        <v>0</v>
      </c>
      <c r="O1684" s="72"/>
      <c r="P1684" s="72"/>
      <c r="Q1684" s="72"/>
      <c r="R1684" s="72"/>
      <c r="S1684" s="72"/>
      <c r="T1684" s="72"/>
      <c r="U1684" s="72"/>
      <c r="V1684" s="72"/>
      <c r="W1684" s="72"/>
      <c r="X1684" s="72"/>
      <c r="Y1684" s="72"/>
      <c r="Z1684" s="72"/>
      <c r="AA1684" s="58">
        <f t="shared" si="89"/>
        <v>0</v>
      </c>
      <c r="AB1684" s="73"/>
      <c r="AC1684" s="59">
        <f>IF(ROUND(Comptes!AA1684,0)=0,Comptes!AF1684,IFERROR(IF(Comptes!H1684&lt;&gt;0,IF(Comptes!AA1684&lt;&gt;0,SUMPRODUCT(Comptes!O1684:Z1684,Comptes!$O$5:$Z$5)/Comptes!AA1684,IF(Comptes!G1684&lt;&gt;0,$AC$3,Comptes!AF1684)),""),""))</f>
        <v>0</v>
      </c>
      <c r="AD1684" s="60" t="str">
        <f ca="1">+IFERROR(VLOOKUP((($AC$3-AC1684))/30.5,$AK$24:$AL$28,2,TRUE),"")</f>
        <v>A plus d’un an</v>
      </c>
      <c r="AE1684" s="52"/>
      <c r="AF1684" s="61"/>
    </row>
    <row r="1685" spans="1:32" customFormat="1" ht="13.8" x14ac:dyDescent="0.3">
      <c r="A1685" s="76"/>
      <c r="B1685" s="64" t="s">
        <v>125</v>
      </c>
      <c r="C1685" s="65" t="s">
        <v>125</v>
      </c>
      <c r="D1685" s="65" t="s">
        <v>125</v>
      </c>
      <c r="E1685" s="66" t="s">
        <v>125</v>
      </c>
      <c r="F1685" s="54">
        <v>0</v>
      </c>
      <c r="G1685" s="55">
        <v>0</v>
      </c>
      <c r="H1685" s="67">
        <f t="shared" si="87"/>
        <v>0</v>
      </c>
      <c r="I1685" s="68"/>
      <c r="J1685" s="56"/>
      <c r="K1685" s="69"/>
      <c r="L1685" s="70">
        <f t="shared" si="88"/>
        <v>0</v>
      </c>
      <c r="M1685" s="52"/>
      <c r="N1685" s="57">
        <v>0</v>
      </c>
      <c r="O1685" s="72"/>
      <c r="P1685" s="72"/>
      <c r="Q1685" s="72"/>
      <c r="R1685" s="72"/>
      <c r="S1685" s="72"/>
      <c r="T1685" s="72"/>
      <c r="U1685" s="72"/>
      <c r="V1685" s="72"/>
      <c r="W1685" s="72"/>
      <c r="X1685" s="72"/>
      <c r="Y1685" s="72"/>
      <c r="Z1685" s="72"/>
      <c r="AA1685" s="58">
        <f t="shared" si="89"/>
        <v>0</v>
      </c>
      <c r="AB1685" s="73"/>
      <c r="AC1685" s="59">
        <f>IF(ROUND(Comptes!AA1685,0)=0,Comptes!AF1685,IFERROR(IF(Comptes!H1685&lt;&gt;0,IF(Comptes!AA1685&lt;&gt;0,SUMPRODUCT(Comptes!O1685:Z1685,Comptes!$O$5:$Z$5)/Comptes!AA1685,IF(Comptes!G1685&lt;&gt;0,$AC$3,Comptes!AF1685)),""),""))</f>
        <v>0</v>
      </c>
      <c r="AD1685" s="60" t="str">
        <f ca="1">+IFERROR(VLOOKUP((($AC$3-AC1685))/30.5,$AK$24:$AL$28,2,TRUE),"")</f>
        <v>A plus d’un an</v>
      </c>
      <c r="AE1685" s="52"/>
      <c r="AF1685" s="61"/>
    </row>
    <row r="1686" spans="1:32" customFormat="1" ht="13.8" x14ac:dyDescent="0.3">
      <c r="A1686" s="76"/>
      <c r="B1686" s="64" t="s">
        <v>125</v>
      </c>
      <c r="C1686" s="65" t="s">
        <v>125</v>
      </c>
      <c r="D1686" s="65" t="s">
        <v>125</v>
      </c>
      <c r="E1686" s="66" t="s">
        <v>125</v>
      </c>
      <c r="F1686" s="54">
        <v>0</v>
      </c>
      <c r="G1686" s="55">
        <v>0</v>
      </c>
      <c r="H1686" s="67">
        <f t="shared" si="87"/>
        <v>0</v>
      </c>
      <c r="I1686" s="68"/>
      <c r="J1686" s="56"/>
      <c r="K1686" s="69"/>
      <c r="L1686" s="70">
        <f t="shared" si="88"/>
        <v>0</v>
      </c>
      <c r="M1686" s="52"/>
      <c r="N1686" s="57">
        <v>0</v>
      </c>
      <c r="O1686" s="72"/>
      <c r="P1686" s="72"/>
      <c r="Q1686" s="72"/>
      <c r="R1686" s="72"/>
      <c r="S1686" s="72"/>
      <c r="T1686" s="72"/>
      <c r="U1686" s="72"/>
      <c r="V1686" s="72"/>
      <c r="W1686" s="72"/>
      <c r="X1686" s="72"/>
      <c r="Y1686" s="72"/>
      <c r="Z1686" s="72"/>
      <c r="AA1686" s="58">
        <f t="shared" si="89"/>
        <v>0</v>
      </c>
      <c r="AB1686" s="73"/>
      <c r="AC1686" s="59">
        <f>IF(ROUND(Comptes!AA1686,0)=0,Comptes!AF1686,IFERROR(IF(Comptes!H1686&lt;&gt;0,IF(Comptes!AA1686&lt;&gt;0,SUMPRODUCT(Comptes!O1686:Z1686,Comptes!$O$5:$Z$5)/Comptes!AA1686,IF(Comptes!G1686&lt;&gt;0,$AC$3,Comptes!AF1686)),""),""))</f>
        <v>0</v>
      </c>
      <c r="AD1686" s="60" t="str">
        <f ca="1">+IFERROR(VLOOKUP((($AC$3-AC1686))/30.5,$AK$24:$AL$28,2,TRUE),"")</f>
        <v>A plus d’un an</v>
      </c>
      <c r="AE1686" s="52"/>
      <c r="AF1686" s="61"/>
    </row>
    <row r="1687" spans="1:32" customFormat="1" ht="13.8" x14ac:dyDescent="0.3">
      <c r="A1687" s="76"/>
      <c r="B1687" s="64" t="s">
        <v>125</v>
      </c>
      <c r="C1687" s="65" t="s">
        <v>125</v>
      </c>
      <c r="D1687" s="65" t="s">
        <v>125</v>
      </c>
      <c r="E1687" s="66" t="s">
        <v>125</v>
      </c>
      <c r="F1687" s="54">
        <v>0</v>
      </c>
      <c r="G1687" s="55">
        <v>0</v>
      </c>
      <c r="H1687" s="67">
        <f t="shared" si="87"/>
        <v>0</v>
      </c>
      <c r="I1687" s="68"/>
      <c r="J1687" s="56"/>
      <c r="K1687" s="69"/>
      <c r="L1687" s="70">
        <f t="shared" si="88"/>
        <v>0</v>
      </c>
      <c r="M1687" s="52"/>
      <c r="N1687" s="57">
        <v>0</v>
      </c>
      <c r="O1687" s="72"/>
      <c r="P1687" s="72"/>
      <c r="Q1687" s="72"/>
      <c r="R1687" s="72"/>
      <c r="S1687" s="72"/>
      <c r="T1687" s="72"/>
      <c r="U1687" s="72"/>
      <c r="V1687" s="72"/>
      <c r="W1687" s="72"/>
      <c r="X1687" s="72"/>
      <c r="Y1687" s="72"/>
      <c r="Z1687" s="72"/>
      <c r="AA1687" s="58">
        <f t="shared" si="89"/>
        <v>0</v>
      </c>
      <c r="AB1687" s="73"/>
      <c r="AC1687" s="59">
        <f>IF(ROUND(Comptes!AA1687,0)=0,Comptes!AF1687,IFERROR(IF(Comptes!H1687&lt;&gt;0,IF(Comptes!AA1687&lt;&gt;0,SUMPRODUCT(Comptes!O1687:Z1687,Comptes!$O$5:$Z$5)/Comptes!AA1687,IF(Comptes!G1687&lt;&gt;0,$AC$3,Comptes!AF1687)),""),""))</f>
        <v>0</v>
      </c>
      <c r="AD1687" s="60" t="str">
        <f ca="1">+IFERROR(VLOOKUP((($AC$3-AC1687))/30.5,$AK$24:$AL$28,2,TRUE),"")</f>
        <v>A plus d’un an</v>
      </c>
      <c r="AE1687" s="52"/>
      <c r="AF1687" s="61"/>
    </row>
    <row r="1688" spans="1:32" customFormat="1" ht="13.8" x14ac:dyDescent="0.3">
      <c r="A1688" s="76"/>
      <c r="B1688" s="64" t="s">
        <v>125</v>
      </c>
      <c r="C1688" s="65" t="s">
        <v>125</v>
      </c>
      <c r="D1688" s="65" t="s">
        <v>125</v>
      </c>
      <c r="E1688" s="66" t="s">
        <v>125</v>
      </c>
      <c r="F1688" s="54">
        <v>0</v>
      </c>
      <c r="G1688" s="55">
        <v>0</v>
      </c>
      <c r="H1688" s="67">
        <f t="shared" si="87"/>
        <v>0</v>
      </c>
      <c r="I1688" s="68"/>
      <c r="J1688" s="56"/>
      <c r="K1688" s="69"/>
      <c r="L1688" s="70">
        <f t="shared" si="88"/>
        <v>0</v>
      </c>
      <c r="M1688" s="52"/>
      <c r="N1688" s="57">
        <v>0</v>
      </c>
      <c r="O1688" s="72"/>
      <c r="P1688" s="72"/>
      <c r="Q1688" s="72"/>
      <c r="R1688" s="72"/>
      <c r="S1688" s="72"/>
      <c r="T1688" s="72"/>
      <c r="U1688" s="72"/>
      <c r="V1688" s="72"/>
      <c r="W1688" s="72"/>
      <c r="X1688" s="72"/>
      <c r="Y1688" s="72"/>
      <c r="Z1688" s="72"/>
      <c r="AA1688" s="58">
        <f t="shared" si="89"/>
        <v>0</v>
      </c>
      <c r="AB1688" s="73"/>
      <c r="AC1688" s="59">
        <f>IF(ROUND(Comptes!AA1688,0)=0,Comptes!AF1688,IFERROR(IF(Comptes!H1688&lt;&gt;0,IF(Comptes!AA1688&lt;&gt;0,SUMPRODUCT(Comptes!O1688:Z1688,Comptes!$O$5:$Z$5)/Comptes!AA1688,IF(Comptes!G1688&lt;&gt;0,$AC$3,Comptes!AF1688)),""),""))</f>
        <v>0</v>
      </c>
      <c r="AD1688" s="60" t="str">
        <f ca="1">+IFERROR(VLOOKUP((($AC$3-AC1688))/30.5,$AK$24:$AL$28,2,TRUE),"")</f>
        <v>A plus d’un an</v>
      </c>
      <c r="AE1688" s="52"/>
      <c r="AF1688" s="61"/>
    </row>
    <row r="1689" spans="1:32" customFormat="1" ht="13.8" x14ac:dyDescent="0.3">
      <c r="A1689" s="76"/>
      <c r="B1689" s="64" t="s">
        <v>125</v>
      </c>
      <c r="C1689" s="65" t="s">
        <v>125</v>
      </c>
      <c r="D1689" s="65" t="s">
        <v>125</v>
      </c>
      <c r="E1689" s="66" t="s">
        <v>125</v>
      </c>
      <c r="F1689" s="54">
        <v>0</v>
      </c>
      <c r="G1689" s="55">
        <v>0</v>
      </c>
      <c r="H1689" s="67">
        <f t="shared" si="87"/>
        <v>0</v>
      </c>
      <c r="I1689" s="68"/>
      <c r="J1689" s="56"/>
      <c r="K1689" s="69"/>
      <c r="L1689" s="70">
        <f t="shared" si="88"/>
        <v>0</v>
      </c>
      <c r="M1689" s="52"/>
      <c r="N1689" s="57">
        <v>0</v>
      </c>
      <c r="O1689" s="72"/>
      <c r="P1689" s="72"/>
      <c r="Q1689" s="72"/>
      <c r="R1689" s="72"/>
      <c r="S1689" s="72"/>
      <c r="T1689" s="72"/>
      <c r="U1689" s="72"/>
      <c r="V1689" s="72"/>
      <c r="W1689" s="72"/>
      <c r="X1689" s="72"/>
      <c r="Y1689" s="72"/>
      <c r="Z1689" s="72"/>
      <c r="AA1689" s="58">
        <f t="shared" si="89"/>
        <v>0</v>
      </c>
      <c r="AB1689" s="73"/>
      <c r="AC1689" s="59">
        <f>IF(ROUND(Comptes!AA1689,0)=0,Comptes!AF1689,IFERROR(IF(Comptes!H1689&lt;&gt;0,IF(Comptes!AA1689&lt;&gt;0,SUMPRODUCT(Comptes!O1689:Z1689,Comptes!$O$5:$Z$5)/Comptes!AA1689,IF(Comptes!G1689&lt;&gt;0,$AC$3,Comptes!AF1689)),""),""))</f>
        <v>0</v>
      </c>
      <c r="AD1689" s="60" t="str">
        <f ca="1">+IFERROR(VLOOKUP((($AC$3-AC1689))/30.5,$AK$24:$AL$28,2,TRUE),"")</f>
        <v>A plus d’un an</v>
      </c>
      <c r="AE1689" s="52"/>
      <c r="AF1689" s="61"/>
    </row>
    <row r="1690" spans="1:32" customFormat="1" ht="13.8" x14ac:dyDescent="0.3">
      <c r="A1690" s="76"/>
      <c r="B1690" s="64" t="s">
        <v>125</v>
      </c>
      <c r="C1690" s="65" t="s">
        <v>125</v>
      </c>
      <c r="D1690" s="65" t="s">
        <v>125</v>
      </c>
      <c r="E1690" s="66" t="s">
        <v>125</v>
      </c>
      <c r="F1690" s="54">
        <v>0</v>
      </c>
      <c r="G1690" s="55">
        <v>0</v>
      </c>
      <c r="H1690" s="67">
        <f t="shared" si="87"/>
        <v>0</v>
      </c>
      <c r="I1690" s="68"/>
      <c r="J1690" s="56"/>
      <c r="K1690" s="69"/>
      <c r="L1690" s="70">
        <f t="shared" si="88"/>
        <v>0</v>
      </c>
      <c r="M1690" s="52"/>
      <c r="N1690" s="57">
        <v>0</v>
      </c>
      <c r="O1690" s="72"/>
      <c r="P1690" s="72"/>
      <c r="Q1690" s="72"/>
      <c r="R1690" s="72"/>
      <c r="S1690" s="72"/>
      <c r="T1690" s="72"/>
      <c r="U1690" s="72"/>
      <c r="V1690" s="72"/>
      <c r="W1690" s="72"/>
      <c r="X1690" s="72"/>
      <c r="Y1690" s="72"/>
      <c r="Z1690" s="72"/>
      <c r="AA1690" s="58">
        <f t="shared" si="89"/>
        <v>0</v>
      </c>
      <c r="AB1690" s="73"/>
      <c r="AC1690" s="59">
        <f>IF(ROUND(Comptes!AA1690,0)=0,Comptes!AF1690,IFERROR(IF(Comptes!H1690&lt;&gt;0,IF(Comptes!AA1690&lt;&gt;0,SUMPRODUCT(Comptes!O1690:Z1690,Comptes!$O$5:$Z$5)/Comptes!AA1690,IF(Comptes!G1690&lt;&gt;0,$AC$3,Comptes!AF1690)),""),""))</f>
        <v>0</v>
      </c>
      <c r="AD1690" s="60" t="str">
        <f ca="1">+IFERROR(VLOOKUP((($AC$3-AC1690))/30.5,$AK$24:$AL$28,2,TRUE),"")</f>
        <v>A plus d’un an</v>
      </c>
      <c r="AE1690" s="52"/>
      <c r="AF1690" s="61"/>
    </row>
    <row r="1691" spans="1:32" customFormat="1" ht="13.8" x14ac:dyDescent="0.3">
      <c r="A1691" s="76"/>
      <c r="B1691" s="64" t="s">
        <v>125</v>
      </c>
      <c r="C1691" s="65" t="s">
        <v>125</v>
      </c>
      <c r="D1691" s="65" t="s">
        <v>125</v>
      </c>
      <c r="E1691" s="66" t="s">
        <v>125</v>
      </c>
      <c r="F1691" s="54">
        <v>0</v>
      </c>
      <c r="G1691" s="55">
        <v>0</v>
      </c>
      <c r="H1691" s="67">
        <f t="shared" si="87"/>
        <v>0</v>
      </c>
      <c r="I1691" s="68"/>
      <c r="J1691" s="56"/>
      <c r="K1691" s="69"/>
      <c r="L1691" s="70">
        <f t="shared" si="88"/>
        <v>0</v>
      </c>
      <c r="M1691" s="52"/>
      <c r="N1691" s="57">
        <v>0</v>
      </c>
      <c r="O1691" s="72"/>
      <c r="P1691" s="72"/>
      <c r="Q1691" s="72"/>
      <c r="R1691" s="72"/>
      <c r="S1691" s="72"/>
      <c r="T1691" s="72"/>
      <c r="U1691" s="72"/>
      <c r="V1691" s="72"/>
      <c r="W1691" s="72"/>
      <c r="X1691" s="72"/>
      <c r="Y1691" s="72"/>
      <c r="Z1691" s="72"/>
      <c r="AA1691" s="58">
        <f t="shared" si="89"/>
        <v>0</v>
      </c>
      <c r="AB1691" s="73"/>
      <c r="AC1691" s="59">
        <f>IF(ROUND(Comptes!AA1691,0)=0,Comptes!AF1691,IFERROR(IF(Comptes!H1691&lt;&gt;0,IF(Comptes!AA1691&lt;&gt;0,SUMPRODUCT(Comptes!O1691:Z1691,Comptes!$O$5:$Z$5)/Comptes!AA1691,IF(Comptes!G1691&lt;&gt;0,$AC$3,Comptes!AF1691)),""),""))</f>
        <v>0</v>
      </c>
      <c r="AD1691" s="60" t="str">
        <f ca="1">+IFERROR(VLOOKUP((($AC$3-AC1691))/30.5,$AK$24:$AL$28,2,TRUE),"")</f>
        <v>A plus d’un an</v>
      </c>
      <c r="AE1691" s="52"/>
      <c r="AF1691" s="61"/>
    </row>
    <row r="1692" spans="1:32" customFormat="1" ht="13.8" x14ac:dyDescent="0.3">
      <c r="A1692" s="76"/>
      <c r="B1692" s="64" t="s">
        <v>125</v>
      </c>
      <c r="C1692" s="65" t="s">
        <v>125</v>
      </c>
      <c r="D1692" s="65" t="s">
        <v>125</v>
      </c>
      <c r="E1692" s="66" t="s">
        <v>125</v>
      </c>
      <c r="F1692" s="54">
        <v>0</v>
      </c>
      <c r="G1692" s="55">
        <v>0</v>
      </c>
      <c r="H1692" s="67">
        <f t="shared" si="87"/>
        <v>0</v>
      </c>
      <c r="I1692" s="68"/>
      <c r="J1692" s="56"/>
      <c r="K1692" s="69"/>
      <c r="L1692" s="70">
        <f t="shared" si="88"/>
        <v>0</v>
      </c>
      <c r="M1692" s="52"/>
      <c r="N1692" s="57">
        <v>0</v>
      </c>
      <c r="O1692" s="72"/>
      <c r="P1692" s="72"/>
      <c r="Q1692" s="72"/>
      <c r="R1692" s="72"/>
      <c r="S1692" s="72"/>
      <c r="T1692" s="72"/>
      <c r="U1692" s="72"/>
      <c r="V1692" s="72"/>
      <c r="W1692" s="72"/>
      <c r="X1692" s="72"/>
      <c r="Y1692" s="72"/>
      <c r="Z1692" s="72"/>
      <c r="AA1692" s="58">
        <f t="shared" si="89"/>
        <v>0</v>
      </c>
      <c r="AB1692" s="73"/>
      <c r="AC1692" s="59">
        <f>IF(ROUND(Comptes!AA1692,0)=0,Comptes!AF1692,IFERROR(IF(Comptes!H1692&lt;&gt;0,IF(Comptes!AA1692&lt;&gt;0,SUMPRODUCT(Comptes!O1692:Z1692,Comptes!$O$5:$Z$5)/Comptes!AA1692,IF(Comptes!G1692&lt;&gt;0,$AC$3,Comptes!AF1692)),""),""))</f>
        <v>0</v>
      </c>
      <c r="AD1692" s="60" t="str">
        <f ca="1">+IFERROR(VLOOKUP((($AC$3-AC1692))/30.5,$AK$24:$AL$28,2,TRUE),"")</f>
        <v>A plus d’un an</v>
      </c>
      <c r="AE1692" s="52"/>
      <c r="AF1692" s="61"/>
    </row>
    <row r="1693" spans="1:32" customFormat="1" ht="13.8" x14ac:dyDescent="0.3">
      <c r="A1693" s="76"/>
      <c r="B1693" s="64" t="s">
        <v>125</v>
      </c>
      <c r="C1693" s="65" t="s">
        <v>125</v>
      </c>
      <c r="D1693" s="65" t="s">
        <v>125</v>
      </c>
      <c r="E1693" s="66" t="s">
        <v>125</v>
      </c>
      <c r="F1693" s="54">
        <v>0</v>
      </c>
      <c r="G1693" s="55">
        <v>0</v>
      </c>
      <c r="H1693" s="67">
        <f t="shared" si="87"/>
        <v>0</v>
      </c>
      <c r="I1693" s="68"/>
      <c r="J1693" s="56"/>
      <c r="K1693" s="69"/>
      <c r="L1693" s="70">
        <f t="shared" si="88"/>
        <v>0</v>
      </c>
      <c r="M1693" s="52"/>
      <c r="N1693" s="57">
        <v>0</v>
      </c>
      <c r="O1693" s="72"/>
      <c r="P1693" s="72"/>
      <c r="Q1693" s="72"/>
      <c r="R1693" s="72"/>
      <c r="S1693" s="72"/>
      <c r="T1693" s="72"/>
      <c r="U1693" s="72"/>
      <c r="V1693" s="72"/>
      <c r="W1693" s="72"/>
      <c r="X1693" s="72"/>
      <c r="Y1693" s="72"/>
      <c r="Z1693" s="72"/>
      <c r="AA1693" s="58">
        <f t="shared" si="89"/>
        <v>0</v>
      </c>
      <c r="AB1693" s="73"/>
      <c r="AC1693" s="59">
        <f>IF(ROUND(Comptes!AA1693,0)=0,Comptes!AF1693,IFERROR(IF(Comptes!H1693&lt;&gt;0,IF(Comptes!AA1693&lt;&gt;0,SUMPRODUCT(Comptes!O1693:Z1693,Comptes!$O$5:$Z$5)/Comptes!AA1693,IF(Comptes!G1693&lt;&gt;0,$AC$3,Comptes!AF1693)),""),""))</f>
        <v>0</v>
      </c>
      <c r="AD1693" s="60" t="str">
        <f ca="1">+IFERROR(VLOOKUP((($AC$3-AC1693))/30.5,$AK$24:$AL$28,2,TRUE),"")</f>
        <v>A plus d’un an</v>
      </c>
      <c r="AE1693" s="52"/>
      <c r="AF1693" s="61"/>
    </row>
    <row r="1694" spans="1:32" customFormat="1" ht="13.8" x14ac:dyDescent="0.3">
      <c r="A1694" s="76"/>
      <c r="B1694" s="64" t="s">
        <v>125</v>
      </c>
      <c r="C1694" s="65" t="s">
        <v>125</v>
      </c>
      <c r="D1694" s="65" t="s">
        <v>125</v>
      </c>
      <c r="E1694" s="66" t="s">
        <v>125</v>
      </c>
      <c r="F1694" s="54">
        <v>0</v>
      </c>
      <c r="G1694" s="55">
        <v>0</v>
      </c>
      <c r="H1694" s="67">
        <f t="shared" si="87"/>
        <v>0</v>
      </c>
      <c r="I1694" s="68"/>
      <c r="J1694" s="56"/>
      <c r="K1694" s="69"/>
      <c r="L1694" s="70">
        <f t="shared" si="88"/>
        <v>0</v>
      </c>
      <c r="M1694" s="52"/>
      <c r="N1694" s="57">
        <v>0</v>
      </c>
      <c r="O1694" s="72"/>
      <c r="P1694" s="72"/>
      <c r="Q1694" s="72"/>
      <c r="R1694" s="72"/>
      <c r="S1694" s="72"/>
      <c r="T1694" s="72"/>
      <c r="U1694" s="72"/>
      <c r="V1694" s="72"/>
      <c r="W1694" s="72"/>
      <c r="X1694" s="72"/>
      <c r="Y1694" s="72"/>
      <c r="Z1694" s="72"/>
      <c r="AA1694" s="58">
        <f t="shared" si="89"/>
        <v>0</v>
      </c>
      <c r="AB1694" s="73"/>
      <c r="AC1694" s="59">
        <f>IF(ROUND(Comptes!AA1694,0)=0,Comptes!AF1694,IFERROR(IF(Comptes!H1694&lt;&gt;0,IF(Comptes!AA1694&lt;&gt;0,SUMPRODUCT(Comptes!O1694:Z1694,Comptes!$O$5:$Z$5)/Comptes!AA1694,IF(Comptes!G1694&lt;&gt;0,$AC$3,Comptes!AF1694)),""),""))</f>
        <v>0</v>
      </c>
      <c r="AD1694" s="60" t="str">
        <f ca="1">+IFERROR(VLOOKUP((($AC$3-AC1694))/30.5,$AK$24:$AL$28,2,TRUE),"")</f>
        <v>A plus d’un an</v>
      </c>
      <c r="AE1694" s="52"/>
      <c r="AF1694" s="61"/>
    </row>
    <row r="1695" spans="1:32" customFormat="1" ht="13.8" x14ac:dyDescent="0.3">
      <c r="A1695" s="76"/>
      <c r="B1695" s="64" t="s">
        <v>125</v>
      </c>
      <c r="C1695" s="65" t="s">
        <v>125</v>
      </c>
      <c r="D1695" s="65" t="s">
        <v>125</v>
      </c>
      <c r="E1695" s="66" t="s">
        <v>125</v>
      </c>
      <c r="F1695" s="54">
        <v>0</v>
      </c>
      <c r="G1695" s="55">
        <v>0</v>
      </c>
      <c r="H1695" s="67">
        <f t="shared" si="87"/>
        <v>0</v>
      </c>
      <c r="I1695" s="68"/>
      <c r="J1695" s="56"/>
      <c r="K1695" s="69"/>
      <c r="L1695" s="70">
        <f t="shared" si="88"/>
        <v>0</v>
      </c>
      <c r="M1695" s="52"/>
      <c r="N1695" s="57">
        <v>0</v>
      </c>
      <c r="O1695" s="72"/>
      <c r="P1695" s="72"/>
      <c r="Q1695" s="72"/>
      <c r="R1695" s="72"/>
      <c r="S1695" s="72"/>
      <c r="T1695" s="72"/>
      <c r="U1695" s="72"/>
      <c r="V1695" s="72"/>
      <c r="W1695" s="72"/>
      <c r="X1695" s="72"/>
      <c r="Y1695" s="72"/>
      <c r="Z1695" s="72"/>
      <c r="AA1695" s="58">
        <f t="shared" si="89"/>
        <v>0</v>
      </c>
      <c r="AB1695" s="73"/>
      <c r="AC1695" s="59">
        <f>IF(ROUND(Comptes!AA1695,0)=0,Comptes!AF1695,IFERROR(IF(Comptes!H1695&lt;&gt;0,IF(Comptes!AA1695&lt;&gt;0,SUMPRODUCT(Comptes!O1695:Z1695,Comptes!$O$5:$Z$5)/Comptes!AA1695,IF(Comptes!G1695&lt;&gt;0,$AC$3,Comptes!AF1695)),""),""))</f>
        <v>0</v>
      </c>
      <c r="AD1695" s="60" t="str">
        <f ca="1">+IFERROR(VLOOKUP((($AC$3-AC1695))/30.5,$AK$24:$AL$28,2,TRUE),"")</f>
        <v>A plus d’un an</v>
      </c>
      <c r="AE1695" s="52"/>
      <c r="AF1695" s="61"/>
    </row>
    <row r="1696" spans="1:32" customFormat="1" ht="13.8" x14ac:dyDescent="0.3">
      <c r="A1696" s="76"/>
      <c r="B1696" s="64" t="s">
        <v>125</v>
      </c>
      <c r="C1696" s="65" t="s">
        <v>125</v>
      </c>
      <c r="D1696" s="65" t="s">
        <v>125</v>
      </c>
      <c r="E1696" s="66" t="s">
        <v>125</v>
      </c>
      <c r="F1696" s="54">
        <v>0</v>
      </c>
      <c r="G1696" s="55">
        <v>0</v>
      </c>
      <c r="H1696" s="67">
        <f t="shared" si="87"/>
        <v>0</v>
      </c>
      <c r="I1696" s="68"/>
      <c r="J1696" s="56"/>
      <c r="K1696" s="69"/>
      <c r="L1696" s="70">
        <f t="shared" si="88"/>
        <v>0</v>
      </c>
      <c r="M1696" s="52"/>
      <c r="N1696" s="57">
        <v>0</v>
      </c>
      <c r="O1696" s="72"/>
      <c r="P1696" s="72"/>
      <c r="Q1696" s="72"/>
      <c r="R1696" s="72"/>
      <c r="S1696" s="72"/>
      <c r="T1696" s="72"/>
      <c r="U1696" s="72"/>
      <c r="V1696" s="72"/>
      <c r="W1696" s="72"/>
      <c r="X1696" s="72"/>
      <c r="Y1696" s="72"/>
      <c r="Z1696" s="72"/>
      <c r="AA1696" s="58">
        <f t="shared" si="89"/>
        <v>0</v>
      </c>
      <c r="AB1696" s="73"/>
      <c r="AC1696" s="59">
        <f>IF(ROUND(Comptes!AA1696,0)=0,Comptes!AF1696,IFERROR(IF(Comptes!H1696&lt;&gt;0,IF(Comptes!AA1696&lt;&gt;0,SUMPRODUCT(Comptes!O1696:Z1696,Comptes!$O$5:$Z$5)/Comptes!AA1696,IF(Comptes!G1696&lt;&gt;0,$AC$3,Comptes!AF1696)),""),""))</f>
        <v>0</v>
      </c>
      <c r="AD1696" s="60" t="str">
        <f ca="1">+IFERROR(VLOOKUP((($AC$3-AC1696))/30.5,$AK$24:$AL$28,2,TRUE),"")</f>
        <v>A plus d’un an</v>
      </c>
      <c r="AE1696" s="52"/>
      <c r="AF1696" s="61"/>
    </row>
    <row r="1697" spans="1:32" customFormat="1" ht="13.8" x14ac:dyDescent="0.3">
      <c r="A1697" s="76"/>
      <c r="B1697" s="64" t="s">
        <v>125</v>
      </c>
      <c r="C1697" s="65" t="s">
        <v>125</v>
      </c>
      <c r="D1697" s="65" t="s">
        <v>125</v>
      </c>
      <c r="E1697" s="66" t="s">
        <v>125</v>
      </c>
      <c r="F1697" s="54">
        <v>0</v>
      </c>
      <c r="G1697" s="55">
        <v>0</v>
      </c>
      <c r="H1697" s="67">
        <f t="shared" si="87"/>
        <v>0</v>
      </c>
      <c r="I1697" s="68"/>
      <c r="J1697" s="56"/>
      <c r="K1697" s="69"/>
      <c r="L1697" s="70">
        <f t="shared" si="88"/>
        <v>0</v>
      </c>
      <c r="M1697" s="52"/>
      <c r="N1697" s="57">
        <v>0</v>
      </c>
      <c r="O1697" s="72"/>
      <c r="P1697" s="72"/>
      <c r="Q1697" s="72"/>
      <c r="R1697" s="72"/>
      <c r="S1697" s="72"/>
      <c r="T1697" s="72"/>
      <c r="U1697" s="72"/>
      <c r="V1697" s="72"/>
      <c r="W1697" s="72"/>
      <c r="X1697" s="72"/>
      <c r="Y1697" s="72"/>
      <c r="Z1697" s="72"/>
      <c r="AA1697" s="58">
        <f t="shared" si="89"/>
        <v>0</v>
      </c>
      <c r="AB1697" s="73"/>
      <c r="AC1697" s="59">
        <f>IF(ROUND(Comptes!AA1697,0)=0,Comptes!AF1697,IFERROR(IF(Comptes!H1697&lt;&gt;0,IF(Comptes!AA1697&lt;&gt;0,SUMPRODUCT(Comptes!O1697:Z1697,Comptes!$O$5:$Z$5)/Comptes!AA1697,IF(Comptes!G1697&lt;&gt;0,$AC$3,Comptes!AF1697)),""),""))</f>
        <v>0</v>
      </c>
      <c r="AD1697" s="60" t="str">
        <f ca="1">+IFERROR(VLOOKUP((($AC$3-AC1697))/30.5,$AK$24:$AL$28,2,TRUE),"")</f>
        <v>A plus d’un an</v>
      </c>
      <c r="AE1697" s="52"/>
      <c r="AF1697" s="61"/>
    </row>
    <row r="1698" spans="1:32" customFormat="1" ht="13.8" x14ac:dyDescent="0.3">
      <c r="A1698" s="76"/>
      <c r="B1698" s="64" t="s">
        <v>125</v>
      </c>
      <c r="C1698" s="65" t="s">
        <v>125</v>
      </c>
      <c r="D1698" s="65" t="s">
        <v>125</v>
      </c>
      <c r="E1698" s="66" t="s">
        <v>125</v>
      </c>
      <c r="F1698" s="54">
        <v>0</v>
      </c>
      <c r="G1698" s="55">
        <v>0</v>
      </c>
      <c r="H1698" s="67">
        <f t="shared" si="87"/>
        <v>0</v>
      </c>
      <c r="I1698" s="68"/>
      <c r="J1698" s="56"/>
      <c r="K1698" s="69"/>
      <c r="L1698" s="70">
        <f t="shared" si="88"/>
        <v>0</v>
      </c>
      <c r="M1698" s="52"/>
      <c r="N1698" s="57">
        <v>0</v>
      </c>
      <c r="O1698" s="72"/>
      <c r="P1698" s="72"/>
      <c r="Q1698" s="72"/>
      <c r="R1698" s="72"/>
      <c r="S1698" s="72"/>
      <c r="T1698" s="72"/>
      <c r="U1698" s="72"/>
      <c r="V1698" s="72"/>
      <c r="W1698" s="72"/>
      <c r="X1698" s="72"/>
      <c r="Y1698" s="72"/>
      <c r="Z1698" s="72"/>
      <c r="AA1698" s="58">
        <f t="shared" si="89"/>
        <v>0</v>
      </c>
      <c r="AB1698" s="73"/>
      <c r="AC1698" s="59">
        <f>IF(ROUND(Comptes!AA1698,0)=0,Comptes!AF1698,IFERROR(IF(Comptes!H1698&lt;&gt;0,IF(Comptes!AA1698&lt;&gt;0,SUMPRODUCT(Comptes!O1698:Z1698,Comptes!$O$5:$Z$5)/Comptes!AA1698,IF(Comptes!G1698&lt;&gt;0,$AC$3,Comptes!AF1698)),""),""))</f>
        <v>0</v>
      </c>
      <c r="AD1698" s="60" t="str">
        <f ca="1">+IFERROR(VLOOKUP((($AC$3-AC1698))/30.5,$AK$24:$AL$28,2,TRUE),"")</f>
        <v>A plus d’un an</v>
      </c>
      <c r="AE1698" s="52"/>
      <c r="AF1698" s="61"/>
    </row>
    <row r="1699" spans="1:32" customFormat="1" ht="13.8" x14ac:dyDescent="0.3">
      <c r="A1699" s="76"/>
      <c r="B1699" s="64" t="s">
        <v>125</v>
      </c>
      <c r="C1699" s="65" t="s">
        <v>125</v>
      </c>
      <c r="D1699" s="65" t="s">
        <v>125</v>
      </c>
      <c r="E1699" s="66" t="s">
        <v>125</v>
      </c>
      <c r="F1699" s="54">
        <v>0</v>
      </c>
      <c r="G1699" s="55">
        <v>0</v>
      </c>
      <c r="H1699" s="67">
        <f t="shared" si="87"/>
        <v>0</v>
      </c>
      <c r="I1699" s="68"/>
      <c r="J1699" s="56"/>
      <c r="K1699" s="69"/>
      <c r="L1699" s="70">
        <f t="shared" si="88"/>
        <v>0</v>
      </c>
      <c r="M1699" s="52"/>
      <c r="N1699" s="57">
        <v>0</v>
      </c>
      <c r="O1699" s="72"/>
      <c r="P1699" s="72"/>
      <c r="Q1699" s="72"/>
      <c r="R1699" s="72"/>
      <c r="S1699" s="72"/>
      <c r="T1699" s="72"/>
      <c r="U1699" s="72"/>
      <c r="V1699" s="72"/>
      <c r="W1699" s="72"/>
      <c r="X1699" s="72"/>
      <c r="Y1699" s="72"/>
      <c r="Z1699" s="72"/>
      <c r="AA1699" s="58">
        <f t="shared" si="89"/>
        <v>0</v>
      </c>
      <c r="AB1699" s="73"/>
      <c r="AC1699" s="59">
        <f>IF(ROUND(Comptes!AA1699,0)=0,Comptes!AF1699,IFERROR(IF(Comptes!H1699&lt;&gt;0,IF(Comptes!AA1699&lt;&gt;0,SUMPRODUCT(Comptes!O1699:Z1699,Comptes!$O$5:$Z$5)/Comptes!AA1699,IF(Comptes!G1699&lt;&gt;0,$AC$3,Comptes!AF1699)),""),""))</f>
        <v>0</v>
      </c>
      <c r="AD1699" s="60" t="str">
        <f ca="1">+IFERROR(VLOOKUP((($AC$3-AC1699))/30.5,$AK$24:$AL$28,2,TRUE),"")</f>
        <v>A plus d’un an</v>
      </c>
      <c r="AE1699" s="52"/>
      <c r="AF1699" s="61"/>
    </row>
    <row r="1700" spans="1:32" customFormat="1" ht="13.8" x14ac:dyDescent="0.3">
      <c r="A1700" s="76"/>
      <c r="B1700" s="64" t="s">
        <v>125</v>
      </c>
      <c r="C1700" s="65" t="s">
        <v>125</v>
      </c>
      <c r="D1700" s="65" t="s">
        <v>125</v>
      </c>
      <c r="E1700" s="66" t="s">
        <v>125</v>
      </c>
      <c r="F1700" s="54">
        <v>0</v>
      </c>
      <c r="G1700" s="55">
        <v>0</v>
      </c>
      <c r="H1700" s="67">
        <f t="shared" si="87"/>
        <v>0</v>
      </c>
      <c r="I1700" s="68"/>
      <c r="J1700" s="56"/>
      <c r="K1700" s="69"/>
      <c r="L1700" s="70">
        <f t="shared" si="88"/>
        <v>0</v>
      </c>
      <c r="M1700" s="52"/>
      <c r="N1700" s="57">
        <v>0</v>
      </c>
      <c r="O1700" s="72"/>
      <c r="P1700" s="72"/>
      <c r="Q1700" s="72"/>
      <c r="R1700" s="72"/>
      <c r="S1700" s="72"/>
      <c r="T1700" s="72"/>
      <c r="U1700" s="72"/>
      <c r="V1700" s="72"/>
      <c r="W1700" s="72"/>
      <c r="X1700" s="72"/>
      <c r="Y1700" s="72"/>
      <c r="Z1700" s="72"/>
      <c r="AA1700" s="58">
        <f t="shared" si="89"/>
        <v>0</v>
      </c>
      <c r="AB1700" s="73"/>
      <c r="AC1700" s="59">
        <f>IF(ROUND(Comptes!AA1700,0)=0,Comptes!AF1700,IFERROR(IF(Comptes!H1700&lt;&gt;0,IF(Comptes!AA1700&lt;&gt;0,SUMPRODUCT(Comptes!O1700:Z1700,Comptes!$O$5:$Z$5)/Comptes!AA1700,IF(Comptes!G1700&lt;&gt;0,$AC$3,Comptes!AF1700)),""),""))</f>
        <v>0</v>
      </c>
      <c r="AD1700" s="60" t="str">
        <f ca="1">+IFERROR(VLOOKUP((($AC$3-AC1700))/30.5,$AK$24:$AL$28,2,TRUE),"")</f>
        <v>A plus d’un an</v>
      </c>
      <c r="AE1700" s="52"/>
      <c r="AF1700" s="61"/>
    </row>
    <row r="1701" spans="1:32" customFormat="1" ht="13.8" x14ac:dyDescent="0.3">
      <c r="A1701" s="76"/>
      <c r="B1701" s="64" t="s">
        <v>125</v>
      </c>
      <c r="C1701" s="65" t="s">
        <v>125</v>
      </c>
      <c r="D1701" s="65" t="s">
        <v>125</v>
      </c>
      <c r="E1701" s="66" t="s">
        <v>125</v>
      </c>
      <c r="F1701" s="54">
        <v>0</v>
      </c>
      <c r="G1701" s="55">
        <v>0</v>
      </c>
      <c r="H1701" s="67">
        <f t="shared" si="87"/>
        <v>0</v>
      </c>
      <c r="I1701" s="68"/>
      <c r="J1701" s="56"/>
      <c r="K1701" s="69"/>
      <c r="L1701" s="70">
        <f t="shared" si="88"/>
        <v>0</v>
      </c>
      <c r="M1701" s="52"/>
      <c r="N1701" s="57">
        <v>0</v>
      </c>
      <c r="O1701" s="72"/>
      <c r="P1701" s="72"/>
      <c r="Q1701" s="72"/>
      <c r="R1701" s="72"/>
      <c r="S1701" s="72"/>
      <c r="T1701" s="72"/>
      <c r="U1701" s="72"/>
      <c r="V1701" s="72"/>
      <c r="W1701" s="72"/>
      <c r="X1701" s="72"/>
      <c r="Y1701" s="72"/>
      <c r="Z1701" s="72"/>
      <c r="AA1701" s="58">
        <f t="shared" si="89"/>
        <v>0</v>
      </c>
      <c r="AB1701" s="73"/>
      <c r="AC1701" s="59">
        <f>IF(ROUND(Comptes!AA1701,0)=0,Comptes!AF1701,IFERROR(IF(Comptes!H1701&lt;&gt;0,IF(Comptes!AA1701&lt;&gt;0,SUMPRODUCT(Comptes!O1701:Z1701,Comptes!$O$5:$Z$5)/Comptes!AA1701,IF(Comptes!G1701&lt;&gt;0,$AC$3,Comptes!AF1701)),""),""))</f>
        <v>0</v>
      </c>
      <c r="AD1701" s="60" t="str">
        <f ca="1">+IFERROR(VLOOKUP((($AC$3-AC1701))/30.5,$AK$24:$AL$28,2,TRUE),"")</f>
        <v>A plus d’un an</v>
      </c>
      <c r="AE1701" s="52"/>
      <c r="AF1701" s="61"/>
    </row>
    <row r="1702" spans="1:32" customFormat="1" ht="13.8" x14ac:dyDescent="0.3">
      <c r="A1702" s="76"/>
      <c r="B1702" s="64" t="s">
        <v>125</v>
      </c>
      <c r="C1702" s="65" t="s">
        <v>125</v>
      </c>
      <c r="D1702" s="65" t="s">
        <v>125</v>
      </c>
      <c r="E1702" s="66" t="s">
        <v>125</v>
      </c>
      <c r="F1702" s="54">
        <v>0</v>
      </c>
      <c r="G1702" s="55">
        <v>0</v>
      </c>
      <c r="H1702" s="67">
        <f t="shared" si="87"/>
        <v>0</v>
      </c>
      <c r="I1702" s="68"/>
      <c r="J1702" s="56"/>
      <c r="K1702" s="69"/>
      <c r="L1702" s="70">
        <f t="shared" si="88"/>
        <v>0</v>
      </c>
      <c r="M1702" s="52"/>
      <c r="N1702" s="57">
        <v>0</v>
      </c>
      <c r="O1702" s="72"/>
      <c r="P1702" s="72"/>
      <c r="Q1702" s="72"/>
      <c r="R1702" s="72"/>
      <c r="S1702" s="72"/>
      <c r="T1702" s="72"/>
      <c r="U1702" s="72"/>
      <c r="V1702" s="72"/>
      <c r="W1702" s="72"/>
      <c r="X1702" s="72"/>
      <c r="Y1702" s="72"/>
      <c r="Z1702" s="72"/>
      <c r="AA1702" s="58">
        <f t="shared" si="89"/>
        <v>0</v>
      </c>
      <c r="AB1702" s="73"/>
      <c r="AC1702" s="59">
        <f>IF(ROUND(Comptes!AA1702,0)=0,Comptes!AF1702,IFERROR(IF(Comptes!H1702&lt;&gt;0,IF(Comptes!AA1702&lt;&gt;0,SUMPRODUCT(Comptes!O1702:Z1702,Comptes!$O$5:$Z$5)/Comptes!AA1702,IF(Comptes!G1702&lt;&gt;0,$AC$3,Comptes!AF1702)),""),""))</f>
        <v>0</v>
      </c>
      <c r="AD1702" s="60" t="str">
        <f ca="1">+IFERROR(VLOOKUP((($AC$3-AC1702))/30.5,$AK$24:$AL$28,2,TRUE),"")</f>
        <v>A plus d’un an</v>
      </c>
      <c r="AE1702" s="52"/>
      <c r="AF1702" s="61"/>
    </row>
    <row r="1703" spans="1:32" customFormat="1" ht="13.8" x14ac:dyDescent="0.3">
      <c r="A1703" s="76"/>
      <c r="B1703" s="64" t="s">
        <v>125</v>
      </c>
      <c r="C1703" s="65" t="s">
        <v>125</v>
      </c>
      <c r="D1703" s="65" t="s">
        <v>125</v>
      </c>
      <c r="E1703" s="66" t="s">
        <v>125</v>
      </c>
      <c r="F1703" s="54">
        <v>0</v>
      </c>
      <c r="G1703" s="55">
        <v>0</v>
      </c>
      <c r="H1703" s="67">
        <f t="shared" si="87"/>
        <v>0</v>
      </c>
      <c r="I1703" s="68"/>
      <c r="J1703" s="56"/>
      <c r="K1703" s="69"/>
      <c r="L1703" s="70">
        <f t="shared" si="88"/>
        <v>0</v>
      </c>
      <c r="M1703" s="52"/>
      <c r="N1703" s="57">
        <v>0</v>
      </c>
      <c r="O1703" s="72"/>
      <c r="P1703" s="72"/>
      <c r="Q1703" s="72"/>
      <c r="R1703" s="72"/>
      <c r="S1703" s="72"/>
      <c r="T1703" s="72"/>
      <c r="U1703" s="72"/>
      <c r="V1703" s="72"/>
      <c r="W1703" s="72"/>
      <c r="X1703" s="72"/>
      <c r="Y1703" s="72"/>
      <c r="Z1703" s="72"/>
      <c r="AA1703" s="58">
        <f t="shared" si="89"/>
        <v>0</v>
      </c>
      <c r="AB1703" s="73"/>
      <c r="AC1703" s="59">
        <f>IF(ROUND(Comptes!AA1703,0)=0,Comptes!AF1703,IFERROR(IF(Comptes!H1703&lt;&gt;0,IF(Comptes!AA1703&lt;&gt;0,SUMPRODUCT(Comptes!O1703:Z1703,Comptes!$O$5:$Z$5)/Comptes!AA1703,IF(Comptes!G1703&lt;&gt;0,$AC$3,Comptes!AF1703)),""),""))</f>
        <v>0</v>
      </c>
      <c r="AD1703" s="60" t="str">
        <f ca="1">+IFERROR(VLOOKUP((($AC$3-AC1703))/30.5,$AK$24:$AL$28,2,TRUE),"")</f>
        <v>A plus d’un an</v>
      </c>
      <c r="AE1703" s="52"/>
      <c r="AF1703" s="61"/>
    </row>
    <row r="1704" spans="1:32" customFormat="1" ht="13.8" x14ac:dyDescent="0.3">
      <c r="A1704" s="76"/>
      <c r="B1704" s="64" t="s">
        <v>125</v>
      </c>
      <c r="C1704" s="65" t="s">
        <v>125</v>
      </c>
      <c r="D1704" s="65" t="s">
        <v>125</v>
      </c>
      <c r="E1704" s="66" t="s">
        <v>125</v>
      </c>
      <c r="F1704" s="54">
        <v>0</v>
      </c>
      <c r="G1704" s="55">
        <v>0</v>
      </c>
      <c r="H1704" s="67">
        <f t="shared" si="87"/>
        <v>0</v>
      </c>
      <c r="I1704" s="68"/>
      <c r="J1704" s="56"/>
      <c r="K1704" s="69"/>
      <c r="L1704" s="70">
        <f t="shared" si="88"/>
        <v>0</v>
      </c>
      <c r="M1704" s="52"/>
      <c r="N1704" s="57">
        <v>0</v>
      </c>
      <c r="O1704" s="72"/>
      <c r="P1704" s="72"/>
      <c r="Q1704" s="72"/>
      <c r="R1704" s="72"/>
      <c r="S1704" s="72"/>
      <c r="T1704" s="72"/>
      <c r="U1704" s="72"/>
      <c r="V1704" s="72"/>
      <c r="W1704" s="72"/>
      <c r="X1704" s="72"/>
      <c r="Y1704" s="72"/>
      <c r="Z1704" s="72"/>
      <c r="AA1704" s="58">
        <f t="shared" si="89"/>
        <v>0</v>
      </c>
      <c r="AB1704" s="73"/>
      <c r="AC1704" s="59">
        <f>IF(ROUND(Comptes!AA1704,0)=0,Comptes!AF1704,IFERROR(IF(Comptes!H1704&lt;&gt;0,IF(Comptes!AA1704&lt;&gt;0,SUMPRODUCT(Comptes!O1704:Z1704,Comptes!$O$5:$Z$5)/Comptes!AA1704,IF(Comptes!G1704&lt;&gt;0,$AC$3,Comptes!AF1704)),""),""))</f>
        <v>0</v>
      </c>
      <c r="AD1704" s="60" t="str">
        <f ca="1">+IFERROR(VLOOKUP((($AC$3-AC1704))/30.5,$AK$24:$AL$28,2,TRUE),"")</f>
        <v>A plus d’un an</v>
      </c>
      <c r="AE1704" s="52"/>
      <c r="AF1704" s="61"/>
    </row>
    <row r="1705" spans="1:32" customFormat="1" ht="13.8" x14ac:dyDescent="0.3">
      <c r="A1705" s="76"/>
      <c r="B1705" s="64" t="s">
        <v>125</v>
      </c>
      <c r="C1705" s="65" t="s">
        <v>125</v>
      </c>
      <c r="D1705" s="65" t="s">
        <v>125</v>
      </c>
      <c r="E1705" s="66" t="s">
        <v>125</v>
      </c>
      <c r="F1705" s="54">
        <v>0</v>
      </c>
      <c r="G1705" s="55">
        <v>0</v>
      </c>
      <c r="H1705" s="67">
        <f t="shared" si="87"/>
        <v>0</v>
      </c>
      <c r="I1705" s="68"/>
      <c r="J1705" s="56"/>
      <c r="K1705" s="69"/>
      <c r="L1705" s="70">
        <f t="shared" si="88"/>
        <v>0</v>
      </c>
      <c r="M1705" s="52"/>
      <c r="N1705" s="57">
        <v>0</v>
      </c>
      <c r="O1705" s="72"/>
      <c r="P1705" s="72"/>
      <c r="Q1705" s="72"/>
      <c r="R1705" s="72"/>
      <c r="S1705" s="72"/>
      <c r="T1705" s="72"/>
      <c r="U1705" s="72"/>
      <c r="V1705" s="72"/>
      <c r="W1705" s="72"/>
      <c r="X1705" s="72"/>
      <c r="Y1705" s="72"/>
      <c r="Z1705" s="72"/>
      <c r="AA1705" s="58">
        <f t="shared" si="89"/>
        <v>0</v>
      </c>
      <c r="AB1705" s="73"/>
      <c r="AC1705" s="59">
        <f>IF(ROUND(Comptes!AA1705,0)=0,Comptes!AF1705,IFERROR(IF(Comptes!H1705&lt;&gt;0,IF(Comptes!AA1705&lt;&gt;0,SUMPRODUCT(Comptes!O1705:Z1705,Comptes!$O$5:$Z$5)/Comptes!AA1705,IF(Comptes!G1705&lt;&gt;0,$AC$3,Comptes!AF1705)),""),""))</f>
        <v>0</v>
      </c>
      <c r="AD1705" s="60" t="str">
        <f ca="1">+IFERROR(VLOOKUP((($AC$3-AC1705))/30.5,$AK$24:$AL$28,2,TRUE),"")</f>
        <v>A plus d’un an</v>
      </c>
      <c r="AE1705" s="52"/>
      <c r="AF1705" s="61"/>
    </row>
    <row r="1706" spans="1:32" customFormat="1" ht="13.8" x14ac:dyDescent="0.3">
      <c r="A1706" s="76"/>
      <c r="B1706" s="64" t="s">
        <v>125</v>
      </c>
      <c r="C1706" s="65" t="s">
        <v>125</v>
      </c>
      <c r="D1706" s="65" t="s">
        <v>125</v>
      </c>
      <c r="E1706" s="66" t="s">
        <v>125</v>
      </c>
      <c r="F1706" s="54">
        <v>0</v>
      </c>
      <c r="G1706" s="55">
        <v>0</v>
      </c>
      <c r="H1706" s="67">
        <f t="shared" si="87"/>
        <v>0</v>
      </c>
      <c r="I1706" s="68"/>
      <c r="J1706" s="56"/>
      <c r="K1706" s="69"/>
      <c r="L1706" s="70">
        <f t="shared" si="88"/>
        <v>0</v>
      </c>
      <c r="M1706" s="52"/>
      <c r="N1706" s="57">
        <v>0</v>
      </c>
      <c r="O1706" s="72"/>
      <c r="P1706" s="72"/>
      <c r="Q1706" s="72"/>
      <c r="R1706" s="72"/>
      <c r="S1706" s="72"/>
      <c r="T1706" s="72"/>
      <c r="U1706" s="72"/>
      <c r="V1706" s="72"/>
      <c r="W1706" s="72"/>
      <c r="X1706" s="72"/>
      <c r="Y1706" s="72"/>
      <c r="Z1706" s="72"/>
      <c r="AA1706" s="58">
        <f t="shared" si="89"/>
        <v>0</v>
      </c>
      <c r="AB1706" s="73"/>
      <c r="AC1706" s="59">
        <f>IF(ROUND(Comptes!AA1706,0)=0,Comptes!AF1706,IFERROR(IF(Comptes!H1706&lt;&gt;0,IF(Comptes!AA1706&lt;&gt;0,SUMPRODUCT(Comptes!O1706:Z1706,Comptes!$O$5:$Z$5)/Comptes!AA1706,IF(Comptes!G1706&lt;&gt;0,$AC$3,Comptes!AF1706)),""),""))</f>
        <v>0</v>
      </c>
      <c r="AD1706" s="60" t="str">
        <f ca="1">+IFERROR(VLOOKUP((($AC$3-AC1706))/30.5,$AK$24:$AL$28,2,TRUE),"")</f>
        <v>A plus d’un an</v>
      </c>
      <c r="AE1706" s="52"/>
      <c r="AF1706" s="61"/>
    </row>
    <row r="1707" spans="1:32" customFormat="1" ht="13.8" x14ac:dyDescent="0.3">
      <c r="A1707" s="76"/>
      <c r="B1707" s="64" t="s">
        <v>125</v>
      </c>
      <c r="C1707" s="65" t="s">
        <v>125</v>
      </c>
      <c r="D1707" s="65" t="s">
        <v>125</v>
      </c>
      <c r="E1707" s="66" t="s">
        <v>125</v>
      </c>
      <c r="F1707" s="54">
        <v>0</v>
      </c>
      <c r="G1707" s="55">
        <v>0</v>
      </c>
      <c r="H1707" s="67">
        <f t="shared" si="87"/>
        <v>0</v>
      </c>
      <c r="I1707" s="68"/>
      <c r="J1707" s="56"/>
      <c r="K1707" s="69"/>
      <c r="L1707" s="70">
        <f t="shared" si="88"/>
        <v>0</v>
      </c>
      <c r="M1707" s="52"/>
      <c r="N1707" s="57">
        <v>0</v>
      </c>
      <c r="O1707" s="72"/>
      <c r="P1707" s="72"/>
      <c r="Q1707" s="72"/>
      <c r="R1707" s="72"/>
      <c r="S1707" s="72"/>
      <c r="T1707" s="72"/>
      <c r="U1707" s="72"/>
      <c r="V1707" s="72"/>
      <c r="W1707" s="72"/>
      <c r="X1707" s="72"/>
      <c r="Y1707" s="72"/>
      <c r="Z1707" s="72"/>
      <c r="AA1707" s="58">
        <f t="shared" si="89"/>
        <v>0</v>
      </c>
      <c r="AB1707" s="73"/>
      <c r="AC1707" s="59">
        <f>IF(ROUND(Comptes!AA1707,0)=0,Comptes!AF1707,IFERROR(IF(Comptes!H1707&lt;&gt;0,IF(Comptes!AA1707&lt;&gt;0,SUMPRODUCT(Comptes!O1707:Z1707,Comptes!$O$5:$Z$5)/Comptes!AA1707,IF(Comptes!G1707&lt;&gt;0,$AC$3,Comptes!AF1707)),""),""))</f>
        <v>0</v>
      </c>
      <c r="AD1707" s="60" t="str">
        <f ca="1">+IFERROR(VLOOKUP((($AC$3-AC1707))/30.5,$AK$24:$AL$28,2,TRUE),"")</f>
        <v>A plus d’un an</v>
      </c>
      <c r="AE1707" s="52"/>
      <c r="AF1707" s="61"/>
    </row>
    <row r="1708" spans="1:32" customFormat="1" ht="13.8" x14ac:dyDescent="0.3">
      <c r="A1708" s="76"/>
      <c r="B1708" s="64" t="s">
        <v>125</v>
      </c>
      <c r="C1708" s="65" t="s">
        <v>125</v>
      </c>
      <c r="D1708" s="65" t="s">
        <v>125</v>
      </c>
      <c r="E1708" s="66" t="s">
        <v>125</v>
      </c>
      <c r="F1708" s="54">
        <v>0</v>
      </c>
      <c r="G1708" s="55">
        <v>0</v>
      </c>
      <c r="H1708" s="67">
        <f t="shared" si="87"/>
        <v>0</v>
      </c>
      <c r="I1708" s="68"/>
      <c r="J1708" s="56"/>
      <c r="K1708" s="69"/>
      <c r="L1708" s="70">
        <f t="shared" si="88"/>
        <v>0</v>
      </c>
      <c r="M1708" s="52"/>
      <c r="N1708" s="57">
        <v>0</v>
      </c>
      <c r="O1708" s="72"/>
      <c r="P1708" s="72"/>
      <c r="Q1708" s="72"/>
      <c r="R1708" s="72"/>
      <c r="S1708" s="72"/>
      <c r="T1708" s="72"/>
      <c r="U1708" s="72"/>
      <c r="V1708" s="72"/>
      <c r="W1708" s="72"/>
      <c r="X1708" s="72"/>
      <c r="Y1708" s="72"/>
      <c r="Z1708" s="72"/>
      <c r="AA1708" s="58">
        <f t="shared" si="89"/>
        <v>0</v>
      </c>
      <c r="AB1708" s="73"/>
      <c r="AC1708" s="59">
        <f>IF(ROUND(Comptes!AA1708,0)=0,Comptes!AF1708,IFERROR(IF(Comptes!H1708&lt;&gt;0,IF(Comptes!AA1708&lt;&gt;0,SUMPRODUCT(Comptes!O1708:Z1708,Comptes!$O$5:$Z$5)/Comptes!AA1708,IF(Comptes!G1708&lt;&gt;0,$AC$3,Comptes!AF1708)),""),""))</f>
        <v>0</v>
      </c>
      <c r="AD1708" s="60" t="str">
        <f ca="1">+IFERROR(VLOOKUP((($AC$3-AC1708))/30.5,$AK$24:$AL$28,2,TRUE),"")</f>
        <v>A plus d’un an</v>
      </c>
      <c r="AE1708" s="52"/>
      <c r="AF1708" s="61"/>
    </row>
    <row r="1709" spans="1:32" customFormat="1" ht="13.8" x14ac:dyDescent="0.3">
      <c r="A1709" s="76"/>
      <c r="B1709" s="64" t="s">
        <v>125</v>
      </c>
      <c r="C1709" s="65" t="s">
        <v>125</v>
      </c>
      <c r="D1709" s="65" t="s">
        <v>125</v>
      </c>
      <c r="E1709" s="66" t="s">
        <v>125</v>
      </c>
      <c r="F1709" s="54">
        <v>0</v>
      </c>
      <c r="G1709" s="55">
        <v>0</v>
      </c>
      <c r="H1709" s="67">
        <f t="shared" si="87"/>
        <v>0</v>
      </c>
      <c r="I1709" s="68"/>
      <c r="J1709" s="56"/>
      <c r="K1709" s="69"/>
      <c r="L1709" s="70">
        <f t="shared" si="88"/>
        <v>0</v>
      </c>
      <c r="M1709" s="52"/>
      <c r="N1709" s="57">
        <v>0</v>
      </c>
      <c r="O1709" s="72"/>
      <c r="P1709" s="72"/>
      <c r="Q1709" s="72"/>
      <c r="R1709" s="72"/>
      <c r="S1709" s="72"/>
      <c r="T1709" s="72"/>
      <c r="U1709" s="72"/>
      <c r="V1709" s="72"/>
      <c r="W1709" s="72"/>
      <c r="X1709" s="72"/>
      <c r="Y1709" s="72"/>
      <c r="Z1709" s="72"/>
      <c r="AA1709" s="58">
        <f t="shared" si="89"/>
        <v>0</v>
      </c>
      <c r="AB1709" s="73"/>
      <c r="AC1709" s="59">
        <f>IF(ROUND(Comptes!AA1709,0)=0,Comptes!AF1709,IFERROR(IF(Comptes!H1709&lt;&gt;0,IF(Comptes!AA1709&lt;&gt;0,SUMPRODUCT(Comptes!O1709:Z1709,Comptes!$O$5:$Z$5)/Comptes!AA1709,IF(Comptes!G1709&lt;&gt;0,$AC$3,Comptes!AF1709)),""),""))</f>
        <v>0</v>
      </c>
      <c r="AD1709" s="60" t="str">
        <f ca="1">+IFERROR(VLOOKUP((($AC$3-AC1709))/30.5,$AK$24:$AL$28,2,TRUE),"")</f>
        <v>A plus d’un an</v>
      </c>
      <c r="AE1709" s="52"/>
      <c r="AF1709" s="61"/>
    </row>
    <row r="1710" spans="1:32" customFormat="1" ht="13.8" x14ac:dyDescent="0.3">
      <c r="A1710" s="76"/>
      <c r="B1710" s="64" t="s">
        <v>125</v>
      </c>
      <c r="C1710" s="65" t="s">
        <v>125</v>
      </c>
      <c r="D1710" s="65" t="s">
        <v>125</v>
      </c>
      <c r="E1710" s="66" t="s">
        <v>125</v>
      </c>
      <c r="F1710" s="54">
        <v>0</v>
      </c>
      <c r="G1710" s="55">
        <v>0</v>
      </c>
      <c r="H1710" s="67">
        <f t="shared" si="87"/>
        <v>0</v>
      </c>
      <c r="I1710" s="68"/>
      <c r="J1710" s="56"/>
      <c r="K1710" s="69"/>
      <c r="L1710" s="70">
        <f t="shared" si="88"/>
        <v>0</v>
      </c>
      <c r="M1710" s="52"/>
      <c r="N1710" s="57">
        <v>0</v>
      </c>
      <c r="O1710" s="72"/>
      <c r="P1710" s="72"/>
      <c r="Q1710" s="72"/>
      <c r="R1710" s="72"/>
      <c r="S1710" s="72"/>
      <c r="T1710" s="72"/>
      <c r="U1710" s="72"/>
      <c r="V1710" s="72"/>
      <c r="W1710" s="72"/>
      <c r="X1710" s="72"/>
      <c r="Y1710" s="72"/>
      <c r="Z1710" s="72"/>
      <c r="AA1710" s="58">
        <f t="shared" si="89"/>
        <v>0</v>
      </c>
      <c r="AB1710" s="73"/>
      <c r="AC1710" s="59">
        <f>IF(ROUND(Comptes!AA1710,0)=0,Comptes!AF1710,IFERROR(IF(Comptes!H1710&lt;&gt;0,IF(Comptes!AA1710&lt;&gt;0,SUMPRODUCT(Comptes!O1710:Z1710,Comptes!$O$5:$Z$5)/Comptes!AA1710,IF(Comptes!G1710&lt;&gt;0,$AC$3,Comptes!AF1710)),""),""))</f>
        <v>0</v>
      </c>
      <c r="AD1710" s="60" t="str">
        <f ca="1">+IFERROR(VLOOKUP((($AC$3-AC1710))/30.5,$AK$24:$AL$28,2,TRUE),"")</f>
        <v>A plus d’un an</v>
      </c>
      <c r="AE1710" s="52"/>
      <c r="AF1710" s="61"/>
    </row>
    <row r="1711" spans="1:32" customFormat="1" ht="13.8" x14ac:dyDescent="0.3">
      <c r="A1711" s="76"/>
      <c r="B1711" s="64" t="s">
        <v>125</v>
      </c>
      <c r="C1711" s="65" t="s">
        <v>125</v>
      </c>
      <c r="D1711" s="65" t="s">
        <v>125</v>
      </c>
      <c r="E1711" s="66" t="s">
        <v>125</v>
      </c>
      <c r="F1711" s="54">
        <v>0</v>
      </c>
      <c r="G1711" s="55">
        <v>0</v>
      </c>
      <c r="H1711" s="67">
        <f t="shared" si="87"/>
        <v>0</v>
      </c>
      <c r="I1711" s="68"/>
      <c r="J1711" s="56"/>
      <c r="K1711" s="69"/>
      <c r="L1711" s="70">
        <f t="shared" si="88"/>
        <v>0</v>
      </c>
      <c r="M1711" s="52"/>
      <c r="N1711" s="57">
        <v>0</v>
      </c>
      <c r="O1711" s="72"/>
      <c r="P1711" s="72"/>
      <c r="Q1711" s="72"/>
      <c r="R1711" s="72"/>
      <c r="S1711" s="72"/>
      <c r="T1711" s="72"/>
      <c r="U1711" s="72"/>
      <c r="V1711" s="72"/>
      <c r="W1711" s="72"/>
      <c r="X1711" s="72"/>
      <c r="Y1711" s="72"/>
      <c r="Z1711" s="72"/>
      <c r="AA1711" s="58">
        <f t="shared" si="89"/>
        <v>0</v>
      </c>
      <c r="AB1711" s="73"/>
      <c r="AC1711" s="59">
        <f>IF(ROUND(Comptes!AA1711,0)=0,Comptes!AF1711,IFERROR(IF(Comptes!H1711&lt;&gt;0,IF(Comptes!AA1711&lt;&gt;0,SUMPRODUCT(Comptes!O1711:Z1711,Comptes!$O$5:$Z$5)/Comptes!AA1711,IF(Comptes!G1711&lt;&gt;0,$AC$3,Comptes!AF1711)),""),""))</f>
        <v>0</v>
      </c>
      <c r="AD1711" s="60" t="str">
        <f ca="1">+IFERROR(VLOOKUP((($AC$3-AC1711))/30.5,$AK$24:$AL$28,2,TRUE),"")</f>
        <v>A plus d’un an</v>
      </c>
      <c r="AE1711" s="52"/>
      <c r="AF1711" s="61"/>
    </row>
    <row r="1712" spans="1:32" customFormat="1" ht="13.8" x14ac:dyDescent="0.3">
      <c r="A1712" s="76"/>
      <c r="B1712" s="64" t="s">
        <v>125</v>
      </c>
      <c r="C1712" s="65" t="s">
        <v>125</v>
      </c>
      <c r="D1712" s="65" t="s">
        <v>125</v>
      </c>
      <c r="E1712" s="66" t="s">
        <v>125</v>
      </c>
      <c r="F1712" s="54">
        <v>0</v>
      </c>
      <c r="G1712" s="55">
        <v>0</v>
      </c>
      <c r="H1712" s="67">
        <f t="shared" si="87"/>
        <v>0</v>
      </c>
      <c r="I1712" s="68"/>
      <c r="J1712" s="56"/>
      <c r="K1712" s="69"/>
      <c r="L1712" s="70">
        <f t="shared" si="88"/>
        <v>0</v>
      </c>
      <c r="M1712" s="52"/>
      <c r="N1712" s="57">
        <v>0</v>
      </c>
      <c r="O1712" s="72"/>
      <c r="P1712" s="72"/>
      <c r="Q1712" s="72"/>
      <c r="R1712" s="72"/>
      <c r="S1712" s="72"/>
      <c r="T1712" s="72"/>
      <c r="U1712" s="72"/>
      <c r="V1712" s="72"/>
      <c r="W1712" s="72"/>
      <c r="X1712" s="72"/>
      <c r="Y1712" s="72"/>
      <c r="Z1712" s="72"/>
      <c r="AA1712" s="58">
        <f t="shared" si="89"/>
        <v>0</v>
      </c>
      <c r="AB1712" s="73"/>
      <c r="AC1712" s="59">
        <f>IF(ROUND(Comptes!AA1712,0)=0,Comptes!AF1712,IFERROR(IF(Comptes!H1712&lt;&gt;0,IF(Comptes!AA1712&lt;&gt;0,SUMPRODUCT(Comptes!O1712:Z1712,Comptes!$O$5:$Z$5)/Comptes!AA1712,IF(Comptes!G1712&lt;&gt;0,$AC$3,Comptes!AF1712)),""),""))</f>
        <v>0</v>
      </c>
      <c r="AD1712" s="60" t="str">
        <f ca="1">+IFERROR(VLOOKUP((($AC$3-AC1712))/30.5,$AK$24:$AL$28,2,TRUE),"")</f>
        <v>A plus d’un an</v>
      </c>
      <c r="AE1712" s="52"/>
      <c r="AF1712" s="61"/>
    </row>
    <row r="1713" spans="1:32" customFormat="1" ht="13.8" x14ac:dyDescent="0.3">
      <c r="A1713" s="76"/>
      <c r="B1713" s="64" t="s">
        <v>125</v>
      </c>
      <c r="C1713" s="65" t="s">
        <v>125</v>
      </c>
      <c r="D1713" s="65" t="s">
        <v>125</v>
      </c>
      <c r="E1713" s="66" t="s">
        <v>125</v>
      </c>
      <c r="F1713" s="54">
        <v>0</v>
      </c>
      <c r="G1713" s="55">
        <v>0</v>
      </c>
      <c r="H1713" s="67">
        <f t="shared" si="87"/>
        <v>0</v>
      </c>
      <c r="I1713" s="68"/>
      <c r="J1713" s="56"/>
      <c r="K1713" s="69"/>
      <c r="L1713" s="70">
        <f t="shared" si="88"/>
        <v>0</v>
      </c>
      <c r="M1713" s="52"/>
      <c r="N1713" s="57">
        <v>0</v>
      </c>
      <c r="O1713" s="72"/>
      <c r="P1713" s="72"/>
      <c r="Q1713" s="72"/>
      <c r="R1713" s="72"/>
      <c r="S1713" s="72"/>
      <c r="T1713" s="72"/>
      <c r="U1713" s="72"/>
      <c r="V1713" s="72"/>
      <c r="W1713" s="72"/>
      <c r="X1713" s="72"/>
      <c r="Y1713" s="72"/>
      <c r="Z1713" s="72"/>
      <c r="AA1713" s="58">
        <f t="shared" si="89"/>
        <v>0</v>
      </c>
      <c r="AB1713" s="73"/>
      <c r="AC1713" s="59">
        <f>IF(ROUND(Comptes!AA1713,0)=0,Comptes!AF1713,IFERROR(IF(Comptes!H1713&lt;&gt;0,IF(Comptes!AA1713&lt;&gt;0,SUMPRODUCT(Comptes!O1713:Z1713,Comptes!$O$5:$Z$5)/Comptes!AA1713,IF(Comptes!G1713&lt;&gt;0,$AC$3,Comptes!AF1713)),""),""))</f>
        <v>0</v>
      </c>
      <c r="AD1713" s="60" t="str">
        <f ca="1">+IFERROR(VLOOKUP((($AC$3-AC1713))/30.5,$AK$24:$AL$28,2,TRUE),"")</f>
        <v>A plus d’un an</v>
      </c>
      <c r="AE1713" s="52"/>
      <c r="AF1713" s="61"/>
    </row>
    <row r="1714" spans="1:32" customFormat="1" ht="13.8" x14ac:dyDescent="0.3">
      <c r="A1714" s="76"/>
      <c r="B1714" s="64" t="s">
        <v>125</v>
      </c>
      <c r="C1714" s="65" t="s">
        <v>125</v>
      </c>
      <c r="D1714" s="65" t="s">
        <v>125</v>
      </c>
      <c r="E1714" s="66" t="s">
        <v>125</v>
      </c>
      <c r="F1714" s="54">
        <v>0</v>
      </c>
      <c r="G1714" s="55">
        <v>0</v>
      </c>
      <c r="H1714" s="67">
        <f t="shared" si="87"/>
        <v>0</v>
      </c>
      <c r="I1714" s="68"/>
      <c r="J1714" s="56"/>
      <c r="K1714" s="69"/>
      <c r="L1714" s="70">
        <f t="shared" si="88"/>
        <v>0</v>
      </c>
      <c r="M1714" s="52"/>
      <c r="N1714" s="57">
        <v>0</v>
      </c>
      <c r="O1714" s="72"/>
      <c r="P1714" s="72"/>
      <c r="Q1714" s="72"/>
      <c r="R1714" s="72"/>
      <c r="S1714" s="72"/>
      <c r="T1714" s="72"/>
      <c r="U1714" s="72"/>
      <c r="V1714" s="72"/>
      <c r="W1714" s="72"/>
      <c r="X1714" s="72"/>
      <c r="Y1714" s="72"/>
      <c r="Z1714" s="72"/>
      <c r="AA1714" s="58">
        <f t="shared" si="89"/>
        <v>0</v>
      </c>
      <c r="AB1714" s="73"/>
      <c r="AC1714" s="59">
        <f>IF(ROUND(Comptes!AA1714,0)=0,Comptes!AF1714,IFERROR(IF(Comptes!H1714&lt;&gt;0,IF(Comptes!AA1714&lt;&gt;0,SUMPRODUCT(Comptes!O1714:Z1714,Comptes!$O$5:$Z$5)/Comptes!AA1714,IF(Comptes!G1714&lt;&gt;0,$AC$3,Comptes!AF1714)),""),""))</f>
        <v>0</v>
      </c>
      <c r="AD1714" s="60" t="str">
        <f ca="1">+IFERROR(VLOOKUP((($AC$3-AC1714))/30.5,$AK$24:$AL$28,2,TRUE),"")</f>
        <v>A plus d’un an</v>
      </c>
      <c r="AE1714" s="52"/>
      <c r="AF1714" s="61"/>
    </row>
    <row r="1715" spans="1:32" customFormat="1" ht="13.8" x14ac:dyDescent="0.3">
      <c r="A1715" s="76"/>
      <c r="B1715" s="64" t="s">
        <v>125</v>
      </c>
      <c r="C1715" s="65" t="s">
        <v>125</v>
      </c>
      <c r="D1715" s="65" t="s">
        <v>125</v>
      </c>
      <c r="E1715" s="66" t="s">
        <v>125</v>
      </c>
      <c r="F1715" s="54">
        <v>0</v>
      </c>
      <c r="G1715" s="55">
        <v>0</v>
      </c>
      <c r="H1715" s="67">
        <f t="shared" si="87"/>
        <v>0</v>
      </c>
      <c r="I1715" s="68"/>
      <c r="J1715" s="56"/>
      <c r="K1715" s="69"/>
      <c r="L1715" s="70">
        <f t="shared" si="88"/>
        <v>0</v>
      </c>
      <c r="M1715" s="52"/>
      <c r="N1715" s="57">
        <v>0</v>
      </c>
      <c r="O1715" s="72"/>
      <c r="P1715" s="72"/>
      <c r="Q1715" s="72"/>
      <c r="R1715" s="72"/>
      <c r="S1715" s="72"/>
      <c r="T1715" s="72"/>
      <c r="U1715" s="72"/>
      <c r="V1715" s="72"/>
      <c r="W1715" s="72"/>
      <c r="X1715" s="72"/>
      <c r="Y1715" s="72"/>
      <c r="Z1715" s="72"/>
      <c r="AA1715" s="58">
        <f t="shared" si="89"/>
        <v>0</v>
      </c>
      <c r="AB1715" s="73"/>
      <c r="AC1715" s="59">
        <f>IF(ROUND(Comptes!AA1715,0)=0,Comptes!AF1715,IFERROR(IF(Comptes!H1715&lt;&gt;0,IF(Comptes!AA1715&lt;&gt;0,SUMPRODUCT(Comptes!O1715:Z1715,Comptes!$O$5:$Z$5)/Comptes!AA1715,IF(Comptes!G1715&lt;&gt;0,$AC$3,Comptes!AF1715)),""),""))</f>
        <v>0</v>
      </c>
      <c r="AD1715" s="60" t="str">
        <f ca="1">+IFERROR(VLOOKUP((($AC$3-AC1715))/30.5,$AK$24:$AL$28,2,TRUE),"")</f>
        <v>A plus d’un an</v>
      </c>
      <c r="AE1715" s="52"/>
      <c r="AF1715" s="61"/>
    </row>
    <row r="1716" spans="1:32" customFormat="1" ht="13.8" x14ac:dyDescent="0.3">
      <c r="A1716" s="76"/>
      <c r="B1716" s="64" t="s">
        <v>125</v>
      </c>
      <c r="C1716" s="65" t="s">
        <v>125</v>
      </c>
      <c r="D1716" s="65" t="s">
        <v>125</v>
      </c>
      <c r="E1716" s="66" t="s">
        <v>125</v>
      </c>
      <c r="F1716" s="54">
        <v>0</v>
      </c>
      <c r="G1716" s="55">
        <v>0</v>
      </c>
      <c r="H1716" s="67">
        <f t="shared" si="87"/>
        <v>0</v>
      </c>
      <c r="I1716" s="68"/>
      <c r="J1716" s="56"/>
      <c r="K1716" s="69"/>
      <c r="L1716" s="70">
        <f t="shared" si="88"/>
        <v>0</v>
      </c>
      <c r="M1716" s="52"/>
      <c r="N1716" s="57">
        <v>0</v>
      </c>
      <c r="O1716" s="72"/>
      <c r="P1716" s="72"/>
      <c r="Q1716" s="72"/>
      <c r="R1716" s="72"/>
      <c r="S1716" s="72"/>
      <c r="T1716" s="72"/>
      <c r="U1716" s="72"/>
      <c r="V1716" s="72"/>
      <c r="W1716" s="72"/>
      <c r="X1716" s="72"/>
      <c r="Y1716" s="72"/>
      <c r="Z1716" s="72"/>
      <c r="AA1716" s="58">
        <f t="shared" si="89"/>
        <v>0</v>
      </c>
      <c r="AB1716" s="73"/>
      <c r="AC1716" s="59">
        <f>IF(ROUND(Comptes!AA1716,0)=0,Comptes!AF1716,IFERROR(IF(Comptes!H1716&lt;&gt;0,IF(Comptes!AA1716&lt;&gt;0,SUMPRODUCT(Comptes!O1716:Z1716,Comptes!$O$5:$Z$5)/Comptes!AA1716,IF(Comptes!G1716&lt;&gt;0,$AC$3,Comptes!AF1716)),""),""))</f>
        <v>0</v>
      </c>
      <c r="AD1716" s="60" t="str">
        <f ca="1">+IFERROR(VLOOKUP((($AC$3-AC1716))/30.5,$AK$24:$AL$28,2,TRUE),"")</f>
        <v>A plus d’un an</v>
      </c>
      <c r="AE1716" s="52"/>
      <c r="AF1716" s="61"/>
    </row>
    <row r="1717" spans="1:32" customFormat="1" ht="13.8" x14ac:dyDescent="0.3">
      <c r="A1717" s="76"/>
      <c r="B1717" s="64" t="s">
        <v>125</v>
      </c>
      <c r="C1717" s="65" t="s">
        <v>125</v>
      </c>
      <c r="D1717" s="65" t="s">
        <v>125</v>
      </c>
      <c r="E1717" s="66" t="s">
        <v>125</v>
      </c>
      <c r="F1717" s="54">
        <v>0</v>
      </c>
      <c r="G1717" s="55">
        <v>0</v>
      </c>
      <c r="H1717" s="67">
        <f t="shared" ref="H1717:H1780" si="90">AA1717+N1717-G1717</f>
        <v>0</v>
      </c>
      <c r="I1717" s="68"/>
      <c r="J1717" s="56"/>
      <c r="K1717" s="69"/>
      <c r="L1717" s="70">
        <f t="shared" ref="L1717:L1780" si="91">+F1717-N1717-K1717-AA1717</f>
        <v>0</v>
      </c>
      <c r="M1717" s="52"/>
      <c r="N1717" s="57">
        <v>0</v>
      </c>
      <c r="O1717" s="72"/>
      <c r="P1717" s="72"/>
      <c r="Q1717" s="72"/>
      <c r="R1717" s="72"/>
      <c r="S1717" s="72"/>
      <c r="T1717" s="72"/>
      <c r="U1717" s="72"/>
      <c r="V1717" s="72"/>
      <c r="W1717" s="72"/>
      <c r="X1717" s="72"/>
      <c r="Y1717" s="72"/>
      <c r="Z1717" s="72"/>
      <c r="AA1717" s="58">
        <f t="shared" ref="AA1717:AA1780" si="92">+SUM(O1717:Z1717)</f>
        <v>0</v>
      </c>
      <c r="AB1717" s="73"/>
      <c r="AC1717" s="59">
        <f>IF(ROUND(Comptes!AA1717,0)=0,Comptes!AF1717,IFERROR(IF(Comptes!H1717&lt;&gt;0,IF(Comptes!AA1717&lt;&gt;0,SUMPRODUCT(Comptes!O1717:Z1717,Comptes!$O$5:$Z$5)/Comptes!AA1717,IF(Comptes!G1717&lt;&gt;0,$AC$3,Comptes!AF1717)),""),""))</f>
        <v>0</v>
      </c>
      <c r="AD1717" s="60" t="str">
        <f ca="1">+IFERROR(VLOOKUP((($AC$3-AC1717))/30.5,$AK$24:$AL$28,2,TRUE),"")</f>
        <v>A plus d’un an</v>
      </c>
      <c r="AE1717" s="52"/>
      <c r="AF1717" s="61"/>
    </row>
    <row r="1718" spans="1:32" customFormat="1" ht="13.8" x14ac:dyDescent="0.3">
      <c r="A1718" s="76"/>
      <c r="B1718" s="64" t="s">
        <v>125</v>
      </c>
      <c r="C1718" s="65" t="s">
        <v>125</v>
      </c>
      <c r="D1718" s="65" t="s">
        <v>125</v>
      </c>
      <c r="E1718" s="66" t="s">
        <v>125</v>
      </c>
      <c r="F1718" s="54">
        <v>0</v>
      </c>
      <c r="G1718" s="55">
        <v>0</v>
      </c>
      <c r="H1718" s="67">
        <f t="shared" si="90"/>
        <v>0</v>
      </c>
      <c r="I1718" s="68"/>
      <c r="J1718" s="56"/>
      <c r="K1718" s="69"/>
      <c r="L1718" s="70">
        <f t="shared" si="91"/>
        <v>0</v>
      </c>
      <c r="M1718" s="52"/>
      <c r="N1718" s="57">
        <v>0</v>
      </c>
      <c r="O1718" s="72"/>
      <c r="P1718" s="72"/>
      <c r="Q1718" s="72"/>
      <c r="R1718" s="72"/>
      <c r="S1718" s="72"/>
      <c r="T1718" s="72"/>
      <c r="U1718" s="72"/>
      <c r="V1718" s="72"/>
      <c r="W1718" s="72"/>
      <c r="X1718" s="72"/>
      <c r="Y1718" s="72"/>
      <c r="Z1718" s="72"/>
      <c r="AA1718" s="58">
        <f t="shared" si="92"/>
        <v>0</v>
      </c>
      <c r="AB1718" s="73"/>
      <c r="AC1718" s="59">
        <f>IF(ROUND(Comptes!AA1718,0)=0,Comptes!AF1718,IFERROR(IF(Comptes!H1718&lt;&gt;0,IF(Comptes!AA1718&lt;&gt;0,SUMPRODUCT(Comptes!O1718:Z1718,Comptes!$O$5:$Z$5)/Comptes!AA1718,IF(Comptes!G1718&lt;&gt;0,$AC$3,Comptes!AF1718)),""),""))</f>
        <v>0</v>
      </c>
      <c r="AD1718" s="60" t="str">
        <f ca="1">+IFERROR(VLOOKUP((($AC$3-AC1718))/30.5,$AK$24:$AL$28,2,TRUE),"")</f>
        <v>A plus d’un an</v>
      </c>
      <c r="AE1718" s="52"/>
      <c r="AF1718" s="61"/>
    </row>
    <row r="1719" spans="1:32" customFormat="1" ht="13.8" x14ac:dyDescent="0.3">
      <c r="A1719" s="76"/>
      <c r="B1719" s="64" t="s">
        <v>125</v>
      </c>
      <c r="C1719" s="65" t="s">
        <v>125</v>
      </c>
      <c r="D1719" s="65" t="s">
        <v>125</v>
      </c>
      <c r="E1719" s="66" t="s">
        <v>125</v>
      </c>
      <c r="F1719" s="54">
        <v>0</v>
      </c>
      <c r="G1719" s="55">
        <v>0</v>
      </c>
      <c r="H1719" s="67">
        <f t="shared" si="90"/>
        <v>0</v>
      </c>
      <c r="I1719" s="68"/>
      <c r="J1719" s="56"/>
      <c r="K1719" s="69"/>
      <c r="L1719" s="70">
        <f t="shared" si="91"/>
        <v>0</v>
      </c>
      <c r="M1719" s="52"/>
      <c r="N1719" s="57">
        <v>0</v>
      </c>
      <c r="O1719" s="72"/>
      <c r="P1719" s="72"/>
      <c r="Q1719" s="72"/>
      <c r="R1719" s="72"/>
      <c r="S1719" s="72"/>
      <c r="T1719" s="72"/>
      <c r="U1719" s="72"/>
      <c r="V1719" s="72"/>
      <c r="W1719" s="72"/>
      <c r="X1719" s="72"/>
      <c r="Y1719" s="72"/>
      <c r="Z1719" s="72"/>
      <c r="AA1719" s="58">
        <f t="shared" si="92"/>
        <v>0</v>
      </c>
      <c r="AB1719" s="73"/>
      <c r="AC1719" s="59">
        <f>IF(ROUND(Comptes!AA1719,0)=0,Comptes!AF1719,IFERROR(IF(Comptes!H1719&lt;&gt;0,IF(Comptes!AA1719&lt;&gt;0,SUMPRODUCT(Comptes!O1719:Z1719,Comptes!$O$5:$Z$5)/Comptes!AA1719,IF(Comptes!G1719&lt;&gt;0,$AC$3,Comptes!AF1719)),""),""))</f>
        <v>0</v>
      </c>
      <c r="AD1719" s="60" t="str">
        <f ca="1">+IFERROR(VLOOKUP((($AC$3-AC1719))/30.5,$AK$24:$AL$28,2,TRUE),"")</f>
        <v>A plus d’un an</v>
      </c>
      <c r="AE1719" s="52"/>
      <c r="AF1719" s="61"/>
    </row>
    <row r="1720" spans="1:32" customFormat="1" ht="13.8" x14ac:dyDescent="0.3">
      <c r="A1720" s="76"/>
      <c r="B1720" s="64" t="s">
        <v>125</v>
      </c>
      <c r="C1720" s="65" t="s">
        <v>125</v>
      </c>
      <c r="D1720" s="65" t="s">
        <v>125</v>
      </c>
      <c r="E1720" s="66" t="s">
        <v>125</v>
      </c>
      <c r="F1720" s="54">
        <v>0</v>
      </c>
      <c r="G1720" s="55">
        <v>0</v>
      </c>
      <c r="H1720" s="67">
        <f t="shared" si="90"/>
        <v>0</v>
      </c>
      <c r="I1720" s="68"/>
      <c r="J1720" s="56"/>
      <c r="K1720" s="69"/>
      <c r="L1720" s="70">
        <f t="shared" si="91"/>
        <v>0</v>
      </c>
      <c r="M1720" s="52"/>
      <c r="N1720" s="57">
        <v>0</v>
      </c>
      <c r="O1720" s="72"/>
      <c r="P1720" s="72"/>
      <c r="Q1720" s="72"/>
      <c r="R1720" s="72"/>
      <c r="S1720" s="72"/>
      <c r="T1720" s="72"/>
      <c r="U1720" s="72"/>
      <c r="V1720" s="72"/>
      <c r="W1720" s="72"/>
      <c r="X1720" s="72"/>
      <c r="Y1720" s="72"/>
      <c r="Z1720" s="72"/>
      <c r="AA1720" s="58">
        <f t="shared" si="92"/>
        <v>0</v>
      </c>
      <c r="AB1720" s="73"/>
      <c r="AC1720" s="59">
        <f>IF(ROUND(Comptes!AA1720,0)=0,Comptes!AF1720,IFERROR(IF(Comptes!H1720&lt;&gt;0,IF(Comptes!AA1720&lt;&gt;0,SUMPRODUCT(Comptes!O1720:Z1720,Comptes!$O$5:$Z$5)/Comptes!AA1720,IF(Comptes!G1720&lt;&gt;0,$AC$3,Comptes!AF1720)),""),""))</f>
        <v>0</v>
      </c>
      <c r="AD1720" s="60" t="str">
        <f ca="1">+IFERROR(VLOOKUP((($AC$3-AC1720))/30.5,$AK$24:$AL$28,2,TRUE),"")</f>
        <v>A plus d’un an</v>
      </c>
      <c r="AE1720" s="52"/>
      <c r="AF1720" s="61"/>
    </row>
    <row r="1721" spans="1:32" customFormat="1" ht="13.8" x14ac:dyDescent="0.3">
      <c r="A1721" s="76"/>
      <c r="B1721" s="64" t="s">
        <v>125</v>
      </c>
      <c r="C1721" s="65" t="s">
        <v>125</v>
      </c>
      <c r="D1721" s="65" t="s">
        <v>125</v>
      </c>
      <c r="E1721" s="66" t="s">
        <v>125</v>
      </c>
      <c r="F1721" s="54">
        <v>0</v>
      </c>
      <c r="G1721" s="55">
        <v>0</v>
      </c>
      <c r="H1721" s="67">
        <f t="shared" si="90"/>
        <v>0</v>
      </c>
      <c r="I1721" s="68"/>
      <c r="J1721" s="56"/>
      <c r="K1721" s="69"/>
      <c r="L1721" s="70">
        <f t="shared" si="91"/>
        <v>0</v>
      </c>
      <c r="M1721" s="52"/>
      <c r="N1721" s="57">
        <v>0</v>
      </c>
      <c r="O1721" s="72"/>
      <c r="P1721" s="72"/>
      <c r="Q1721" s="72"/>
      <c r="R1721" s="72"/>
      <c r="S1721" s="72"/>
      <c r="T1721" s="72"/>
      <c r="U1721" s="72"/>
      <c r="V1721" s="72"/>
      <c r="W1721" s="72"/>
      <c r="X1721" s="72"/>
      <c r="Y1721" s="72"/>
      <c r="Z1721" s="72"/>
      <c r="AA1721" s="58">
        <f t="shared" si="92"/>
        <v>0</v>
      </c>
      <c r="AB1721" s="73"/>
      <c r="AC1721" s="59">
        <f>IF(ROUND(Comptes!AA1721,0)=0,Comptes!AF1721,IFERROR(IF(Comptes!H1721&lt;&gt;0,IF(Comptes!AA1721&lt;&gt;0,SUMPRODUCT(Comptes!O1721:Z1721,Comptes!$O$5:$Z$5)/Comptes!AA1721,IF(Comptes!G1721&lt;&gt;0,$AC$3,Comptes!AF1721)),""),""))</f>
        <v>0</v>
      </c>
      <c r="AD1721" s="60" t="str">
        <f ca="1">+IFERROR(VLOOKUP((($AC$3-AC1721))/30.5,$AK$24:$AL$28,2,TRUE),"")</f>
        <v>A plus d’un an</v>
      </c>
      <c r="AE1721" s="52"/>
      <c r="AF1721" s="61"/>
    </row>
    <row r="1722" spans="1:32" customFormat="1" ht="13.8" x14ac:dyDescent="0.3">
      <c r="A1722" s="76"/>
      <c r="B1722" s="64" t="s">
        <v>125</v>
      </c>
      <c r="C1722" s="65" t="s">
        <v>125</v>
      </c>
      <c r="D1722" s="65" t="s">
        <v>125</v>
      </c>
      <c r="E1722" s="66" t="s">
        <v>125</v>
      </c>
      <c r="F1722" s="54">
        <v>0</v>
      </c>
      <c r="G1722" s="55">
        <v>0</v>
      </c>
      <c r="H1722" s="67">
        <f t="shared" si="90"/>
        <v>0</v>
      </c>
      <c r="I1722" s="68"/>
      <c r="J1722" s="56"/>
      <c r="K1722" s="69"/>
      <c r="L1722" s="70">
        <f t="shared" si="91"/>
        <v>0</v>
      </c>
      <c r="M1722" s="52"/>
      <c r="N1722" s="57">
        <v>0</v>
      </c>
      <c r="O1722" s="72"/>
      <c r="P1722" s="72"/>
      <c r="Q1722" s="72"/>
      <c r="R1722" s="72"/>
      <c r="S1722" s="72"/>
      <c r="T1722" s="72"/>
      <c r="U1722" s="72"/>
      <c r="V1722" s="72"/>
      <c r="W1722" s="72"/>
      <c r="X1722" s="72"/>
      <c r="Y1722" s="72"/>
      <c r="Z1722" s="72"/>
      <c r="AA1722" s="58">
        <f t="shared" si="92"/>
        <v>0</v>
      </c>
      <c r="AB1722" s="73"/>
      <c r="AC1722" s="59">
        <f>IF(ROUND(Comptes!AA1722,0)=0,Comptes!AF1722,IFERROR(IF(Comptes!H1722&lt;&gt;0,IF(Comptes!AA1722&lt;&gt;0,SUMPRODUCT(Comptes!O1722:Z1722,Comptes!$O$5:$Z$5)/Comptes!AA1722,IF(Comptes!G1722&lt;&gt;0,$AC$3,Comptes!AF1722)),""),""))</f>
        <v>0</v>
      </c>
      <c r="AD1722" s="60" t="str">
        <f ca="1">+IFERROR(VLOOKUP((($AC$3-AC1722))/30.5,$AK$24:$AL$28,2,TRUE),"")</f>
        <v>A plus d’un an</v>
      </c>
      <c r="AE1722" s="52"/>
      <c r="AF1722" s="61"/>
    </row>
    <row r="1723" spans="1:32" customFormat="1" ht="13.8" x14ac:dyDescent="0.3">
      <c r="A1723" s="76"/>
      <c r="B1723" s="64" t="s">
        <v>125</v>
      </c>
      <c r="C1723" s="65" t="s">
        <v>125</v>
      </c>
      <c r="D1723" s="65" t="s">
        <v>125</v>
      </c>
      <c r="E1723" s="66" t="s">
        <v>125</v>
      </c>
      <c r="F1723" s="54">
        <v>0</v>
      </c>
      <c r="G1723" s="55">
        <v>0</v>
      </c>
      <c r="H1723" s="67">
        <f t="shared" si="90"/>
        <v>0</v>
      </c>
      <c r="I1723" s="68"/>
      <c r="J1723" s="56"/>
      <c r="K1723" s="69"/>
      <c r="L1723" s="70">
        <f t="shared" si="91"/>
        <v>0</v>
      </c>
      <c r="M1723" s="52"/>
      <c r="N1723" s="57">
        <v>0</v>
      </c>
      <c r="O1723" s="72"/>
      <c r="P1723" s="72"/>
      <c r="Q1723" s="72"/>
      <c r="R1723" s="72"/>
      <c r="S1723" s="72"/>
      <c r="T1723" s="72"/>
      <c r="U1723" s="72"/>
      <c r="V1723" s="72"/>
      <c r="W1723" s="72"/>
      <c r="X1723" s="72"/>
      <c r="Y1723" s="72"/>
      <c r="Z1723" s="72"/>
      <c r="AA1723" s="58">
        <f t="shared" si="92"/>
        <v>0</v>
      </c>
      <c r="AB1723" s="73"/>
      <c r="AC1723" s="59">
        <f>IF(ROUND(Comptes!AA1723,0)=0,Comptes!AF1723,IFERROR(IF(Comptes!H1723&lt;&gt;0,IF(Comptes!AA1723&lt;&gt;0,SUMPRODUCT(Comptes!O1723:Z1723,Comptes!$O$5:$Z$5)/Comptes!AA1723,IF(Comptes!G1723&lt;&gt;0,$AC$3,Comptes!AF1723)),""),""))</f>
        <v>0</v>
      </c>
      <c r="AD1723" s="60" t="str">
        <f ca="1">+IFERROR(VLOOKUP((($AC$3-AC1723))/30.5,$AK$24:$AL$28,2,TRUE),"")</f>
        <v>A plus d’un an</v>
      </c>
      <c r="AE1723" s="52"/>
      <c r="AF1723" s="61"/>
    </row>
    <row r="1724" spans="1:32" customFormat="1" ht="13.8" x14ac:dyDescent="0.3">
      <c r="A1724" s="76"/>
      <c r="B1724" s="64" t="s">
        <v>125</v>
      </c>
      <c r="C1724" s="65" t="s">
        <v>125</v>
      </c>
      <c r="D1724" s="65" t="s">
        <v>125</v>
      </c>
      <c r="E1724" s="66" t="s">
        <v>125</v>
      </c>
      <c r="F1724" s="54">
        <v>0</v>
      </c>
      <c r="G1724" s="55">
        <v>0</v>
      </c>
      <c r="H1724" s="67">
        <f t="shared" si="90"/>
        <v>0</v>
      </c>
      <c r="I1724" s="68"/>
      <c r="J1724" s="56"/>
      <c r="K1724" s="69"/>
      <c r="L1724" s="70">
        <f t="shared" si="91"/>
        <v>0</v>
      </c>
      <c r="M1724" s="52"/>
      <c r="N1724" s="57">
        <v>0</v>
      </c>
      <c r="O1724" s="72"/>
      <c r="P1724" s="72"/>
      <c r="Q1724" s="72"/>
      <c r="R1724" s="72"/>
      <c r="S1724" s="72"/>
      <c r="T1724" s="72"/>
      <c r="U1724" s="72"/>
      <c r="V1724" s="72"/>
      <c r="W1724" s="72"/>
      <c r="X1724" s="72"/>
      <c r="Y1724" s="72"/>
      <c r="Z1724" s="72"/>
      <c r="AA1724" s="58">
        <f t="shared" si="92"/>
        <v>0</v>
      </c>
      <c r="AB1724" s="73"/>
      <c r="AC1724" s="59">
        <f>IF(ROUND(Comptes!AA1724,0)=0,Comptes!AF1724,IFERROR(IF(Comptes!H1724&lt;&gt;0,IF(Comptes!AA1724&lt;&gt;0,SUMPRODUCT(Comptes!O1724:Z1724,Comptes!$O$5:$Z$5)/Comptes!AA1724,IF(Comptes!G1724&lt;&gt;0,$AC$3,Comptes!AF1724)),""),""))</f>
        <v>0</v>
      </c>
      <c r="AD1724" s="60" t="str">
        <f ca="1">+IFERROR(VLOOKUP((($AC$3-AC1724))/30.5,$AK$24:$AL$28,2,TRUE),"")</f>
        <v>A plus d’un an</v>
      </c>
      <c r="AE1724" s="52"/>
      <c r="AF1724" s="61"/>
    </row>
    <row r="1725" spans="1:32" customFormat="1" ht="13.8" x14ac:dyDescent="0.3">
      <c r="A1725" s="76"/>
      <c r="B1725" s="64" t="s">
        <v>125</v>
      </c>
      <c r="C1725" s="65" t="s">
        <v>125</v>
      </c>
      <c r="D1725" s="65" t="s">
        <v>125</v>
      </c>
      <c r="E1725" s="66" t="s">
        <v>125</v>
      </c>
      <c r="F1725" s="54">
        <v>0</v>
      </c>
      <c r="G1725" s="55">
        <v>0</v>
      </c>
      <c r="H1725" s="67">
        <f t="shared" si="90"/>
        <v>0</v>
      </c>
      <c r="I1725" s="68"/>
      <c r="J1725" s="56"/>
      <c r="K1725" s="69"/>
      <c r="L1725" s="70">
        <f t="shared" si="91"/>
        <v>0</v>
      </c>
      <c r="M1725" s="52"/>
      <c r="N1725" s="57">
        <v>0</v>
      </c>
      <c r="O1725" s="72"/>
      <c r="P1725" s="72"/>
      <c r="Q1725" s="72"/>
      <c r="R1725" s="72"/>
      <c r="S1725" s="72"/>
      <c r="T1725" s="72"/>
      <c r="U1725" s="72"/>
      <c r="V1725" s="72"/>
      <c r="W1725" s="72"/>
      <c r="X1725" s="72"/>
      <c r="Y1725" s="72"/>
      <c r="Z1725" s="72"/>
      <c r="AA1725" s="58">
        <f t="shared" si="92"/>
        <v>0</v>
      </c>
      <c r="AB1725" s="73"/>
      <c r="AC1725" s="59">
        <f>IF(ROUND(Comptes!AA1725,0)=0,Comptes!AF1725,IFERROR(IF(Comptes!H1725&lt;&gt;0,IF(Comptes!AA1725&lt;&gt;0,SUMPRODUCT(Comptes!O1725:Z1725,Comptes!$O$5:$Z$5)/Comptes!AA1725,IF(Comptes!G1725&lt;&gt;0,$AC$3,Comptes!AF1725)),""),""))</f>
        <v>0</v>
      </c>
      <c r="AD1725" s="60" t="str">
        <f ca="1">+IFERROR(VLOOKUP((($AC$3-AC1725))/30.5,$AK$24:$AL$28,2,TRUE),"")</f>
        <v>A plus d’un an</v>
      </c>
      <c r="AE1725" s="52"/>
      <c r="AF1725" s="61"/>
    </row>
    <row r="1726" spans="1:32" customFormat="1" ht="13.8" x14ac:dyDescent="0.3">
      <c r="A1726" s="76"/>
      <c r="B1726" s="64" t="s">
        <v>125</v>
      </c>
      <c r="C1726" s="65" t="s">
        <v>125</v>
      </c>
      <c r="D1726" s="65" t="s">
        <v>125</v>
      </c>
      <c r="E1726" s="66" t="s">
        <v>125</v>
      </c>
      <c r="F1726" s="54">
        <v>0</v>
      </c>
      <c r="G1726" s="55">
        <v>0</v>
      </c>
      <c r="H1726" s="67">
        <f t="shared" si="90"/>
        <v>0</v>
      </c>
      <c r="I1726" s="68"/>
      <c r="J1726" s="56"/>
      <c r="K1726" s="69"/>
      <c r="L1726" s="70">
        <f t="shared" si="91"/>
        <v>0</v>
      </c>
      <c r="M1726" s="52"/>
      <c r="N1726" s="57">
        <v>0</v>
      </c>
      <c r="O1726" s="72"/>
      <c r="P1726" s="72"/>
      <c r="Q1726" s="72"/>
      <c r="R1726" s="72"/>
      <c r="S1726" s="72"/>
      <c r="T1726" s="72"/>
      <c r="U1726" s="72"/>
      <c r="V1726" s="72"/>
      <c r="W1726" s="72"/>
      <c r="X1726" s="72"/>
      <c r="Y1726" s="72"/>
      <c r="Z1726" s="72"/>
      <c r="AA1726" s="58">
        <f t="shared" si="92"/>
        <v>0</v>
      </c>
      <c r="AB1726" s="73"/>
      <c r="AC1726" s="59">
        <f>IF(ROUND(Comptes!AA1726,0)=0,Comptes!AF1726,IFERROR(IF(Comptes!H1726&lt;&gt;0,IF(Comptes!AA1726&lt;&gt;0,SUMPRODUCT(Comptes!O1726:Z1726,Comptes!$O$5:$Z$5)/Comptes!AA1726,IF(Comptes!G1726&lt;&gt;0,$AC$3,Comptes!AF1726)),""),""))</f>
        <v>0</v>
      </c>
      <c r="AD1726" s="60" t="str">
        <f ca="1">+IFERROR(VLOOKUP((($AC$3-AC1726))/30.5,$AK$24:$AL$28,2,TRUE),"")</f>
        <v>A plus d’un an</v>
      </c>
      <c r="AE1726" s="52"/>
      <c r="AF1726" s="61"/>
    </row>
    <row r="1727" spans="1:32" customFormat="1" ht="13.8" x14ac:dyDescent="0.3">
      <c r="A1727" s="76"/>
      <c r="B1727" s="64" t="s">
        <v>125</v>
      </c>
      <c r="C1727" s="65" t="s">
        <v>125</v>
      </c>
      <c r="D1727" s="65" t="s">
        <v>125</v>
      </c>
      <c r="E1727" s="66" t="s">
        <v>125</v>
      </c>
      <c r="F1727" s="54">
        <v>0</v>
      </c>
      <c r="G1727" s="55">
        <v>0</v>
      </c>
      <c r="H1727" s="67">
        <f t="shared" si="90"/>
        <v>0</v>
      </c>
      <c r="I1727" s="68"/>
      <c r="J1727" s="56"/>
      <c r="K1727" s="69"/>
      <c r="L1727" s="70">
        <f t="shared" si="91"/>
        <v>0</v>
      </c>
      <c r="M1727" s="52"/>
      <c r="N1727" s="57">
        <v>0</v>
      </c>
      <c r="O1727" s="72"/>
      <c r="P1727" s="72"/>
      <c r="Q1727" s="72"/>
      <c r="R1727" s="72"/>
      <c r="S1727" s="72"/>
      <c r="T1727" s="72"/>
      <c r="U1727" s="72"/>
      <c r="V1727" s="72"/>
      <c r="W1727" s="72"/>
      <c r="X1727" s="72"/>
      <c r="Y1727" s="72"/>
      <c r="Z1727" s="72"/>
      <c r="AA1727" s="58">
        <f t="shared" si="92"/>
        <v>0</v>
      </c>
      <c r="AB1727" s="73"/>
      <c r="AC1727" s="59">
        <f>IF(ROUND(Comptes!AA1727,0)=0,Comptes!AF1727,IFERROR(IF(Comptes!H1727&lt;&gt;0,IF(Comptes!AA1727&lt;&gt;0,SUMPRODUCT(Comptes!O1727:Z1727,Comptes!$O$5:$Z$5)/Comptes!AA1727,IF(Comptes!G1727&lt;&gt;0,$AC$3,Comptes!AF1727)),""),""))</f>
        <v>0</v>
      </c>
      <c r="AD1727" s="60" t="str">
        <f ca="1">+IFERROR(VLOOKUP((($AC$3-AC1727))/30.5,$AK$24:$AL$28,2,TRUE),"")</f>
        <v>A plus d’un an</v>
      </c>
      <c r="AE1727" s="52"/>
      <c r="AF1727" s="61"/>
    </row>
    <row r="1728" spans="1:32" customFormat="1" ht="13.8" x14ac:dyDescent="0.3">
      <c r="A1728" s="76"/>
      <c r="B1728" s="64" t="s">
        <v>125</v>
      </c>
      <c r="C1728" s="65" t="s">
        <v>125</v>
      </c>
      <c r="D1728" s="65" t="s">
        <v>125</v>
      </c>
      <c r="E1728" s="66" t="s">
        <v>125</v>
      </c>
      <c r="F1728" s="54">
        <v>0</v>
      </c>
      <c r="G1728" s="55">
        <v>0</v>
      </c>
      <c r="H1728" s="67">
        <f t="shared" si="90"/>
        <v>0</v>
      </c>
      <c r="I1728" s="68"/>
      <c r="J1728" s="56"/>
      <c r="K1728" s="69"/>
      <c r="L1728" s="70">
        <f t="shared" si="91"/>
        <v>0</v>
      </c>
      <c r="M1728" s="52"/>
      <c r="N1728" s="57">
        <v>0</v>
      </c>
      <c r="O1728" s="72"/>
      <c r="P1728" s="72"/>
      <c r="Q1728" s="72"/>
      <c r="R1728" s="72"/>
      <c r="S1728" s="72"/>
      <c r="T1728" s="72"/>
      <c r="U1728" s="72"/>
      <c r="V1728" s="72"/>
      <c r="W1728" s="72"/>
      <c r="X1728" s="72"/>
      <c r="Y1728" s="72"/>
      <c r="Z1728" s="72"/>
      <c r="AA1728" s="58">
        <f t="shared" si="92"/>
        <v>0</v>
      </c>
      <c r="AB1728" s="73"/>
      <c r="AC1728" s="59">
        <f>IF(ROUND(Comptes!AA1728,0)=0,Comptes!AF1728,IFERROR(IF(Comptes!H1728&lt;&gt;0,IF(Comptes!AA1728&lt;&gt;0,SUMPRODUCT(Comptes!O1728:Z1728,Comptes!$O$5:$Z$5)/Comptes!AA1728,IF(Comptes!G1728&lt;&gt;0,$AC$3,Comptes!AF1728)),""),""))</f>
        <v>0</v>
      </c>
      <c r="AD1728" s="60" t="str">
        <f ca="1">+IFERROR(VLOOKUP((($AC$3-AC1728))/30.5,$AK$24:$AL$28,2,TRUE),"")</f>
        <v>A plus d’un an</v>
      </c>
      <c r="AE1728" s="52"/>
      <c r="AF1728" s="61"/>
    </row>
    <row r="1729" spans="1:32" customFormat="1" ht="13.8" x14ac:dyDescent="0.3">
      <c r="A1729" s="76"/>
      <c r="B1729" s="64" t="s">
        <v>125</v>
      </c>
      <c r="C1729" s="65" t="s">
        <v>125</v>
      </c>
      <c r="D1729" s="65" t="s">
        <v>125</v>
      </c>
      <c r="E1729" s="66" t="s">
        <v>125</v>
      </c>
      <c r="F1729" s="54">
        <v>0</v>
      </c>
      <c r="G1729" s="55">
        <v>0</v>
      </c>
      <c r="H1729" s="67">
        <f t="shared" si="90"/>
        <v>0</v>
      </c>
      <c r="I1729" s="68"/>
      <c r="J1729" s="56"/>
      <c r="K1729" s="69"/>
      <c r="L1729" s="70">
        <f t="shared" si="91"/>
        <v>0</v>
      </c>
      <c r="M1729" s="52"/>
      <c r="N1729" s="57">
        <v>0</v>
      </c>
      <c r="O1729" s="72"/>
      <c r="P1729" s="72"/>
      <c r="Q1729" s="72"/>
      <c r="R1729" s="72"/>
      <c r="S1729" s="72"/>
      <c r="T1729" s="72"/>
      <c r="U1729" s="72"/>
      <c r="V1729" s="72"/>
      <c r="W1729" s="72"/>
      <c r="X1729" s="72"/>
      <c r="Y1729" s="72"/>
      <c r="Z1729" s="72"/>
      <c r="AA1729" s="58">
        <f t="shared" si="92"/>
        <v>0</v>
      </c>
      <c r="AB1729" s="73"/>
      <c r="AC1729" s="59">
        <f>IF(ROUND(Comptes!AA1729,0)=0,Comptes!AF1729,IFERROR(IF(Comptes!H1729&lt;&gt;0,IF(Comptes!AA1729&lt;&gt;0,SUMPRODUCT(Comptes!O1729:Z1729,Comptes!$O$5:$Z$5)/Comptes!AA1729,IF(Comptes!G1729&lt;&gt;0,$AC$3,Comptes!AF1729)),""),""))</f>
        <v>0</v>
      </c>
      <c r="AD1729" s="60" t="str">
        <f ca="1">+IFERROR(VLOOKUP((($AC$3-AC1729))/30.5,$AK$24:$AL$28,2,TRUE),"")</f>
        <v>A plus d’un an</v>
      </c>
      <c r="AE1729" s="52"/>
      <c r="AF1729" s="61"/>
    </row>
    <row r="1730" spans="1:32" customFormat="1" ht="13.8" x14ac:dyDescent="0.3">
      <c r="A1730" s="76"/>
      <c r="B1730" s="64" t="s">
        <v>125</v>
      </c>
      <c r="C1730" s="65" t="s">
        <v>125</v>
      </c>
      <c r="D1730" s="65" t="s">
        <v>125</v>
      </c>
      <c r="E1730" s="66" t="s">
        <v>125</v>
      </c>
      <c r="F1730" s="54">
        <v>0</v>
      </c>
      <c r="G1730" s="55">
        <v>0</v>
      </c>
      <c r="H1730" s="67">
        <f t="shared" si="90"/>
        <v>0</v>
      </c>
      <c r="I1730" s="68"/>
      <c r="J1730" s="56"/>
      <c r="K1730" s="69"/>
      <c r="L1730" s="70">
        <f t="shared" si="91"/>
        <v>0</v>
      </c>
      <c r="M1730" s="52"/>
      <c r="N1730" s="57">
        <v>0</v>
      </c>
      <c r="O1730" s="72"/>
      <c r="P1730" s="72"/>
      <c r="Q1730" s="72"/>
      <c r="R1730" s="72"/>
      <c r="S1730" s="72"/>
      <c r="T1730" s="72"/>
      <c r="U1730" s="72"/>
      <c r="V1730" s="72"/>
      <c r="W1730" s="72"/>
      <c r="X1730" s="72"/>
      <c r="Y1730" s="72"/>
      <c r="Z1730" s="72"/>
      <c r="AA1730" s="58">
        <f t="shared" si="92"/>
        <v>0</v>
      </c>
      <c r="AB1730" s="73"/>
      <c r="AC1730" s="59">
        <f>IF(ROUND(Comptes!AA1730,0)=0,Comptes!AF1730,IFERROR(IF(Comptes!H1730&lt;&gt;0,IF(Comptes!AA1730&lt;&gt;0,SUMPRODUCT(Comptes!O1730:Z1730,Comptes!$O$5:$Z$5)/Comptes!AA1730,IF(Comptes!G1730&lt;&gt;0,$AC$3,Comptes!AF1730)),""),""))</f>
        <v>0</v>
      </c>
      <c r="AD1730" s="60" t="str">
        <f ca="1">+IFERROR(VLOOKUP((($AC$3-AC1730))/30.5,$AK$24:$AL$28,2,TRUE),"")</f>
        <v>A plus d’un an</v>
      </c>
      <c r="AE1730" s="52"/>
      <c r="AF1730" s="61"/>
    </row>
    <row r="1731" spans="1:32" customFormat="1" ht="13.8" x14ac:dyDescent="0.3">
      <c r="A1731" s="76"/>
      <c r="B1731" s="64" t="s">
        <v>125</v>
      </c>
      <c r="C1731" s="65" t="s">
        <v>125</v>
      </c>
      <c r="D1731" s="65" t="s">
        <v>125</v>
      </c>
      <c r="E1731" s="66" t="s">
        <v>125</v>
      </c>
      <c r="F1731" s="54">
        <v>0</v>
      </c>
      <c r="G1731" s="55">
        <v>0</v>
      </c>
      <c r="H1731" s="67">
        <f t="shared" si="90"/>
        <v>0</v>
      </c>
      <c r="I1731" s="68"/>
      <c r="J1731" s="56"/>
      <c r="K1731" s="69"/>
      <c r="L1731" s="70">
        <f t="shared" si="91"/>
        <v>0</v>
      </c>
      <c r="M1731" s="52"/>
      <c r="N1731" s="57">
        <v>0</v>
      </c>
      <c r="O1731" s="72"/>
      <c r="P1731" s="72"/>
      <c r="Q1731" s="72"/>
      <c r="R1731" s="72"/>
      <c r="S1731" s="72"/>
      <c r="T1731" s="72"/>
      <c r="U1731" s="72"/>
      <c r="V1731" s="72"/>
      <c r="W1731" s="72"/>
      <c r="X1731" s="72"/>
      <c r="Y1731" s="72"/>
      <c r="Z1731" s="72"/>
      <c r="AA1731" s="58">
        <f t="shared" si="92"/>
        <v>0</v>
      </c>
      <c r="AB1731" s="73"/>
      <c r="AC1731" s="59">
        <f>IF(ROUND(Comptes!AA1731,0)=0,Comptes!AF1731,IFERROR(IF(Comptes!H1731&lt;&gt;0,IF(Comptes!AA1731&lt;&gt;0,SUMPRODUCT(Comptes!O1731:Z1731,Comptes!$O$5:$Z$5)/Comptes!AA1731,IF(Comptes!G1731&lt;&gt;0,$AC$3,Comptes!AF1731)),""),""))</f>
        <v>0</v>
      </c>
      <c r="AD1731" s="60" t="str">
        <f ca="1">+IFERROR(VLOOKUP((($AC$3-AC1731))/30.5,$AK$24:$AL$28,2,TRUE),"")</f>
        <v>A plus d’un an</v>
      </c>
      <c r="AE1731" s="52"/>
      <c r="AF1731" s="61"/>
    </row>
    <row r="1732" spans="1:32" customFormat="1" ht="13.8" x14ac:dyDescent="0.3">
      <c r="A1732" s="76"/>
      <c r="B1732" s="64" t="s">
        <v>125</v>
      </c>
      <c r="C1732" s="65" t="s">
        <v>125</v>
      </c>
      <c r="D1732" s="65" t="s">
        <v>125</v>
      </c>
      <c r="E1732" s="66" t="s">
        <v>125</v>
      </c>
      <c r="F1732" s="54">
        <v>0</v>
      </c>
      <c r="G1732" s="55">
        <v>0</v>
      </c>
      <c r="H1732" s="67">
        <f t="shared" si="90"/>
        <v>0</v>
      </c>
      <c r="I1732" s="68"/>
      <c r="J1732" s="56"/>
      <c r="K1732" s="69"/>
      <c r="L1732" s="70">
        <f t="shared" si="91"/>
        <v>0</v>
      </c>
      <c r="M1732" s="52"/>
      <c r="N1732" s="57">
        <v>0</v>
      </c>
      <c r="O1732" s="72"/>
      <c r="P1732" s="72"/>
      <c r="Q1732" s="72"/>
      <c r="R1732" s="72"/>
      <c r="S1732" s="72"/>
      <c r="T1732" s="72"/>
      <c r="U1732" s="72"/>
      <c r="V1732" s="72"/>
      <c r="W1732" s="72"/>
      <c r="X1732" s="72"/>
      <c r="Y1732" s="72"/>
      <c r="Z1732" s="72"/>
      <c r="AA1732" s="58">
        <f t="shared" si="92"/>
        <v>0</v>
      </c>
      <c r="AB1732" s="73"/>
      <c r="AC1732" s="59">
        <f>IF(ROUND(Comptes!AA1732,0)=0,Comptes!AF1732,IFERROR(IF(Comptes!H1732&lt;&gt;0,IF(Comptes!AA1732&lt;&gt;0,SUMPRODUCT(Comptes!O1732:Z1732,Comptes!$O$5:$Z$5)/Comptes!AA1732,IF(Comptes!G1732&lt;&gt;0,$AC$3,Comptes!AF1732)),""),""))</f>
        <v>0</v>
      </c>
      <c r="AD1732" s="60" t="str">
        <f ca="1">+IFERROR(VLOOKUP((($AC$3-AC1732))/30.5,$AK$24:$AL$28,2,TRUE),"")</f>
        <v>A plus d’un an</v>
      </c>
      <c r="AE1732" s="52"/>
      <c r="AF1732" s="61"/>
    </row>
    <row r="1733" spans="1:32" customFormat="1" ht="13.8" x14ac:dyDescent="0.3">
      <c r="A1733" s="76"/>
      <c r="B1733" s="64" t="s">
        <v>125</v>
      </c>
      <c r="C1733" s="65" t="s">
        <v>125</v>
      </c>
      <c r="D1733" s="65" t="s">
        <v>125</v>
      </c>
      <c r="E1733" s="66" t="s">
        <v>125</v>
      </c>
      <c r="F1733" s="54">
        <v>0</v>
      </c>
      <c r="G1733" s="55">
        <v>0</v>
      </c>
      <c r="H1733" s="67">
        <f t="shared" si="90"/>
        <v>0</v>
      </c>
      <c r="I1733" s="68"/>
      <c r="J1733" s="56"/>
      <c r="K1733" s="69"/>
      <c r="L1733" s="70">
        <f t="shared" si="91"/>
        <v>0</v>
      </c>
      <c r="M1733" s="52"/>
      <c r="N1733" s="57">
        <v>0</v>
      </c>
      <c r="O1733" s="72"/>
      <c r="P1733" s="72"/>
      <c r="Q1733" s="72"/>
      <c r="R1733" s="72"/>
      <c r="S1733" s="72"/>
      <c r="T1733" s="72"/>
      <c r="U1733" s="72"/>
      <c r="V1733" s="72"/>
      <c r="W1733" s="72"/>
      <c r="X1733" s="72"/>
      <c r="Y1733" s="72"/>
      <c r="Z1733" s="72"/>
      <c r="AA1733" s="58">
        <f t="shared" si="92"/>
        <v>0</v>
      </c>
      <c r="AB1733" s="73"/>
      <c r="AC1733" s="59">
        <f>IF(ROUND(Comptes!AA1733,0)=0,Comptes!AF1733,IFERROR(IF(Comptes!H1733&lt;&gt;0,IF(Comptes!AA1733&lt;&gt;0,SUMPRODUCT(Comptes!O1733:Z1733,Comptes!$O$5:$Z$5)/Comptes!AA1733,IF(Comptes!G1733&lt;&gt;0,$AC$3,Comptes!AF1733)),""),""))</f>
        <v>0</v>
      </c>
      <c r="AD1733" s="60" t="str">
        <f ca="1">+IFERROR(VLOOKUP((($AC$3-AC1733))/30.5,$AK$24:$AL$28,2,TRUE),"")</f>
        <v>A plus d’un an</v>
      </c>
      <c r="AE1733" s="52"/>
      <c r="AF1733" s="61"/>
    </row>
    <row r="1734" spans="1:32" customFormat="1" ht="13.8" x14ac:dyDescent="0.3">
      <c r="A1734" s="76"/>
      <c r="B1734" s="64" t="s">
        <v>125</v>
      </c>
      <c r="C1734" s="65" t="s">
        <v>125</v>
      </c>
      <c r="D1734" s="65" t="s">
        <v>125</v>
      </c>
      <c r="E1734" s="66" t="s">
        <v>125</v>
      </c>
      <c r="F1734" s="54">
        <v>0</v>
      </c>
      <c r="G1734" s="55">
        <v>0</v>
      </c>
      <c r="H1734" s="67">
        <f t="shared" si="90"/>
        <v>0</v>
      </c>
      <c r="I1734" s="68"/>
      <c r="J1734" s="56"/>
      <c r="K1734" s="69"/>
      <c r="L1734" s="70">
        <f t="shared" si="91"/>
        <v>0</v>
      </c>
      <c r="M1734" s="52"/>
      <c r="N1734" s="57">
        <v>0</v>
      </c>
      <c r="O1734" s="72"/>
      <c r="P1734" s="72"/>
      <c r="Q1734" s="72"/>
      <c r="R1734" s="72"/>
      <c r="S1734" s="72"/>
      <c r="T1734" s="72"/>
      <c r="U1734" s="72"/>
      <c r="V1734" s="72"/>
      <c r="W1734" s="72"/>
      <c r="X1734" s="72"/>
      <c r="Y1734" s="72"/>
      <c r="Z1734" s="72"/>
      <c r="AA1734" s="58">
        <f t="shared" si="92"/>
        <v>0</v>
      </c>
      <c r="AB1734" s="73"/>
      <c r="AC1734" s="59">
        <f>IF(ROUND(Comptes!AA1734,0)=0,Comptes!AF1734,IFERROR(IF(Comptes!H1734&lt;&gt;0,IF(Comptes!AA1734&lt;&gt;0,SUMPRODUCT(Comptes!O1734:Z1734,Comptes!$O$5:$Z$5)/Comptes!AA1734,IF(Comptes!G1734&lt;&gt;0,$AC$3,Comptes!AF1734)),""),""))</f>
        <v>0</v>
      </c>
      <c r="AD1734" s="60" t="str">
        <f ca="1">+IFERROR(VLOOKUP((($AC$3-AC1734))/30.5,$AK$24:$AL$28,2,TRUE),"")</f>
        <v>A plus d’un an</v>
      </c>
      <c r="AE1734" s="52"/>
      <c r="AF1734" s="61"/>
    </row>
    <row r="1735" spans="1:32" customFormat="1" ht="13.8" x14ac:dyDescent="0.3">
      <c r="A1735" s="76"/>
      <c r="B1735" s="64" t="s">
        <v>125</v>
      </c>
      <c r="C1735" s="65" t="s">
        <v>125</v>
      </c>
      <c r="D1735" s="65" t="s">
        <v>125</v>
      </c>
      <c r="E1735" s="66" t="s">
        <v>125</v>
      </c>
      <c r="F1735" s="54">
        <v>0</v>
      </c>
      <c r="G1735" s="55">
        <v>0</v>
      </c>
      <c r="H1735" s="67">
        <f t="shared" si="90"/>
        <v>0</v>
      </c>
      <c r="I1735" s="68"/>
      <c r="J1735" s="56"/>
      <c r="K1735" s="69"/>
      <c r="L1735" s="70">
        <f t="shared" si="91"/>
        <v>0</v>
      </c>
      <c r="M1735" s="52"/>
      <c r="N1735" s="57">
        <v>0</v>
      </c>
      <c r="O1735" s="72"/>
      <c r="P1735" s="72"/>
      <c r="Q1735" s="72"/>
      <c r="R1735" s="72"/>
      <c r="S1735" s="72"/>
      <c r="T1735" s="72"/>
      <c r="U1735" s="72"/>
      <c r="V1735" s="72"/>
      <c r="W1735" s="72"/>
      <c r="X1735" s="72"/>
      <c r="Y1735" s="72"/>
      <c r="Z1735" s="72"/>
      <c r="AA1735" s="58">
        <f t="shared" si="92"/>
        <v>0</v>
      </c>
      <c r="AB1735" s="73"/>
      <c r="AC1735" s="59">
        <f>IF(ROUND(Comptes!AA1735,0)=0,Comptes!AF1735,IFERROR(IF(Comptes!H1735&lt;&gt;0,IF(Comptes!AA1735&lt;&gt;0,SUMPRODUCT(Comptes!O1735:Z1735,Comptes!$O$5:$Z$5)/Comptes!AA1735,IF(Comptes!G1735&lt;&gt;0,$AC$3,Comptes!AF1735)),""),""))</f>
        <v>0</v>
      </c>
      <c r="AD1735" s="60" t="str">
        <f ca="1">+IFERROR(VLOOKUP((($AC$3-AC1735))/30.5,$AK$24:$AL$28,2,TRUE),"")</f>
        <v>A plus d’un an</v>
      </c>
      <c r="AE1735" s="52"/>
      <c r="AF1735" s="61"/>
    </row>
    <row r="1736" spans="1:32" customFormat="1" ht="13.8" x14ac:dyDescent="0.3">
      <c r="A1736" s="76"/>
      <c r="B1736" s="64" t="s">
        <v>125</v>
      </c>
      <c r="C1736" s="65" t="s">
        <v>125</v>
      </c>
      <c r="D1736" s="65" t="s">
        <v>125</v>
      </c>
      <c r="E1736" s="66" t="s">
        <v>125</v>
      </c>
      <c r="F1736" s="54">
        <v>0</v>
      </c>
      <c r="G1736" s="55">
        <v>0</v>
      </c>
      <c r="H1736" s="67">
        <f t="shared" si="90"/>
        <v>0</v>
      </c>
      <c r="I1736" s="68"/>
      <c r="J1736" s="56"/>
      <c r="K1736" s="69"/>
      <c r="L1736" s="70">
        <f t="shared" si="91"/>
        <v>0</v>
      </c>
      <c r="M1736" s="52"/>
      <c r="N1736" s="57">
        <v>0</v>
      </c>
      <c r="O1736" s="72"/>
      <c r="P1736" s="72"/>
      <c r="Q1736" s="72"/>
      <c r="R1736" s="72"/>
      <c r="S1736" s="72"/>
      <c r="T1736" s="72"/>
      <c r="U1736" s="72"/>
      <c r="V1736" s="72"/>
      <c r="W1736" s="72"/>
      <c r="X1736" s="72"/>
      <c r="Y1736" s="72"/>
      <c r="Z1736" s="72"/>
      <c r="AA1736" s="58">
        <f t="shared" si="92"/>
        <v>0</v>
      </c>
      <c r="AB1736" s="73"/>
      <c r="AC1736" s="59">
        <f>IF(ROUND(Comptes!AA1736,0)=0,Comptes!AF1736,IFERROR(IF(Comptes!H1736&lt;&gt;0,IF(Comptes!AA1736&lt;&gt;0,SUMPRODUCT(Comptes!O1736:Z1736,Comptes!$O$5:$Z$5)/Comptes!AA1736,IF(Comptes!G1736&lt;&gt;0,$AC$3,Comptes!AF1736)),""),""))</f>
        <v>0</v>
      </c>
      <c r="AD1736" s="60" t="str">
        <f ca="1">+IFERROR(VLOOKUP((($AC$3-AC1736))/30.5,$AK$24:$AL$28,2,TRUE),"")</f>
        <v>A plus d’un an</v>
      </c>
      <c r="AE1736" s="52"/>
      <c r="AF1736" s="61"/>
    </row>
    <row r="1737" spans="1:32" customFormat="1" ht="13.8" x14ac:dyDescent="0.3">
      <c r="A1737" s="76"/>
      <c r="B1737" s="64" t="s">
        <v>125</v>
      </c>
      <c r="C1737" s="65" t="s">
        <v>125</v>
      </c>
      <c r="D1737" s="65" t="s">
        <v>125</v>
      </c>
      <c r="E1737" s="66" t="s">
        <v>125</v>
      </c>
      <c r="F1737" s="54">
        <v>0</v>
      </c>
      <c r="G1737" s="55">
        <v>0</v>
      </c>
      <c r="H1737" s="67">
        <f t="shared" si="90"/>
        <v>0</v>
      </c>
      <c r="I1737" s="68"/>
      <c r="J1737" s="56"/>
      <c r="K1737" s="69"/>
      <c r="L1737" s="70">
        <f t="shared" si="91"/>
        <v>0</v>
      </c>
      <c r="M1737" s="52"/>
      <c r="N1737" s="57">
        <v>0</v>
      </c>
      <c r="O1737" s="72"/>
      <c r="P1737" s="72"/>
      <c r="Q1737" s="72"/>
      <c r="R1737" s="72"/>
      <c r="S1737" s="72"/>
      <c r="T1737" s="72"/>
      <c r="U1737" s="72"/>
      <c r="V1737" s="72"/>
      <c r="W1737" s="72"/>
      <c r="X1737" s="72"/>
      <c r="Y1737" s="72"/>
      <c r="Z1737" s="72"/>
      <c r="AA1737" s="58">
        <f t="shared" si="92"/>
        <v>0</v>
      </c>
      <c r="AB1737" s="73"/>
      <c r="AC1737" s="59">
        <f>IF(ROUND(Comptes!AA1737,0)=0,Comptes!AF1737,IFERROR(IF(Comptes!H1737&lt;&gt;0,IF(Comptes!AA1737&lt;&gt;0,SUMPRODUCT(Comptes!O1737:Z1737,Comptes!$O$5:$Z$5)/Comptes!AA1737,IF(Comptes!G1737&lt;&gt;0,$AC$3,Comptes!AF1737)),""),""))</f>
        <v>0</v>
      </c>
      <c r="AD1737" s="60" t="str">
        <f ca="1">+IFERROR(VLOOKUP((($AC$3-AC1737))/30.5,$AK$24:$AL$28,2,TRUE),"")</f>
        <v>A plus d’un an</v>
      </c>
      <c r="AE1737" s="52"/>
      <c r="AF1737" s="61"/>
    </row>
    <row r="1738" spans="1:32" customFormat="1" ht="13.8" x14ac:dyDescent="0.3">
      <c r="A1738" s="76"/>
      <c r="B1738" s="64" t="s">
        <v>125</v>
      </c>
      <c r="C1738" s="65" t="s">
        <v>125</v>
      </c>
      <c r="D1738" s="65" t="s">
        <v>125</v>
      </c>
      <c r="E1738" s="66" t="s">
        <v>125</v>
      </c>
      <c r="F1738" s="54">
        <v>0</v>
      </c>
      <c r="G1738" s="55">
        <v>0</v>
      </c>
      <c r="H1738" s="67">
        <f t="shared" si="90"/>
        <v>0</v>
      </c>
      <c r="I1738" s="68"/>
      <c r="J1738" s="56"/>
      <c r="K1738" s="69"/>
      <c r="L1738" s="70">
        <f t="shared" si="91"/>
        <v>0</v>
      </c>
      <c r="M1738" s="52"/>
      <c r="N1738" s="57">
        <v>0</v>
      </c>
      <c r="O1738" s="72"/>
      <c r="P1738" s="72"/>
      <c r="Q1738" s="72"/>
      <c r="R1738" s="72"/>
      <c r="S1738" s="72"/>
      <c r="T1738" s="72"/>
      <c r="U1738" s="72"/>
      <c r="V1738" s="72"/>
      <c r="W1738" s="72"/>
      <c r="X1738" s="72"/>
      <c r="Y1738" s="72"/>
      <c r="Z1738" s="72"/>
      <c r="AA1738" s="58">
        <f t="shared" si="92"/>
        <v>0</v>
      </c>
      <c r="AB1738" s="73"/>
      <c r="AC1738" s="59">
        <f>IF(ROUND(Comptes!AA1738,0)=0,Comptes!AF1738,IFERROR(IF(Comptes!H1738&lt;&gt;0,IF(Comptes!AA1738&lt;&gt;0,SUMPRODUCT(Comptes!O1738:Z1738,Comptes!$O$5:$Z$5)/Comptes!AA1738,IF(Comptes!G1738&lt;&gt;0,$AC$3,Comptes!AF1738)),""),""))</f>
        <v>0</v>
      </c>
      <c r="AD1738" s="60" t="str">
        <f ca="1">+IFERROR(VLOOKUP((($AC$3-AC1738))/30.5,$AK$24:$AL$28,2,TRUE),"")</f>
        <v>A plus d’un an</v>
      </c>
      <c r="AE1738" s="52"/>
      <c r="AF1738" s="61"/>
    </row>
    <row r="1739" spans="1:32" customFormat="1" ht="13.8" x14ac:dyDescent="0.3">
      <c r="A1739" s="76"/>
      <c r="B1739" s="64" t="s">
        <v>125</v>
      </c>
      <c r="C1739" s="65" t="s">
        <v>125</v>
      </c>
      <c r="D1739" s="65" t="s">
        <v>125</v>
      </c>
      <c r="E1739" s="66" t="s">
        <v>125</v>
      </c>
      <c r="F1739" s="54">
        <v>0</v>
      </c>
      <c r="G1739" s="55">
        <v>0</v>
      </c>
      <c r="H1739" s="67">
        <f t="shared" si="90"/>
        <v>0</v>
      </c>
      <c r="I1739" s="68"/>
      <c r="J1739" s="56"/>
      <c r="K1739" s="69"/>
      <c r="L1739" s="70">
        <f t="shared" si="91"/>
        <v>0</v>
      </c>
      <c r="M1739" s="52"/>
      <c r="N1739" s="57">
        <v>0</v>
      </c>
      <c r="O1739" s="72"/>
      <c r="P1739" s="72"/>
      <c r="Q1739" s="72"/>
      <c r="R1739" s="72"/>
      <c r="S1739" s="72"/>
      <c r="T1739" s="72"/>
      <c r="U1739" s="72"/>
      <c r="V1739" s="72"/>
      <c r="W1739" s="72"/>
      <c r="X1739" s="72"/>
      <c r="Y1739" s="72"/>
      <c r="Z1739" s="72"/>
      <c r="AA1739" s="58">
        <f t="shared" si="92"/>
        <v>0</v>
      </c>
      <c r="AB1739" s="73"/>
      <c r="AC1739" s="59">
        <f>IF(ROUND(Comptes!AA1739,0)=0,Comptes!AF1739,IFERROR(IF(Comptes!H1739&lt;&gt;0,IF(Comptes!AA1739&lt;&gt;0,SUMPRODUCT(Comptes!O1739:Z1739,Comptes!$O$5:$Z$5)/Comptes!AA1739,IF(Comptes!G1739&lt;&gt;0,$AC$3,Comptes!AF1739)),""),""))</f>
        <v>0</v>
      </c>
      <c r="AD1739" s="60" t="str">
        <f ca="1">+IFERROR(VLOOKUP((($AC$3-AC1739))/30.5,$AK$24:$AL$28,2,TRUE),"")</f>
        <v>A plus d’un an</v>
      </c>
      <c r="AE1739" s="52"/>
      <c r="AF1739" s="61"/>
    </row>
    <row r="1740" spans="1:32" customFormat="1" ht="13.8" x14ac:dyDescent="0.3">
      <c r="A1740" s="76"/>
      <c r="B1740" s="64" t="s">
        <v>125</v>
      </c>
      <c r="C1740" s="65" t="s">
        <v>125</v>
      </c>
      <c r="D1740" s="65" t="s">
        <v>125</v>
      </c>
      <c r="E1740" s="66" t="s">
        <v>125</v>
      </c>
      <c r="F1740" s="54">
        <v>0</v>
      </c>
      <c r="G1740" s="55">
        <v>0</v>
      </c>
      <c r="H1740" s="67">
        <f t="shared" si="90"/>
        <v>0</v>
      </c>
      <c r="I1740" s="68"/>
      <c r="J1740" s="56"/>
      <c r="K1740" s="69"/>
      <c r="L1740" s="70">
        <f t="shared" si="91"/>
        <v>0</v>
      </c>
      <c r="M1740" s="52"/>
      <c r="N1740" s="57">
        <v>0</v>
      </c>
      <c r="O1740" s="72"/>
      <c r="P1740" s="72"/>
      <c r="Q1740" s="72"/>
      <c r="R1740" s="72"/>
      <c r="S1740" s="72"/>
      <c r="T1740" s="72"/>
      <c r="U1740" s="72"/>
      <c r="V1740" s="72"/>
      <c r="W1740" s="72"/>
      <c r="X1740" s="72"/>
      <c r="Y1740" s="72"/>
      <c r="Z1740" s="72"/>
      <c r="AA1740" s="58">
        <f t="shared" si="92"/>
        <v>0</v>
      </c>
      <c r="AB1740" s="73"/>
      <c r="AC1740" s="59">
        <f>IF(ROUND(Comptes!AA1740,0)=0,Comptes!AF1740,IFERROR(IF(Comptes!H1740&lt;&gt;0,IF(Comptes!AA1740&lt;&gt;0,SUMPRODUCT(Comptes!O1740:Z1740,Comptes!$O$5:$Z$5)/Comptes!AA1740,IF(Comptes!G1740&lt;&gt;0,$AC$3,Comptes!AF1740)),""),""))</f>
        <v>0</v>
      </c>
      <c r="AD1740" s="60" t="str">
        <f ca="1">+IFERROR(VLOOKUP((($AC$3-AC1740))/30.5,$AK$24:$AL$28,2,TRUE),"")</f>
        <v>A plus d’un an</v>
      </c>
      <c r="AE1740" s="52"/>
      <c r="AF1740" s="61"/>
    </row>
    <row r="1741" spans="1:32" customFormat="1" ht="13.8" x14ac:dyDescent="0.3">
      <c r="A1741" s="76"/>
      <c r="B1741" s="64" t="s">
        <v>125</v>
      </c>
      <c r="C1741" s="65" t="s">
        <v>125</v>
      </c>
      <c r="D1741" s="65" t="s">
        <v>125</v>
      </c>
      <c r="E1741" s="66" t="s">
        <v>125</v>
      </c>
      <c r="F1741" s="54">
        <v>0</v>
      </c>
      <c r="G1741" s="55">
        <v>0</v>
      </c>
      <c r="H1741" s="67">
        <f t="shared" si="90"/>
        <v>0</v>
      </c>
      <c r="I1741" s="68"/>
      <c r="J1741" s="56"/>
      <c r="K1741" s="69"/>
      <c r="L1741" s="70">
        <f t="shared" si="91"/>
        <v>0</v>
      </c>
      <c r="M1741" s="52"/>
      <c r="N1741" s="57">
        <v>0</v>
      </c>
      <c r="O1741" s="72"/>
      <c r="P1741" s="72"/>
      <c r="Q1741" s="72"/>
      <c r="R1741" s="72"/>
      <c r="S1741" s="72"/>
      <c r="T1741" s="72"/>
      <c r="U1741" s="72"/>
      <c r="V1741" s="72"/>
      <c r="W1741" s="72"/>
      <c r="X1741" s="72"/>
      <c r="Y1741" s="72"/>
      <c r="Z1741" s="72"/>
      <c r="AA1741" s="58">
        <f t="shared" si="92"/>
        <v>0</v>
      </c>
      <c r="AB1741" s="73"/>
      <c r="AC1741" s="59">
        <f>IF(ROUND(Comptes!AA1741,0)=0,Comptes!AF1741,IFERROR(IF(Comptes!H1741&lt;&gt;0,IF(Comptes!AA1741&lt;&gt;0,SUMPRODUCT(Comptes!O1741:Z1741,Comptes!$O$5:$Z$5)/Comptes!AA1741,IF(Comptes!G1741&lt;&gt;0,$AC$3,Comptes!AF1741)),""),""))</f>
        <v>0</v>
      </c>
      <c r="AD1741" s="60" t="str">
        <f ca="1">+IFERROR(VLOOKUP((($AC$3-AC1741))/30.5,$AK$24:$AL$28,2,TRUE),"")</f>
        <v>A plus d’un an</v>
      </c>
      <c r="AE1741" s="52"/>
      <c r="AF1741" s="61"/>
    </row>
    <row r="1742" spans="1:32" customFormat="1" ht="13.8" x14ac:dyDescent="0.3">
      <c r="A1742" s="76"/>
      <c r="B1742" s="64" t="s">
        <v>125</v>
      </c>
      <c r="C1742" s="65" t="s">
        <v>125</v>
      </c>
      <c r="D1742" s="65" t="s">
        <v>125</v>
      </c>
      <c r="E1742" s="66" t="s">
        <v>125</v>
      </c>
      <c r="F1742" s="54">
        <v>0</v>
      </c>
      <c r="G1742" s="55">
        <v>0</v>
      </c>
      <c r="H1742" s="67">
        <f t="shared" si="90"/>
        <v>0</v>
      </c>
      <c r="I1742" s="68"/>
      <c r="J1742" s="56"/>
      <c r="K1742" s="69"/>
      <c r="L1742" s="70">
        <f t="shared" si="91"/>
        <v>0</v>
      </c>
      <c r="M1742" s="52"/>
      <c r="N1742" s="57">
        <v>0</v>
      </c>
      <c r="O1742" s="72"/>
      <c r="P1742" s="72"/>
      <c r="Q1742" s="72"/>
      <c r="R1742" s="72"/>
      <c r="S1742" s="72"/>
      <c r="T1742" s="72"/>
      <c r="U1742" s="72"/>
      <c r="V1742" s="72"/>
      <c r="W1742" s="72"/>
      <c r="X1742" s="72"/>
      <c r="Y1742" s="72"/>
      <c r="Z1742" s="72"/>
      <c r="AA1742" s="58">
        <f t="shared" si="92"/>
        <v>0</v>
      </c>
      <c r="AB1742" s="73"/>
      <c r="AC1742" s="59">
        <f>IF(ROUND(Comptes!AA1742,0)=0,Comptes!AF1742,IFERROR(IF(Comptes!H1742&lt;&gt;0,IF(Comptes!AA1742&lt;&gt;0,SUMPRODUCT(Comptes!O1742:Z1742,Comptes!$O$5:$Z$5)/Comptes!AA1742,IF(Comptes!G1742&lt;&gt;0,$AC$3,Comptes!AF1742)),""),""))</f>
        <v>0</v>
      </c>
      <c r="AD1742" s="60" t="str">
        <f ca="1">+IFERROR(VLOOKUP((($AC$3-AC1742))/30.5,$AK$24:$AL$28,2,TRUE),"")</f>
        <v>A plus d’un an</v>
      </c>
      <c r="AE1742" s="52"/>
      <c r="AF1742" s="61"/>
    </row>
    <row r="1743" spans="1:32" customFormat="1" ht="13.8" x14ac:dyDescent="0.3">
      <c r="A1743" s="76"/>
      <c r="B1743" s="64" t="s">
        <v>125</v>
      </c>
      <c r="C1743" s="65" t="s">
        <v>125</v>
      </c>
      <c r="D1743" s="65" t="s">
        <v>125</v>
      </c>
      <c r="E1743" s="66" t="s">
        <v>125</v>
      </c>
      <c r="F1743" s="54">
        <v>0</v>
      </c>
      <c r="G1743" s="55">
        <v>0</v>
      </c>
      <c r="H1743" s="67">
        <f t="shared" si="90"/>
        <v>0</v>
      </c>
      <c r="I1743" s="68"/>
      <c r="J1743" s="56"/>
      <c r="K1743" s="69"/>
      <c r="L1743" s="70">
        <f t="shared" si="91"/>
        <v>0</v>
      </c>
      <c r="M1743" s="52"/>
      <c r="N1743" s="57">
        <v>0</v>
      </c>
      <c r="O1743" s="72"/>
      <c r="P1743" s="72"/>
      <c r="Q1743" s="72"/>
      <c r="R1743" s="72"/>
      <c r="S1743" s="72"/>
      <c r="T1743" s="72"/>
      <c r="U1743" s="72"/>
      <c r="V1743" s="72"/>
      <c r="W1743" s="72"/>
      <c r="X1743" s="72"/>
      <c r="Y1743" s="72"/>
      <c r="Z1743" s="72"/>
      <c r="AA1743" s="58">
        <f t="shared" si="92"/>
        <v>0</v>
      </c>
      <c r="AB1743" s="73"/>
      <c r="AC1743" s="59">
        <f>IF(ROUND(Comptes!AA1743,0)=0,Comptes!AF1743,IFERROR(IF(Comptes!H1743&lt;&gt;0,IF(Comptes!AA1743&lt;&gt;0,SUMPRODUCT(Comptes!O1743:Z1743,Comptes!$O$5:$Z$5)/Comptes!AA1743,IF(Comptes!G1743&lt;&gt;0,$AC$3,Comptes!AF1743)),""),""))</f>
        <v>0</v>
      </c>
      <c r="AD1743" s="60" t="str">
        <f ca="1">+IFERROR(VLOOKUP((($AC$3-AC1743))/30.5,$AK$24:$AL$28,2,TRUE),"")</f>
        <v>A plus d’un an</v>
      </c>
      <c r="AE1743" s="52"/>
      <c r="AF1743" s="61"/>
    </row>
    <row r="1744" spans="1:32" customFormat="1" ht="13.8" x14ac:dyDescent="0.3">
      <c r="A1744" s="76"/>
      <c r="B1744" s="64" t="s">
        <v>125</v>
      </c>
      <c r="C1744" s="65" t="s">
        <v>125</v>
      </c>
      <c r="D1744" s="65" t="s">
        <v>125</v>
      </c>
      <c r="E1744" s="66" t="s">
        <v>125</v>
      </c>
      <c r="F1744" s="54">
        <v>0</v>
      </c>
      <c r="G1744" s="55">
        <v>0</v>
      </c>
      <c r="H1744" s="67">
        <f t="shared" si="90"/>
        <v>0</v>
      </c>
      <c r="I1744" s="68"/>
      <c r="J1744" s="56"/>
      <c r="K1744" s="69"/>
      <c r="L1744" s="70">
        <f t="shared" si="91"/>
        <v>0</v>
      </c>
      <c r="M1744" s="52"/>
      <c r="N1744" s="57">
        <v>0</v>
      </c>
      <c r="O1744" s="72"/>
      <c r="P1744" s="72"/>
      <c r="Q1744" s="72"/>
      <c r="R1744" s="72"/>
      <c r="S1744" s="72"/>
      <c r="T1744" s="72"/>
      <c r="U1744" s="72"/>
      <c r="V1744" s="72"/>
      <c r="W1744" s="72"/>
      <c r="X1744" s="72"/>
      <c r="Y1744" s="72"/>
      <c r="Z1744" s="72"/>
      <c r="AA1744" s="58">
        <f t="shared" si="92"/>
        <v>0</v>
      </c>
      <c r="AB1744" s="73"/>
      <c r="AC1744" s="59">
        <f>IF(ROUND(Comptes!AA1744,0)=0,Comptes!AF1744,IFERROR(IF(Comptes!H1744&lt;&gt;0,IF(Comptes!AA1744&lt;&gt;0,SUMPRODUCT(Comptes!O1744:Z1744,Comptes!$O$5:$Z$5)/Comptes!AA1744,IF(Comptes!G1744&lt;&gt;0,$AC$3,Comptes!AF1744)),""),""))</f>
        <v>0</v>
      </c>
      <c r="AD1744" s="60" t="str">
        <f ca="1">+IFERROR(VLOOKUP((($AC$3-AC1744))/30.5,$AK$24:$AL$28,2,TRUE),"")</f>
        <v>A plus d’un an</v>
      </c>
      <c r="AE1744" s="52"/>
      <c r="AF1744" s="61"/>
    </row>
    <row r="1745" spans="1:32" customFormat="1" ht="13.8" x14ac:dyDescent="0.3">
      <c r="A1745" s="76"/>
      <c r="B1745" s="64" t="s">
        <v>125</v>
      </c>
      <c r="C1745" s="65" t="s">
        <v>125</v>
      </c>
      <c r="D1745" s="65" t="s">
        <v>125</v>
      </c>
      <c r="E1745" s="66" t="s">
        <v>125</v>
      </c>
      <c r="F1745" s="54">
        <v>0</v>
      </c>
      <c r="G1745" s="55">
        <v>0</v>
      </c>
      <c r="H1745" s="67">
        <f t="shared" si="90"/>
        <v>0</v>
      </c>
      <c r="I1745" s="68"/>
      <c r="J1745" s="56"/>
      <c r="K1745" s="69"/>
      <c r="L1745" s="70">
        <f t="shared" si="91"/>
        <v>0</v>
      </c>
      <c r="M1745" s="52"/>
      <c r="N1745" s="57">
        <v>0</v>
      </c>
      <c r="O1745" s="72"/>
      <c r="P1745" s="72"/>
      <c r="Q1745" s="72"/>
      <c r="R1745" s="72"/>
      <c r="S1745" s="72"/>
      <c r="T1745" s="72"/>
      <c r="U1745" s="72"/>
      <c r="V1745" s="72"/>
      <c r="W1745" s="72"/>
      <c r="X1745" s="72"/>
      <c r="Y1745" s="72"/>
      <c r="Z1745" s="72"/>
      <c r="AA1745" s="58">
        <f t="shared" si="92"/>
        <v>0</v>
      </c>
      <c r="AB1745" s="73"/>
      <c r="AC1745" s="59">
        <f>IF(ROUND(Comptes!AA1745,0)=0,Comptes!AF1745,IFERROR(IF(Comptes!H1745&lt;&gt;0,IF(Comptes!AA1745&lt;&gt;0,SUMPRODUCT(Comptes!O1745:Z1745,Comptes!$O$5:$Z$5)/Comptes!AA1745,IF(Comptes!G1745&lt;&gt;0,$AC$3,Comptes!AF1745)),""),""))</f>
        <v>0</v>
      </c>
      <c r="AD1745" s="60" t="str">
        <f ca="1">+IFERROR(VLOOKUP((($AC$3-AC1745))/30.5,$AK$24:$AL$28,2,TRUE),"")</f>
        <v>A plus d’un an</v>
      </c>
      <c r="AE1745" s="52"/>
      <c r="AF1745" s="61"/>
    </row>
    <row r="1746" spans="1:32" customFormat="1" ht="13.8" x14ac:dyDescent="0.3">
      <c r="A1746" s="76"/>
      <c r="B1746" s="64" t="s">
        <v>125</v>
      </c>
      <c r="C1746" s="65" t="s">
        <v>125</v>
      </c>
      <c r="D1746" s="65" t="s">
        <v>125</v>
      </c>
      <c r="E1746" s="66" t="s">
        <v>125</v>
      </c>
      <c r="F1746" s="54">
        <v>0</v>
      </c>
      <c r="G1746" s="55">
        <v>0</v>
      </c>
      <c r="H1746" s="67">
        <f t="shared" si="90"/>
        <v>0</v>
      </c>
      <c r="I1746" s="68"/>
      <c r="J1746" s="56"/>
      <c r="K1746" s="69"/>
      <c r="L1746" s="70">
        <f t="shared" si="91"/>
        <v>0</v>
      </c>
      <c r="M1746" s="52"/>
      <c r="N1746" s="57">
        <v>0</v>
      </c>
      <c r="O1746" s="72"/>
      <c r="P1746" s="72"/>
      <c r="Q1746" s="72"/>
      <c r="R1746" s="72"/>
      <c r="S1746" s="72"/>
      <c r="T1746" s="72"/>
      <c r="U1746" s="72"/>
      <c r="V1746" s="72"/>
      <c r="W1746" s="72"/>
      <c r="X1746" s="72"/>
      <c r="Y1746" s="72"/>
      <c r="Z1746" s="72"/>
      <c r="AA1746" s="58">
        <f t="shared" si="92"/>
        <v>0</v>
      </c>
      <c r="AB1746" s="73"/>
      <c r="AC1746" s="59">
        <f>IF(ROUND(Comptes!AA1746,0)=0,Comptes!AF1746,IFERROR(IF(Comptes!H1746&lt;&gt;0,IF(Comptes!AA1746&lt;&gt;0,SUMPRODUCT(Comptes!O1746:Z1746,Comptes!$O$5:$Z$5)/Comptes!AA1746,IF(Comptes!G1746&lt;&gt;0,$AC$3,Comptes!AF1746)),""),""))</f>
        <v>0</v>
      </c>
      <c r="AD1746" s="60" t="str">
        <f ca="1">+IFERROR(VLOOKUP((($AC$3-AC1746))/30.5,$AK$24:$AL$28,2,TRUE),"")</f>
        <v>A plus d’un an</v>
      </c>
      <c r="AE1746" s="52"/>
      <c r="AF1746" s="61"/>
    </row>
    <row r="1747" spans="1:32" customFormat="1" ht="13.8" x14ac:dyDescent="0.3">
      <c r="A1747" s="76"/>
      <c r="B1747" s="64" t="s">
        <v>125</v>
      </c>
      <c r="C1747" s="65" t="s">
        <v>125</v>
      </c>
      <c r="D1747" s="65" t="s">
        <v>125</v>
      </c>
      <c r="E1747" s="66" t="s">
        <v>125</v>
      </c>
      <c r="F1747" s="54">
        <v>0</v>
      </c>
      <c r="G1747" s="55">
        <v>0</v>
      </c>
      <c r="H1747" s="67">
        <f t="shared" si="90"/>
        <v>0</v>
      </c>
      <c r="I1747" s="68"/>
      <c r="J1747" s="56"/>
      <c r="K1747" s="69"/>
      <c r="L1747" s="70">
        <f t="shared" si="91"/>
        <v>0</v>
      </c>
      <c r="M1747" s="52"/>
      <c r="N1747" s="57">
        <v>0</v>
      </c>
      <c r="O1747" s="72"/>
      <c r="P1747" s="72"/>
      <c r="Q1747" s="72"/>
      <c r="R1747" s="72"/>
      <c r="S1747" s="72"/>
      <c r="T1747" s="72"/>
      <c r="U1747" s="72"/>
      <c r="V1747" s="72"/>
      <c r="W1747" s="72"/>
      <c r="X1747" s="72"/>
      <c r="Y1747" s="72"/>
      <c r="Z1747" s="72"/>
      <c r="AA1747" s="58">
        <f t="shared" si="92"/>
        <v>0</v>
      </c>
      <c r="AB1747" s="73"/>
      <c r="AC1747" s="59">
        <f>IF(ROUND(Comptes!AA1747,0)=0,Comptes!AF1747,IFERROR(IF(Comptes!H1747&lt;&gt;0,IF(Comptes!AA1747&lt;&gt;0,SUMPRODUCT(Comptes!O1747:Z1747,Comptes!$O$5:$Z$5)/Comptes!AA1747,IF(Comptes!G1747&lt;&gt;0,$AC$3,Comptes!AF1747)),""),""))</f>
        <v>0</v>
      </c>
      <c r="AD1747" s="60" t="str">
        <f ca="1">+IFERROR(VLOOKUP((($AC$3-AC1747))/30.5,$AK$24:$AL$28,2,TRUE),"")</f>
        <v>A plus d’un an</v>
      </c>
      <c r="AE1747" s="52"/>
      <c r="AF1747" s="61"/>
    </row>
    <row r="1748" spans="1:32" customFormat="1" ht="13.8" x14ac:dyDescent="0.3">
      <c r="A1748" s="76"/>
      <c r="B1748" s="64" t="s">
        <v>125</v>
      </c>
      <c r="C1748" s="65" t="s">
        <v>125</v>
      </c>
      <c r="D1748" s="65" t="s">
        <v>125</v>
      </c>
      <c r="E1748" s="66" t="s">
        <v>125</v>
      </c>
      <c r="F1748" s="54">
        <v>0</v>
      </c>
      <c r="G1748" s="55">
        <v>0</v>
      </c>
      <c r="H1748" s="67">
        <f t="shared" si="90"/>
        <v>0</v>
      </c>
      <c r="I1748" s="68"/>
      <c r="J1748" s="56"/>
      <c r="K1748" s="69"/>
      <c r="L1748" s="70">
        <f t="shared" si="91"/>
        <v>0</v>
      </c>
      <c r="M1748" s="52"/>
      <c r="N1748" s="57">
        <v>0</v>
      </c>
      <c r="O1748" s="72"/>
      <c r="P1748" s="72"/>
      <c r="Q1748" s="72"/>
      <c r="R1748" s="72"/>
      <c r="S1748" s="72"/>
      <c r="T1748" s="72"/>
      <c r="U1748" s="72"/>
      <c r="V1748" s="72"/>
      <c r="W1748" s="72"/>
      <c r="X1748" s="72"/>
      <c r="Y1748" s="72"/>
      <c r="Z1748" s="72"/>
      <c r="AA1748" s="58">
        <f t="shared" si="92"/>
        <v>0</v>
      </c>
      <c r="AB1748" s="73"/>
      <c r="AC1748" s="59">
        <f>IF(ROUND(Comptes!AA1748,0)=0,Comptes!AF1748,IFERROR(IF(Comptes!H1748&lt;&gt;0,IF(Comptes!AA1748&lt;&gt;0,SUMPRODUCT(Comptes!O1748:Z1748,Comptes!$O$5:$Z$5)/Comptes!AA1748,IF(Comptes!G1748&lt;&gt;0,$AC$3,Comptes!AF1748)),""),""))</f>
        <v>0</v>
      </c>
      <c r="AD1748" s="60" t="str">
        <f ca="1">+IFERROR(VLOOKUP((($AC$3-AC1748))/30.5,$AK$24:$AL$28,2,TRUE),"")</f>
        <v>A plus d’un an</v>
      </c>
      <c r="AE1748" s="52"/>
      <c r="AF1748" s="61"/>
    </row>
    <row r="1749" spans="1:32" customFormat="1" ht="13.8" x14ac:dyDescent="0.3">
      <c r="A1749" s="76"/>
      <c r="B1749" s="64" t="s">
        <v>125</v>
      </c>
      <c r="C1749" s="65" t="s">
        <v>125</v>
      </c>
      <c r="D1749" s="65" t="s">
        <v>125</v>
      </c>
      <c r="E1749" s="66" t="s">
        <v>125</v>
      </c>
      <c r="F1749" s="54">
        <v>0</v>
      </c>
      <c r="G1749" s="55">
        <v>0</v>
      </c>
      <c r="H1749" s="67">
        <f t="shared" si="90"/>
        <v>0</v>
      </c>
      <c r="I1749" s="68"/>
      <c r="J1749" s="56"/>
      <c r="K1749" s="69"/>
      <c r="L1749" s="70">
        <f t="shared" si="91"/>
        <v>0</v>
      </c>
      <c r="M1749" s="52"/>
      <c r="N1749" s="57">
        <v>0</v>
      </c>
      <c r="O1749" s="72"/>
      <c r="P1749" s="72"/>
      <c r="Q1749" s="72"/>
      <c r="R1749" s="72"/>
      <c r="S1749" s="72"/>
      <c r="T1749" s="72"/>
      <c r="U1749" s="72"/>
      <c r="V1749" s="72"/>
      <c r="W1749" s="72"/>
      <c r="X1749" s="72"/>
      <c r="Y1749" s="72"/>
      <c r="Z1749" s="72"/>
      <c r="AA1749" s="58">
        <f t="shared" si="92"/>
        <v>0</v>
      </c>
      <c r="AB1749" s="73"/>
      <c r="AC1749" s="59">
        <f>IF(ROUND(Comptes!AA1749,0)=0,Comptes!AF1749,IFERROR(IF(Comptes!H1749&lt;&gt;0,IF(Comptes!AA1749&lt;&gt;0,SUMPRODUCT(Comptes!O1749:Z1749,Comptes!$O$5:$Z$5)/Comptes!AA1749,IF(Comptes!G1749&lt;&gt;0,$AC$3,Comptes!AF1749)),""),""))</f>
        <v>0</v>
      </c>
      <c r="AD1749" s="60" t="str">
        <f ca="1">+IFERROR(VLOOKUP((($AC$3-AC1749))/30.5,$AK$24:$AL$28,2,TRUE),"")</f>
        <v>A plus d’un an</v>
      </c>
      <c r="AE1749" s="52"/>
      <c r="AF1749" s="61"/>
    </row>
    <row r="1750" spans="1:32" customFormat="1" ht="13.8" x14ac:dyDescent="0.3">
      <c r="A1750" s="76"/>
      <c r="B1750" s="64" t="s">
        <v>125</v>
      </c>
      <c r="C1750" s="65" t="s">
        <v>125</v>
      </c>
      <c r="D1750" s="65" t="s">
        <v>125</v>
      </c>
      <c r="E1750" s="66" t="s">
        <v>125</v>
      </c>
      <c r="F1750" s="54">
        <v>0</v>
      </c>
      <c r="G1750" s="55">
        <v>0</v>
      </c>
      <c r="H1750" s="67">
        <f t="shared" si="90"/>
        <v>0</v>
      </c>
      <c r="I1750" s="68"/>
      <c r="J1750" s="56"/>
      <c r="K1750" s="69"/>
      <c r="L1750" s="70">
        <f t="shared" si="91"/>
        <v>0</v>
      </c>
      <c r="M1750" s="52"/>
      <c r="N1750" s="57">
        <v>0</v>
      </c>
      <c r="O1750" s="72"/>
      <c r="P1750" s="72"/>
      <c r="Q1750" s="72"/>
      <c r="R1750" s="72"/>
      <c r="S1750" s="72"/>
      <c r="T1750" s="72"/>
      <c r="U1750" s="72"/>
      <c r="V1750" s="72"/>
      <c r="W1750" s="72"/>
      <c r="X1750" s="72"/>
      <c r="Y1750" s="72"/>
      <c r="Z1750" s="72"/>
      <c r="AA1750" s="58">
        <f t="shared" si="92"/>
        <v>0</v>
      </c>
      <c r="AB1750" s="73"/>
      <c r="AC1750" s="59">
        <f>IF(ROUND(Comptes!AA1750,0)=0,Comptes!AF1750,IFERROR(IF(Comptes!H1750&lt;&gt;0,IF(Comptes!AA1750&lt;&gt;0,SUMPRODUCT(Comptes!O1750:Z1750,Comptes!$O$5:$Z$5)/Comptes!AA1750,IF(Comptes!G1750&lt;&gt;0,$AC$3,Comptes!AF1750)),""),""))</f>
        <v>0</v>
      </c>
      <c r="AD1750" s="60" t="str">
        <f ca="1">+IFERROR(VLOOKUP((($AC$3-AC1750))/30.5,$AK$24:$AL$28,2,TRUE),"")</f>
        <v>A plus d’un an</v>
      </c>
      <c r="AE1750" s="52"/>
      <c r="AF1750" s="61"/>
    </row>
    <row r="1751" spans="1:32" customFormat="1" ht="13.8" x14ac:dyDescent="0.3">
      <c r="A1751" s="76"/>
      <c r="B1751" s="64" t="s">
        <v>125</v>
      </c>
      <c r="C1751" s="65" t="s">
        <v>125</v>
      </c>
      <c r="D1751" s="65" t="s">
        <v>125</v>
      </c>
      <c r="E1751" s="66" t="s">
        <v>125</v>
      </c>
      <c r="F1751" s="54">
        <v>0</v>
      </c>
      <c r="G1751" s="55">
        <v>0</v>
      </c>
      <c r="H1751" s="67">
        <f t="shared" si="90"/>
        <v>0</v>
      </c>
      <c r="I1751" s="68"/>
      <c r="J1751" s="56"/>
      <c r="K1751" s="69"/>
      <c r="L1751" s="70">
        <f t="shared" si="91"/>
        <v>0</v>
      </c>
      <c r="M1751" s="52"/>
      <c r="N1751" s="57">
        <v>0</v>
      </c>
      <c r="O1751" s="72"/>
      <c r="P1751" s="72"/>
      <c r="Q1751" s="72"/>
      <c r="R1751" s="72"/>
      <c r="S1751" s="72"/>
      <c r="T1751" s="72"/>
      <c r="U1751" s="72"/>
      <c r="V1751" s="72"/>
      <c r="W1751" s="72"/>
      <c r="X1751" s="72"/>
      <c r="Y1751" s="72"/>
      <c r="Z1751" s="72"/>
      <c r="AA1751" s="58">
        <f t="shared" si="92"/>
        <v>0</v>
      </c>
      <c r="AB1751" s="73"/>
      <c r="AC1751" s="59">
        <f>IF(ROUND(Comptes!AA1751,0)=0,Comptes!AF1751,IFERROR(IF(Comptes!H1751&lt;&gt;0,IF(Comptes!AA1751&lt;&gt;0,SUMPRODUCT(Comptes!O1751:Z1751,Comptes!$O$5:$Z$5)/Comptes!AA1751,IF(Comptes!G1751&lt;&gt;0,$AC$3,Comptes!AF1751)),""),""))</f>
        <v>0</v>
      </c>
      <c r="AD1751" s="60" t="str">
        <f ca="1">+IFERROR(VLOOKUP((($AC$3-AC1751))/30.5,$AK$24:$AL$28,2,TRUE),"")</f>
        <v>A plus d’un an</v>
      </c>
      <c r="AE1751" s="52"/>
      <c r="AF1751" s="61"/>
    </row>
    <row r="1752" spans="1:32" customFormat="1" ht="13.8" x14ac:dyDescent="0.3">
      <c r="A1752" s="76"/>
      <c r="B1752" s="64" t="s">
        <v>125</v>
      </c>
      <c r="C1752" s="65" t="s">
        <v>125</v>
      </c>
      <c r="D1752" s="65" t="s">
        <v>125</v>
      </c>
      <c r="E1752" s="66" t="s">
        <v>125</v>
      </c>
      <c r="F1752" s="54">
        <v>0</v>
      </c>
      <c r="G1752" s="55">
        <v>0</v>
      </c>
      <c r="H1752" s="67">
        <f t="shared" si="90"/>
        <v>0</v>
      </c>
      <c r="I1752" s="68"/>
      <c r="J1752" s="56"/>
      <c r="K1752" s="69"/>
      <c r="L1752" s="70">
        <f t="shared" si="91"/>
        <v>0</v>
      </c>
      <c r="M1752" s="52"/>
      <c r="N1752" s="57">
        <v>0</v>
      </c>
      <c r="O1752" s="72"/>
      <c r="P1752" s="72"/>
      <c r="Q1752" s="72"/>
      <c r="R1752" s="72"/>
      <c r="S1752" s="72"/>
      <c r="T1752" s="72"/>
      <c r="U1752" s="72"/>
      <c r="V1752" s="72"/>
      <c r="W1752" s="72"/>
      <c r="X1752" s="72"/>
      <c r="Y1752" s="72"/>
      <c r="Z1752" s="72"/>
      <c r="AA1752" s="58">
        <f t="shared" si="92"/>
        <v>0</v>
      </c>
      <c r="AB1752" s="73"/>
      <c r="AC1752" s="59">
        <f>IF(ROUND(Comptes!AA1752,0)=0,Comptes!AF1752,IFERROR(IF(Comptes!H1752&lt;&gt;0,IF(Comptes!AA1752&lt;&gt;0,SUMPRODUCT(Comptes!O1752:Z1752,Comptes!$O$5:$Z$5)/Comptes!AA1752,IF(Comptes!G1752&lt;&gt;0,$AC$3,Comptes!AF1752)),""),""))</f>
        <v>0</v>
      </c>
      <c r="AD1752" s="60" t="str">
        <f ca="1">+IFERROR(VLOOKUP((($AC$3-AC1752))/30.5,$AK$24:$AL$28,2,TRUE),"")</f>
        <v>A plus d’un an</v>
      </c>
      <c r="AE1752" s="52"/>
      <c r="AF1752" s="61"/>
    </row>
    <row r="1753" spans="1:32" customFormat="1" ht="13.8" x14ac:dyDescent="0.3">
      <c r="A1753" s="76"/>
      <c r="B1753" s="64" t="s">
        <v>125</v>
      </c>
      <c r="C1753" s="65" t="s">
        <v>125</v>
      </c>
      <c r="D1753" s="65" t="s">
        <v>125</v>
      </c>
      <c r="E1753" s="66" t="s">
        <v>125</v>
      </c>
      <c r="F1753" s="54">
        <v>0</v>
      </c>
      <c r="G1753" s="55">
        <v>0</v>
      </c>
      <c r="H1753" s="67">
        <f t="shared" si="90"/>
        <v>0</v>
      </c>
      <c r="I1753" s="68"/>
      <c r="J1753" s="56"/>
      <c r="K1753" s="69"/>
      <c r="L1753" s="70">
        <f t="shared" si="91"/>
        <v>0</v>
      </c>
      <c r="M1753" s="52"/>
      <c r="N1753" s="57">
        <v>0</v>
      </c>
      <c r="O1753" s="72"/>
      <c r="P1753" s="72"/>
      <c r="Q1753" s="72"/>
      <c r="R1753" s="72"/>
      <c r="S1753" s="72"/>
      <c r="T1753" s="72"/>
      <c r="U1753" s="72"/>
      <c r="V1753" s="72"/>
      <c r="W1753" s="72"/>
      <c r="X1753" s="72"/>
      <c r="Y1753" s="72"/>
      <c r="Z1753" s="72"/>
      <c r="AA1753" s="58">
        <f t="shared" si="92"/>
        <v>0</v>
      </c>
      <c r="AB1753" s="73"/>
      <c r="AC1753" s="59">
        <f>IF(ROUND(Comptes!AA1753,0)=0,Comptes!AF1753,IFERROR(IF(Comptes!H1753&lt;&gt;0,IF(Comptes!AA1753&lt;&gt;0,SUMPRODUCT(Comptes!O1753:Z1753,Comptes!$O$5:$Z$5)/Comptes!AA1753,IF(Comptes!G1753&lt;&gt;0,$AC$3,Comptes!AF1753)),""),""))</f>
        <v>0</v>
      </c>
      <c r="AD1753" s="60" t="str">
        <f ca="1">+IFERROR(VLOOKUP((($AC$3-AC1753))/30.5,$AK$24:$AL$28,2,TRUE),"")</f>
        <v>A plus d’un an</v>
      </c>
      <c r="AE1753" s="52"/>
      <c r="AF1753" s="61"/>
    </row>
    <row r="1754" spans="1:32" customFormat="1" ht="13.8" x14ac:dyDescent="0.3">
      <c r="A1754" s="76"/>
      <c r="B1754" s="64" t="s">
        <v>125</v>
      </c>
      <c r="C1754" s="65" t="s">
        <v>125</v>
      </c>
      <c r="D1754" s="65" t="s">
        <v>125</v>
      </c>
      <c r="E1754" s="66" t="s">
        <v>125</v>
      </c>
      <c r="F1754" s="54">
        <v>0</v>
      </c>
      <c r="G1754" s="55">
        <v>0</v>
      </c>
      <c r="H1754" s="67">
        <f t="shared" si="90"/>
        <v>0</v>
      </c>
      <c r="I1754" s="68"/>
      <c r="J1754" s="56"/>
      <c r="K1754" s="69"/>
      <c r="L1754" s="70">
        <f t="shared" si="91"/>
        <v>0</v>
      </c>
      <c r="M1754" s="52"/>
      <c r="N1754" s="57">
        <v>0</v>
      </c>
      <c r="O1754" s="72"/>
      <c r="P1754" s="72"/>
      <c r="Q1754" s="72"/>
      <c r="R1754" s="72"/>
      <c r="S1754" s="72"/>
      <c r="T1754" s="72"/>
      <c r="U1754" s="72"/>
      <c r="V1754" s="72"/>
      <c r="W1754" s="72"/>
      <c r="X1754" s="72"/>
      <c r="Y1754" s="72"/>
      <c r="Z1754" s="72"/>
      <c r="AA1754" s="58">
        <f t="shared" si="92"/>
        <v>0</v>
      </c>
      <c r="AB1754" s="73"/>
      <c r="AC1754" s="59">
        <f>IF(ROUND(Comptes!AA1754,0)=0,Comptes!AF1754,IFERROR(IF(Comptes!H1754&lt;&gt;0,IF(Comptes!AA1754&lt;&gt;0,SUMPRODUCT(Comptes!O1754:Z1754,Comptes!$O$5:$Z$5)/Comptes!AA1754,IF(Comptes!G1754&lt;&gt;0,$AC$3,Comptes!AF1754)),""),""))</f>
        <v>0</v>
      </c>
      <c r="AD1754" s="60" t="str">
        <f ca="1">+IFERROR(VLOOKUP((($AC$3-AC1754))/30.5,$AK$24:$AL$28,2,TRUE),"")</f>
        <v>A plus d’un an</v>
      </c>
      <c r="AE1754" s="52"/>
      <c r="AF1754" s="61"/>
    </row>
    <row r="1755" spans="1:32" customFormat="1" ht="13.8" x14ac:dyDescent="0.3">
      <c r="A1755" s="76"/>
      <c r="B1755" s="64" t="s">
        <v>125</v>
      </c>
      <c r="C1755" s="65" t="s">
        <v>125</v>
      </c>
      <c r="D1755" s="65" t="s">
        <v>125</v>
      </c>
      <c r="E1755" s="66" t="s">
        <v>125</v>
      </c>
      <c r="F1755" s="54">
        <v>0</v>
      </c>
      <c r="G1755" s="55">
        <v>0</v>
      </c>
      <c r="H1755" s="67">
        <f t="shared" si="90"/>
        <v>0</v>
      </c>
      <c r="I1755" s="68"/>
      <c r="J1755" s="56"/>
      <c r="K1755" s="69"/>
      <c r="L1755" s="70">
        <f t="shared" si="91"/>
        <v>0</v>
      </c>
      <c r="M1755" s="52"/>
      <c r="N1755" s="57">
        <v>0</v>
      </c>
      <c r="O1755" s="72"/>
      <c r="P1755" s="72"/>
      <c r="Q1755" s="72"/>
      <c r="R1755" s="72"/>
      <c r="S1755" s="72"/>
      <c r="T1755" s="72"/>
      <c r="U1755" s="72"/>
      <c r="V1755" s="72"/>
      <c r="W1755" s="72"/>
      <c r="X1755" s="72"/>
      <c r="Y1755" s="72"/>
      <c r="Z1755" s="72"/>
      <c r="AA1755" s="58">
        <f t="shared" si="92"/>
        <v>0</v>
      </c>
      <c r="AB1755" s="73"/>
      <c r="AC1755" s="59">
        <f>IF(ROUND(Comptes!AA1755,0)=0,Comptes!AF1755,IFERROR(IF(Comptes!H1755&lt;&gt;0,IF(Comptes!AA1755&lt;&gt;0,SUMPRODUCT(Comptes!O1755:Z1755,Comptes!$O$5:$Z$5)/Comptes!AA1755,IF(Comptes!G1755&lt;&gt;0,$AC$3,Comptes!AF1755)),""),""))</f>
        <v>0</v>
      </c>
      <c r="AD1755" s="60" t="str">
        <f ca="1">+IFERROR(VLOOKUP((($AC$3-AC1755))/30.5,$AK$24:$AL$28,2,TRUE),"")</f>
        <v>A plus d’un an</v>
      </c>
      <c r="AE1755" s="52"/>
      <c r="AF1755" s="61"/>
    </row>
    <row r="1756" spans="1:32" customFormat="1" ht="13.8" x14ac:dyDescent="0.3">
      <c r="A1756" s="76"/>
      <c r="B1756" s="64" t="s">
        <v>125</v>
      </c>
      <c r="C1756" s="65" t="s">
        <v>125</v>
      </c>
      <c r="D1756" s="65" t="s">
        <v>125</v>
      </c>
      <c r="E1756" s="66" t="s">
        <v>125</v>
      </c>
      <c r="F1756" s="54">
        <v>0</v>
      </c>
      <c r="G1756" s="55">
        <v>0</v>
      </c>
      <c r="H1756" s="67">
        <f t="shared" si="90"/>
        <v>0</v>
      </c>
      <c r="I1756" s="68"/>
      <c r="J1756" s="56"/>
      <c r="K1756" s="69"/>
      <c r="L1756" s="70">
        <f t="shared" si="91"/>
        <v>0</v>
      </c>
      <c r="M1756" s="52"/>
      <c r="N1756" s="57">
        <v>0</v>
      </c>
      <c r="O1756" s="72"/>
      <c r="P1756" s="72"/>
      <c r="Q1756" s="72"/>
      <c r="R1756" s="72"/>
      <c r="S1756" s="72"/>
      <c r="T1756" s="72"/>
      <c r="U1756" s="72"/>
      <c r="V1756" s="72"/>
      <c r="W1756" s="72"/>
      <c r="X1756" s="72"/>
      <c r="Y1756" s="72"/>
      <c r="Z1756" s="72"/>
      <c r="AA1756" s="58">
        <f t="shared" si="92"/>
        <v>0</v>
      </c>
      <c r="AB1756" s="73"/>
      <c r="AC1756" s="59">
        <f>IF(ROUND(Comptes!AA1756,0)=0,Comptes!AF1756,IFERROR(IF(Comptes!H1756&lt;&gt;0,IF(Comptes!AA1756&lt;&gt;0,SUMPRODUCT(Comptes!O1756:Z1756,Comptes!$O$5:$Z$5)/Comptes!AA1756,IF(Comptes!G1756&lt;&gt;0,$AC$3,Comptes!AF1756)),""),""))</f>
        <v>0</v>
      </c>
      <c r="AD1756" s="60" t="str">
        <f ca="1">+IFERROR(VLOOKUP((($AC$3-AC1756))/30.5,$AK$24:$AL$28,2,TRUE),"")</f>
        <v>A plus d’un an</v>
      </c>
      <c r="AE1756" s="52"/>
      <c r="AF1756" s="61"/>
    </row>
    <row r="1757" spans="1:32" customFormat="1" ht="13.8" x14ac:dyDescent="0.3">
      <c r="A1757" s="76"/>
      <c r="B1757" s="64" t="s">
        <v>125</v>
      </c>
      <c r="C1757" s="65" t="s">
        <v>125</v>
      </c>
      <c r="D1757" s="65" t="s">
        <v>125</v>
      </c>
      <c r="E1757" s="66" t="s">
        <v>125</v>
      </c>
      <c r="F1757" s="54">
        <v>0</v>
      </c>
      <c r="G1757" s="55">
        <v>0</v>
      </c>
      <c r="H1757" s="67">
        <f t="shared" si="90"/>
        <v>0</v>
      </c>
      <c r="I1757" s="68"/>
      <c r="J1757" s="56"/>
      <c r="K1757" s="69"/>
      <c r="L1757" s="70">
        <f t="shared" si="91"/>
        <v>0</v>
      </c>
      <c r="M1757" s="52"/>
      <c r="N1757" s="57">
        <v>0</v>
      </c>
      <c r="O1757" s="72"/>
      <c r="P1757" s="72"/>
      <c r="Q1757" s="72"/>
      <c r="R1757" s="72"/>
      <c r="S1757" s="72"/>
      <c r="T1757" s="72"/>
      <c r="U1757" s="72"/>
      <c r="V1757" s="72"/>
      <c r="W1757" s="72"/>
      <c r="X1757" s="72"/>
      <c r="Y1757" s="72"/>
      <c r="Z1757" s="72"/>
      <c r="AA1757" s="58">
        <f t="shared" si="92"/>
        <v>0</v>
      </c>
      <c r="AB1757" s="73"/>
      <c r="AC1757" s="59">
        <f>IF(ROUND(Comptes!AA1757,0)=0,Comptes!AF1757,IFERROR(IF(Comptes!H1757&lt;&gt;0,IF(Comptes!AA1757&lt;&gt;0,SUMPRODUCT(Comptes!O1757:Z1757,Comptes!$O$5:$Z$5)/Comptes!AA1757,IF(Comptes!G1757&lt;&gt;0,$AC$3,Comptes!AF1757)),""),""))</f>
        <v>0</v>
      </c>
      <c r="AD1757" s="60" t="str">
        <f ca="1">+IFERROR(VLOOKUP((($AC$3-AC1757))/30.5,$AK$24:$AL$28,2,TRUE),"")</f>
        <v>A plus d’un an</v>
      </c>
      <c r="AE1757" s="52"/>
      <c r="AF1757" s="61"/>
    </row>
    <row r="1758" spans="1:32" customFormat="1" ht="13.8" x14ac:dyDescent="0.3">
      <c r="A1758" s="76"/>
      <c r="B1758" s="64" t="s">
        <v>125</v>
      </c>
      <c r="C1758" s="65" t="s">
        <v>125</v>
      </c>
      <c r="D1758" s="65" t="s">
        <v>125</v>
      </c>
      <c r="E1758" s="66" t="s">
        <v>125</v>
      </c>
      <c r="F1758" s="54">
        <v>0</v>
      </c>
      <c r="G1758" s="55">
        <v>0</v>
      </c>
      <c r="H1758" s="67">
        <f t="shared" si="90"/>
        <v>0</v>
      </c>
      <c r="I1758" s="68"/>
      <c r="J1758" s="56"/>
      <c r="K1758" s="69"/>
      <c r="L1758" s="70">
        <f t="shared" si="91"/>
        <v>0</v>
      </c>
      <c r="M1758" s="52"/>
      <c r="N1758" s="57">
        <v>0</v>
      </c>
      <c r="O1758" s="72"/>
      <c r="P1758" s="72"/>
      <c r="Q1758" s="72"/>
      <c r="R1758" s="72"/>
      <c r="S1758" s="72"/>
      <c r="T1758" s="72"/>
      <c r="U1758" s="72"/>
      <c r="V1758" s="72"/>
      <c r="W1758" s="72"/>
      <c r="X1758" s="72"/>
      <c r="Y1758" s="72"/>
      <c r="Z1758" s="72"/>
      <c r="AA1758" s="58">
        <f t="shared" si="92"/>
        <v>0</v>
      </c>
      <c r="AB1758" s="73"/>
      <c r="AC1758" s="59">
        <f>IF(ROUND(Comptes!AA1758,0)=0,Comptes!AF1758,IFERROR(IF(Comptes!H1758&lt;&gt;0,IF(Comptes!AA1758&lt;&gt;0,SUMPRODUCT(Comptes!O1758:Z1758,Comptes!$O$5:$Z$5)/Comptes!AA1758,IF(Comptes!G1758&lt;&gt;0,$AC$3,Comptes!AF1758)),""),""))</f>
        <v>0</v>
      </c>
      <c r="AD1758" s="60" t="str">
        <f ca="1">+IFERROR(VLOOKUP((($AC$3-AC1758))/30.5,$AK$24:$AL$28,2,TRUE),"")</f>
        <v>A plus d’un an</v>
      </c>
      <c r="AE1758" s="52"/>
      <c r="AF1758" s="61"/>
    </row>
    <row r="1759" spans="1:32" customFormat="1" ht="13.8" x14ac:dyDescent="0.3">
      <c r="A1759" s="76"/>
      <c r="B1759" s="64" t="s">
        <v>125</v>
      </c>
      <c r="C1759" s="65" t="s">
        <v>125</v>
      </c>
      <c r="D1759" s="65" t="s">
        <v>125</v>
      </c>
      <c r="E1759" s="66" t="s">
        <v>125</v>
      </c>
      <c r="F1759" s="54">
        <v>0</v>
      </c>
      <c r="G1759" s="55">
        <v>0</v>
      </c>
      <c r="H1759" s="67">
        <f t="shared" si="90"/>
        <v>0</v>
      </c>
      <c r="I1759" s="68"/>
      <c r="J1759" s="56"/>
      <c r="K1759" s="69"/>
      <c r="L1759" s="70">
        <f t="shared" si="91"/>
        <v>0</v>
      </c>
      <c r="M1759" s="52"/>
      <c r="N1759" s="57">
        <v>0</v>
      </c>
      <c r="O1759" s="72"/>
      <c r="P1759" s="72"/>
      <c r="Q1759" s="72"/>
      <c r="R1759" s="72"/>
      <c r="S1759" s="72"/>
      <c r="T1759" s="72"/>
      <c r="U1759" s="72"/>
      <c r="V1759" s="72"/>
      <c r="W1759" s="72"/>
      <c r="X1759" s="72"/>
      <c r="Y1759" s="72"/>
      <c r="Z1759" s="72"/>
      <c r="AA1759" s="58">
        <f t="shared" si="92"/>
        <v>0</v>
      </c>
      <c r="AB1759" s="73"/>
      <c r="AC1759" s="59">
        <f>IF(ROUND(Comptes!AA1759,0)=0,Comptes!AF1759,IFERROR(IF(Comptes!H1759&lt;&gt;0,IF(Comptes!AA1759&lt;&gt;0,SUMPRODUCT(Comptes!O1759:Z1759,Comptes!$O$5:$Z$5)/Comptes!AA1759,IF(Comptes!G1759&lt;&gt;0,$AC$3,Comptes!AF1759)),""),""))</f>
        <v>0</v>
      </c>
      <c r="AD1759" s="60" t="str">
        <f ca="1">+IFERROR(VLOOKUP((($AC$3-AC1759))/30.5,$AK$24:$AL$28,2,TRUE),"")</f>
        <v>A plus d’un an</v>
      </c>
      <c r="AE1759" s="52"/>
      <c r="AF1759" s="61"/>
    </row>
    <row r="1760" spans="1:32" customFormat="1" ht="13.8" x14ac:dyDescent="0.3">
      <c r="A1760" s="76"/>
      <c r="B1760" s="64" t="s">
        <v>125</v>
      </c>
      <c r="C1760" s="65" t="s">
        <v>125</v>
      </c>
      <c r="D1760" s="65" t="s">
        <v>125</v>
      </c>
      <c r="E1760" s="66" t="s">
        <v>125</v>
      </c>
      <c r="F1760" s="54">
        <v>0</v>
      </c>
      <c r="G1760" s="55">
        <v>0</v>
      </c>
      <c r="H1760" s="67">
        <f t="shared" si="90"/>
        <v>0</v>
      </c>
      <c r="I1760" s="68"/>
      <c r="J1760" s="56"/>
      <c r="K1760" s="69"/>
      <c r="L1760" s="70">
        <f t="shared" si="91"/>
        <v>0</v>
      </c>
      <c r="M1760" s="52"/>
      <c r="N1760" s="57">
        <v>0</v>
      </c>
      <c r="O1760" s="72"/>
      <c r="P1760" s="72"/>
      <c r="Q1760" s="72"/>
      <c r="R1760" s="72"/>
      <c r="S1760" s="72"/>
      <c r="T1760" s="72"/>
      <c r="U1760" s="72"/>
      <c r="V1760" s="72"/>
      <c r="W1760" s="72"/>
      <c r="X1760" s="72"/>
      <c r="Y1760" s="72"/>
      <c r="Z1760" s="72"/>
      <c r="AA1760" s="58">
        <f t="shared" si="92"/>
        <v>0</v>
      </c>
      <c r="AB1760" s="73"/>
      <c r="AC1760" s="59">
        <f>IF(ROUND(Comptes!AA1760,0)=0,Comptes!AF1760,IFERROR(IF(Comptes!H1760&lt;&gt;0,IF(Comptes!AA1760&lt;&gt;0,SUMPRODUCT(Comptes!O1760:Z1760,Comptes!$O$5:$Z$5)/Comptes!AA1760,IF(Comptes!G1760&lt;&gt;0,$AC$3,Comptes!AF1760)),""),""))</f>
        <v>0</v>
      </c>
      <c r="AD1760" s="60" t="str">
        <f ca="1">+IFERROR(VLOOKUP((($AC$3-AC1760))/30.5,$AK$24:$AL$28,2,TRUE),"")</f>
        <v>A plus d’un an</v>
      </c>
      <c r="AE1760" s="52"/>
      <c r="AF1760" s="61"/>
    </row>
    <row r="1761" spans="1:32" customFormat="1" ht="13.8" x14ac:dyDescent="0.3">
      <c r="A1761" s="76"/>
      <c r="B1761" s="64" t="s">
        <v>125</v>
      </c>
      <c r="C1761" s="65" t="s">
        <v>125</v>
      </c>
      <c r="D1761" s="65" t="s">
        <v>125</v>
      </c>
      <c r="E1761" s="66" t="s">
        <v>125</v>
      </c>
      <c r="F1761" s="54">
        <v>0</v>
      </c>
      <c r="G1761" s="55">
        <v>0</v>
      </c>
      <c r="H1761" s="67">
        <f t="shared" si="90"/>
        <v>0</v>
      </c>
      <c r="I1761" s="68"/>
      <c r="J1761" s="56"/>
      <c r="K1761" s="69"/>
      <c r="L1761" s="70">
        <f t="shared" si="91"/>
        <v>0</v>
      </c>
      <c r="M1761" s="52"/>
      <c r="N1761" s="57">
        <v>0</v>
      </c>
      <c r="O1761" s="72"/>
      <c r="P1761" s="72"/>
      <c r="Q1761" s="72"/>
      <c r="R1761" s="72"/>
      <c r="S1761" s="72"/>
      <c r="T1761" s="72"/>
      <c r="U1761" s="72"/>
      <c r="V1761" s="72"/>
      <c r="W1761" s="72"/>
      <c r="X1761" s="72"/>
      <c r="Y1761" s="72"/>
      <c r="Z1761" s="72"/>
      <c r="AA1761" s="58">
        <f t="shared" si="92"/>
        <v>0</v>
      </c>
      <c r="AB1761" s="73"/>
      <c r="AC1761" s="59">
        <f>IF(ROUND(Comptes!AA1761,0)=0,Comptes!AF1761,IFERROR(IF(Comptes!H1761&lt;&gt;0,IF(Comptes!AA1761&lt;&gt;0,SUMPRODUCT(Comptes!O1761:Z1761,Comptes!$O$5:$Z$5)/Comptes!AA1761,IF(Comptes!G1761&lt;&gt;0,$AC$3,Comptes!AF1761)),""),""))</f>
        <v>0</v>
      </c>
      <c r="AD1761" s="60" t="str">
        <f ca="1">+IFERROR(VLOOKUP((($AC$3-AC1761))/30.5,$AK$24:$AL$28,2,TRUE),"")</f>
        <v>A plus d’un an</v>
      </c>
      <c r="AE1761" s="52"/>
      <c r="AF1761" s="61"/>
    </row>
    <row r="1762" spans="1:32" customFormat="1" ht="13.8" x14ac:dyDescent="0.3">
      <c r="A1762" s="76"/>
      <c r="B1762" s="64" t="s">
        <v>125</v>
      </c>
      <c r="C1762" s="65" t="s">
        <v>125</v>
      </c>
      <c r="D1762" s="65" t="s">
        <v>125</v>
      </c>
      <c r="E1762" s="66" t="s">
        <v>125</v>
      </c>
      <c r="F1762" s="54">
        <v>0</v>
      </c>
      <c r="G1762" s="55">
        <v>0</v>
      </c>
      <c r="H1762" s="67">
        <f t="shared" si="90"/>
        <v>0</v>
      </c>
      <c r="I1762" s="68"/>
      <c r="J1762" s="56"/>
      <c r="K1762" s="69"/>
      <c r="L1762" s="70">
        <f t="shared" si="91"/>
        <v>0</v>
      </c>
      <c r="M1762" s="52"/>
      <c r="N1762" s="57">
        <v>0</v>
      </c>
      <c r="O1762" s="72"/>
      <c r="P1762" s="72"/>
      <c r="Q1762" s="72"/>
      <c r="R1762" s="72"/>
      <c r="S1762" s="72"/>
      <c r="T1762" s="72"/>
      <c r="U1762" s="72"/>
      <c r="V1762" s="72"/>
      <c r="W1762" s="72"/>
      <c r="X1762" s="72"/>
      <c r="Y1762" s="72"/>
      <c r="Z1762" s="72"/>
      <c r="AA1762" s="58">
        <f t="shared" si="92"/>
        <v>0</v>
      </c>
      <c r="AB1762" s="73"/>
      <c r="AC1762" s="59">
        <f>IF(ROUND(Comptes!AA1762,0)=0,Comptes!AF1762,IFERROR(IF(Comptes!H1762&lt;&gt;0,IF(Comptes!AA1762&lt;&gt;0,SUMPRODUCT(Comptes!O1762:Z1762,Comptes!$O$5:$Z$5)/Comptes!AA1762,IF(Comptes!G1762&lt;&gt;0,$AC$3,Comptes!AF1762)),""),""))</f>
        <v>0</v>
      </c>
      <c r="AD1762" s="60" t="str">
        <f ca="1">+IFERROR(VLOOKUP((($AC$3-AC1762))/30.5,$AK$24:$AL$28,2,TRUE),"")</f>
        <v>A plus d’un an</v>
      </c>
      <c r="AE1762" s="52"/>
      <c r="AF1762" s="61"/>
    </row>
    <row r="1763" spans="1:32" customFormat="1" ht="13.8" x14ac:dyDescent="0.3">
      <c r="A1763" s="76"/>
      <c r="B1763" s="64" t="s">
        <v>125</v>
      </c>
      <c r="C1763" s="65" t="s">
        <v>125</v>
      </c>
      <c r="D1763" s="65" t="s">
        <v>125</v>
      </c>
      <c r="E1763" s="66" t="s">
        <v>125</v>
      </c>
      <c r="F1763" s="54">
        <v>0</v>
      </c>
      <c r="G1763" s="55">
        <v>0</v>
      </c>
      <c r="H1763" s="67">
        <f t="shared" si="90"/>
        <v>0</v>
      </c>
      <c r="I1763" s="68"/>
      <c r="J1763" s="56"/>
      <c r="K1763" s="69"/>
      <c r="L1763" s="70">
        <f t="shared" si="91"/>
        <v>0</v>
      </c>
      <c r="M1763" s="52"/>
      <c r="N1763" s="57">
        <v>0</v>
      </c>
      <c r="O1763" s="72"/>
      <c r="P1763" s="72"/>
      <c r="Q1763" s="72"/>
      <c r="R1763" s="72"/>
      <c r="S1763" s="72"/>
      <c r="T1763" s="72"/>
      <c r="U1763" s="72"/>
      <c r="V1763" s="72"/>
      <c r="W1763" s="72"/>
      <c r="X1763" s="72"/>
      <c r="Y1763" s="72"/>
      <c r="Z1763" s="72"/>
      <c r="AA1763" s="58">
        <f t="shared" si="92"/>
        <v>0</v>
      </c>
      <c r="AB1763" s="73"/>
      <c r="AC1763" s="59">
        <f>IF(ROUND(Comptes!AA1763,0)=0,Comptes!AF1763,IFERROR(IF(Comptes!H1763&lt;&gt;0,IF(Comptes!AA1763&lt;&gt;0,SUMPRODUCT(Comptes!O1763:Z1763,Comptes!$O$5:$Z$5)/Comptes!AA1763,IF(Comptes!G1763&lt;&gt;0,$AC$3,Comptes!AF1763)),""),""))</f>
        <v>0</v>
      </c>
      <c r="AD1763" s="60" t="str">
        <f ca="1">+IFERROR(VLOOKUP((($AC$3-AC1763))/30.5,$AK$24:$AL$28,2,TRUE),"")</f>
        <v>A plus d’un an</v>
      </c>
      <c r="AE1763" s="52"/>
      <c r="AF1763" s="61"/>
    </row>
    <row r="1764" spans="1:32" customFormat="1" ht="13.8" x14ac:dyDescent="0.3">
      <c r="A1764" s="76"/>
      <c r="B1764" s="64" t="s">
        <v>125</v>
      </c>
      <c r="C1764" s="65" t="s">
        <v>125</v>
      </c>
      <c r="D1764" s="65" t="s">
        <v>125</v>
      </c>
      <c r="E1764" s="66" t="s">
        <v>125</v>
      </c>
      <c r="F1764" s="54">
        <v>0</v>
      </c>
      <c r="G1764" s="55">
        <v>0</v>
      </c>
      <c r="H1764" s="67">
        <f t="shared" si="90"/>
        <v>0</v>
      </c>
      <c r="I1764" s="68"/>
      <c r="J1764" s="56"/>
      <c r="K1764" s="69"/>
      <c r="L1764" s="70">
        <f t="shared" si="91"/>
        <v>0</v>
      </c>
      <c r="M1764" s="52"/>
      <c r="N1764" s="57">
        <v>0</v>
      </c>
      <c r="O1764" s="72"/>
      <c r="P1764" s="72"/>
      <c r="Q1764" s="72"/>
      <c r="R1764" s="72"/>
      <c r="S1764" s="72"/>
      <c r="T1764" s="72"/>
      <c r="U1764" s="72"/>
      <c r="V1764" s="72"/>
      <c r="W1764" s="72"/>
      <c r="X1764" s="72"/>
      <c r="Y1764" s="72"/>
      <c r="Z1764" s="72"/>
      <c r="AA1764" s="58">
        <f t="shared" si="92"/>
        <v>0</v>
      </c>
      <c r="AB1764" s="73"/>
      <c r="AC1764" s="59">
        <f>IF(ROUND(Comptes!AA1764,0)=0,Comptes!AF1764,IFERROR(IF(Comptes!H1764&lt;&gt;0,IF(Comptes!AA1764&lt;&gt;0,SUMPRODUCT(Comptes!O1764:Z1764,Comptes!$O$5:$Z$5)/Comptes!AA1764,IF(Comptes!G1764&lt;&gt;0,$AC$3,Comptes!AF1764)),""),""))</f>
        <v>0</v>
      </c>
      <c r="AD1764" s="60" t="str">
        <f ca="1">+IFERROR(VLOOKUP((($AC$3-AC1764))/30.5,$AK$24:$AL$28,2,TRUE),"")</f>
        <v>A plus d’un an</v>
      </c>
      <c r="AE1764" s="52"/>
      <c r="AF1764" s="61"/>
    </row>
    <row r="1765" spans="1:32" customFormat="1" ht="13.8" x14ac:dyDescent="0.3">
      <c r="A1765" s="76"/>
      <c r="B1765" s="64" t="s">
        <v>125</v>
      </c>
      <c r="C1765" s="65" t="s">
        <v>125</v>
      </c>
      <c r="D1765" s="65" t="s">
        <v>125</v>
      </c>
      <c r="E1765" s="66" t="s">
        <v>125</v>
      </c>
      <c r="F1765" s="54">
        <v>0</v>
      </c>
      <c r="G1765" s="55">
        <v>0</v>
      </c>
      <c r="H1765" s="67">
        <f t="shared" si="90"/>
        <v>0</v>
      </c>
      <c r="I1765" s="68"/>
      <c r="J1765" s="56"/>
      <c r="K1765" s="69"/>
      <c r="L1765" s="70">
        <f t="shared" si="91"/>
        <v>0</v>
      </c>
      <c r="M1765" s="52"/>
      <c r="N1765" s="57">
        <v>0</v>
      </c>
      <c r="O1765" s="72"/>
      <c r="P1765" s="72"/>
      <c r="Q1765" s="72"/>
      <c r="R1765" s="72"/>
      <c r="S1765" s="72"/>
      <c r="T1765" s="72"/>
      <c r="U1765" s="72"/>
      <c r="V1765" s="72"/>
      <c r="W1765" s="72"/>
      <c r="X1765" s="72"/>
      <c r="Y1765" s="72"/>
      <c r="Z1765" s="72"/>
      <c r="AA1765" s="58">
        <f t="shared" si="92"/>
        <v>0</v>
      </c>
      <c r="AB1765" s="73"/>
      <c r="AC1765" s="59">
        <f>IF(ROUND(Comptes!AA1765,0)=0,Comptes!AF1765,IFERROR(IF(Comptes!H1765&lt;&gt;0,IF(Comptes!AA1765&lt;&gt;0,SUMPRODUCT(Comptes!O1765:Z1765,Comptes!$O$5:$Z$5)/Comptes!AA1765,IF(Comptes!G1765&lt;&gt;0,$AC$3,Comptes!AF1765)),""),""))</f>
        <v>0</v>
      </c>
      <c r="AD1765" s="60" t="str">
        <f ca="1">+IFERROR(VLOOKUP((($AC$3-AC1765))/30.5,$AK$24:$AL$28,2,TRUE),"")</f>
        <v>A plus d’un an</v>
      </c>
      <c r="AE1765" s="52"/>
      <c r="AF1765" s="61"/>
    </row>
    <row r="1766" spans="1:32" customFormat="1" ht="13.8" x14ac:dyDescent="0.3">
      <c r="A1766" s="76"/>
      <c r="B1766" s="64" t="s">
        <v>125</v>
      </c>
      <c r="C1766" s="65" t="s">
        <v>125</v>
      </c>
      <c r="D1766" s="65" t="s">
        <v>125</v>
      </c>
      <c r="E1766" s="66" t="s">
        <v>125</v>
      </c>
      <c r="F1766" s="54">
        <v>0</v>
      </c>
      <c r="G1766" s="55">
        <v>0</v>
      </c>
      <c r="H1766" s="67">
        <f t="shared" si="90"/>
        <v>0</v>
      </c>
      <c r="I1766" s="68"/>
      <c r="J1766" s="56"/>
      <c r="K1766" s="69"/>
      <c r="L1766" s="70">
        <f t="shared" si="91"/>
        <v>0</v>
      </c>
      <c r="M1766" s="52"/>
      <c r="N1766" s="57">
        <v>0</v>
      </c>
      <c r="O1766" s="72"/>
      <c r="P1766" s="72"/>
      <c r="Q1766" s="72"/>
      <c r="R1766" s="72"/>
      <c r="S1766" s="72"/>
      <c r="T1766" s="72"/>
      <c r="U1766" s="72"/>
      <c r="V1766" s="72"/>
      <c r="W1766" s="72"/>
      <c r="X1766" s="72"/>
      <c r="Y1766" s="72"/>
      <c r="Z1766" s="72"/>
      <c r="AA1766" s="58">
        <f t="shared" si="92"/>
        <v>0</v>
      </c>
      <c r="AB1766" s="73"/>
      <c r="AC1766" s="59">
        <f>IF(ROUND(Comptes!AA1766,0)=0,Comptes!AF1766,IFERROR(IF(Comptes!H1766&lt;&gt;0,IF(Comptes!AA1766&lt;&gt;0,SUMPRODUCT(Comptes!O1766:Z1766,Comptes!$O$5:$Z$5)/Comptes!AA1766,IF(Comptes!G1766&lt;&gt;0,$AC$3,Comptes!AF1766)),""),""))</f>
        <v>0</v>
      </c>
      <c r="AD1766" s="60" t="str">
        <f ca="1">+IFERROR(VLOOKUP((($AC$3-AC1766))/30.5,$AK$24:$AL$28,2,TRUE),"")</f>
        <v>A plus d’un an</v>
      </c>
      <c r="AE1766" s="52"/>
      <c r="AF1766" s="61"/>
    </row>
    <row r="1767" spans="1:32" customFormat="1" ht="13.8" x14ac:dyDescent="0.3">
      <c r="A1767" s="76"/>
      <c r="B1767" s="64" t="s">
        <v>125</v>
      </c>
      <c r="C1767" s="65" t="s">
        <v>125</v>
      </c>
      <c r="D1767" s="65" t="s">
        <v>125</v>
      </c>
      <c r="E1767" s="66" t="s">
        <v>125</v>
      </c>
      <c r="F1767" s="54">
        <v>0</v>
      </c>
      <c r="G1767" s="55">
        <v>0</v>
      </c>
      <c r="H1767" s="67">
        <f t="shared" si="90"/>
        <v>0</v>
      </c>
      <c r="I1767" s="68"/>
      <c r="J1767" s="56"/>
      <c r="K1767" s="69"/>
      <c r="L1767" s="70">
        <f t="shared" si="91"/>
        <v>0</v>
      </c>
      <c r="M1767" s="52"/>
      <c r="N1767" s="57">
        <v>0</v>
      </c>
      <c r="O1767" s="72"/>
      <c r="P1767" s="72"/>
      <c r="Q1767" s="72"/>
      <c r="R1767" s="72"/>
      <c r="S1767" s="72"/>
      <c r="T1767" s="72"/>
      <c r="U1767" s="72"/>
      <c r="V1767" s="72"/>
      <c r="W1767" s="72"/>
      <c r="X1767" s="72"/>
      <c r="Y1767" s="72"/>
      <c r="Z1767" s="72"/>
      <c r="AA1767" s="58">
        <f t="shared" si="92"/>
        <v>0</v>
      </c>
      <c r="AB1767" s="73"/>
      <c r="AC1767" s="59">
        <f>IF(ROUND(Comptes!AA1767,0)=0,Comptes!AF1767,IFERROR(IF(Comptes!H1767&lt;&gt;0,IF(Comptes!AA1767&lt;&gt;0,SUMPRODUCT(Comptes!O1767:Z1767,Comptes!$O$5:$Z$5)/Comptes!AA1767,IF(Comptes!G1767&lt;&gt;0,$AC$3,Comptes!AF1767)),""),""))</f>
        <v>0</v>
      </c>
      <c r="AD1767" s="60" t="str">
        <f ca="1">+IFERROR(VLOOKUP((($AC$3-AC1767))/30.5,$AK$24:$AL$28,2,TRUE),"")</f>
        <v>A plus d’un an</v>
      </c>
      <c r="AE1767" s="52"/>
      <c r="AF1767" s="61"/>
    </row>
    <row r="1768" spans="1:32" customFormat="1" ht="13.8" x14ac:dyDescent="0.3">
      <c r="A1768" s="76"/>
      <c r="B1768" s="64" t="s">
        <v>125</v>
      </c>
      <c r="C1768" s="65" t="s">
        <v>125</v>
      </c>
      <c r="D1768" s="65" t="s">
        <v>125</v>
      </c>
      <c r="E1768" s="66" t="s">
        <v>125</v>
      </c>
      <c r="F1768" s="54">
        <v>0</v>
      </c>
      <c r="G1768" s="55">
        <v>0</v>
      </c>
      <c r="H1768" s="67">
        <f t="shared" si="90"/>
        <v>0</v>
      </c>
      <c r="I1768" s="68"/>
      <c r="J1768" s="56"/>
      <c r="K1768" s="69"/>
      <c r="L1768" s="70">
        <f t="shared" si="91"/>
        <v>0</v>
      </c>
      <c r="M1768" s="52"/>
      <c r="N1768" s="57">
        <v>0</v>
      </c>
      <c r="O1768" s="72"/>
      <c r="P1768" s="72"/>
      <c r="Q1768" s="72"/>
      <c r="R1768" s="72"/>
      <c r="S1768" s="72"/>
      <c r="T1768" s="72"/>
      <c r="U1768" s="72"/>
      <c r="V1768" s="72"/>
      <c r="W1768" s="72"/>
      <c r="X1768" s="72"/>
      <c r="Y1768" s="72"/>
      <c r="Z1768" s="72"/>
      <c r="AA1768" s="58">
        <f t="shared" si="92"/>
        <v>0</v>
      </c>
      <c r="AB1768" s="73"/>
      <c r="AC1768" s="59">
        <f>IF(ROUND(Comptes!AA1768,0)=0,Comptes!AF1768,IFERROR(IF(Comptes!H1768&lt;&gt;0,IF(Comptes!AA1768&lt;&gt;0,SUMPRODUCT(Comptes!O1768:Z1768,Comptes!$O$5:$Z$5)/Comptes!AA1768,IF(Comptes!G1768&lt;&gt;0,$AC$3,Comptes!AF1768)),""),""))</f>
        <v>0</v>
      </c>
      <c r="AD1768" s="60" t="str">
        <f ca="1">+IFERROR(VLOOKUP((($AC$3-AC1768))/30.5,$AK$24:$AL$28,2,TRUE),"")</f>
        <v>A plus d’un an</v>
      </c>
      <c r="AE1768" s="52"/>
      <c r="AF1768" s="61"/>
    </row>
    <row r="1769" spans="1:32" customFormat="1" ht="13.8" x14ac:dyDescent="0.3">
      <c r="A1769" s="76"/>
      <c r="B1769" s="64" t="s">
        <v>125</v>
      </c>
      <c r="C1769" s="65" t="s">
        <v>125</v>
      </c>
      <c r="D1769" s="65" t="s">
        <v>125</v>
      </c>
      <c r="E1769" s="66" t="s">
        <v>125</v>
      </c>
      <c r="F1769" s="54">
        <v>0</v>
      </c>
      <c r="G1769" s="55">
        <v>0</v>
      </c>
      <c r="H1769" s="67">
        <f t="shared" si="90"/>
        <v>0</v>
      </c>
      <c r="I1769" s="68"/>
      <c r="J1769" s="56"/>
      <c r="K1769" s="69"/>
      <c r="L1769" s="70">
        <f t="shared" si="91"/>
        <v>0</v>
      </c>
      <c r="M1769" s="52"/>
      <c r="N1769" s="57">
        <v>0</v>
      </c>
      <c r="O1769" s="72"/>
      <c r="P1769" s="72"/>
      <c r="Q1769" s="72"/>
      <c r="R1769" s="72"/>
      <c r="S1769" s="72"/>
      <c r="T1769" s="72"/>
      <c r="U1769" s="72"/>
      <c r="V1769" s="72"/>
      <c r="W1769" s="72"/>
      <c r="X1769" s="72"/>
      <c r="Y1769" s="72"/>
      <c r="Z1769" s="72"/>
      <c r="AA1769" s="58">
        <f t="shared" si="92"/>
        <v>0</v>
      </c>
      <c r="AB1769" s="73"/>
      <c r="AC1769" s="59">
        <f>IF(ROUND(Comptes!AA1769,0)=0,Comptes!AF1769,IFERROR(IF(Comptes!H1769&lt;&gt;0,IF(Comptes!AA1769&lt;&gt;0,SUMPRODUCT(Comptes!O1769:Z1769,Comptes!$O$5:$Z$5)/Comptes!AA1769,IF(Comptes!G1769&lt;&gt;0,$AC$3,Comptes!AF1769)),""),""))</f>
        <v>0</v>
      </c>
      <c r="AD1769" s="60" t="str">
        <f ca="1">+IFERROR(VLOOKUP((($AC$3-AC1769))/30.5,$AK$24:$AL$28,2,TRUE),"")</f>
        <v>A plus d’un an</v>
      </c>
      <c r="AE1769" s="52"/>
      <c r="AF1769" s="61"/>
    </row>
    <row r="1770" spans="1:32" customFormat="1" ht="13.8" x14ac:dyDescent="0.3">
      <c r="A1770" s="76"/>
      <c r="B1770" s="64" t="s">
        <v>125</v>
      </c>
      <c r="C1770" s="65" t="s">
        <v>125</v>
      </c>
      <c r="D1770" s="65" t="s">
        <v>125</v>
      </c>
      <c r="E1770" s="66" t="s">
        <v>125</v>
      </c>
      <c r="F1770" s="54">
        <v>0</v>
      </c>
      <c r="G1770" s="55">
        <v>0</v>
      </c>
      <c r="H1770" s="67">
        <f t="shared" si="90"/>
        <v>0</v>
      </c>
      <c r="I1770" s="68"/>
      <c r="J1770" s="56"/>
      <c r="K1770" s="69"/>
      <c r="L1770" s="70">
        <f t="shared" si="91"/>
        <v>0</v>
      </c>
      <c r="M1770" s="52"/>
      <c r="N1770" s="57">
        <v>0</v>
      </c>
      <c r="O1770" s="72"/>
      <c r="P1770" s="72"/>
      <c r="Q1770" s="72"/>
      <c r="R1770" s="72"/>
      <c r="S1770" s="72"/>
      <c r="T1770" s="72"/>
      <c r="U1770" s="72"/>
      <c r="V1770" s="72"/>
      <c r="W1770" s="72"/>
      <c r="X1770" s="72"/>
      <c r="Y1770" s="72"/>
      <c r="Z1770" s="72"/>
      <c r="AA1770" s="58">
        <f t="shared" si="92"/>
        <v>0</v>
      </c>
      <c r="AB1770" s="73"/>
      <c r="AC1770" s="59">
        <f>IF(ROUND(Comptes!AA1770,0)=0,Comptes!AF1770,IFERROR(IF(Comptes!H1770&lt;&gt;0,IF(Comptes!AA1770&lt;&gt;0,SUMPRODUCT(Comptes!O1770:Z1770,Comptes!$O$5:$Z$5)/Comptes!AA1770,IF(Comptes!G1770&lt;&gt;0,$AC$3,Comptes!AF1770)),""),""))</f>
        <v>0</v>
      </c>
      <c r="AD1770" s="60" t="str">
        <f ca="1">+IFERROR(VLOOKUP((($AC$3-AC1770))/30.5,$AK$24:$AL$28,2,TRUE),"")</f>
        <v>A plus d’un an</v>
      </c>
      <c r="AE1770" s="52"/>
      <c r="AF1770" s="61"/>
    </row>
    <row r="1771" spans="1:32" customFormat="1" ht="13.8" x14ac:dyDescent="0.3">
      <c r="A1771" s="76"/>
      <c r="B1771" s="64" t="s">
        <v>125</v>
      </c>
      <c r="C1771" s="65" t="s">
        <v>125</v>
      </c>
      <c r="D1771" s="65" t="s">
        <v>125</v>
      </c>
      <c r="E1771" s="66" t="s">
        <v>125</v>
      </c>
      <c r="F1771" s="54">
        <v>0</v>
      </c>
      <c r="G1771" s="55">
        <v>0</v>
      </c>
      <c r="H1771" s="67">
        <f t="shared" si="90"/>
        <v>0</v>
      </c>
      <c r="I1771" s="68"/>
      <c r="J1771" s="56"/>
      <c r="K1771" s="69"/>
      <c r="L1771" s="70">
        <f t="shared" si="91"/>
        <v>0</v>
      </c>
      <c r="M1771" s="52"/>
      <c r="N1771" s="57">
        <v>0</v>
      </c>
      <c r="O1771" s="72"/>
      <c r="P1771" s="72"/>
      <c r="Q1771" s="72"/>
      <c r="R1771" s="72"/>
      <c r="S1771" s="72"/>
      <c r="T1771" s="72"/>
      <c r="U1771" s="72"/>
      <c r="V1771" s="72"/>
      <c r="W1771" s="72"/>
      <c r="X1771" s="72"/>
      <c r="Y1771" s="72"/>
      <c r="Z1771" s="72"/>
      <c r="AA1771" s="58">
        <f t="shared" si="92"/>
        <v>0</v>
      </c>
      <c r="AB1771" s="73"/>
      <c r="AC1771" s="59">
        <f>IF(ROUND(Comptes!AA1771,0)=0,Comptes!AF1771,IFERROR(IF(Comptes!H1771&lt;&gt;0,IF(Comptes!AA1771&lt;&gt;0,SUMPRODUCT(Comptes!O1771:Z1771,Comptes!$O$5:$Z$5)/Comptes!AA1771,IF(Comptes!G1771&lt;&gt;0,$AC$3,Comptes!AF1771)),""),""))</f>
        <v>0</v>
      </c>
      <c r="AD1771" s="60" t="str">
        <f ca="1">+IFERROR(VLOOKUP((($AC$3-AC1771))/30.5,$AK$24:$AL$28,2,TRUE),"")</f>
        <v>A plus d’un an</v>
      </c>
      <c r="AE1771" s="52"/>
      <c r="AF1771" s="61"/>
    </row>
    <row r="1772" spans="1:32" customFormat="1" ht="13.8" x14ac:dyDescent="0.3">
      <c r="A1772" s="76"/>
      <c r="B1772" s="64" t="s">
        <v>125</v>
      </c>
      <c r="C1772" s="65" t="s">
        <v>125</v>
      </c>
      <c r="D1772" s="65" t="s">
        <v>125</v>
      </c>
      <c r="E1772" s="66" t="s">
        <v>125</v>
      </c>
      <c r="F1772" s="54">
        <v>0</v>
      </c>
      <c r="G1772" s="55">
        <v>0</v>
      </c>
      <c r="H1772" s="67">
        <f t="shared" si="90"/>
        <v>0</v>
      </c>
      <c r="I1772" s="68"/>
      <c r="J1772" s="56"/>
      <c r="K1772" s="69"/>
      <c r="L1772" s="70">
        <f t="shared" si="91"/>
        <v>0</v>
      </c>
      <c r="M1772" s="52"/>
      <c r="N1772" s="57">
        <v>0</v>
      </c>
      <c r="O1772" s="72"/>
      <c r="P1772" s="72"/>
      <c r="Q1772" s="72"/>
      <c r="R1772" s="72"/>
      <c r="S1772" s="72"/>
      <c r="T1772" s="72"/>
      <c r="U1772" s="72"/>
      <c r="V1772" s="72"/>
      <c r="W1772" s="72"/>
      <c r="X1772" s="72"/>
      <c r="Y1772" s="72"/>
      <c r="Z1772" s="72"/>
      <c r="AA1772" s="58">
        <f t="shared" si="92"/>
        <v>0</v>
      </c>
      <c r="AB1772" s="73"/>
      <c r="AC1772" s="59">
        <f>IF(ROUND(Comptes!AA1772,0)=0,Comptes!AF1772,IFERROR(IF(Comptes!H1772&lt;&gt;0,IF(Comptes!AA1772&lt;&gt;0,SUMPRODUCT(Comptes!O1772:Z1772,Comptes!$O$5:$Z$5)/Comptes!AA1772,IF(Comptes!G1772&lt;&gt;0,$AC$3,Comptes!AF1772)),""),""))</f>
        <v>0</v>
      </c>
      <c r="AD1772" s="60" t="str">
        <f ca="1">+IFERROR(VLOOKUP((($AC$3-AC1772))/30.5,$AK$24:$AL$28,2,TRUE),"")</f>
        <v>A plus d’un an</v>
      </c>
      <c r="AE1772" s="52"/>
      <c r="AF1772" s="61"/>
    </row>
    <row r="1773" spans="1:32" customFormat="1" ht="13.8" x14ac:dyDescent="0.3">
      <c r="A1773" s="76"/>
      <c r="B1773" s="64" t="s">
        <v>125</v>
      </c>
      <c r="C1773" s="65" t="s">
        <v>125</v>
      </c>
      <c r="D1773" s="65" t="s">
        <v>125</v>
      </c>
      <c r="E1773" s="66" t="s">
        <v>125</v>
      </c>
      <c r="F1773" s="54">
        <v>0</v>
      </c>
      <c r="G1773" s="55">
        <v>0</v>
      </c>
      <c r="H1773" s="67">
        <f t="shared" si="90"/>
        <v>0</v>
      </c>
      <c r="I1773" s="68"/>
      <c r="J1773" s="56"/>
      <c r="K1773" s="69"/>
      <c r="L1773" s="70">
        <f t="shared" si="91"/>
        <v>0</v>
      </c>
      <c r="M1773" s="52"/>
      <c r="N1773" s="57">
        <v>0</v>
      </c>
      <c r="O1773" s="72"/>
      <c r="P1773" s="72"/>
      <c r="Q1773" s="72"/>
      <c r="R1773" s="72"/>
      <c r="S1773" s="72"/>
      <c r="T1773" s="72"/>
      <c r="U1773" s="72"/>
      <c r="V1773" s="72"/>
      <c r="W1773" s="72"/>
      <c r="X1773" s="72"/>
      <c r="Y1773" s="72"/>
      <c r="Z1773" s="72"/>
      <c r="AA1773" s="58">
        <f t="shared" si="92"/>
        <v>0</v>
      </c>
      <c r="AB1773" s="73"/>
      <c r="AC1773" s="59">
        <f>IF(ROUND(Comptes!AA1773,0)=0,Comptes!AF1773,IFERROR(IF(Comptes!H1773&lt;&gt;0,IF(Comptes!AA1773&lt;&gt;0,SUMPRODUCT(Comptes!O1773:Z1773,Comptes!$O$5:$Z$5)/Comptes!AA1773,IF(Comptes!G1773&lt;&gt;0,$AC$3,Comptes!AF1773)),""),""))</f>
        <v>0</v>
      </c>
      <c r="AD1773" s="60" t="str">
        <f ca="1">+IFERROR(VLOOKUP((($AC$3-AC1773))/30.5,$AK$24:$AL$28,2,TRUE),"")</f>
        <v>A plus d’un an</v>
      </c>
      <c r="AE1773" s="52"/>
      <c r="AF1773" s="61"/>
    </row>
    <row r="1774" spans="1:32" customFormat="1" ht="13.8" x14ac:dyDescent="0.3">
      <c r="A1774" s="76"/>
      <c r="B1774" s="64" t="s">
        <v>125</v>
      </c>
      <c r="C1774" s="65" t="s">
        <v>125</v>
      </c>
      <c r="D1774" s="65" t="s">
        <v>125</v>
      </c>
      <c r="E1774" s="66" t="s">
        <v>125</v>
      </c>
      <c r="F1774" s="54">
        <v>0</v>
      </c>
      <c r="G1774" s="55">
        <v>0</v>
      </c>
      <c r="H1774" s="67">
        <f t="shared" si="90"/>
        <v>0</v>
      </c>
      <c r="I1774" s="68"/>
      <c r="J1774" s="56"/>
      <c r="K1774" s="69"/>
      <c r="L1774" s="70">
        <f t="shared" si="91"/>
        <v>0</v>
      </c>
      <c r="M1774" s="52"/>
      <c r="N1774" s="57">
        <v>0</v>
      </c>
      <c r="O1774" s="72"/>
      <c r="P1774" s="72"/>
      <c r="Q1774" s="72"/>
      <c r="R1774" s="72"/>
      <c r="S1774" s="72"/>
      <c r="T1774" s="72"/>
      <c r="U1774" s="72"/>
      <c r="V1774" s="72"/>
      <c r="W1774" s="72"/>
      <c r="X1774" s="72"/>
      <c r="Y1774" s="72"/>
      <c r="Z1774" s="72"/>
      <c r="AA1774" s="58">
        <f t="shared" si="92"/>
        <v>0</v>
      </c>
      <c r="AB1774" s="73"/>
      <c r="AC1774" s="59">
        <f>IF(ROUND(Comptes!AA1774,0)=0,Comptes!AF1774,IFERROR(IF(Comptes!H1774&lt;&gt;0,IF(Comptes!AA1774&lt;&gt;0,SUMPRODUCT(Comptes!O1774:Z1774,Comptes!$O$5:$Z$5)/Comptes!AA1774,IF(Comptes!G1774&lt;&gt;0,$AC$3,Comptes!AF1774)),""),""))</f>
        <v>0</v>
      </c>
      <c r="AD1774" s="60" t="str">
        <f ca="1">+IFERROR(VLOOKUP((($AC$3-AC1774))/30.5,$AK$24:$AL$28,2,TRUE),"")</f>
        <v>A plus d’un an</v>
      </c>
      <c r="AE1774" s="52"/>
      <c r="AF1774" s="61"/>
    </row>
    <row r="1775" spans="1:32" customFormat="1" ht="13.8" x14ac:dyDescent="0.3">
      <c r="A1775" s="76"/>
      <c r="B1775" s="64" t="s">
        <v>125</v>
      </c>
      <c r="C1775" s="65" t="s">
        <v>125</v>
      </c>
      <c r="D1775" s="65" t="s">
        <v>125</v>
      </c>
      <c r="E1775" s="66" t="s">
        <v>125</v>
      </c>
      <c r="F1775" s="54">
        <v>0</v>
      </c>
      <c r="G1775" s="55">
        <v>0</v>
      </c>
      <c r="H1775" s="67">
        <f t="shared" si="90"/>
        <v>0</v>
      </c>
      <c r="I1775" s="68"/>
      <c r="J1775" s="56"/>
      <c r="K1775" s="69"/>
      <c r="L1775" s="70">
        <f t="shared" si="91"/>
        <v>0</v>
      </c>
      <c r="M1775" s="52"/>
      <c r="N1775" s="57">
        <v>0</v>
      </c>
      <c r="O1775" s="72"/>
      <c r="P1775" s="72"/>
      <c r="Q1775" s="72"/>
      <c r="R1775" s="72"/>
      <c r="S1775" s="72"/>
      <c r="T1775" s="72"/>
      <c r="U1775" s="72"/>
      <c r="V1775" s="72"/>
      <c r="W1775" s="72"/>
      <c r="X1775" s="72"/>
      <c r="Y1775" s="72"/>
      <c r="Z1775" s="72"/>
      <c r="AA1775" s="58">
        <f t="shared" si="92"/>
        <v>0</v>
      </c>
      <c r="AB1775" s="73"/>
      <c r="AC1775" s="59">
        <f>IF(ROUND(Comptes!AA1775,0)=0,Comptes!AF1775,IFERROR(IF(Comptes!H1775&lt;&gt;0,IF(Comptes!AA1775&lt;&gt;0,SUMPRODUCT(Comptes!O1775:Z1775,Comptes!$O$5:$Z$5)/Comptes!AA1775,IF(Comptes!G1775&lt;&gt;0,$AC$3,Comptes!AF1775)),""),""))</f>
        <v>0</v>
      </c>
      <c r="AD1775" s="60" t="str">
        <f ca="1">+IFERROR(VLOOKUP((($AC$3-AC1775))/30.5,$AK$24:$AL$28,2,TRUE),"")</f>
        <v>A plus d’un an</v>
      </c>
      <c r="AE1775" s="52"/>
      <c r="AF1775" s="61"/>
    </row>
    <row r="1776" spans="1:32" customFormat="1" ht="13.8" x14ac:dyDescent="0.3">
      <c r="A1776" s="76"/>
      <c r="B1776" s="64" t="s">
        <v>125</v>
      </c>
      <c r="C1776" s="65" t="s">
        <v>125</v>
      </c>
      <c r="D1776" s="65" t="s">
        <v>125</v>
      </c>
      <c r="E1776" s="66" t="s">
        <v>125</v>
      </c>
      <c r="F1776" s="54">
        <v>0</v>
      </c>
      <c r="G1776" s="55">
        <v>0</v>
      </c>
      <c r="H1776" s="67">
        <f t="shared" si="90"/>
        <v>0</v>
      </c>
      <c r="I1776" s="68"/>
      <c r="J1776" s="56"/>
      <c r="K1776" s="69"/>
      <c r="L1776" s="70">
        <f t="shared" si="91"/>
        <v>0</v>
      </c>
      <c r="M1776" s="52"/>
      <c r="N1776" s="57">
        <v>0</v>
      </c>
      <c r="O1776" s="72"/>
      <c r="P1776" s="72"/>
      <c r="Q1776" s="72"/>
      <c r="R1776" s="72"/>
      <c r="S1776" s="72"/>
      <c r="T1776" s="72"/>
      <c r="U1776" s="72"/>
      <c r="V1776" s="72"/>
      <c r="W1776" s="72"/>
      <c r="X1776" s="72"/>
      <c r="Y1776" s="72"/>
      <c r="Z1776" s="72"/>
      <c r="AA1776" s="58">
        <f t="shared" si="92"/>
        <v>0</v>
      </c>
      <c r="AB1776" s="73"/>
      <c r="AC1776" s="59">
        <f>IF(ROUND(Comptes!AA1776,0)=0,Comptes!AF1776,IFERROR(IF(Comptes!H1776&lt;&gt;0,IF(Comptes!AA1776&lt;&gt;0,SUMPRODUCT(Comptes!O1776:Z1776,Comptes!$O$5:$Z$5)/Comptes!AA1776,IF(Comptes!G1776&lt;&gt;0,$AC$3,Comptes!AF1776)),""),""))</f>
        <v>0</v>
      </c>
      <c r="AD1776" s="60" t="str">
        <f ca="1">+IFERROR(VLOOKUP((($AC$3-AC1776))/30.5,$AK$24:$AL$28,2,TRUE),"")</f>
        <v>A plus d’un an</v>
      </c>
      <c r="AE1776" s="52"/>
      <c r="AF1776" s="61"/>
    </row>
    <row r="1777" spans="1:32" customFormat="1" ht="13.8" x14ac:dyDescent="0.3">
      <c r="A1777" s="76"/>
      <c r="B1777" s="64" t="s">
        <v>125</v>
      </c>
      <c r="C1777" s="65" t="s">
        <v>125</v>
      </c>
      <c r="D1777" s="65" t="s">
        <v>125</v>
      </c>
      <c r="E1777" s="66" t="s">
        <v>125</v>
      </c>
      <c r="F1777" s="54">
        <v>0</v>
      </c>
      <c r="G1777" s="55">
        <v>0</v>
      </c>
      <c r="H1777" s="67">
        <f t="shared" si="90"/>
        <v>0</v>
      </c>
      <c r="I1777" s="68"/>
      <c r="J1777" s="56"/>
      <c r="K1777" s="69"/>
      <c r="L1777" s="70">
        <f t="shared" si="91"/>
        <v>0</v>
      </c>
      <c r="M1777" s="52"/>
      <c r="N1777" s="57">
        <v>0</v>
      </c>
      <c r="O1777" s="72"/>
      <c r="P1777" s="72"/>
      <c r="Q1777" s="72"/>
      <c r="R1777" s="72"/>
      <c r="S1777" s="72"/>
      <c r="T1777" s="72"/>
      <c r="U1777" s="72"/>
      <c r="V1777" s="72"/>
      <c r="W1777" s="72"/>
      <c r="X1777" s="72"/>
      <c r="Y1777" s="72"/>
      <c r="Z1777" s="72"/>
      <c r="AA1777" s="58">
        <f t="shared" si="92"/>
        <v>0</v>
      </c>
      <c r="AB1777" s="73"/>
      <c r="AC1777" s="59">
        <f>IF(ROUND(Comptes!AA1777,0)=0,Comptes!AF1777,IFERROR(IF(Comptes!H1777&lt;&gt;0,IF(Comptes!AA1777&lt;&gt;0,SUMPRODUCT(Comptes!O1777:Z1777,Comptes!$O$5:$Z$5)/Comptes!AA1777,IF(Comptes!G1777&lt;&gt;0,$AC$3,Comptes!AF1777)),""),""))</f>
        <v>0</v>
      </c>
      <c r="AD1777" s="60" t="str">
        <f ca="1">+IFERROR(VLOOKUP((($AC$3-AC1777))/30.5,$AK$24:$AL$28,2,TRUE),"")</f>
        <v>A plus d’un an</v>
      </c>
      <c r="AE1777" s="52"/>
      <c r="AF1777" s="61"/>
    </row>
    <row r="1778" spans="1:32" customFormat="1" ht="13.8" x14ac:dyDescent="0.3">
      <c r="A1778" s="76"/>
      <c r="B1778" s="64" t="s">
        <v>125</v>
      </c>
      <c r="C1778" s="65" t="s">
        <v>125</v>
      </c>
      <c r="D1778" s="65" t="s">
        <v>125</v>
      </c>
      <c r="E1778" s="66" t="s">
        <v>125</v>
      </c>
      <c r="F1778" s="54">
        <v>0</v>
      </c>
      <c r="G1778" s="55">
        <v>0</v>
      </c>
      <c r="H1778" s="67">
        <f t="shared" si="90"/>
        <v>0</v>
      </c>
      <c r="I1778" s="68"/>
      <c r="J1778" s="56"/>
      <c r="K1778" s="69"/>
      <c r="L1778" s="70">
        <f t="shared" si="91"/>
        <v>0</v>
      </c>
      <c r="M1778" s="52"/>
      <c r="N1778" s="57">
        <v>0</v>
      </c>
      <c r="O1778" s="72"/>
      <c r="P1778" s="72"/>
      <c r="Q1778" s="72"/>
      <c r="R1778" s="72"/>
      <c r="S1778" s="72"/>
      <c r="T1778" s="72"/>
      <c r="U1778" s="72"/>
      <c r="V1778" s="72"/>
      <c r="W1778" s="72"/>
      <c r="X1778" s="72"/>
      <c r="Y1778" s="72"/>
      <c r="Z1778" s="72"/>
      <c r="AA1778" s="58">
        <f t="shared" si="92"/>
        <v>0</v>
      </c>
      <c r="AB1778" s="73"/>
      <c r="AC1778" s="59">
        <f>IF(ROUND(Comptes!AA1778,0)=0,Comptes!AF1778,IFERROR(IF(Comptes!H1778&lt;&gt;0,IF(Comptes!AA1778&lt;&gt;0,SUMPRODUCT(Comptes!O1778:Z1778,Comptes!$O$5:$Z$5)/Comptes!AA1778,IF(Comptes!G1778&lt;&gt;0,$AC$3,Comptes!AF1778)),""),""))</f>
        <v>0</v>
      </c>
      <c r="AD1778" s="60" t="str">
        <f ca="1">+IFERROR(VLOOKUP((($AC$3-AC1778))/30.5,$AK$24:$AL$28,2,TRUE),"")</f>
        <v>A plus d’un an</v>
      </c>
      <c r="AE1778" s="52"/>
      <c r="AF1778" s="61"/>
    </row>
    <row r="1779" spans="1:32" customFormat="1" ht="13.8" x14ac:dyDescent="0.3">
      <c r="A1779" s="76"/>
      <c r="B1779" s="64" t="s">
        <v>125</v>
      </c>
      <c r="C1779" s="65" t="s">
        <v>125</v>
      </c>
      <c r="D1779" s="65" t="s">
        <v>125</v>
      </c>
      <c r="E1779" s="66" t="s">
        <v>125</v>
      </c>
      <c r="F1779" s="54">
        <v>0</v>
      </c>
      <c r="G1779" s="55">
        <v>0</v>
      </c>
      <c r="H1779" s="67">
        <f t="shared" si="90"/>
        <v>0</v>
      </c>
      <c r="I1779" s="68"/>
      <c r="J1779" s="56"/>
      <c r="K1779" s="69"/>
      <c r="L1779" s="70">
        <f t="shared" si="91"/>
        <v>0</v>
      </c>
      <c r="M1779" s="52"/>
      <c r="N1779" s="57">
        <v>0</v>
      </c>
      <c r="O1779" s="72"/>
      <c r="P1779" s="72"/>
      <c r="Q1779" s="72"/>
      <c r="R1779" s="72"/>
      <c r="S1779" s="72"/>
      <c r="T1779" s="72"/>
      <c r="U1779" s="72"/>
      <c r="V1779" s="72"/>
      <c r="W1779" s="72"/>
      <c r="X1779" s="72"/>
      <c r="Y1779" s="72"/>
      <c r="Z1779" s="72"/>
      <c r="AA1779" s="58">
        <f t="shared" si="92"/>
        <v>0</v>
      </c>
      <c r="AB1779" s="73"/>
      <c r="AC1779" s="59">
        <f>IF(ROUND(Comptes!AA1779,0)=0,Comptes!AF1779,IFERROR(IF(Comptes!H1779&lt;&gt;0,IF(Comptes!AA1779&lt;&gt;0,SUMPRODUCT(Comptes!O1779:Z1779,Comptes!$O$5:$Z$5)/Comptes!AA1779,IF(Comptes!G1779&lt;&gt;0,$AC$3,Comptes!AF1779)),""),""))</f>
        <v>0</v>
      </c>
      <c r="AD1779" s="60" t="str">
        <f ca="1">+IFERROR(VLOOKUP((($AC$3-AC1779))/30.5,$AK$24:$AL$28,2,TRUE),"")</f>
        <v>A plus d’un an</v>
      </c>
      <c r="AE1779" s="52"/>
      <c r="AF1779" s="61"/>
    </row>
    <row r="1780" spans="1:32" customFormat="1" ht="13.8" x14ac:dyDescent="0.3">
      <c r="A1780" s="76"/>
      <c r="B1780" s="64" t="s">
        <v>125</v>
      </c>
      <c r="C1780" s="65" t="s">
        <v>125</v>
      </c>
      <c r="D1780" s="65" t="s">
        <v>125</v>
      </c>
      <c r="E1780" s="66" t="s">
        <v>125</v>
      </c>
      <c r="F1780" s="54">
        <v>0</v>
      </c>
      <c r="G1780" s="55">
        <v>0</v>
      </c>
      <c r="H1780" s="67">
        <f t="shared" si="90"/>
        <v>0</v>
      </c>
      <c r="I1780" s="68"/>
      <c r="J1780" s="56"/>
      <c r="K1780" s="69"/>
      <c r="L1780" s="70">
        <f t="shared" si="91"/>
        <v>0</v>
      </c>
      <c r="M1780" s="52"/>
      <c r="N1780" s="57">
        <v>0</v>
      </c>
      <c r="O1780" s="72"/>
      <c r="P1780" s="72"/>
      <c r="Q1780" s="72"/>
      <c r="R1780" s="72"/>
      <c r="S1780" s="72"/>
      <c r="T1780" s="72"/>
      <c r="U1780" s="72"/>
      <c r="V1780" s="72"/>
      <c r="W1780" s="72"/>
      <c r="X1780" s="72"/>
      <c r="Y1780" s="72"/>
      <c r="Z1780" s="72"/>
      <c r="AA1780" s="58">
        <f t="shared" si="92"/>
        <v>0</v>
      </c>
      <c r="AB1780" s="73"/>
      <c r="AC1780" s="59">
        <f>IF(ROUND(Comptes!AA1780,0)=0,Comptes!AF1780,IFERROR(IF(Comptes!H1780&lt;&gt;0,IF(Comptes!AA1780&lt;&gt;0,SUMPRODUCT(Comptes!O1780:Z1780,Comptes!$O$5:$Z$5)/Comptes!AA1780,IF(Comptes!G1780&lt;&gt;0,$AC$3,Comptes!AF1780)),""),""))</f>
        <v>0</v>
      </c>
      <c r="AD1780" s="60" t="str">
        <f ca="1">+IFERROR(VLOOKUP((($AC$3-AC1780))/30.5,$AK$24:$AL$28,2,TRUE),"")</f>
        <v>A plus d’un an</v>
      </c>
      <c r="AE1780" s="52"/>
      <c r="AF1780" s="61"/>
    </row>
    <row r="1781" spans="1:32" customFormat="1" ht="13.8" x14ac:dyDescent="0.3">
      <c r="A1781" s="76"/>
      <c r="B1781" s="64" t="s">
        <v>125</v>
      </c>
      <c r="C1781" s="65" t="s">
        <v>125</v>
      </c>
      <c r="D1781" s="65" t="s">
        <v>125</v>
      </c>
      <c r="E1781" s="66" t="s">
        <v>125</v>
      </c>
      <c r="F1781" s="54">
        <v>0</v>
      </c>
      <c r="G1781" s="55">
        <v>0</v>
      </c>
      <c r="H1781" s="67">
        <f t="shared" ref="H1781:H1844" si="93">AA1781+N1781-G1781</f>
        <v>0</v>
      </c>
      <c r="I1781" s="68"/>
      <c r="J1781" s="56"/>
      <c r="K1781" s="69"/>
      <c r="L1781" s="70">
        <f t="shared" ref="L1781:L1844" si="94">+F1781-N1781-K1781-AA1781</f>
        <v>0</v>
      </c>
      <c r="M1781" s="52"/>
      <c r="N1781" s="57">
        <v>0</v>
      </c>
      <c r="O1781" s="72"/>
      <c r="P1781" s="72"/>
      <c r="Q1781" s="72"/>
      <c r="R1781" s="72"/>
      <c r="S1781" s="72"/>
      <c r="T1781" s="72"/>
      <c r="U1781" s="72"/>
      <c r="V1781" s="72"/>
      <c r="W1781" s="72"/>
      <c r="X1781" s="72"/>
      <c r="Y1781" s="72"/>
      <c r="Z1781" s="72"/>
      <c r="AA1781" s="58">
        <f t="shared" ref="AA1781:AA1844" si="95">+SUM(O1781:Z1781)</f>
        <v>0</v>
      </c>
      <c r="AB1781" s="73"/>
      <c r="AC1781" s="59">
        <f>IF(ROUND(Comptes!AA1781,0)=0,Comptes!AF1781,IFERROR(IF(Comptes!H1781&lt;&gt;0,IF(Comptes!AA1781&lt;&gt;0,SUMPRODUCT(Comptes!O1781:Z1781,Comptes!$O$5:$Z$5)/Comptes!AA1781,IF(Comptes!G1781&lt;&gt;0,$AC$3,Comptes!AF1781)),""),""))</f>
        <v>0</v>
      </c>
      <c r="AD1781" s="60" t="str">
        <f ca="1">+IFERROR(VLOOKUP((($AC$3-AC1781))/30.5,$AK$24:$AL$28,2,TRUE),"")</f>
        <v>A plus d’un an</v>
      </c>
      <c r="AE1781" s="52"/>
      <c r="AF1781" s="61"/>
    </row>
    <row r="1782" spans="1:32" customFormat="1" ht="13.8" x14ac:dyDescent="0.3">
      <c r="A1782" s="76"/>
      <c r="B1782" s="64" t="s">
        <v>125</v>
      </c>
      <c r="C1782" s="65" t="s">
        <v>125</v>
      </c>
      <c r="D1782" s="65" t="s">
        <v>125</v>
      </c>
      <c r="E1782" s="66" t="s">
        <v>125</v>
      </c>
      <c r="F1782" s="54">
        <v>0</v>
      </c>
      <c r="G1782" s="55">
        <v>0</v>
      </c>
      <c r="H1782" s="67">
        <f t="shared" si="93"/>
        <v>0</v>
      </c>
      <c r="I1782" s="68"/>
      <c r="J1782" s="56"/>
      <c r="K1782" s="69"/>
      <c r="L1782" s="70">
        <f t="shared" si="94"/>
        <v>0</v>
      </c>
      <c r="M1782" s="52"/>
      <c r="N1782" s="57">
        <v>0</v>
      </c>
      <c r="O1782" s="72"/>
      <c r="P1782" s="72"/>
      <c r="Q1782" s="72"/>
      <c r="R1782" s="72"/>
      <c r="S1782" s="72"/>
      <c r="T1782" s="72"/>
      <c r="U1782" s="72"/>
      <c r="V1782" s="72"/>
      <c r="W1782" s="72"/>
      <c r="X1782" s="72"/>
      <c r="Y1782" s="72"/>
      <c r="Z1782" s="72"/>
      <c r="AA1782" s="58">
        <f t="shared" si="95"/>
        <v>0</v>
      </c>
      <c r="AB1782" s="73"/>
      <c r="AC1782" s="59">
        <f>IF(ROUND(Comptes!AA1782,0)=0,Comptes!AF1782,IFERROR(IF(Comptes!H1782&lt;&gt;0,IF(Comptes!AA1782&lt;&gt;0,SUMPRODUCT(Comptes!O1782:Z1782,Comptes!$O$5:$Z$5)/Comptes!AA1782,IF(Comptes!G1782&lt;&gt;0,$AC$3,Comptes!AF1782)),""),""))</f>
        <v>0</v>
      </c>
      <c r="AD1782" s="60" t="str">
        <f ca="1">+IFERROR(VLOOKUP((($AC$3-AC1782))/30.5,$AK$24:$AL$28,2,TRUE),"")</f>
        <v>A plus d’un an</v>
      </c>
      <c r="AE1782" s="52"/>
      <c r="AF1782" s="61"/>
    </row>
    <row r="1783" spans="1:32" customFormat="1" ht="13.8" x14ac:dyDescent="0.3">
      <c r="A1783" s="76"/>
      <c r="B1783" s="64" t="s">
        <v>125</v>
      </c>
      <c r="C1783" s="65" t="s">
        <v>125</v>
      </c>
      <c r="D1783" s="65" t="s">
        <v>125</v>
      </c>
      <c r="E1783" s="66" t="s">
        <v>125</v>
      </c>
      <c r="F1783" s="54">
        <v>0</v>
      </c>
      <c r="G1783" s="55">
        <v>0</v>
      </c>
      <c r="H1783" s="67">
        <f t="shared" si="93"/>
        <v>0</v>
      </c>
      <c r="I1783" s="68"/>
      <c r="J1783" s="56"/>
      <c r="K1783" s="69"/>
      <c r="L1783" s="70">
        <f t="shared" si="94"/>
        <v>0</v>
      </c>
      <c r="M1783" s="52"/>
      <c r="N1783" s="57">
        <v>0</v>
      </c>
      <c r="O1783" s="72"/>
      <c r="P1783" s="72"/>
      <c r="Q1783" s="72"/>
      <c r="R1783" s="72"/>
      <c r="S1783" s="72"/>
      <c r="T1783" s="72"/>
      <c r="U1783" s="72"/>
      <c r="V1783" s="72"/>
      <c r="W1783" s="72"/>
      <c r="X1783" s="72"/>
      <c r="Y1783" s="72"/>
      <c r="Z1783" s="72"/>
      <c r="AA1783" s="58">
        <f t="shared" si="95"/>
        <v>0</v>
      </c>
      <c r="AB1783" s="73"/>
      <c r="AC1783" s="59">
        <f>IF(ROUND(Comptes!AA1783,0)=0,Comptes!AF1783,IFERROR(IF(Comptes!H1783&lt;&gt;0,IF(Comptes!AA1783&lt;&gt;0,SUMPRODUCT(Comptes!O1783:Z1783,Comptes!$O$5:$Z$5)/Comptes!AA1783,IF(Comptes!G1783&lt;&gt;0,$AC$3,Comptes!AF1783)),""),""))</f>
        <v>0</v>
      </c>
      <c r="AD1783" s="60" t="str">
        <f ca="1">+IFERROR(VLOOKUP((($AC$3-AC1783))/30.5,$AK$24:$AL$28,2,TRUE),"")</f>
        <v>A plus d’un an</v>
      </c>
      <c r="AE1783" s="52"/>
      <c r="AF1783" s="61"/>
    </row>
    <row r="1784" spans="1:32" customFormat="1" ht="13.8" x14ac:dyDescent="0.3">
      <c r="A1784" s="76"/>
      <c r="B1784" s="64" t="s">
        <v>125</v>
      </c>
      <c r="C1784" s="65" t="s">
        <v>125</v>
      </c>
      <c r="D1784" s="65" t="s">
        <v>125</v>
      </c>
      <c r="E1784" s="66" t="s">
        <v>125</v>
      </c>
      <c r="F1784" s="54">
        <v>0</v>
      </c>
      <c r="G1784" s="55">
        <v>0</v>
      </c>
      <c r="H1784" s="67">
        <f t="shared" si="93"/>
        <v>0</v>
      </c>
      <c r="I1784" s="68"/>
      <c r="J1784" s="56"/>
      <c r="K1784" s="69"/>
      <c r="L1784" s="70">
        <f t="shared" si="94"/>
        <v>0</v>
      </c>
      <c r="M1784" s="52"/>
      <c r="N1784" s="57">
        <v>0</v>
      </c>
      <c r="O1784" s="72"/>
      <c r="P1784" s="72"/>
      <c r="Q1784" s="72"/>
      <c r="R1784" s="72"/>
      <c r="S1784" s="72"/>
      <c r="T1784" s="72"/>
      <c r="U1784" s="72"/>
      <c r="V1784" s="72"/>
      <c r="W1784" s="72"/>
      <c r="X1784" s="72"/>
      <c r="Y1784" s="72"/>
      <c r="Z1784" s="72"/>
      <c r="AA1784" s="58">
        <f t="shared" si="95"/>
        <v>0</v>
      </c>
      <c r="AB1784" s="73"/>
      <c r="AC1784" s="59">
        <f>IF(ROUND(Comptes!AA1784,0)=0,Comptes!AF1784,IFERROR(IF(Comptes!H1784&lt;&gt;0,IF(Comptes!AA1784&lt;&gt;0,SUMPRODUCT(Comptes!O1784:Z1784,Comptes!$O$5:$Z$5)/Comptes!AA1784,IF(Comptes!G1784&lt;&gt;0,$AC$3,Comptes!AF1784)),""),""))</f>
        <v>0</v>
      </c>
      <c r="AD1784" s="60" t="str">
        <f ca="1">+IFERROR(VLOOKUP((($AC$3-AC1784))/30.5,$AK$24:$AL$28,2,TRUE),"")</f>
        <v>A plus d’un an</v>
      </c>
      <c r="AE1784" s="52"/>
      <c r="AF1784" s="61"/>
    </row>
    <row r="1785" spans="1:32" customFormat="1" ht="13.8" x14ac:dyDescent="0.3">
      <c r="A1785" s="76"/>
      <c r="B1785" s="64" t="s">
        <v>125</v>
      </c>
      <c r="C1785" s="65" t="s">
        <v>125</v>
      </c>
      <c r="D1785" s="65" t="s">
        <v>125</v>
      </c>
      <c r="E1785" s="66" t="s">
        <v>125</v>
      </c>
      <c r="F1785" s="54">
        <v>0</v>
      </c>
      <c r="G1785" s="55">
        <v>0</v>
      </c>
      <c r="H1785" s="67">
        <f t="shared" si="93"/>
        <v>0</v>
      </c>
      <c r="I1785" s="68"/>
      <c r="J1785" s="56"/>
      <c r="K1785" s="69"/>
      <c r="L1785" s="70">
        <f t="shared" si="94"/>
        <v>0</v>
      </c>
      <c r="M1785" s="52"/>
      <c r="N1785" s="57">
        <v>0</v>
      </c>
      <c r="O1785" s="72"/>
      <c r="P1785" s="72"/>
      <c r="Q1785" s="72"/>
      <c r="R1785" s="72"/>
      <c r="S1785" s="72"/>
      <c r="T1785" s="72"/>
      <c r="U1785" s="72"/>
      <c r="V1785" s="72"/>
      <c r="W1785" s="72"/>
      <c r="X1785" s="72"/>
      <c r="Y1785" s="72"/>
      <c r="Z1785" s="72"/>
      <c r="AA1785" s="58">
        <f t="shared" si="95"/>
        <v>0</v>
      </c>
      <c r="AB1785" s="73"/>
      <c r="AC1785" s="59">
        <f>IF(ROUND(Comptes!AA1785,0)=0,Comptes!AF1785,IFERROR(IF(Comptes!H1785&lt;&gt;0,IF(Comptes!AA1785&lt;&gt;0,SUMPRODUCT(Comptes!O1785:Z1785,Comptes!$O$5:$Z$5)/Comptes!AA1785,IF(Comptes!G1785&lt;&gt;0,$AC$3,Comptes!AF1785)),""),""))</f>
        <v>0</v>
      </c>
      <c r="AD1785" s="60" t="str">
        <f ca="1">+IFERROR(VLOOKUP((($AC$3-AC1785))/30.5,$AK$24:$AL$28,2,TRUE),"")</f>
        <v>A plus d’un an</v>
      </c>
      <c r="AE1785" s="52"/>
      <c r="AF1785" s="61"/>
    </row>
    <row r="1786" spans="1:32" customFormat="1" ht="13.8" x14ac:dyDescent="0.3">
      <c r="A1786" s="76"/>
      <c r="B1786" s="64" t="s">
        <v>125</v>
      </c>
      <c r="C1786" s="65" t="s">
        <v>125</v>
      </c>
      <c r="D1786" s="65" t="s">
        <v>125</v>
      </c>
      <c r="E1786" s="66" t="s">
        <v>125</v>
      </c>
      <c r="F1786" s="54">
        <v>0</v>
      </c>
      <c r="G1786" s="55">
        <v>0</v>
      </c>
      <c r="H1786" s="67">
        <f t="shared" si="93"/>
        <v>0</v>
      </c>
      <c r="I1786" s="68"/>
      <c r="J1786" s="56"/>
      <c r="K1786" s="69"/>
      <c r="L1786" s="70">
        <f t="shared" si="94"/>
        <v>0</v>
      </c>
      <c r="M1786" s="52"/>
      <c r="N1786" s="57">
        <v>0</v>
      </c>
      <c r="O1786" s="72"/>
      <c r="P1786" s="72"/>
      <c r="Q1786" s="72"/>
      <c r="R1786" s="72"/>
      <c r="S1786" s="72"/>
      <c r="T1786" s="72"/>
      <c r="U1786" s="72"/>
      <c r="V1786" s="72"/>
      <c r="W1786" s="72"/>
      <c r="X1786" s="72"/>
      <c r="Y1786" s="72"/>
      <c r="Z1786" s="72"/>
      <c r="AA1786" s="58">
        <f t="shared" si="95"/>
        <v>0</v>
      </c>
      <c r="AB1786" s="73"/>
      <c r="AC1786" s="59">
        <f>IF(ROUND(Comptes!AA1786,0)=0,Comptes!AF1786,IFERROR(IF(Comptes!H1786&lt;&gt;0,IF(Comptes!AA1786&lt;&gt;0,SUMPRODUCT(Comptes!O1786:Z1786,Comptes!$O$5:$Z$5)/Comptes!AA1786,IF(Comptes!G1786&lt;&gt;0,$AC$3,Comptes!AF1786)),""),""))</f>
        <v>0</v>
      </c>
      <c r="AD1786" s="60" t="str">
        <f ca="1">+IFERROR(VLOOKUP((($AC$3-AC1786))/30.5,$AK$24:$AL$28,2,TRUE),"")</f>
        <v>A plus d’un an</v>
      </c>
      <c r="AE1786" s="52"/>
      <c r="AF1786" s="61"/>
    </row>
    <row r="1787" spans="1:32" customFormat="1" ht="13.8" x14ac:dyDescent="0.3">
      <c r="A1787" s="76"/>
      <c r="B1787" s="64" t="s">
        <v>125</v>
      </c>
      <c r="C1787" s="65" t="s">
        <v>125</v>
      </c>
      <c r="D1787" s="65" t="s">
        <v>125</v>
      </c>
      <c r="E1787" s="66" t="s">
        <v>125</v>
      </c>
      <c r="F1787" s="54">
        <v>0</v>
      </c>
      <c r="G1787" s="55">
        <v>0</v>
      </c>
      <c r="H1787" s="67">
        <f t="shared" si="93"/>
        <v>0</v>
      </c>
      <c r="I1787" s="68"/>
      <c r="J1787" s="56"/>
      <c r="K1787" s="69"/>
      <c r="L1787" s="70">
        <f t="shared" si="94"/>
        <v>0</v>
      </c>
      <c r="M1787" s="52"/>
      <c r="N1787" s="57">
        <v>0</v>
      </c>
      <c r="O1787" s="72"/>
      <c r="P1787" s="72"/>
      <c r="Q1787" s="72"/>
      <c r="R1787" s="72"/>
      <c r="S1787" s="72"/>
      <c r="T1787" s="72"/>
      <c r="U1787" s="72"/>
      <c r="V1787" s="72"/>
      <c r="W1787" s="72"/>
      <c r="X1787" s="72"/>
      <c r="Y1787" s="72"/>
      <c r="Z1787" s="72"/>
      <c r="AA1787" s="58">
        <f t="shared" si="95"/>
        <v>0</v>
      </c>
      <c r="AB1787" s="73"/>
      <c r="AC1787" s="59">
        <f>IF(ROUND(Comptes!AA1787,0)=0,Comptes!AF1787,IFERROR(IF(Comptes!H1787&lt;&gt;0,IF(Comptes!AA1787&lt;&gt;0,SUMPRODUCT(Comptes!O1787:Z1787,Comptes!$O$5:$Z$5)/Comptes!AA1787,IF(Comptes!G1787&lt;&gt;0,$AC$3,Comptes!AF1787)),""),""))</f>
        <v>0</v>
      </c>
      <c r="AD1787" s="60" t="str">
        <f ca="1">+IFERROR(VLOOKUP((($AC$3-AC1787))/30.5,$AK$24:$AL$28,2,TRUE),"")</f>
        <v>A plus d’un an</v>
      </c>
      <c r="AE1787" s="52"/>
      <c r="AF1787" s="61"/>
    </row>
    <row r="1788" spans="1:32" customFormat="1" ht="13.8" x14ac:dyDescent="0.3">
      <c r="A1788" s="76"/>
      <c r="B1788" s="64" t="s">
        <v>125</v>
      </c>
      <c r="C1788" s="65" t="s">
        <v>125</v>
      </c>
      <c r="D1788" s="65" t="s">
        <v>125</v>
      </c>
      <c r="E1788" s="66" t="s">
        <v>125</v>
      </c>
      <c r="F1788" s="54">
        <v>0</v>
      </c>
      <c r="G1788" s="55">
        <v>0</v>
      </c>
      <c r="H1788" s="67">
        <f t="shared" si="93"/>
        <v>0</v>
      </c>
      <c r="I1788" s="68"/>
      <c r="J1788" s="56"/>
      <c r="K1788" s="69"/>
      <c r="L1788" s="70">
        <f t="shared" si="94"/>
        <v>0</v>
      </c>
      <c r="M1788" s="52"/>
      <c r="N1788" s="57">
        <v>0</v>
      </c>
      <c r="O1788" s="72"/>
      <c r="P1788" s="72"/>
      <c r="Q1788" s="72"/>
      <c r="R1788" s="72"/>
      <c r="S1788" s="72"/>
      <c r="T1788" s="72"/>
      <c r="U1788" s="72"/>
      <c r="V1788" s="72"/>
      <c r="W1788" s="72"/>
      <c r="X1788" s="72"/>
      <c r="Y1788" s="72"/>
      <c r="Z1788" s="72"/>
      <c r="AA1788" s="58">
        <f t="shared" si="95"/>
        <v>0</v>
      </c>
      <c r="AB1788" s="73"/>
      <c r="AC1788" s="59">
        <f>IF(ROUND(Comptes!AA1788,0)=0,Comptes!AF1788,IFERROR(IF(Comptes!H1788&lt;&gt;0,IF(Comptes!AA1788&lt;&gt;0,SUMPRODUCT(Comptes!O1788:Z1788,Comptes!$O$5:$Z$5)/Comptes!AA1788,IF(Comptes!G1788&lt;&gt;0,$AC$3,Comptes!AF1788)),""),""))</f>
        <v>0</v>
      </c>
      <c r="AD1788" s="60" t="str">
        <f ca="1">+IFERROR(VLOOKUP((($AC$3-AC1788))/30.5,$AK$24:$AL$28,2,TRUE),"")</f>
        <v>A plus d’un an</v>
      </c>
      <c r="AE1788" s="52"/>
      <c r="AF1788" s="61"/>
    </row>
    <row r="1789" spans="1:32" customFormat="1" ht="13.8" x14ac:dyDescent="0.3">
      <c r="A1789" s="76"/>
      <c r="B1789" s="64" t="s">
        <v>125</v>
      </c>
      <c r="C1789" s="65" t="s">
        <v>125</v>
      </c>
      <c r="D1789" s="65" t="s">
        <v>125</v>
      </c>
      <c r="E1789" s="66" t="s">
        <v>125</v>
      </c>
      <c r="F1789" s="54">
        <v>0</v>
      </c>
      <c r="G1789" s="55">
        <v>0</v>
      </c>
      <c r="H1789" s="67">
        <f t="shared" si="93"/>
        <v>0</v>
      </c>
      <c r="I1789" s="68"/>
      <c r="J1789" s="56"/>
      <c r="K1789" s="69"/>
      <c r="L1789" s="70">
        <f t="shared" si="94"/>
        <v>0</v>
      </c>
      <c r="M1789" s="52"/>
      <c r="N1789" s="57">
        <v>0</v>
      </c>
      <c r="O1789" s="72"/>
      <c r="P1789" s="72"/>
      <c r="Q1789" s="72"/>
      <c r="R1789" s="72"/>
      <c r="S1789" s="72"/>
      <c r="T1789" s="72"/>
      <c r="U1789" s="72"/>
      <c r="V1789" s="72"/>
      <c r="W1789" s="72"/>
      <c r="X1789" s="72"/>
      <c r="Y1789" s="72"/>
      <c r="Z1789" s="72"/>
      <c r="AA1789" s="58">
        <f t="shared" si="95"/>
        <v>0</v>
      </c>
      <c r="AB1789" s="73"/>
      <c r="AC1789" s="59">
        <f>IF(ROUND(Comptes!AA1789,0)=0,Comptes!AF1789,IFERROR(IF(Comptes!H1789&lt;&gt;0,IF(Comptes!AA1789&lt;&gt;0,SUMPRODUCT(Comptes!O1789:Z1789,Comptes!$O$5:$Z$5)/Comptes!AA1789,IF(Comptes!G1789&lt;&gt;0,$AC$3,Comptes!AF1789)),""),""))</f>
        <v>0</v>
      </c>
      <c r="AD1789" s="60" t="str">
        <f ca="1">+IFERROR(VLOOKUP((($AC$3-AC1789))/30.5,$AK$24:$AL$28,2,TRUE),"")</f>
        <v>A plus d’un an</v>
      </c>
      <c r="AE1789" s="52"/>
      <c r="AF1789" s="61"/>
    </row>
    <row r="1790" spans="1:32" customFormat="1" ht="13.8" x14ac:dyDescent="0.3">
      <c r="A1790" s="76"/>
      <c r="B1790" s="64" t="s">
        <v>125</v>
      </c>
      <c r="C1790" s="65" t="s">
        <v>125</v>
      </c>
      <c r="D1790" s="65" t="s">
        <v>125</v>
      </c>
      <c r="E1790" s="66" t="s">
        <v>125</v>
      </c>
      <c r="F1790" s="54">
        <v>0</v>
      </c>
      <c r="G1790" s="55">
        <v>0</v>
      </c>
      <c r="H1790" s="67">
        <f t="shared" si="93"/>
        <v>0</v>
      </c>
      <c r="I1790" s="68"/>
      <c r="J1790" s="56"/>
      <c r="K1790" s="69"/>
      <c r="L1790" s="70">
        <f t="shared" si="94"/>
        <v>0</v>
      </c>
      <c r="M1790" s="52"/>
      <c r="N1790" s="57">
        <v>0</v>
      </c>
      <c r="O1790" s="72"/>
      <c r="P1790" s="72"/>
      <c r="Q1790" s="72"/>
      <c r="R1790" s="72"/>
      <c r="S1790" s="72"/>
      <c r="T1790" s="72"/>
      <c r="U1790" s="72"/>
      <c r="V1790" s="72"/>
      <c r="W1790" s="72"/>
      <c r="X1790" s="72"/>
      <c r="Y1790" s="72"/>
      <c r="Z1790" s="72"/>
      <c r="AA1790" s="58">
        <f t="shared" si="95"/>
        <v>0</v>
      </c>
      <c r="AB1790" s="73"/>
      <c r="AC1790" s="59">
        <f>IF(ROUND(Comptes!AA1790,0)=0,Comptes!AF1790,IFERROR(IF(Comptes!H1790&lt;&gt;0,IF(Comptes!AA1790&lt;&gt;0,SUMPRODUCT(Comptes!O1790:Z1790,Comptes!$O$5:$Z$5)/Comptes!AA1790,IF(Comptes!G1790&lt;&gt;0,$AC$3,Comptes!AF1790)),""),""))</f>
        <v>0</v>
      </c>
      <c r="AD1790" s="60" t="str">
        <f ca="1">+IFERROR(VLOOKUP((($AC$3-AC1790))/30.5,$AK$24:$AL$28,2,TRUE),"")</f>
        <v>A plus d’un an</v>
      </c>
      <c r="AE1790" s="52"/>
      <c r="AF1790" s="61"/>
    </row>
    <row r="1791" spans="1:32" customFormat="1" ht="13.8" x14ac:dyDescent="0.3">
      <c r="A1791" s="76"/>
      <c r="B1791" s="64" t="s">
        <v>125</v>
      </c>
      <c r="C1791" s="65" t="s">
        <v>125</v>
      </c>
      <c r="D1791" s="65" t="s">
        <v>125</v>
      </c>
      <c r="E1791" s="66" t="s">
        <v>125</v>
      </c>
      <c r="F1791" s="54">
        <v>0</v>
      </c>
      <c r="G1791" s="55">
        <v>0</v>
      </c>
      <c r="H1791" s="67">
        <f t="shared" si="93"/>
        <v>0</v>
      </c>
      <c r="I1791" s="68"/>
      <c r="J1791" s="56"/>
      <c r="K1791" s="69"/>
      <c r="L1791" s="70">
        <f t="shared" si="94"/>
        <v>0</v>
      </c>
      <c r="M1791" s="52"/>
      <c r="N1791" s="57">
        <v>0</v>
      </c>
      <c r="O1791" s="72"/>
      <c r="P1791" s="72"/>
      <c r="Q1791" s="72"/>
      <c r="R1791" s="72"/>
      <c r="S1791" s="72"/>
      <c r="T1791" s="72"/>
      <c r="U1791" s="72"/>
      <c r="V1791" s="72"/>
      <c r="W1791" s="72"/>
      <c r="X1791" s="72"/>
      <c r="Y1791" s="72"/>
      <c r="Z1791" s="72"/>
      <c r="AA1791" s="58">
        <f t="shared" si="95"/>
        <v>0</v>
      </c>
      <c r="AB1791" s="73"/>
      <c r="AC1791" s="59">
        <f>IF(ROUND(Comptes!AA1791,0)=0,Comptes!AF1791,IFERROR(IF(Comptes!H1791&lt;&gt;0,IF(Comptes!AA1791&lt;&gt;0,SUMPRODUCT(Comptes!O1791:Z1791,Comptes!$O$5:$Z$5)/Comptes!AA1791,IF(Comptes!G1791&lt;&gt;0,$AC$3,Comptes!AF1791)),""),""))</f>
        <v>0</v>
      </c>
      <c r="AD1791" s="60" t="str">
        <f ca="1">+IFERROR(VLOOKUP((($AC$3-AC1791))/30.5,$AK$24:$AL$28,2,TRUE),"")</f>
        <v>A plus d’un an</v>
      </c>
      <c r="AE1791" s="52"/>
      <c r="AF1791" s="61"/>
    </row>
    <row r="1792" spans="1:32" customFormat="1" ht="13.8" x14ac:dyDescent="0.3">
      <c r="A1792" s="76"/>
      <c r="B1792" s="64" t="s">
        <v>125</v>
      </c>
      <c r="C1792" s="65" t="s">
        <v>125</v>
      </c>
      <c r="D1792" s="65" t="s">
        <v>125</v>
      </c>
      <c r="E1792" s="66" t="s">
        <v>125</v>
      </c>
      <c r="F1792" s="54">
        <v>0</v>
      </c>
      <c r="G1792" s="55">
        <v>0</v>
      </c>
      <c r="H1792" s="67">
        <f t="shared" si="93"/>
        <v>0</v>
      </c>
      <c r="I1792" s="68"/>
      <c r="J1792" s="56"/>
      <c r="K1792" s="69"/>
      <c r="L1792" s="70">
        <f t="shared" si="94"/>
        <v>0</v>
      </c>
      <c r="M1792" s="52"/>
      <c r="N1792" s="57">
        <v>0</v>
      </c>
      <c r="O1792" s="72"/>
      <c r="P1792" s="72"/>
      <c r="Q1792" s="72"/>
      <c r="R1792" s="72"/>
      <c r="S1792" s="72"/>
      <c r="T1792" s="72"/>
      <c r="U1792" s="72"/>
      <c r="V1792" s="72"/>
      <c r="W1792" s="72"/>
      <c r="X1792" s="72"/>
      <c r="Y1792" s="72"/>
      <c r="Z1792" s="72"/>
      <c r="AA1792" s="58">
        <f t="shared" si="95"/>
        <v>0</v>
      </c>
      <c r="AB1792" s="73"/>
      <c r="AC1792" s="59">
        <f>IF(ROUND(Comptes!AA1792,0)=0,Comptes!AF1792,IFERROR(IF(Comptes!H1792&lt;&gt;0,IF(Comptes!AA1792&lt;&gt;0,SUMPRODUCT(Comptes!O1792:Z1792,Comptes!$O$5:$Z$5)/Comptes!AA1792,IF(Comptes!G1792&lt;&gt;0,$AC$3,Comptes!AF1792)),""),""))</f>
        <v>0</v>
      </c>
      <c r="AD1792" s="60" t="str">
        <f ca="1">+IFERROR(VLOOKUP((($AC$3-AC1792))/30.5,$AK$24:$AL$28,2,TRUE),"")</f>
        <v>A plus d’un an</v>
      </c>
      <c r="AE1792" s="52"/>
      <c r="AF1792" s="61"/>
    </row>
    <row r="1793" spans="1:32" customFormat="1" ht="13.8" x14ac:dyDescent="0.3">
      <c r="A1793" s="76"/>
      <c r="B1793" s="64" t="s">
        <v>125</v>
      </c>
      <c r="C1793" s="65" t="s">
        <v>125</v>
      </c>
      <c r="D1793" s="65" t="s">
        <v>125</v>
      </c>
      <c r="E1793" s="66" t="s">
        <v>125</v>
      </c>
      <c r="F1793" s="54">
        <v>0</v>
      </c>
      <c r="G1793" s="55">
        <v>0</v>
      </c>
      <c r="H1793" s="67">
        <f t="shared" si="93"/>
        <v>0</v>
      </c>
      <c r="I1793" s="68"/>
      <c r="J1793" s="56"/>
      <c r="K1793" s="69"/>
      <c r="L1793" s="70">
        <f t="shared" si="94"/>
        <v>0</v>
      </c>
      <c r="M1793" s="52"/>
      <c r="N1793" s="57">
        <v>0</v>
      </c>
      <c r="O1793" s="72"/>
      <c r="P1793" s="72"/>
      <c r="Q1793" s="72"/>
      <c r="R1793" s="72"/>
      <c r="S1793" s="72"/>
      <c r="T1793" s="72"/>
      <c r="U1793" s="72"/>
      <c r="V1793" s="72"/>
      <c r="W1793" s="72"/>
      <c r="X1793" s="72"/>
      <c r="Y1793" s="72"/>
      <c r="Z1793" s="72"/>
      <c r="AA1793" s="58">
        <f t="shared" si="95"/>
        <v>0</v>
      </c>
      <c r="AB1793" s="73"/>
      <c r="AC1793" s="59">
        <f>IF(ROUND(Comptes!AA1793,0)=0,Comptes!AF1793,IFERROR(IF(Comptes!H1793&lt;&gt;0,IF(Comptes!AA1793&lt;&gt;0,SUMPRODUCT(Comptes!O1793:Z1793,Comptes!$O$5:$Z$5)/Comptes!AA1793,IF(Comptes!G1793&lt;&gt;0,$AC$3,Comptes!AF1793)),""),""))</f>
        <v>0</v>
      </c>
      <c r="AD1793" s="60" t="str">
        <f ca="1">+IFERROR(VLOOKUP((($AC$3-AC1793))/30.5,$AK$24:$AL$28,2,TRUE),"")</f>
        <v>A plus d’un an</v>
      </c>
      <c r="AE1793" s="52"/>
      <c r="AF1793" s="61"/>
    </row>
    <row r="1794" spans="1:32" customFormat="1" ht="13.8" x14ac:dyDescent="0.3">
      <c r="A1794" s="76"/>
      <c r="B1794" s="64" t="s">
        <v>125</v>
      </c>
      <c r="C1794" s="65" t="s">
        <v>125</v>
      </c>
      <c r="D1794" s="65" t="s">
        <v>125</v>
      </c>
      <c r="E1794" s="66" t="s">
        <v>125</v>
      </c>
      <c r="F1794" s="54">
        <v>0</v>
      </c>
      <c r="G1794" s="55">
        <v>0</v>
      </c>
      <c r="H1794" s="67">
        <f t="shared" si="93"/>
        <v>0</v>
      </c>
      <c r="I1794" s="68"/>
      <c r="J1794" s="56"/>
      <c r="K1794" s="69"/>
      <c r="L1794" s="70">
        <f t="shared" si="94"/>
        <v>0</v>
      </c>
      <c r="M1794" s="52"/>
      <c r="N1794" s="57">
        <v>0</v>
      </c>
      <c r="O1794" s="72"/>
      <c r="P1794" s="72"/>
      <c r="Q1794" s="72"/>
      <c r="R1794" s="72"/>
      <c r="S1794" s="72"/>
      <c r="T1794" s="72"/>
      <c r="U1794" s="72"/>
      <c r="V1794" s="72"/>
      <c r="W1794" s="72"/>
      <c r="X1794" s="72"/>
      <c r="Y1794" s="72"/>
      <c r="Z1794" s="72"/>
      <c r="AA1794" s="58">
        <f t="shared" si="95"/>
        <v>0</v>
      </c>
      <c r="AB1794" s="73"/>
      <c r="AC1794" s="59">
        <f>IF(ROUND(Comptes!AA1794,0)=0,Comptes!AF1794,IFERROR(IF(Comptes!H1794&lt;&gt;0,IF(Comptes!AA1794&lt;&gt;0,SUMPRODUCT(Comptes!O1794:Z1794,Comptes!$O$5:$Z$5)/Comptes!AA1794,IF(Comptes!G1794&lt;&gt;0,$AC$3,Comptes!AF1794)),""),""))</f>
        <v>0</v>
      </c>
      <c r="AD1794" s="60" t="str">
        <f ca="1">+IFERROR(VLOOKUP((($AC$3-AC1794))/30.5,$AK$24:$AL$28,2,TRUE),"")</f>
        <v>A plus d’un an</v>
      </c>
      <c r="AE1794" s="52"/>
      <c r="AF1794" s="61"/>
    </row>
    <row r="1795" spans="1:32" customFormat="1" ht="13.8" x14ac:dyDescent="0.3">
      <c r="A1795" s="76"/>
      <c r="B1795" s="64" t="s">
        <v>125</v>
      </c>
      <c r="C1795" s="65" t="s">
        <v>125</v>
      </c>
      <c r="D1795" s="65" t="s">
        <v>125</v>
      </c>
      <c r="E1795" s="66" t="s">
        <v>125</v>
      </c>
      <c r="F1795" s="54">
        <v>0</v>
      </c>
      <c r="G1795" s="55">
        <v>0</v>
      </c>
      <c r="H1795" s="67">
        <f t="shared" si="93"/>
        <v>0</v>
      </c>
      <c r="I1795" s="68"/>
      <c r="J1795" s="56"/>
      <c r="K1795" s="69"/>
      <c r="L1795" s="70">
        <f t="shared" si="94"/>
        <v>0</v>
      </c>
      <c r="M1795" s="52"/>
      <c r="N1795" s="57">
        <v>0</v>
      </c>
      <c r="O1795" s="72"/>
      <c r="P1795" s="72"/>
      <c r="Q1795" s="72"/>
      <c r="R1795" s="72"/>
      <c r="S1795" s="72"/>
      <c r="T1795" s="72"/>
      <c r="U1795" s="72"/>
      <c r="V1795" s="72"/>
      <c r="W1795" s="72"/>
      <c r="X1795" s="72"/>
      <c r="Y1795" s="72"/>
      <c r="Z1795" s="72"/>
      <c r="AA1795" s="58">
        <f t="shared" si="95"/>
        <v>0</v>
      </c>
      <c r="AB1795" s="73"/>
      <c r="AC1795" s="59">
        <f>IF(ROUND(Comptes!AA1795,0)=0,Comptes!AF1795,IFERROR(IF(Comptes!H1795&lt;&gt;0,IF(Comptes!AA1795&lt;&gt;0,SUMPRODUCT(Comptes!O1795:Z1795,Comptes!$O$5:$Z$5)/Comptes!AA1795,IF(Comptes!G1795&lt;&gt;0,$AC$3,Comptes!AF1795)),""),""))</f>
        <v>0</v>
      </c>
      <c r="AD1795" s="60" t="str">
        <f ca="1">+IFERROR(VLOOKUP((($AC$3-AC1795))/30.5,$AK$24:$AL$28,2,TRUE),"")</f>
        <v>A plus d’un an</v>
      </c>
      <c r="AE1795" s="52"/>
      <c r="AF1795" s="61"/>
    </row>
    <row r="1796" spans="1:32" customFormat="1" ht="13.8" x14ac:dyDescent="0.3">
      <c r="A1796" s="76"/>
      <c r="B1796" s="64" t="s">
        <v>125</v>
      </c>
      <c r="C1796" s="65" t="s">
        <v>125</v>
      </c>
      <c r="D1796" s="65" t="s">
        <v>125</v>
      </c>
      <c r="E1796" s="66" t="s">
        <v>125</v>
      </c>
      <c r="F1796" s="54">
        <v>0</v>
      </c>
      <c r="G1796" s="55">
        <v>0</v>
      </c>
      <c r="H1796" s="67">
        <f t="shared" si="93"/>
        <v>0</v>
      </c>
      <c r="I1796" s="68"/>
      <c r="J1796" s="56"/>
      <c r="K1796" s="69"/>
      <c r="L1796" s="70">
        <f t="shared" si="94"/>
        <v>0</v>
      </c>
      <c r="M1796" s="52"/>
      <c r="N1796" s="57">
        <v>0</v>
      </c>
      <c r="O1796" s="72"/>
      <c r="P1796" s="72"/>
      <c r="Q1796" s="72"/>
      <c r="R1796" s="72"/>
      <c r="S1796" s="72"/>
      <c r="T1796" s="72"/>
      <c r="U1796" s="72"/>
      <c r="V1796" s="72"/>
      <c r="W1796" s="72"/>
      <c r="X1796" s="72"/>
      <c r="Y1796" s="72"/>
      <c r="Z1796" s="72"/>
      <c r="AA1796" s="58">
        <f t="shared" si="95"/>
        <v>0</v>
      </c>
      <c r="AB1796" s="73"/>
      <c r="AC1796" s="59">
        <f>IF(ROUND(Comptes!AA1796,0)=0,Comptes!AF1796,IFERROR(IF(Comptes!H1796&lt;&gt;0,IF(Comptes!AA1796&lt;&gt;0,SUMPRODUCT(Comptes!O1796:Z1796,Comptes!$O$5:$Z$5)/Comptes!AA1796,IF(Comptes!G1796&lt;&gt;0,$AC$3,Comptes!AF1796)),""),""))</f>
        <v>0</v>
      </c>
      <c r="AD1796" s="60" t="str">
        <f ca="1">+IFERROR(VLOOKUP((($AC$3-AC1796))/30.5,$AK$24:$AL$28,2,TRUE),"")</f>
        <v>A plus d’un an</v>
      </c>
      <c r="AE1796" s="52"/>
      <c r="AF1796" s="61"/>
    </row>
    <row r="1797" spans="1:32" customFormat="1" ht="13.8" x14ac:dyDescent="0.3">
      <c r="A1797" s="76"/>
      <c r="B1797" s="64" t="s">
        <v>125</v>
      </c>
      <c r="C1797" s="65" t="s">
        <v>125</v>
      </c>
      <c r="D1797" s="65" t="s">
        <v>125</v>
      </c>
      <c r="E1797" s="66" t="s">
        <v>125</v>
      </c>
      <c r="F1797" s="54">
        <v>0</v>
      </c>
      <c r="G1797" s="55">
        <v>0</v>
      </c>
      <c r="H1797" s="67">
        <f t="shared" si="93"/>
        <v>0</v>
      </c>
      <c r="I1797" s="68"/>
      <c r="J1797" s="56"/>
      <c r="K1797" s="69"/>
      <c r="L1797" s="70">
        <f t="shared" si="94"/>
        <v>0</v>
      </c>
      <c r="M1797" s="52"/>
      <c r="N1797" s="57">
        <v>0</v>
      </c>
      <c r="O1797" s="72"/>
      <c r="P1797" s="72"/>
      <c r="Q1797" s="72"/>
      <c r="R1797" s="72"/>
      <c r="S1797" s="72"/>
      <c r="T1797" s="72"/>
      <c r="U1797" s="72"/>
      <c r="V1797" s="72"/>
      <c r="W1797" s="72"/>
      <c r="X1797" s="72"/>
      <c r="Y1797" s="72"/>
      <c r="Z1797" s="72"/>
      <c r="AA1797" s="58">
        <f t="shared" si="95"/>
        <v>0</v>
      </c>
      <c r="AB1797" s="73"/>
      <c r="AC1797" s="59">
        <f>IF(ROUND(Comptes!AA1797,0)=0,Comptes!AF1797,IFERROR(IF(Comptes!H1797&lt;&gt;0,IF(Comptes!AA1797&lt;&gt;0,SUMPRODUCT(Comptes!O1797:Z1797,Comptes!$O$5:$Z$5)/Comptes!AA1797,IF(Comptes!G1797&lt;&gt;0,$AC$3,Comptes!AF1797)),""),""))</f>
        <v>0</v>
      </c>
      <c r="AD1797" s="60" t="str">
        <f ca="1">+IFERROR(VLOOKUP((($AC$3-AC1797))/30.5,$AK$24:$AL$28,2,TRUE),"")</f>
        <v>A plus d’un an</v>
      </c>
      <c r="AE1797" s="52"/>
      <c r="AF1797" s="61"/>
    </row>
    <row r="1798" spans="1:32" customFormat="1" ht="13.8" x14ac:dyDescent="0.3">
      <c r="A1798" s="76"/>
      <c r="B1798" s="64" t="s">
        <v>125</v>
      </c>
      <c r="C1798" s="65" t="s">
        <v>125</v>
      </c>
      <c r="D1798" s="65" t="s">
        <v>125</v>
      </c>
      <c r="E1798" s="66" t="s">
        <v>125</v>
      </c>
      <c r="F1798" s="54">
        <v>0</v>
      </c>
      <c r="G1798" s="55">
        <v>0</v>
      </c>
      <c r="H1798" s="67">
        <f t="shared" si="93"/>
        <v>0</v>
      </c>
      <c r="I1798" s="68"/>
      <c r="J1798" s="56"/>
      <c r="K1798" s="69"/>
      <c r="L1798" s="70">
        <f t="shared" si="94"/>
        <v>0</v>
      </c>
      <c r="M1798" s="52"/>
      <c r="N1798" s="57">
        <v>0</v>
      </c>
      <c r="O1798" s="72"/>
      <c r="P1798" s="72"/>
      <c r="Q1798" s="72"/>
      <c r="R1798" s="72"/>
      <c r="S1798" s="72"/>
      <c r="T1798" s="72"/>
      <c r="U1798" s="72"/>
      <c r="V1798" s="72"/>
      <c r="W1798" s="72"/>
      <c r="X1798" s="72"/>
      <c r="Y1798" s="72"/>
      <c r="Z1798" s="72"/>
      <c r="AA1798" s="58">
        <f t="shared" si="95"/>
        <v>0</v>
      </c>
      <c r="AB1798" s="73"/>
      <c r="AC1798" s="59">
        <f>IF(ROUND(Comptes!AA1798,0)=0,Comptes!AF1798,IFERROR(IF(Comptes!H1798&lt;&gt;0,IF(Comptes!AA1798&lt;&gt;0,SUMPRODUCT(Comptes!O1798:Z1798,Comptes!$O$5:$Z$5)/Comptes!AA1798,IF(Comptes!G1798&lt;&gt;0,$AC$3,Comptes!AF1798)),""),""))</f>
        <v>0</v>
      </c>
      <c r="AD1798" s="60" t="str">
        <f ca="1">+IFERROR(VLOOKUP((($AC$3-AC1798))/30.5,$AK$24:$AL$28,2,TRUE),"")</f>
        <v>A plus d’un an</v>
      </c>
      <c r="AE1798" s="52"/>
      <c r="AF1798" s="61"/>
    </row>
    <row r="1799" spans="1:32" customFormat="1" ht="13.8" x14ac:dyDescent="0.3">
      <c r="A1799" s="76"/>
      <c r="B1799" s="64" t="s">
        <v>125</v>
      </c>
      <c r="C1799" s="65" t="s">
        <v>125</v>
      </c>
      <c r="D1799" s="65" t="s">
        <v>125</v>
      </c>
      <c r="E1799" s="66" t="s">
        <v>125</v>
      </c>
      <c r="F1799" s="54">
        <v>0</v>
      </c>
      <c r="G1799" s="55">
        <v>0</v>
      </c>
      <c r="H1799" s="67">
        <f t="shared" si="93"/>
        <v>0</v>
      </c>
      <c r="I1799" s="68"/>
      <c r="J1799" s="56"/>
      <c r="K1799" s="69"/>
      <c r="L1799" s="70">
        <f t="shared" si="94"/>
        <v>0</v>
      </c>
      <c r="M1799" s="52"/>
      <c r="N1799" s="57">
        <v>0</v>
      </c>
      <c r="O1799" s="72"/>
      <c r="P1799" s="72"/>
      <c r="Q1799" s="72"/>
      <c r="R1799" s="72"/>
      <c r="S1799" s="72"/>
      <c r="T1799" s="72"/>
      <c r="U1799" s="72"/>
      <c r="V1799" s="72"/>
      <c r="W1799" s="72"/>
      <c r="X1799" s="72"/>
      <c r="Y1799" s="72"/>
      <c r="Z1799" s="72"/>
      <c r="AA1799" s="58">
        <f t="shared" si="95"/>
        <v>0</v>
      </c>
      <c r="AB1799" s="73"/>
      <c r="AC1799" s="59">
        <f>IF(ROUND(Comptes!AA1799,0)=0,Comptes!AF1799,IFERROR(IF(Comptes!H1799&lt;&gt;0,IF(Comptes!AA1799&lt;&gt;0,SUMPRODUCT(Comptes!O1799:Z1799,Comptes!$O$5:$Z$5)/Comptes!AA1799,IF(Comptes!G1799&lt;&gt;0,$AC$3,Comptes!AF1799)),""),""))</f>
        <v>0</v>
      </c>
      <c r="AD1799" s="60" t="str">
        <f ca="1">+IFERROR(VLOOKUP((($AC$3-AC1799))/30.5,$AK$24:$AL$28,2,TRUE),"")</f>
        <v>A plus d’un an</v>
      </c>
      <c r="AE1799" s="52"/>
      <c r="AF1799" s="61"/>
    </row>
    <row r="1800" spans="1:32" customFormat="1" ht="13.8" x14ac:dyDescent="0.3">
      <c r="A1800" s="76"/>
      <c r="B1800" s="64" t="s">
        <v>125</v>
      </c>
      <c r="C1800" s="65" t="s">
        <v>125</v>
      </c>
      <c r="D1800" s="65" t="s">
        <v>125</v>
      </c>
      <c r="E1800" s="66" t="s">
        <v>125</v>
      </c>
      <c r="F1800" s="54">
        <v>0</v>
      </c>
      <c r="G1800" s="55">
        <v>0</v>
      </c>
      <c r="H1800" s="67">
        <f t="shared" si="93"/>
        <v>0</v>
      </c>
      <c r="I1800" s="68"/>
      <c r="J1800" s="56"/>
      <c r="K1800" s="69"/>
      <c r="L1800" s="70">
        <f t="shared" si="94"/>
        <v>0</v>
      </c>
      <c r="M1800" s="52"/>
      <c r="N1800" s="57">
        <v>0</v>
      </c>
      <c r="O1800" s="72"/>
      <c r="P1800" s="72"/>
      <c r="Q1800" s="72"/>
      <c r="R1800" s="72"/>
      <c r="S1800" s="72"/>
      <c r="T1800" s="72"/>
      <c r="U1800" s="72"/>
      <c r="V1800" s="72"/>
      <c r="W1800" s="72"/>
      <c r="X1800" s="72"/>
      <c r="Y1800" s="72"/>
      <c r="Z1800" s="72"/>
      <c r="AA1800" s="58">
        <f t="shared" si="95"/>
        <v>0</v>
      </c>
      <c r="AB1800" s="73"/>
      <c r="AC1800" s="59">
        <f>IF(ROUND(Comptes!AA1800,0)=0,Comptes!AF1800,IFERROR(IF(Comptes!H1800&lt;&gt;0,IF(Comptes!AA1800&lt;&gt;0,SUMPRODUCT(Comptes!O1800:Z1800,Comptes!$O$5:$Z$5)/Comptes!AA1800,IF(Comptes!G1800&lt;&gt;0,$AC$3,Comptes!AF1800)),""),""))</f>
        <v>0</v>
      </c>
      <c r="AD1800" s="60" t="str">
        <f ca="1">+IFERROR(VLOOKUP((($AC$3-AC1800))/30.5,$AK$24:$AL$28,2,TRUE),"")</f>
        <v>A plus d’un an</v>
      </c>
      <c r="AE1800" s="52"/>
      <c r="AF1800" s="61"/>
    </row>
    <row r="1801" spans="1:32" customFormat="1" ht="13.8" x14ac:dyDescent="0.3">
      <c r="A1801" s="76"/>
      <c r="B1801" s="64" t="s">
        <v>125</v>
      </c>
      <c r="C1801" s="65" t="s">
        <v>125</v>
      </c>
      <c r="D1801" s="65" t="s">
        <v>125</v>
      </c>
      <c r="E1801" s="66" t="s">
        <v>125</v>
      </c>
      <c r="F1801" s="54">
        <v>0</v>
      </c>
      <c r="G1801" s="55">
        <v>0</v>
      </c>
      <c r="H1801" s="67">
        <f t="shared" si="93"/>
        <v>0</v>
      </c>
      <c r="I1801" s="68"/>
      <c r="J1801" s="56"/>
      <c r="K1801" s="69"/>
      <c r="L1801" s="70">
        <f t="shared" si="94"/>
        <v>0</v>
      </c>
      <c r="M1801" s="52"/>
      <c r="N1801" s="57">
        <v>0</v>
      </c>
      <c r="O1801" s="72"/>
      <c r="P1801" s="72"/>
      <c r="Q1801" s="72"/>
      <c r="R1801" s="72"/>
      <c r="S1801" s="72"/>
      <c r="T1801" s="72"/>
      <c r="U1801" s="72"/>
      <c r="V1801" s="72"/>
      <c r="W1801" s="72"/>
      <c r="X1801" s="72"/>
      <c r="Y1801" s="72"/>
      <c r="Z1801" s="72"/>
      <c r="AA1801" s="58">
        <f t="shared" si="95"/>
        <v>0</v>
      </c>
      <c r="AB1801" s="73"/>
      <c r="AC1801" s="59">
        <f>IF(ROUND(Comptes!AA1801,0)=0,Comptes!AF1801,IFERROR(IF(Comptes!H1801&lt;&gt;0,IF(Comptes!AA1801&lt;&gt;0,SUMPRODUCT(Comptes!O1801:Z1801,Comptes!$O$5:$Z$5)/Comptes!AA1801,IF(Comptes!G1801&lt;&gt;0,$AC$3,Comptes!AF1801)),""),""))</f>
        <v>0</v>
      </c>
      <c r="AD1801" s="60" t="str">
        <f ca="1">+IFERROR(VLOOKUP((($AC$3-AC1801))/30.5,$AK$24:$AL$28,2,TRUE),"")</f>
        <v>A plus d’un an</v>
      </c>
      <c r="AE1801" s="52"/>
      <c r="AF1801" s="61"/>
    </row>
    <row r="1802" spans="1:32" customFormat="1" ht="13.8" x14ac:dyDescent="0.3">
      <c r="A1802" s="76"/>
      <c r="B1802" s="64" t="s">
        <v>125</v>
      </c>
      <c r="C1802" s="65" t="s">
        <v>125</v>
      </c>
      <c r="D1802" s="65" t="s">
        <v>125</v>
      </c>
      <c r="E1802" s="66" t="s">
        <v>125</v>
      </c>
      <c r="F1802" s="54">
        <v>0</v>
      </c>
      <c r="G1802" s="55">
        <v>0</v>
      </c>
      <c r="H1802" s="67">
        <f t="shared" si="93"/>
        <v>0</v>
      </c>
      <c r="I1802" s="68"/>
      <c r="J1802" s="56"/>
      <c r="K1802" s="69"/>
      <c r="L1802" s="70">
        <f t="shared" si="94"/>
        <v>0</v>
      </c>
      <c r="M1802" s="52"/>
      <c r="N1802" s="57">
        <v>0</v>
      </c>
      <c r="O1802" s="72"/>
      <c r="P1802" s="72"/>
      <c r="Q1802" s="72"/>
      <c r="R1802" s="72"/>
      <c r="S1802" s="72"/>
      <c r="T1802" s="72"/>
      <c r="U1802" s="72"/>
      <c r="V1802" s="72"/>
      <c r="W1802" s="72"/>
      <c r="X1802" s="72"/>
      <c r="Y1802" s="72"/>
      <c r="Z1802" s="72"/>
      <c r="AA1802" s="58">
        <f t="shared" si="95"/>
        <v>0</v>
      </c>
      <c r="AB1802" s="73"/>
      <c r="AC1802" s="59">
        <f>IF(ROUND(Comptes!AA1802,0)=0,Comptes!AF1802,IFERROR(IF(Comptes!H1802&lt;&gt;0,IF(Comptes!AA1802&lt;&gt;0,SUMPRODUCT(Comptes!O1802:Z1802,Comptes!$O$5:$Z$5)/Comptes!AA1802,IF(Comptes!G1802&lt;&gt;0,$AC$3,Comptes!AF1802)),""),""))</f>
        <v>0</v>
      </c>
      <c r="AD1802" s="60" t="str">
        <f ca="1">+IFERROR(VLOOKUP((($AC$3-AC1802))/30.5,$AK$24:$AL$28,2,TRUE),"")</f>
        <v>A plus d’un an</v>
      </c>
      <c r="AE1802" s="52"/>
      <c r="AF1802" s="61"/>
    </row>
    <row r="1803" spans="1:32" customFormat="1" ht="13.8" x14ac:dyDescent="0.3">
      <c r="A1803" s="76"/>
      <c r="B1803" s="64" t="s">
        <v>125</v>
      </c>
      <c r="C1803" s="65" t="s">
        <v>125</v>
      </c>
      <c r="D1803" s="65" t="s">
        <v>125</v>
      </c>
      <c r="E1803" s="66" t="s">
        <v>125</v>
      </c>
      <c r="F1803" s="54">
        <v>0</v>
      </c>
      <c r="G1803" s="55">
        <v>0</v>
      </c>
      <c r="H1803" s="67">
        <f t="shared" si="93"/>
        <v>0</v>
      </c>
      <c r="I1803" s="68"/>
      <c r="J1803" s="56"/>
      <c r="K1803" s="69"/>
      <c r="L1803" s="70">
        <f t="shared" si="94"/>
        <v>0</v>
      </c>
      <c r="M1803" s="52"/>
      <c r="N1803" s="57">
        <v>0</v>
      </c>
      <c r="O1803" s="72"/>
      <c r="P1803" s="72"/>
      <c r="Q1803" s="72"/>
      <c r="R1803" s="72"/>
      <c r="S1803" s="72"/>
      <c r="T1803" s="72"/>
      <c r="U1803" s="72"/>
      <c r="V1803" s="72"/>
      <c r="W1803" s="72"/>
      <c r="X1803" s="72"/>
      <c r="Y1803" s="72"/>
      <c r="Z1803" s="72"/>
      <c r="AA1803" s="58">
        <f t="shared" si="95"/>
        <v>0</v>
      </c>
      <c r="AB1803" s="73"/>
      <c r="AC1803" s="59">
        <f>IF(ROUND(Comptes!AA1803,0)=0,Comptes!AF1803,IFERROR(IF(Comptes!H1803&lt;&gt;0,IF(Comptes!AA1803&lt;&gt;0,SUMPRODUCT(Comptes!O1803:Z1803,Comptes!$O$5:$Z$5)/Comptes!AA1803,IF(Comptes!G1803&lt;&gt;0,$AC$3,Comptes!AF1803)),""),""))</f>
        <v>0</v>
      </c>
      <c r="AD1803" s="60" t="str">
        <f ca="1">+IFERROR(VLOOKUP((($AC$3-AC1803))/30.5,$AK$24:$AL$28,2,TRUE),"")</f>
        <v>A plus d’un an</v>
      </c>
      <c r="AE1803" s="52"/>
      <c r="AF1803" s="61"/>
    </row>
    <row r="1804" spans="1:32" customFormat="1" ht="13.8" x14ac:dyDescent="0.3">
      <c r="A1804" s="76"/>
      <c r="B1804" s="64" t="s">
        <v>125</v>
      </c>
      <c r="C1804" s="65" t="s">
        <v>125</v>
      </c>
      <c r="D1804" s="65" t="s">
        <v>125</v>
      </c>
      <c r="E1804" s="66" t="s">
        <v>125</v>
      </c>
      <c r="F1804" s="54">
        <v>0</v>
      </c>
      <c r="G1804" s="55">
        <v>0</v>
      </c>
      <c r="H1804" s="67">
        <f t="shared" si="93"/>
        <v>0</v>
      </c>
      <c r="I1804" s="68"/>
      <c r="J1804" s="56"/>
      <c r="K1804" s="69"/>
      <c r="L1804" s="70">
        <f t="shared" si="94"/>
        <v>0</v>
      </c>
      <c r="M1804" s="52"/>
      <c r="N1804" s="57">
        <v>0</v>
      </c>
      <c r="O1804" s="72"/>
      <c r="P1804" s="72"/>
      <c r="Q1804" s="72"/>
      <c r="R1804" s="72"/>
      <c r="S1804" s="72"/>
      <c r="T1804" s="72"/>
      <c r="U1804" s="72"/>
      <c r="V1804" s="72"/>
      <c r="W1804" s="72"/>
      <c r="X1804" s="72"/>
      <c r="Y1804" s="72"/>
      <c r="Z1804" s="72"/>
      <c r="AA1804" s="58">
        <f t="shared" si="95"/>
        <v>0</v>
      </c>
      <c r="AB1804" s="73"/>
      <c r="AC1804" s="59">
        <f>IF(ROUND(Comptes!AA1804,0)=0,Comptes!AF1804,IFERROR(IF(Comptes!H1804&lt;&gt;0,IF(Comptes!AA1804&lt;&gt;0,SUMPRODUCT(Comptes!O1804:Z1804,Comptes!$O$5:$Z$5)/Comptes!AA1804,IF(Comptes!G1804&lt;&gt;0,$AC$3,Comptes!AF1804)),""),""))</f>
        <v>0</v>
      </c>
      <c r="AD1804" s="60" t="str">
        <f ca="1">+IFERROR(VLOOKUP((($AC$3-AC1804))/30.5,$AK$24:$AL$28,2,TRUE),"")</f>
        <v>A plus d’un an</v>
      </c>
      <c r="AE1804" s="52"/>
      <c r="AF1804" s="61"/>
    </row>
    <row r="1805" spans="1:32" customFormat="1" ht="13.8" x14ac:dyDescent="0.3">
      <c r="A1805" s="76"/>
      <c r="B1805" s="64" t="s">
        <v>125</v>
      </c>
      <c r="C1805" s="65" t="s">
        <v>125</v>
      </c>
      <c r="D1805" s="65" t="s">
        <v>125</v>
      </c>
      <c r="E1805" s="66" t="s">
        <v>125</v>
      </c>
      <c r="F1805" s="54">
        <v>0</v>
      </c>
      <c r="G1805" s="55">
        <v>0</v>
      </c>
      <c r="H1805" s="67">
        <f t="shared" si="93"/>
        <v>0</v>
      </c>
      <c r="I1805" s="68"/>
      <c r="J1805" s="56"/>
      <c r="K1805" s="69"/>
      <c r="L1805" s="70">
        <f t="shared" si="94"/>
        <v>0</v>
      </c>
      <c r="M1805" s="52"/>
      <c r="N1805" s="57">
        <v>0</v>
      </c>
      <c r="O1805" s="72"/>
      <c r="P1805" s="72"/>
      <c r="Q1805" s="72"/>
      <c r="R1805" s="72"/>
      <c r="S1805" s="72"/>
      <c r="T1805" s="72"/>
      <c r="U1805" s="72"/>
      <c r="V1805" s="72"/>
      <c r="W1805" s="72"/>
      <c r="X1805" s="72"/>
      <c r="Y1805" s="72"/>
      <c r="Z1805" s="72"/>
      <c r="AA1805" s="58">
        <f t="shared" si="95"/>
        <v>0</v>
      </c>
      <c r="AB1805" s="73"/>
      <c r="AC1805" s="59">
        <f>IF(ROUND(Comptes!AA1805,0)=0,Comptes!AF1805,IFERROR(IF(Comptes!H1805&lt;&gt;0,IF(Comptes!AA1805&lt;&gt;0,SUMPRODUCT(Comptes!O1805:Z1805,Comptes!$O$5:$Z$5)/Comptes!AA1805,IF(Comptes!G1805&lt;&gt;0,$AC$3,Comptes!AF1805)),""),""))</f>
        <v>0</v>
      </c>
      <c r="AD1805" s="60" t="str">
        <f ca="1">+IFERROR(VLOOKUP((($AC$3-AC1805))/30.5,$AK$24:$AL$28,2,TRUE),"")</f>
        <v>A plus d’un an</v>
      </c>
      <c r="AE1805" s="52"/>
      <c r="AF1805" s="61"/>
    </row>
    <row r="1806" spans="1:32" customFormat="1" ht="13.8" x14ac:dyDescent="0.3">
      <c r="A1806" s="76"/>
      <c r="B1806" s="64" t="s">
        <v>125</v>
      </c>
      <c r="C1806" s="65" t="s">
        <v>125</v>
      </c>
      <c r="D1806" s="65" t="s">
        <v>125</v>
      </c>
      <c r="E1806" s="66" t="s">
        <v>125</v>
      </c>
      <c r="F1806" s="54">
        <v>0</v>
      </c>
      <c r="G1806" s="55">
        <v>0</v>
      </c>
      <c r="H1806" s="67">
        <f t="shared" si="93"/>
        <v>0</v>
      </c>
      <c r="I1806" s="68"/>
      <c r="J1806" s="56"/>
      <c r="K1806" s="69"/>
      <c r="L1806" s="70">
        <f t="shared" si="94"/>
        <v>0</v>
      </c>
      <c r="M1806" s="52"/>
      <c r="N1806" s="57">
        <v>0</v>
      </c>
      <c r="O1806" s="72"/>
      <c r="P1806" s="72"/>
      <c r="Q1806" s="72"/>
      <c r="R1806" s="72"/>
      <c r="S1806" s="72"/>
      <c r="T1806" s="72"/>
      <c r="U1806" s="72"/>
      <c r="V1806" s="72"/>
      <c r="W1806" s="72"/>
      <c r="X1806" s="72"/>
      <c r="Y1806" s="72"/>
      <c r="Z1806" s="72"/>
      <c r="AA1806" s="58">
        <f t="shared" si="95"/>
        <v>0</v>
      </c>
      <c r="AB1806" s="73"/>
      <c r="AC1806" s="59">
        <f>IF(ROUND(Comptes!AA1806,0)=0,Comptes!AF1806,IFERROR(IF(Comptes!H1806&lt;&gt;0,IF(Comptes!AA1806&lt;&gt;0,SUMPRODUCT(Comptes!O1806:Z1806,Comptes!$O$5:$Z$5)/Comptes!AA1806,IF(Comptes!G1806&lt;&gt;0,$AC$3,Comptes!AF1806)),""),""))</f>
        <v>0</v>
      </c>
      <c r="AD1806" s="60" t="str">
        <f ca="1">+IFERROR(VLOOKUP((($AC$3-AC1806))/30.5,$AK$24:$AL$28,2,TRUE),"")</f>
        <v>A plus d’un an</v>
      </c>
      <c r="AE1806" s="52"/>
      <c r="AF1806" s="61"/>
    </row>
    <row r="1807" spans="1:32" customFormat="1" ht="13.8" x14ac:dyDescent="0.3">
      <c r="A1807" s="76"/>
      <c r="B1807" s="64" t="s">
        <v>125</v>
      </c>
      <c r="C1807" s="65" t="s">
        <v>125</v>
      </c>
      <c r="D1807" s="65" t="s">
        <v>125</v>
      </c>
      <c r="E1807" s="66" t="s">
        <v>125</v>
      </c>
      <c r="F1807" s="54">
        <v>0</v>
      </c>
      <c r="G1807" s="55">
        <v>0</v>
      </c>
      <c r="H1807" s="67">
        <f t="shared" si="93"/>
        <v>0</v>
      </c>
      <c r="I1807" s="68"/>
      <c r="J1807" s="56"/>
      <c r="K1807" s="69"/>
      <c r="L1807" s="70">
        <f t="shared" si="94"/>
        <v>0</v>
      </c>
      <c r="M1807" s="52"/>
      <c r="N1807" s="57">
        <v>0</v>
      </c>
      <c r="O1807" s="72"/>
      <c r="P1807" s="72"/>
      <c r="Q1807" s="72"/>
      <c r="R1807" s="72"/>
      <c r="S1807" s="72"/>
      <c r="T1807" s="72"/>
      <c r="U1807" s="72"/>
      <c r="V1807" s="72"/>
      <c r="W1807" s="72"/>
      <c r="X1807" s="72"/>
      <c r="Y1807" s="72"/>
      <c r="Z1807" s="72"/>
      <c r="AA1807" s="58">
        <f t="shared" si="95"/>
        <v>0</v>
      </c>
      <c r="AB1807" s="73"/>
      <c r="AC1807" s="59">
        <f>IF(ROUND(Comptes!AA1807,0)=0,Comptes!AF1807,IFERROR(IF(Comptes!H1807&lt;&gt;0,IF(Comptes!AA1807&lt;&gt;0,SUMPRODUCT(Comptes!O1807:Z1807,Comptes!$O$5:$Z$5)/Comptes!AA1807,IF(Comptes!G1807&lt;&gt;0,$AC$3,Comptes!AF1807)),""),""))</f>
        <v>0</v>
      </c>
      <c r="AD1807" s="60" t="str">
        <f ca="1">+IFERROR(VLOOKUP((($AC$3-AC1807))/30.5,$AK$24:$AL$28,2,TRUE),"")</f>
        <v>A plus d’un an</v>
      </c>
      <c r="AE1807" s="52"/>
      <c r="AF1807" s="61"/>
    </row>
    <row r="1808" spans="1:32" customFormat="1" ht="13.8" x14ac:dyDescent="0.3">
      <c r="A1808" s="76"/>
      <c r="B1808" s="64" t="s">
        <v>125</v>
      </c>
      <c r="C1808" s="65" t="s">
        <v>125</v>
      </c>
      <c r="D1808" s="65" t="s">
        <v>125</v>
      </c>
      <c r="E1808" s="66" t="s">
        <v>125</v>
      </c>
      <c r="F1808" s="54">
        <v>0</v>
      </c>
      <c r="G1808" s="55">
        <v>0</v>
      </c>
      <c r="H1808" s="67">
        <f t="shared" si="93"/>
        <v>0</v>
      </c>
      <c r="I1808" s="68"/>
      <c r="J1808" s="56"/>
      <c r="K1808" s="69"/>
      <c r="L1808" s="70">
        <f t="shared" si="94"/>
        <v>0</v>
      </c>
      <c r="M1808" s="52"/>
      <c r="N1808" s="57">
        <v>0</v>
      </c>
      <c r="O1808" s="72"/>
      <c r="P1808" s="72"/>
      <c r="Q1808" s="72"/>
      <c r="R1808" s="72"/>
      <c r="S1808" s="72"/>
      <c r="T1808" s="72"/>
      <c r="U1808" s="72"/>
      <c r="V1808" s="72"/>
      <c r="W1808" s="72"/>
      <c r="X1808" s="72"/>
      <c r="Y1808" s="72"/>
      <c r="Z1808" s="72"/>
      <c r="AA1808" s="58">
        <f t="shared" si="95"/>
        <v>0</v>
      </c>
      <c r="AB1808" s="73"/>
      <c r="AC1808" s="59">
        <f>IF(ROUND(Comptes!AA1808,0)=0,Comptes!AF1808,IFERROR(IF(Comptes!H1808&lt;&gt;0,IF(Comptes!AA1808&lt;&gt;0,SUMPRODUCT(Comptes!O1808:Z1808,Comptes!$O$5:$Z$5)/Comptes!AA1808,IF(Comptes!G1808&lt;&gt;0,$AC$3,Comptes!AF1808)),""),""))</f>
        <v>0</v>
      </c>
      <c r="AD1808" s="60" t="str">
        <f ca="1">+IFERROR(VLOOKUP((($AC$3-AC1808))/30.5,$AK$24:$AL$28,2,TRUE),"")</f>
        <v>A plus d’un an</v>
      </c>
      <c r="AE1808" s="52"/>
      <c r="AF1808" s="61"/>
    </row>
    <row r="1809" spans="1:32" customFormat="1" ht="13.8" x14ac:dyDescent="0.3">
      <c r="A1809" s="76"/>
      <c r="B1809" s="64" t="s">
        <v>125</v>
      </c>
      <c r="C1809" s="65" t="s">
        <v>125</v>
      </c>
      <c r="D1809" s="65" t="s">
        <v>125</v>
      </c>
      <c r="E1809" s="66" t="s">
        <v>125</v>
      </c>
      <c r="F1809" s="54">
        <v>0</v>
      </c>
      <c r="G1809" s="55">
        <v>0</v>
      </c>
      <c r="H1809" s="67">
        <f t="shared" si="93"/>
        <v>0</v>
      </c>
      <c r="I1809" s="68"/>
      <c r="J1809" s="56"/>
      <c r="K1809" s="69"/>
      <c r="L1809" s="70">
        <f t="shared" si="94"/>
        <v>0</v>
      </c>
      <c r="M1809" s="52"/>
      <c r="N1809" s="57">
        <v>0</v>
      </c>
      <c r="O1809" s="72"/>
      <c r="P1809" s="72"/>
      <c r="Q1809" s="72"/>
      <c r="R1809" s="72"/>
      <c r="S1809" s="72"/>
      <c r="T1809" s="72"/>
      <c r="U1809" s="72"/>
      <c r="V1809" s="72"/>
      <c r="W1809" s="72"/>
      <c r="X1809" s="72"/>
      <c r="Y1809" s="72"/>
      <c r="Z1809" s="72"/>
      <c r="AA1809" s="58">
        <f t="shared" si="95"/>
        <v>0</v>
      </c>
      <c r="AB1809" s="73"/>
      <c r="AC1809" s="59">
        <f>IF(ROUND(Comptes!AA1809,0)=0,Comptes!AF1809,IFERROR(IF(Comptes!H1809&lt;&gt;0,IF(Comptes!AA1809&lt;&gt;0,SUMPRODUCT(Comptes!O1809:Z1809,Comptes!$O$5:$Z$5)/Comptes!AA1809,IF(Comptes!G1809&lt;&gt;0,$AC$3,Comptes!AF1809)),""),""))</f>
        <v>0</v>
      </c>
      <c r="AD1809" s="60" t="str">
        <f ca="1">+IFERROR(VLOOKUP((($AC$3-AC1809))/30.5,$AK$24:$AL$28,2,TRUE),"")</f>
        <v>A plus d’un an</v>
      </c>
      <c r="AE1809" s="52"/>
      <c r="AF1809" s="61"/>
    </row>
    <row r="1810" spans="1:32" customFormat="1" ht="13.8" x14ac:dyDescent="0.3">
      <c r="A1810" s="76"/>
      <c r="B1810" s="64" t="s">
        <v>125</v>
      </c>
      <c r="C1810" s="65" t="s">
        <v>125</v>
      </c>
      <c r="D1810" s="65" t="s">
        <v>125</v>
      </c>
      <c r="E1810" s="66" t="s">
        <v>125</v>
      </c>
      <c r="F1810" s="54">
        <v>0</v>
      </c>
      <c r="G1810" s="55">
        <v>0</v>
      </c>
      <c r="H1810" s="67">
        <f t="shared" si="93"/>
        <v>0</v>
      </c>
      <c r="I1810" s="68"/>
      <c r="J1810" s="56"/>
      <c r="K1810" s="69"/>
      <c r="L1810" s="70">
        <f t="shared" si="94"/>
        <v>0</v>
      </c>
      <c r="M1810" s="52"/>
      <c r="N1810" s="57">
        <v>0</v>
      </c>
      <c r="O1810" s="72"/>
      <c r="P1810" s="72"/>
      <c r="Q1810" s="72"/>
      <c r="R1810" s="72"/>
      <c r="S1810" s="72"/>
      <c r="T1810" s="72"/>
      <c r="U1810" s="72"/>
      <c r="V1810" s="72"/>
      <c r="W1810" s="72"/>
      <c r="X1810" s="72"/>
      <c r="Y1810" s="72"/>
      <c r="Z1810" s="72"/>
      <c r="AA1810" s="58">
        <f t="shared" si="95"/>
        <v>0</v>
      </c>
      <c r="AB1810" s="73"/>
      <c r="AC1810" s="59">
        <f>IF(ROUND(Comptes!AA1810,0)=0,Comptes!AF1810,IFERROR(IF(Comptes!H1810&lt;&gt;0,IF(Comptes!AA1810&lt;&gt;0,SUMPRODUCT(Comptes!O1810:Z1810,Comptes!$O$5:$Z$5)/Comptes!AA1810,IF(Comptes!G1810&lt;&gt;0,$AC$3,Comptes!AF1810)),""),""))</f>
        <v>0</v>
      </c>
      <c r="AD1810" s="60" t="str">
        <f ca="1">+IFERROR(VLOOKUP((($AC$3-AC1810))/30.5,$AK$24:$AL$28,2,TRUE),"")</f>
        <v>A plus d’un an</v>
      </c>
      <c r="AE1810" s="52"/>
      <c r="AF1810" s="61"/>
    </row>
    <row r="1811" spans="1:32" customFormat="1" ht="13.8" x14ac:dyDescent="0.3">
      <c r="A1811" s="76"/>
      <c r="B1811" s="64" t="s">
        <v>125</v>
      </c>
      <c r="C1811" s="65" t="s">
        <v>125</v>
      </c>
      <c r="D1811" s="65" t="s">
        <v>125</v>
      </c>
      <c r="E1811" s="66" t="s">
        <v>125</v>
      </c>
      <c r="F1811" s="54">
        <v>0</v>
      </c>
      <c r="G1811" s="55">
        <v>0</v>
      </c>
      <c r="H1811" s="67">
        <f t="shared" si="93"/>
        <v>0</v>
      </c>
      <c r="I1811" s="68"/>
      <c r="J1811" s="56"/>
      <c r="K1811" s="69"/>
      <c r="L1811" s="70">
        <f t="shared" si="94"/>
        <v>0</v>
      </c>
      <c r="M1811" s="52"/>
      <c r="N1811" s="57">
        <v>0</v>
      </c>
      <c r="O1811" s="72"/>
      <c r="P1811" s="72"/>
      <c r="Q1811" s="72"/>
      <c r="R1811" s="72"/>
      <c r="S1811" s="72"/>
      <c r="T1811" s="72"/>
      <c r="U1811" s="72"/>
      <c r="V1811" s="72"/>
      <c r="W1811" s="72"/>
      <c r="X1811" s="72"/>
      <c r="Y1811" s="72"/>
      <c r="Z1811" s="72"/>
      <c r="AA1811" s="58">
        <f t="shared" si="95"/>
        <v>0</v>
      </c>
      <c r="AB1811" s="73"/>
      <c r="AC1811" s="59">
        <f>IF(ROUND(Comptes!AA1811,0)=0,Comptes!AF1811,IFERROR(IF(Comptes!H1811&lt;&gt;0,IF(Comptes!AA1811&lt;&gt;0,SUMPRODUCT(Comptes!O1811:Z1811,Comptes!$O$5:$Z$5)/Comptes!AA1811,IF(Comptes!G1811&lt;&gt;0,$AC$3,Comptes!AF1811)),""),""))</f>
        <v>0</v>
      </c>
      <c r="AD1811" s="60" t="str">
        <f ca="1">+IFERROR(VLOOKUP((($AC$3-AC1811))/30.5,$AK$24:$AL$28,2,TRUE),"")</f>
        <v>A plus d’un an</v>
      </c>
      <c r="AE1811" s="52"/>
      <c r="AF1811" s="61"/>
    </row>
    <row r="1812" spans="1:32" customFormat="1" ht="13.8" x14ac:dyDescent="0.3">
      <c r="A1812" s="76"/>
      <c r="B1812" s="64" t="s">
        <v>125</v>
      </c>
      <c r="C1812" s="65" t="s">
        <v>125</v>
      </c>
      <c r="D1812" s="65" t="s">
        <v>125</v>
      </c>
      <c r="E1812" s="66" t="s">
        <v>125</v>
      </c>
      <c r="F1812" s="54">
        <v>0</v>
      </c>
      <c r="G1812" s="55">
        <v>0</v>
      </c>
      <c r="H1812" s="67">
        <f t="shared" si="93"/>
        <v>0</v>
      </c>
      <c r="I1812" s="68"/>
      <c r="J1812" s="56"/>
      <c r="K1812" s="69"/>
      <c r="L1812" s="70">
        <f t="shared" si="94"/>
        <v>0</v>
      </c>
      <c r="M1812" s="52"/>
      <c r="N1812" s="57">
        <v>0</v>
      </c>
      <c r="O1812" s="72"/>
      <c r="P1812" s="72"/>
      <c r="Q1812" s="72"/>
      <c r="R1812" s="72"/>
      <c r="S1812" s="72"/>
      <c r="T1812" s="72"/>
      <c r="U1812" s="72"/>
      <c r="V1812" s="72"/>
      <c r="W1812" s="72"/>
      <c r="X1812" s="72"/>
      <c r="Y1812" s="72"/>
      <c r="Z1812" s="72"/>
      <c r="AA1812" s="58">
        <f t="shared" si="95"/>
        <v>0</v>
      </c>
      <c r="AB1812" s="73"/>
      <c r="AC1812" s="59">
        <f>IF(ROUND(Comptes!AA1812,0)=0,Comptes!AF1812,IFERROR(IF(Comptes!H1812&lt;&gt;0,IF(Comptes!AA1812&lt;&gt;0,SUMPRODUCT(Comptes!O1812:Z1812,Comptes!$O$5:$Z$5)/Comptes!AA1812,IF(Comptes!G1812&lt;&gt;0,$AC$3,Comptes!AF1812)),""),""))</f>
        <v>0</v>
      </c>
      <c r="AD1812" s="60" t="str">
        <f ca="1">+IFERROR(VLOOKUP((($AC$3-AC1812))/30.5,$AK$24:$AL$28,2,TRUE),"")</f>
        <v>A plus d’un an</v>
      </c>
      <c r="AE1812" s="52"/>
      <c r="AF1812" s="61"/>
    </row>
    <row r="1813" spans="1:32" customFormat="1" ht="13.8" x14ac:dyDescent="0.3">
      <c r="A1813" s="76"/>
      <c r="B1813" s="64" t="s">
        <v>125</v>
      </c>
      <c r="C1813" s="65" t="s">
        <v>125</v>
      </c>
      <c r="D1813" s="65" t="s">
        <v>125</v>
      </c>
      <c r="E1813" s="66" t="s">
        <v>125</v>
      </c>
      <c r="F1813" s="54">
        <v>0</v>
      </c>
      <c r="G1813" s="55">
        <v>0</v>
      </c>
      <c r="H1813" s="67">
        <f t="shared" si="93"/>
        <v>0</v>
      </c>
      <c r="I1813" s="68"/>
      <c r="J1813" s="56"/>
      <c r="K1813" s="69"/>
      <c r="L1813" s="70">
        <f t="shared" si="94"/>
        <v>0</v>
      </c>
      <c r="M1813" s="52"/>
      <c r="N1813" s="57">
        <v>0</v>
      </c>
      <c r="O1813" s="72"/>
      <c r="P1813" s="72"/>
      <c r="Q1813" s="72"/>
      <c r="R1813" s="72"/>
      <c r="S1813" s="72"/>
      <c r="T1813" s="72"/>
      <c r="U1813" s="72"/>
      <c r="V1813" s="72"/>
      <c r="W1813" s="72"/>
      <c r="X1813" s="72"/>
      <c r="Y1813" s="72"/>
      <c r="Z1813" s="72"/>
      <c r="AA1813" s="58">
        <f t="shared" si="95"/>
        <v>0</v>
      </c>
      <c r="AB1813" s="73"/>
      <c r="AC1813" s="59">
        <f>IF(ROUND(Comptes!AA1813,0)=0,Comptes!AF1813,IFERROR(IF(Comptes!H1813&lt;&gt;0,IF(Comptes!AA1813&lt;&gt;0,SUMPRODUCT(Comptes!O1813:Z1813,Comptes!$O$5:$Z$5)/Comptes!AA1813,IF(Comptes!G1813&lt;&gt;0,$AC$3,Comptes!AF1813)),""),""))</f>
        <v>0</v>
      </c>
      <c r="AD1813" s="60" t="str">
        <f ca="1">+IFERROR(VLOOKUP((($AC$3-AC1813))/30.5,$AK$24:$AL$28,2,TRUE),"")</f>
        <v>A plus d’un an</v>
      </c>
      <c r="AE1813" s="52"/>
      <c r="AF1813" s="61"/>
    </row>
    <row r="1814" spans="1:32" customFormat="1" ht="13.8" x14ac:dyDescent="0.3">
      <c r="A1814" s="76"/>
      <c r="B1814" s="64" t="s">
        <v>125</v>
      </c>
      <c r="C1814" s="65" t="s">
        <v>125</v>
      </c>
      <c r="D1814" s="65" t="s">
        <v>125</v>
      </c>
      <c r="E1814" s="66" t="s">
        <v>125</v>
      </c>
      <c r="F1814" s="54">
        <v>0</v>
      </c>
      <c r="G1814" s="55">
        <v>0</v>
      </c>
      <c r="H1814" s="67">
        <f t="shared" si="93"/>
        <v>0</v>
      </c>
      <c r="I1814" s="68"/>
      <c r="J1814" s="56"/>
      <c r="K1814" s="69"/>
      <c r="L1814" s="70">
        <f t="shared" si="94"/>
        <v>0</v>
      </c>
      <c r="M1814" s="52"/>
      <c r="N1814" s="57">
        <v>0</v>
      </c>
      <c r="O1814" s="72"/>
      <c r="P1814" s="72"/>
      <c r="Q1814" s="72"/>
      <c r="R1814" s="72"/>
      <c r="S1814" s="72"/>
      <c r="T1814" s="72"/>
      <c r="U1814" s="72"/>
      <c r="V1814" s="72"/>
      <c r="W1814" s="72"/>
      <c r="X1814" s="72"/>
      <c r="Y1814" s="72"/>
      <c r="Z1814" s="72"/>
      <c r="AA1814" s="58">
        <f t="shared" si="95"/>
        <v>0</v>
      </c>
      <c r="AB1814" s="73"/>
      <c r="AC1814" s="59">
        <f>IF(ROUND(Comptes!AA1814,0)=0,Comptes!AF1814,IFERROR(IF(Comptes!H1814&lt;&gt;0,IF(Comptes!AA1814&lt;&gt;0,SUMPRODUCT(Comptes!O1814:Z1814,Comptes!$O$5:$Z$5)/Comptes!AA1814,IF(Comptes!G1814&lt;&gt;0,$AC$3,Comptes!AF1814)),""),""))</f>
        <v>0</v>
      </c>
      <c r="AD1814" s="60" t="str">
        <f ca="1">+IFERROR(VLOOKUP((($AC$3-AC1814))/30.5,$AK$24:$AL$28,2,TRUE),"")</f>
        <v>A plus d’un an</v>
      </c>
      <c r="AE1814" s="52"/>
      <c r="AF1814" s="61"/>
    </row>
    <row r="1815" spans="1:32" customFormat="1" ht="13.8" x14ac:dyDescent="0.3">
      <c r="A1815" s="76"/>
      <c r="B1815" s="64" t="s">
        <v>125</v>
      </c>
      <c r="C1815" s="65" t="s">
        <v>125</v>
      </c>
      <c r="D1815" s="65" t="s">
        <v>125</v>
      </c>
      <c r="E1815" s="66" t="s">
        <v>125</v>
      </c>
      <c r="F1815" s="54">
        <v>0</v>
      </c>
      <c r="G1815" s="55">
        <v>0</v>
      </c>
      <c r="H1815" s="67">
        <f t="shared" si="93"/>
        <v>0</v>
      </c>
      <c r="I1815" s="68"/>
      <c r="J1815" s="56"/>
      <c r="K1815" s="69"/>
      <c r="L1815" s="70">
        <f t="shared" si="94"/>
        <v>0</v>
      </c>
      <c r="M1815" s="52"/>
      <c r="N1815" s="57">
        <v>0</v>
      </c>
      <c r="O1815" s="72"/>
      <c r="P1815" s="72"/>
      <c r="Q1815" s="72"/>
      <c r="R1815" s="72"/>
      <c r="S1815" s="72"/>
      <c r="T1815" s="72"/>
      <c r="U1815" s="72"/>
      <c r="V1815" s="72"/>
      <c r="W1815" s="72"/>
      <c r="X1815" s="72"/>
      <c r="Y1815" s="72"/>
      <c r="Z1815" s="72"/>
      <c r="AA1815" s="58">
        <f t="shared" si="95"/>
        <v>0</v>
      </c>
      <c r="AB1815" s="73"/>
      <c r="AC1815" s="59">
        <f>IF(ROUND(Comptes!AA1815,0)=0,Comptes!AF1815,IFERROR(IF(Comptes!H1815&lt;&gt;0,IF(Comptes!AA1815&lt;&gt;0,SUMPRODUCT(Comptes!O1815:Z1815,Comptes!$O$5:$Z$5)/Comptes!AA1815,IF(Comptes!G1815&lt;&gt;0,$AC$3,Comptes!AF1815)),""),""))</f>
        <v>0</v>
      </c>
      <c r="AD1815" s="60" t="str">
        <f ca="1">+IFERROR(VLOOKUP((($AC$3-AC1815))/30.5,$AK$24:$AL$28,2,TRUE),"")</f>
        <v>A plus d’un an</v>
      </c>
      <c r="AE1815" s="52"/>
      <c r="AF1815" s="61"/>
    </row>
    <row r="1816" spans="1:32" customFormat="1" ht="13.8" x14ac:dyDescent="0.3">
      <c r="A1816" s="76"/>
      <c r="B1816" s="64" t="s">
        <v>125</v>
      </c>
      <c r="C1816" s="65" t="s">
        <v>125</v>
      </c>
      <c r="D1816" s="65" t="s">
        <v>125</v>
      </c>
      <c r="E1816" s="66" t="s">
        <v>125</v>
      </c>
      <c r="F1816" s="54">
        <v>0</v>
      </c>
      <c r="G1816" s="55">
        <v>0</v>
      </c>
      <c r="H1816" s="67">
        <f t="shared" si="93"/>
        <v>0</v>
      </c>
      <c r="I1816" s="68"/>
      <c r="J1816" s="56"/>
      <c r="K1816" s="69"/>
      <c r="L1816" s="70">
        <f t="shared" si="94"/>
        <v>0</v>
      </c>
      <c r="M1816" s="52"/>
      <c r="N1816" s="57">
        <v>0</v>
      </c>
      <c r="O1816" s="72"/>
      <c r="P1816" s="72"/>
      <c r="Q1816" s="72"/>
      <c r="R1816" s="72"/>
      <c r="S1816" s="72"/>
      <c r="T1816" s="72"/>
      <c r="U1816" s="72"/>
      <c r="V1816" s="72"/>
      <c r="W1816" s="72"/>
      <c r="X1816" s="72"/>
      <c r="Y1816" s="72"/>
      <c r="Z1816" s="72"/>
      <c r="AA1816" s="58">
        <f t="shared" si="95"/>
        <v>0</v>
      </c>
      <c r="AB1816" s="73"/>
      <c r="AC1816" s="59">
        <f>IF(ROUND(Comptes!AA1816,0)=0,Comptes!AF1816,IFERROR(IF(Comptes!H1816&lt;&gt;0,IF(Comptes!AA1816&lt;&gt;0,SUMPRODUCT(Comptes!O1816:Z1816,Comptes!$O$5:$Z$5)/Comptes!AA1816,IF(Comptes!G1816&lt;&gt;0,$AC$3,Comptes!AF1816)),""),""))</f>
        <v>0</v>
      </c>
      <c r="AD1816" s="60" t="str">
        <f ca="1">+IFERROR(VLOOKUP((($AC$3-AC1816))/30.5,$AK$24:$AL$28,2,TRUE),"")</f>
        <v>A plus d’un an</v>
      </c>
      <c r="AE1816" s="52"/>
      <c r="AF1816" s="61"/>
    </row>
    <row r="1817" spans="1:32" customFormat="1" ht="13.8" x14ac:dyDescent="0.3">
      <c r="A1817" s="76"/>
      <c r="B1817" s="64" t="s">
        <v>125</v>
      </c>
      <c r="C1817" s="65" t="s">
        <v>125</v>
      </c>
      <c r="D1817" s="65" t="s">
        <v>125</v>
      </c>
      <c r="E1817" s="66" t="s">
        <v>125</v>
      </c>
      <c r="F1817" s="54">
        <v>0</v>
      </c>
      <c r="G1817" s="55">
        <v>0</v>
      </c>
      <c r="H1817" s="67">
        <f t="shared" si="93"/>
        <v>0</v>
      </c>
      <c r="I1817" s="68"/>
      <c r="J1817" s="56"/>
      <c r="K1817" s="69"/>
      <c r="L1817" s="70">
        <f t="shared" si="94"/>
        <v>0</v>
      </c>
      <c r="M1817" s="52"/>
      <c r="N1817" s="57">
        <v>0</v>
      </c>
      <c r="O1817" s="72"/>
      <c r="P1817" s="72"/>
      <c r="Q1817" s="72"/>
      <c r="R1817" s="72"/>
      <c r="S1817" s="72"/>
      <c r="T1817" s="72"/>
      <c r="U1817" s="72"/>
      <c r="V1817" s="72"/>
      <c r="W1817" s="72"/>
      <c r="X1817" s="72"/>
      <c r="Y1817" s="72"/>
      <c r="Z1817" s="72"/>
      <c r="AA1817" s="58">
        <f t="shared" si="95"/>
        <v>0</v>
      </c>
      <c r="AB1817" s="73"/>
      <c r="AC1817" s="59">
        <f>IF(ROUND(Comptes!AA1817,0)=0,Comptes!AF1817,IFERROR(IF(Comptes!H1817&lt;&gt;0,IF(Comptes!AA1817&lt;&gt;0,SUMPRODUCT(Comptes!O1817:Z1817,Comptes!$O$5:$Z$5)/Comptes!AA1817,IF(Comptes!G1817&lt;&gt;0,$AC$3,Comptes!AF1817)),""),""))</f>
        <v>0</v>
      </c>
      <c r="AD1817" s="60" t="str">
        <f ca="1">+IFERROR(VLOOKUP((($AC$3-AC1817))/30.5,$AK$24:$AL$28,2,TRUE),"")</f>
        <v>A plus d’un an</v>
      </c>
      <c r="AE1817" s="52"/>
      <c r="AF1817" s="61"/>
    </row>
    <row r="1818" spans="1:32" customFormat="1" ht="13.8" x14ac:dyDescent="0.3">
      <c r="A1818" s="76"/>
      <c r="B1818" s="64" t="s">
        <v>125</v>
      </c>
      <c r="C1818" s="65" t="s">
        <v>125</v>
      </c>
      <c r="D1818" s="65" t="s">
        <v>125</v>
      </c>
      <c r="E1818" s="66" t="s">
        <v>125</v>
      </c>
      <c r="F1818" s="54">
        <v>0</v>
      </c>
      <c r="G1818" s="55">
        <v>0</v>
      </c>
      <c r="H1818" s="67">
        <f t="shared" si="93"/>
        <v>0</v>
      </c>
      <c r="I1818" s="68"/>
      <c r="J1818" s="56"/>
      <c r="K1818" s="69"/>
      <c r="L1818" s="70">
        <f t="shared" si="94"/>
        <v>0</v>
      </c>
      <c r="M1818" s="52"/>
      <c r="N1818" s="57">
        <v>0</v>
      </c>
      <c r="O1818" s="72"/>
      <c r="P1818" s="72"/>
      <c r="Q1818" s="72"/>
      <c r="R1818" s="72"/>
      <c r="S1818" s="72"/>
      <c r="T1818" s="72"/>
      <c r="U1818" s="72"/>
      <c r="V1818" s="72"/>
      <c r="W1818" s="72"/>
      <c r="X1818" s="72"/>
      <c r="Y1818" s="72"/>
      <c r="Z1818" s="72"/>
      <c r="AA1818" s="58">
        <f t="shared" si="95"/>
        <v>0</v>
      </c>
      <c r="AB1818" s="73"/>
      <c r="AC1818" s="59">
        <f>IF(ROUND(Comptes!AA1818,0)=0,Comptes!AF1818,IFERROR(IF(Comptes!H1818&lt;&gt;0,IF(Comptes!AA1818&lt;&gt;0,SUMPRODUCT(Comptes!O1818:Z1818,Comptes!$O$5:$Z$5)/Comptes!AA1818,IF(Comptes!G1818&lt;&gt;0,$AC$3,Comptes!AF1818)),""),""))</f>
        <v>0</v>
      </c>
      <c r="AD1818" s="60" t="str">
        <f ca="1">+IFERROR(VLOOKUP((($AC$3-AC1818))/30.5,$AK$24:$AL$28,2,TRUE),"")</f>
        <v>A plus d’un an</v>
      </c>
      <c r="AE1818" s="52"/>
      <c r="AF1818" s="61"/>
    </row>
    <row r="1819" spans="1:32" customFormat="1" ht="13.8" x14ac:dyDescent="0.3">
      <c r="A1819" s="76"/>
      <c r="B1819" s="64" t="s">
        <v>125</v>
      </c>
      <c r="C1819" s="65" t="s">
        <v>125</v>
      </c>
      <c r="D1819" s="65" t="s">
        <v>125</v>
      </c>
      <c r="E1819" s="66" t="s">
        <v>125</v>
      </c>
      <c r="F1819" s="54">
        <v>0</v>
      </c>
      <c r="G1819" s="55">
        <v>0</v>
      </c>
      <c r="H1819" s="67">
        <f t="shared" si="93"/>
        <v>0</v>
      </c>
      <c r="I1819" s="68"/>
      <c r="J1819" s="56"/>
      <c r="K1819" s="69"/>
      <c r="L1819" s="70">
        <f t="shared" si="94"/>
        <v>0</v>
      </c>
      <c r="M1819" s="52"/>
      <c r="N1819" s="57">
        <v>0</v>
      </c>
      <c r="O1819" s="72"/>
      <c r="P1819" s="72"/>
      <c r="Q1819" s="72"/>
      <c r="R1819" s="72"/>
      <c r="S1819" s="72"/>
      <c r="T1819" s="72"/>
      <c r="U1819" s="72"/>
      <c r="V1819" s="72"/>
      <c r="W1819" s="72"/>
      <c r="X1819" s="72"/>
      <c r="Y1819" s="72"/>
      <c r="Z1819" s="72"/>
      <c r="AA1819" s="58">
        <f t="shared" si="95"/>
        <v>0</v>
      </c>
      <c r="AB1819" s="73"/>
      <c r="AC1819" s="59">
        <f>IF(ROUND(Comptes!AA1819,0)=0,Comptes!AF1819,IFERROR(IF(Comptes!H1819&lt;&gt;0,IF(Comptes!AA1819&lt;&gt;0,SUMPRODUCT(Comptes!O1819:Z1819,Comptes!$O$5:$Z$5)/Comptes!AA1819,IF(Comptes!G1819&lt;&gt;0,$AC$3,Comptes!AF1819)),""),""))</f>
        <v>0</v>
      </c>
      <c r="AD1819" s="60" t="str">
        <f ca="1">+IFERROR(VLOOKUP((($AC$3-AC1819))/30.5,$AK$24:$AL$28,2,TRUE),"")</f>
        <v>A plus d’un an</v>
      </c>
      <c r="AE1819" s="52"/>
      <c r="AF1819" s="61"/>
    </row>
    <row r="1820" spans="1:32" customFormat="1" ht="13.8" x14ac:dyDescent="0.3">
      <c r="A1820" s="76"/>
      <c r="B1820" s="64" t="s">
        <v>125</v>
      </c>
      <c r="C1820" s="65" t="s">
        <v>125</v>
      </c>
      <c r="D1820" s="65" t="s">
        <v>125</v>
      </c>
      <c r="E1820" s="66" t="s">
        <v>125</v>
      </c>
      <c r="F1820" s="54">
        <v>0</v>
      </c>
      <c r="G1820" s="55">
        <v>0</v>
      </c>
      <c r="H1820" s="67">
        <f t="shared" si="93"/>
        <v>0</v>
      </c>
      <c r="I1820" s="68"/>
      <c r="J1820" s="56"/>
      <c r="K1820" s="69"/>
      <c r="L1820" s="70">
        <f t="shared" si="94"/>
        <v>0</v>
      </c>
      <c r="M1820" s="52"/>
      <c r="N1820" s="57">
        <v>0</v>
      </c>
      <c r="O1820" s="72"/>
      <c r="P1820" s="72"/>
      <c r="Q1820" s="72"/>
      <c r="R1820" s="72"/>
      <c r="S1820" s="72"/>
      <c r="T1820" s="72"/>
      <c r="U1820" s="72"/>
      <c r="V1820" s="72"/>
      <c r="W1820" s="72"/>
      <c r="X1820" s="72"/>
      <c r="Y1820" s="72"/>
      <c r="Z1820" s="72"/>
      <c r="AA1820" s="58">
        <f t="shared" si="95"/>
        <v>0</v>
      </c>
      <c r="AB1820" s="73"/>
      <c r="AC1820" s="59">
        <f>IF(ROUND(Comptes!AA1820,0)=0,Comptes!AF1820,IFERROR(IF(Comptes!H1820&lt;&gt;0,IF(Comptes!AA1820&lt;&gt;0,SUMPRODUCT(Comptes!O1820:Z1820,Comptes!$O$5:$Z$5)/Comptes!AA1820,IF(Comptes!G1820&lt;&gt;0,$AC$3,Comptes!AF1820)),""),""))</f>
        <v>0</v>
      </c>
      <c r="AD1820" s="60" t="str">
        <f ca="1">+IFERROR(VLOOKUP((($AC$3-AC1820))/30.5,$AK$24:$AL$28,2,TRUE),"")</f>
        <v>A plus d’un an</v>
      </c>
      <c r="AE1820" s="52"/>
      <c r="AF1820" s="61"/>
    </row>
    <row r="1821" spans="1:32" customFormat="1" ht="13.8" x14ac:dyDescent="0.3">
      <c r="A1821" s="76"/>
      <c r="B1821" s="64" t="s">
        <v>125</v>
      </c>
      <c r="C1821" s="65" t="s">
        <v>125</v>
      </c>
      <c r="D1821" s="65" t="s">
        <v>125</v>
      </c>
      <c r="E1821" s="66" t="s">
        <v>125</v>
      </c>
      <c r="F1821" s="54">
        <v>0</v>
      </c>
      <c r="G1821" s="55">
        <v>0</v>
      </c>
      <c r="H1821" s="67">
        <f t="shared" si="93"/>
        <v>0</v>
      </c>
      <c r="I1821" s="68"/>
      <c r="J1821" s="56"/>
      <c r="K1821" s="69"/>
      <c r="L1821" s="70">
        <f t="shared" si="94"/>
        <v>0</v>
      </c>
      <c r="M1821" s="52"/>
      <c r="N1821" s="57">
        <v>0</v>
      </c>
      <c r="O1821" s="72"/>
      <c r="P1821" s="72"/>
      <c r="Q1821" s="72"/>
      <c r="R1821" s="72"/>
      <c r="S1821" s="72"/>
      <c r="T1821" s="72"/>
      <c r="U1821" s="72"/>
      <c r="V1821" s="72"/>
      <c r="W1821" s="72"/>
      <c r="X1821" s="72"/>
      <c r="Y1821" s="72"/>
      <c r="Z1821" s="72"/>
      <c r="AA1821" s="58">
        <f t="shared" si="95"/>
        <v>0</v>
      </c>
      <c r="AB1821" s="73"/>
      <c r="AC1821" s="59">
        <f>IF(ROUND(Comptes!AA1821,0)=0,Comptes!AF1821,IFERROR(IF(Comptes!H1821&lt;&gt;0,IF(Comptes!AA1821&lt;&gt;0,SUMPRODUCT(Comptes!O1821:Z1821,Comptes!$O$5:$Z$5)/Comptes!AA1821,IF(Comptes!G1821&lt;&gt;0,$AC$3,Comptes!AF1821)),""),""))</f>
        <v>0</v>
      </c>
      <c r="AD1821" s="60" t="str">
        <f ca="1">+IFERROR(VLOOKUP((($AC$3-AC1821))/30.5,$AK$24:$AL$28,2,TRUE),"")</f>
        <v>A plus d’un an</v>
      </c>
      <c r="AE1821" s="52"/>
      <c r="AF1821" s="61"/>
    </row>
    <row r="1822" spans="1:32" customFormat="1" ht="13.8" x14ac:dyDescent="0.3">
      <c r="A1822" s="76"/>
      <c r="B1822" s="64" t="s">
        <v>125</v>
      </c>
      <c r="C1822" s="65" t="s">
        <v>125</v>
      </c>
      <c r="D1822" s="65" t="s">
        <v>125</v>
      </c>
      <c r="E1822" s="66" t="s">
        <v>125</v>
      </c>
      <c r="F1822" s="54">
        <v>0</v>
      </c>
      <c r="G1822" s="55">
        <v>0</v>
      </c>
      <c r="H1822" s="67">
        <f t="shared" si="93"/>
        <v>0</v>
      </c>
      <c r="I1822" s="68"/>
      <c r="J1822" s="56"/>
      <c r="K1822" s="69"/>
      <c r="L1822" s="70">
        <f t="shared" si="94"/>
        <v>0</v>
      </c>
      <c r="M1822" s="52"/>
      <c r="N1822" s="57">
        <v>0</v>
      </c>
      <c r="O1822" s="72"/>
      <c r="P1822" s="72"/>
      <c r="Q1822" s="72"/>
      <c r="R1822" s="72"/>
      <c r="S1822" s="72"/>
      <c r="T1822" s="72"/>
      <c r="U1822" s="72"/>
      <c r="V1822" s="72"/>
      <c r="W1822" s="72"/>
      <c r="X1822" s="72"/>
      <c r="Y1822" s="72"/>
      <c r="Z1822" s="72"/>
      <c r="AA1822" s="58">
        <f t="shared" si="95"/>
        <v>0</v>
      </c>
      <c r="AB1822" s="73"/>
      <c r="AC1822" s="59">
        <f>IF(ROUND(Comptes!AA1822,0)=0,Comptes!AF1822,IFERROR(IF(Comptes!H1822&lt;&gt;0,IF(Comptes!AA1822&lt;&gt;0,SUMPRODUCT(Comptes!O1822:Z1822,Comptes!$O$5:$Z$5)/Comptes!AA1822,IF(Comptes!G1822&lt;&gt;0,$AC$3,Comptes!AF1822)),""),""))</f>
        <v>0</v>
      </c>
      <c r="AD1822" s="60" t="str">
        <f ca="1">+IFERROR(VLOOKUP((($AC$3-AC1822))/30.5,$AK$24:$AL$28,2,TRUE),"")</f>
        <v>A plus d’un an</v>
      </c>
      <c r="AE1822" s="52"/>
      <c r="AF1822" s="61"/>
    </row>
    <row r="1823" spans="1:32" customFormat="1" ht="13.8" x14ac:dyDescent="0.3">
      <c r="A1823" s="76"/>
      <c r="B1823" s="64" t="s">
        <v>125</v>
      </c>
      <c r="C1823" s="65" t="s">
        <v>125</v>
      </c>
      <c r="D1823" s="65" t="s">
        <v>125</v>
      </c>
      <c r="E1823" s="66" t="s">
        <v>125</v>
      </c>
      <c r="F1823" s="54">
        <v>0</v>
      </c>
      <c r="G1823" s="55">
        <v>0</v>
      </c>
      <c r="H1823" s="67">
        <f t="shared" si="93"/>
        <v>0</v>
      </c>
      <c r="I1823" s="68"/>
      <c r="J1823" s="56"/>
      <c r="K1823" s="69"/>
      <c r="L1823" s="70">
        <f t="shared" si="94"/>
        <v>0</v>
      </c>
      <c r="M1823" s="52"/>
      <c r="N1823" s="57">
        <v>0</v>
      </c>
      <c r="O1823" s="72"/>
      <c r="P1823" s="72"/>
      <c r="Q1823" s="72"/>
      <c r="R1823" s="72"/>
      <c r="S1823" s="72"/>
      <c r="T1823" s="72"/>
      <c r="U1823" s="72"/>
      <c r="V1823" s="72"/>
      <c r="W1823" s="72"/>
      <c r="X1823" s="72"/>
      <c r="Y1823" s="72"/>
      <c r="Z1823" s="72"/>
      <c r="AA1823" s="58">
        <f t="shared" si="95"/>
        <v>0</v>
      </c>
      <c r="AB1823" s="73"/>
      <c r="AC1823" s="59">
        <f>IF(ROUND(Comptes!AA1823,0)=0,Comptes!AF1823,IFERROR(IF(Comptes!H1823&lt;&gt;0,IF(Comptes!AA1823&lt;&gt;0,SUMPRODUCT(Comptes!O1823:Z1823,Comptes!$O$5:$Z$5)/Comptes!AA1823,IF(Comptes!G1823&lt;&gt;0,$AC$3,Comptes!AF1823)),""),""))</f>
        <v>0</v>
      </c>
      <c r="AD1823" s="60" t="str">
        <f ca="1">+IFERROR(VLOOKUP((($AC$3-AC1823))/30.5,$AK$24:$AL$28,2,TRUE),"")</f>
        <v>A plus d’un an</v>
      </c>
      <c r="AE1823" s="52"/>
      <c r="AF1823" s="61"/>
    </row>
    <row r="1824" spans="1:32" customFormat="1" ht="13.8" x14ac:dyDescent="0.3">
      <c r="A1824" s="76"/>
      <c r="B1824" s="64" t="s">
        <v>125</v>
      </c>
      <c r="C1824" s="65" t="s">
        <v>125</v>
      </c>
      <c r="D1824" s="65" t="s">
        <v>125</v>
      </c>
      <c r="E1824" s="66" t="s">
        <v>125</v>
      </c>
      <c r="F1824" s="54">
        <v>0</v>
      </c>
      <c r="G1824" s="55">
        <v>0</v>
      </c>
      <c r="H1824" s="67">
        <f t="shared" si="93"/>
        <v>0</v>
      </c>
      <c r="I1824" s="68"/>
      <c r="J1824" s="56"/>
      <c r="K1824" s="69"/>
      <c r="L1824" s="70">
        <f t="shared" si="94"/>
        <v>0</v>
      </c>
      <c r="M1824" s="52"/>
      <c r="N1824" s="57">
        <v>0</v>
      </c>
      <c r="O1824" s="72"/>
      <c r="P1824" s="72"/>
      <c r="Q1824" s="72"/>
      <c r="R1824" s="72"/>
      <c r="S1824" s="72"/>
      <c r="T1824" s="72"/>
      <c r="U1824" s="72"/>
      <c r="V1824" s="72"/>
      <c r="W1824" s="72"/>
      <c r="X1824" s="72"/>
      <c r="Y1824" s="72"/>
      <c r="Z1824" s="72"/>
      <c r="AA1824" s="58">
        <f t="shared" si="95"/>
        <v>0</v>
      </c>
      <c r="AB1824" s="73"/>
      <c r="AC1824" s="59">
        <f>IF(ROUND(Comptes!AA1824,0)=0,Comptes!AF1824,IFERROR(IF(Comptes!H1824&lt;&gt;0,IF(Comptes!AA1824&lt;&gt;0,SUMPRODUCT(Comptes!O1824:Z1824,Comptes!$O$5:$Z$5)/Comptes!AA1824,IF(Comptes!G1824&lt;&gt;0,$AC$3,Comptes!AF1824)),""),""))</f>
        <v>0</v>
      </c>
      <c r="AD1824" s="60" t="str">
        <f ca="1">+IFERROR(VLOOKUP((($AC$3-AC1824))/30.5,$AK$24:$AL$28,2,TRUE),"")</f>
        <v>A plus d’un an</v>
      </c>
      <c r="AE1824" s="52"/>
      <c r="AF1824" s="61"/>
    </row>
    <row r="1825" spans="1:32" customFormat="1" ht="13.8" x14ac:dyDescent="0.3">
      <c r="A1825" s="76"/>
      <c r="B1825" s="64" t="s">
        <v>125</v>
      </c>
      <c r="C1825" s="65" t="s">
        <v>125</v>
      </c>
      <c r="D1825" s="65" t="s">
        <v>125</v>
      </c>
      <c r="E1825" s="66" t="s">
        <v>125</v>
      </c>
      <c r="F1825" s="54">
        <v>0</v>
      </c>
      <c r="G1825" s="55">
        <v>0</v>
      </c>
      <c r="H1825" s="67">
        <f t="shared" si="93"/>
        <v>0</v>
      </c>
      <c r="I1825" s="68"/>
      <c r="J1825" s="56"/>
      <c r="K1825" s="69"/>
      <c r="L1825" s="70">
        <f t="shared" si="94"/>
        <v>0</v>
      </c>
      <c r="M1825" s="52"/>
      <c r="N1825" s="57">
        <v>0</v>
      </c>
      <c r="O1825" s="72"/>
      <c r="P1825" s="72"/>
      <c r="Q1825" s="72"/>
      <c r="R1825" s="72"/>
      <c r="S1825" s="72"/>
      <c r="T1825" s="72"/>
      <c r="U1825" s="72"/>
      <c r="V1825" s="72"/>
      <c r="W1825" s="72"/>
      <c r="X1825" s="72"/>
      <c r="Y1825" s="72"/>
      <c r="Z1825" s="72"/>
      <c r="AA1825" s="58">
        <f t="shared" si="95"/>
        <v>0</v>
      </c>
      <c r="AB1825" s="73"/>
      <c r="AC1825" s="59">
        <f>IF(ROUND(Comptes!AA1825,0)=0,Comptes!AF1825,IFERROR(IF(Comptes!H1825&lt;&gt;0,IF(Comptes!AA1825&lt;&gt;0,SUMPRODUCT(Comptes!O1825:Z1825,Comptes!$O$5:$Z$5)/Comptes!AA1825,IF(Comptes!G1825&lt;&gt;0,$AC$3,Comptes!AF1825)),""),""))</f>
        <v>0</v>
      </c>
      <c r="AD1825" s="60" t="str">
        <f ca="1">+IFERROR(VLOOKUP((($AC$3-AC1825))/30.5,$AK$24:$AL$28,2,TRUE),"")</f>
        <v>A plus d’un an</v>
      </c>
      <c r="AE1825" s="52"/>
      <c r="AF1825" s="61"/>
    </row>
    <row r="1826" spans="1:32" customFormat="1" ht="13.8" x14ac:dyDescent="0.3">
      <c r="A1826" s="76"/>
      <c r="B1826" s="64" t="s">
        <v>125</v>
      </c>
      <c r="C1826" s="65" t="s">
        <v>125</v>
      </c>
      <c r="D1826" s="65" t="s">
        <v>125</v>
      </c>
      <c r="E1826" s="66" t="s">
        <v>125</v>
      </c>
      <c r="F1826" s="54">
        <v>0</v>
      </c>
      <c r="G1826" s="55">
        <v>0</v>
      </c>
      <c r="H1826" s="67">
        <f t="shared" si="93"/>
        <v>0</v>
      </c>
      <c r="I1826" s="68"/>
      <c r="J1826" s="56"/>
      <c r="K1826" s="69"/>
      <c r="L1826" s="70">
        <f t="shared" si="94"/>
        <v>0</v>
      </c>
      <c r="M1826" s="52"/>
      <c r="N1826" s="57">
        <v>0</v>
      </c>
      <c r="O1826" s="72"/>
      <c r="P1826" s="72"/>
      <c r="Q1826" s="72"/>
      <c r="R1826" s="72"/>
      <c r="S1826" s="72"/>
      <c r="T1826" s="72"/>
      <c r="U1826" s="72"/>
      <c r="V1826" s="72"/>
      <c r="W1826" s="72"/>
      <c r="X1826" s="72"/>
      <c r="Y1826" s="72"/>
      <c r="Z1826" s="72"/>
      <c r="AA1826" s="58">
        <f t="shared" si="95"/>
        <v>0</v>
      </c>
      <c r="AB1826" s="73"/>
      <c r="AC1826" s="59">
        <f>IF(ROUND(Comptes!AA1826,0)=0,Comptes!AF1826,IFERROR(IF(Comptes!H1826&lt;&gt;0,IF(Comptes!AA1826&lt;&gt;0,SUMPRODUCT(Comptes!O1826:Z1826,Comptes!$O$5:$Z$5)/Comptes!AA1826,IF(Comptes!G1826&lt;&gt;0,$AC$3,Comptes!AF1826)),""),""))</f>
        <v>0</v>
      </c>
      <c r="AD1826" s="60" t="str">
        <f ca="1">+IFERROR(VLOOKUP((($AC$3-AC1826))/30.5,$AK$24:$AL$28,2,TRUE),"")</f>
        <v>A plus d’un an</v>
      </c>
      <c r="AE1826" s="52"/>
      <c r="AF1826" s="61"/>
    </row>
    <row r="1827" spans="1:32" customFormat="1" ht="13.8" x14ac:dyDescent="0.3">
      <c r="A1827" s="76"/>
      <c r="B1827" s="64" t="s">
        <v>125</v>
      </c>
      <c r="C1827" s="65" t="s">
        <v>125</v>
      </c>
      <c r="D1827" s="65" t="s">
        <v>125</v>
      </c>
      <c r="E1827" s="66" t="s">
        <v>125</v>
      </c>
      <c r="F1827" s="54">
        <v>0</v>
      </c>
      <c r="G1827" s="55">
        <v>0</v>
      </c>
      <c r="H1827" s="67">
        <f t="shared" si="93"/>
        <v>0</v>
      </c>
      <c r="I1827" s="68"/>
      <c r="J1827" s="56"/>
      <c r="K1827" s="69"/>
      <c r="L1827" s="70">
        <f t="shared" si="94"/>
        <v>0</v>
      </c>
      <c r="M1827" s="52"/>
      <c r="N1827" s="57">
        <v>0</v>
      </c>
      <c r="O1827" s="72"/>
      <c r="P1827" s="72"/>
      <c r="Q1827" s="72"/>
      <c r="R1827" s="72"/>
      <c r="S1827" s="72"/>
      <c r="T1827" s="72"/>
      <c r="U1827" s="72"/>
      <c r="V1827" s="72"/>
      <c r="W1827" s="72"/>
      <c r="X1827" s="72"/>
      <c r="Y1827" s="72"/>
      <c r="Z1827" s="72"/>
      <c r="AA1827" s="58">
        <f t="shared" si="95"/>
        <v>0</v>
      </c>
      <c r="AB1827" s="73"/>
      <c r="AC1827" s="59">
        <f>IF(ROUND(Comptes!AA1827,0)=0,Comptes!AF1827,IFERROR(IF(Comptes!H1827&lt;&gt;0,IF(Comptes!AA1827&lt;&gt;0,SUMPRODUCT(Comptes!O1827:Z1827,Comptes!$O$5:$Z$5)/Comptes!AA1827,IF(Comptes!G1827&lt;&gt;0,$AC$3,Comptes!AF1827)),""),""))</f>
        <v>0</v>
      </c>
      <c r="AD1827" s="60" t="str">
        <f ca="1">+IFERROR(VLOOKUP((($AC$3-AC1827))/30.5,$AK$24:$AL$28,2,TRUE),"")</f>
        <v>A plus d’un an</v>
      </c>
      <c r="AE1827" s="52"/>
      <c r="AF1827" s="61"/>
    </row>
    <row r="1828" spans="1:32" customFormat="1" ht="13.8" x14ac:dyDescent="0.3">
      <c r="A1828" s="76"/>
      <c r="B1828" s="64" t="s">
        <v>125</v>
      </c>
      <c r="C1828" s="65" t="s">
        <v>125</v>
      </c>
      <c r="D1828" s="65" t="s">
        <v>125</v>
      </c>
      <c r="E1828" s="66" t="s">
        <v>125</v>
      </c>
      <c r="F1828" s="54">
        <v>0</v>
      </c>
      <c r="G1828" s="55">
        <v>0</v>
      </c>
      <c r="H1828" s="67">
        <f t="shared" si="93"/>
        <v>0</v>
      </c>
      <c r="I1828" s="68"/>
      <c r="J1828" s="56"/>
      <c r="K1828" s="69"/>
      <c r="L1828" s="70">
        <f t="shared" si="94"/>
        <v>0</v>
      </c>
      <c r="M1828" s="52"/>
      <c r="N1828" s="57">
        <v>0</v>
      </c>
      <c r="O1828" s="72"/>
      <c r="P1828" s="72"/>
      <c r="Q1828" s="72"/>
      <c r="R1828" s="72"/>
      <c r="S1828" s="72"/>
      <c r="T1828" s="72"/>
      <c r="U1828" s="72"/>
      <c r="V1828" s="72"/>
      <c r="W1828" s="72"/>
      <c r="X1828" s="72"/>
      <c r="Y1828" s="72"/>
      <c r="Z1828" s="72"/>
      <c r="AA1828" s="58">
        <f t="shared" si="95"/>
        <v>0</v>
      </c>
      <c r="AB1828" s="73"/>
      <c r="AC1828" s="59">
        <f>IF(ROUND(Comptes!AA1828,0)=0,Comptes!AF1828,IFERROR(IF(Comptes!H1828&lt;&gt;0,IF(Comptes!AA1828&lt;&gt;0,SUMPRODUCT(Comptes!O1828:Z1828,Comptes!$O$5:$Z$5)/Comptes!AA1828,IF(Comptes!G1828&lt;&gt;0,$AC$3,Comptes!AF1828)),""),""))</f>
        <v>0</v>
      </c>
      <c r="AD1828" s="60" t="str">
        <f ca="1">+IFERROR(VLOOKUP((($AC$3-AC1828))/30.5,$AK$24:$AL$28,2,TRUE),"")</f>
        <v>A plus d’un an</v>
      </c>
      <c r="AE1828" s="52"/>
      <c r="AF1828" s="61"/>
    </row>
    <row r="1829" spans="1:32" customFormat="1" ht="13.8" x14ac:dyDescent="0.3">
      <c r="A1829" s="76"/>
      <c r="B1829" s="64" t="s">
        <v>125</v>
      </c>
      <c r="C1829" s="65" t="s">
        <v>125</v>
      </c>
      <c r="D1829" s="65" t="s">
        <v>125</v>
      </c>
      <c r="E1829" s="66" t="s">
        <v>125</v>
      </c>
      <c r="F1829" s="54">
        <v>0</v>
      </c>
      <c r="G1829" s="55">
        <v>0</v>
      </c>
      <c r="H1829" s="67">
        <f t="shared" si="93"/>
        <v>0</v>
      </c>
      <c r="I1829" s="68"/>
      <c r="J1829" s="56"/>
      <c r="K1829" s="69"/>
      <c r="L1829" s="70">
        <f t="shared" si="94"/>
        <v>0</v>
      </c>
      <c r="M1829" s="52"/>
      <c r="N1829" s="57">
        <v>0</v>
      </c>
      <c r="O1829" s="72"/>
      <c r="P1829" s="72"/>
      <c r="Q1829" s="72"/>
      <c r="R1829" s="72"/>
      <c r="S1829" s="72"/>
      <c r="T1829" s="72"/>
      <c r="U1829" s="72"/>
      <c r="V1829" s="72"/>
      <c r="W1829" s="72"/>
      <c r="X1829" s="72"/>
      <c r="Y1829" s="72"/>
      <c r="Z1829" s="72"/>
      <c r="AA1829" s="58">
        <f t="shared" si="95"/>
        <v>0</v>
      </c>
      <c r="AB1829" s="73"/>
      <c r="AC1829" s="59">
        <f>IF(ROUND(Comptes!AA1829,0)=0,Comptes!AF1829,IFERROR(IF(Comptes!H1829&lt;&gt;0,IF(Comptes!AA1829&lt;&gt;0,SUMPRODUCT(Comptes!O1829:Z1829,Comptes!$O$5:$Z$5)/Comptes!AA1829,IF(Comptes!G1829&lt;&gt;0,$AC$3,Comptes!AF1829)),""),""))</f>
        <v>0</v>
      </c>
      <c r="AD1829" s="60" t="str">
        <f ca="1">+IFERROR(VLOOKUP((($AC$3-AC1829))/30.5,$AK$24:$AL$28,2,TRUE),"")</f>
        <v>A plus d’un an</v>
      </c>
      <c r="AE1829" s="52"/>
      <c r="AF1829" s="61"/>
    </row>
    <row r="1830" spans="1:32" customFormat="1" ht="13.8" x14ac:dyDescent="0.3">
      <c r="A1830" s="76"/>
      <c r="B1830" s="64" t="s">
        <v>125</v>
      </c>
      <c r="C1830" s="65" t="s">
        <v>125</v>
      </c>
      <c r="D1830" s="65" t="s">
        <v>125</v>
      </c>
      <c r="E1830" s="66" t="s">
        <v>125</v>
      </c>
      <c r="F1830" s="54">
        <v>0</v>
      </c>
      <c r="G1830" s="55">
        <v>0</v>
      </c>
      <c r="H1830" s="67">
        <f t="shared" si="93"/>
        <v>0</v>
      </c>
      <c r="I1830" s="68"/>
      <c r="J1830" s="56"/>
      <c r="K1830" s="69"/>
      <c r="L1830" s="70">
        <f t="shared" si="94"/>
        <v>0</v>
      </c>
      <c r="M1830" s="52"/>
      <c r="N1830" s="57">
        <v>0</v>
      </c>
      <c r="O1830" s="72"/>
      <c r="P1830" s="72"/>
      <c r="Q1830" s="72"/>
      <c r="R1830" s="72"/>
      <c r="S1830" s="72"/>
      <c r="T1830" s="72"/>
      <c r="U1830" s="72"/>
      <c r="V1830" s="72"/>
      <c r="W1830" s="72"/>
      <c r="X1830" s="72"/>
      <c r="Y1830" s="72"/>
      <c r="Z1830" s="72"/>
      <c r="AA1830" s="58">
        <f t="shared" si="95"/>
        <v>0</v>
      </c>
      <c r="AB1830" s="73"/>
      <c r="AC1830" s="59">
        <f>IF(ROUND(Comptes!AA1830,0)=0,Comptes!AF1830,IFERROR(IF(Comptes!H1830&lt;&gt;0,IF(Comptes!AA1830&lt;&gt;0,SUMPRODUCT(Comptes!O1830:Z1830,Comptes!$O$5:$Z$5)/Comptes!AA1830,IF(Comptes!G1830&lt;&gt;0,$AC$3,Comptes!AF1830)),""),""))</f>
        <v>0</v>
      </c>
      <c r="AD1830" s="60" t="str">
        <f ca="1">+IFERROR(VLOOKUP((($AC$3-AC1830))/30.5,$AK$24:$AL$28,2,TRUE),"")</f>
        <v>A plus d’un an</v>
      </c>
      <c r="AE1830" s="52"/>
      <c r="AF1830" s="61"/>
    </row>
    <row r="1831" spans="1:32" customFormat="1" ht="13.8" x14ac:dyDescent="0.3">
      <c r="A1831" s="76"/>
      <c r="B1831" s="64" t="s">
        <v>125</v>
      </c>
      <c r="C1831" s="65" t="s">
        <v>125</v>
      </c>
      <c r="D1831" s="65" t="s">
        <v>125</v>
      </c>
      <c r="E1831" s="66" t="s">
        <v>125</v>
      </c>
      <c r="F1831" s="54">
        <v>0</v>
      </c>
      <c r="G1831" s="55">
        <v>0</v>
      </c>
      <c r="H1831" s="67">
        <f t="shared" si="93"/>
        <v>0</v>
      </c>
      <c r="I1831" s="68"/>
      <c r="J1831" s="56"/>
      <c r="K1831" s="69"/>
      <c r="L1831" s="70">
        <f t="shared" si="94"/>
        <v>0</v>
      </c>
      <c r="M1831" s="52"/>
      <c r="N1831" s="57">
        <v>0</v>
      </c>
      <c r="O1831" s="72"/>
      <c r="P1831" s="72"/>
      <c r="Q1831" s="72"/>
      <c r="R1831" s="72"/>
      <c r="S1831" s="72"/>
      <c r="T1831" s="72"/>
      <c r="U1831" s="72"/>
      <c r="V1831" s="72"/>
      <c r="W1831" s="72"/>
      <c r="X1831" s="72"/>
      <c r="Y1831" s="72"/>
      <c r="Z1831" s="72"/>
      <c r="AA1831" s="58">
        <f t="shared" si="95"/>
        <v>0</v>
      </c>
      <c r="AB1831" s="73"/>
      <c r="AC1831" s="59">
        <f>IF(ROUND(Comptes!AA1831,0)=0,Comptes!AF1831,IFERROR(IF(Comptes!H1831&lt;&gt;0,IF(Comptes!AA1831&lt;&gt;0,SUMPRODUCT(Comptes!O1831:Z1831,Comptes!$O$5:$Z$5)/Comptes!AA1831,IF(Comptes!G1831&lt;&gt;0,$AC$3,Comptes!AF1831)),""),""))</f>
        <v>0</v>
      </c>
      <c r="AD1831" s="60" t="str">
        <f ca="1">+IFERROR(VLOOKUP((($AC$3-AC1831))/30.5,$AK$24:$AL$28,2,TRUE),"")</f>
        <v>A plus d’un an</v>
      </c>
      <c r="AE1831" s="52"/>
      <c r="AF1831" s="61"/>
    </row>
    <row r="1832" spans="1:32" customFormat="1" ht="13.8" x14ac:dyDescent="0.3">
      <c r="A1832" s="76"/>
      <c r="B1832" s="64" t="s">
        <v>125</v>
      </c>
      <c r="C1832" s="65" t="s">
        <v>125</v>
      </c>
      <c r="D1832" s="65" t="s">
        <v>125</v>
      </c>
      <c r="E1832" s="66" t="s">
        <v>125</v>
      </c>
      <c r="F1832" s="54">
        <v>0</v>
      </c>
      <c r="G1832" s="55">
        <v>0</v>
      </c>
      <c r="H1832" s="67">
        <f t="shared" si="93"/>
        <v>0</v>
      </c>
      <c r="I1832" s="68"/>
      <c r="J1832" s="56"/>
      <c r="K1832" s="69"/>
      <c r="L1832" s="70">
        <f t="shared" si="94"/>
        <v>0</v>
      </c>
      <c r="M1832" s="52"/>
      <c r="N1832" s="57">
        <v>0</v>
      </c>
      <c r="O1832" s="72"/>
      <c r="P1832" s="72"/>
      <c r="Q1832" s="72"/>
      <c r="R1832" s="72"/>
      <c r="S1832" s="72"/>
      <c r="T1832" s="72"/>
      <c r="U1832" s="72"/>
      <c r="V1832" s="72"/>
      <c r="W1832" s="72"/>
      <c r="X1832" s="72"/>
      <c r="Y1832" s="72"/>
      <c r="Z1832" s="72"/>
      <c r="AA1832" s="58">
        <f t="shared" si="95"/>
        <v>0</v>
      </c>
      <c r="AB1832" s="73"/>
      <c r="AC1832" s="59">
        <f>IF(ROUND(Comptes!AA1832,0)=0,Comptes!AF1832,IFERROR(IF(Comptes!H1832&lt;&gt;0,IF(Comptes!AA1832&lt;&gt;0,SUMPRODUCT(Comptes!O1832:Z1832,Comptes!$O$5:$Z$5)/Comptes!AA1832,IF(Comptes!G1832&lt;&gt;0,$AC$3,Comptes!AF1832)),""),""))</f>
        <v>0</v>
      </c>
      <c r="AD1832" s="60" t="str">
        <f ca="1">+IFERROR(VLOOKUP((($AC$3-AC1832))/30.5,$AK$24:$AL$28,2,TRUE),"")</f>
        <v>A plus d’un an</v>
      </c>
      <c r="AE1832" s="52"/>
      <c r="AF1832" s="61"/>
    </row>
    <row r="1833" spans="1:32" customFormat="1" ht="13.8" x14ac:dyDescent="0.3">
      <c r="A1833" s="76"/>
      <c r="B1833" s="64" t="s">
        <v>125</v>
      </c>
      <c r="C1833" s="65" t="s">
        <v>125</v>
      </c>
      <c r="D1833" s="65" t="s">
        <v>125</v>
      </c>
      <c r="E1833" s="66" t="s">
        <v>125</v>
      </c>
      <c r="F1833" s="54">
        <v>0</v>
      </c>
      <c r="G1833" s="55">
        <v>0</v>
      </c>
      <c r="H1833" s="67">
        <f t="shared" si="93"/>
        <v>0</v>
      </c>
      <c r="I1833" s="68"/>
      <c r="J1833" s="56"/>
      <c r="K1833" s="69"/>
      <c r="L1833" s="70">
        <f t="shared" si="94"/>
        <v>0</v>
      </c>
      <c r="M1833" s="52"/>
      <c r="N1833" s="57">
        <v>0</v>
      </c>
      <c r="O1833" s="72"/>
      <c r="P1833" s="72"/>
      <c r="Q1833" s="72"/>
      <c r="R1833" s="72"/>
      <c r="S1833" s="72"/>
      <c r="T1833" s="72"/>
      <c r="U1833" s="72"/>
      <c r="V1833" s="72"/>
      <c r="W1833" s="72"/>
      <c r="X1833" s="72"/>
      <c r="Y1833" s="72"/>
      <c r="Z1833" s="72"/>
      <c r="AA1833" s="58">
        <f t="shared" si="95"/>
        <v>0</v>
      </c>
      <c r="AB1833" s="73"/>
      <c r="AC1833" s="59">
        <f>IF(ROUND(Comptes!AA1833,0)=0,Comptes!AF1833,IFERROR(IF(Comptes!H1833&lt;&gt;0,IF(Comptes!AA1833&lt;&gt;0,SUMPRODUCT(Comptes!O1833:Z1833,Comptes!$O$5:$Z$5)/Comptes!AA1833,IF(Comptes!G1833&lt;&gt;0,$AC$3,Comptes!AF1833)),""),""))</f>
        <v>0</v>
      </c>
      <c r="AD1833" s="60" t="str">
        <f ca="1">+IFERROR(VLOOKUP((($AC$3-AC1833))/30.5,$AK$24:$AL$28,2,TRUE),"")</f>
        <v>A plus d’un an</v>
      </c>
      <c r="AE1833" s="52"/>
      <c r="AF1833" s="61"/>
    </row>
    <row r="1834" spans="1:32" customFormat="1" ht="13.8" x14ac:dyDescent="0.3">
      <c r="A1834" s="76"/>
      <c r="B1834" s="64" t="s">
        <v>125</v>
      </c>
      <c r="C1834" s="65" t="s">
        <v>125</v>
      </c>
      <c r="D1834" s="65" t="s">
        <v>125</v>
      </c>
      <c r="E1834" s="66" t="s">
        <v>125</v>
      </c>
      <c r="F1834" s="54">
        <v>0</v>
      </c>
      <c r="G1834" s="55">
        <v>0</v>
      </c>
      <c r="H1834" s="67">
        <f t="shared" si="93"/>
        <v>0</v>
      </c>
      <c r="I1834" s="68"/>
      <c r="J1834" s="56"/>
      <c r="K1834" s="69"/>
      <c r="L1834" s="70">
        <f t="shared" si="94"/>
        <v>0</v>
      </c>
      <c r="M1834" s="52"/>
      <c r="N1834" s="57">
        <v>0</v>
      </c>
      <c r="O1834" s="72"/>
      <c r="P1834" s="72"/>
      <c r="Q1834" s="72"/>
      <c r="R1834" s="72"/>
      <c r="S1834" s="72"/>
      <c r="T1834" s="72"/>
      <c r="U1834" s="72"/>
      <c r="V1834" s="72"/>
      <c r="W1834" s="72"/>
      <c r="X1834" s="72"/>
      <c r="Y1834" s="72"/>
      <c r="Z1834" s="72"/>
      <c r="AA1834" s="58">
        <f t="shared" si="95"/>
        <v>0</v>
      </c>
      <c r="AB1834" s="73"/>
      <c r="AC1834" s="59">
        <f>IF(ROUND(Comptes!AA1834,0)=0,Comptes!AF1834,IFERROR(IF(Comptes!H1834&lt;&gt;0,IF(Comptes!AA1834&lt;&gt;0,SUMPRODUCT(Comptes!O1834:Z1834,Comptes!$O$5:$Z$5)/Comptes!AA1834,IF(Comptes!G1834&lt;&gt;0,$AC$3,Comptes!AF1834)),""),""))</f>
        <v>0</v>
      </c>
      <c r="AD1834" s="60" t="str">
        <f ca="1">+IFERROR(VLOOKUP((($AC$3-AC1834))/30.5,$AK$24:$AL$28,2,TRUE),"")</f>
        <v>A plus d’un an</v>
      </c>
      <c r="AE1834" s="52"/>
      <c r="AF1834" s="61"/>
    </row>
    <row r="1835" spans="1:32" customFormat="1" ht="13.8" x14ac:dyDescent="0.3">
      <c r="A1835" s="76"/>
      <c r="B1835" s="64" t="s">
        <v>125</v>
      </c>
      <c r="C1835" s="65" t="s">
        <v>125</v>
      </c>
      <c r="D1835" s="65" t="s">
        <v>125</v>
      </c>
      <c r="E1835" s="66" t="s">
        <v>125</v>
      </c>
      <c r="F1835" s="54">
        <v>0</v>
      </c>
      <c r="G1835" s="55">
        <v>0</v>
      </c>
      <c r="H1835" s="67">
        <f t="shared" si="93"/>
        <v>0</v>
      </c>
      <c r="I1835" s="68"/>
      <c r="J1835" s="56"/>
      <c r="K1835" s="69"/>
      <c r="L1835" s="70">
        <f t="shared" si="94"/>
        <v>0</v>
      </c>
      <c r="M1835" s="52"/>
      <c r="N1835" s="57">
        <v>0</v>
      </c>
      <c r="O1835" s="72"/>
      <c r="P1835" s="72"/>
      <c r="Q1835" s="72"/>
      <c r="R1835" s="72"/>
      <c r="S1835" s="72"/>
      <c r="T1835" s="72"/>
      <c r="U1835" s="72"/>
      <c r="V1835" s="72"/>
      <c r="W1835" s="72"/>
      <c r="X1835" s="72"/>
      <c r="Y1835" s="72"/>
      <c r="Z1835" s="72"/>
      <c r="AA1835" s="58">
        <f t="shared" si="95"/>
        <v>0</v>
      </c>
      <c r="AB1835" s="73"/>
      <c r="AC1835" s="59">
        <f>IF(ROUND(Comptes!AA1835,0)=0,Comptes!AF1835,IFERROR(IF(Comptes!H1835&lt;&gt;0,IF(Comptes!AA1835&lt;&gt;0,SUMPRODUCT(Comptes!O1835:Z1835,Comptes!$O$5:$Z$5)/Comptes!AA1835,IF(Comptes!G1835&lt;&gt;0,$AC$3,Comptes!AF1835)),""),""))</f>
        <v>0</v>
      </c>
      <c r="AD1835" s="60" t="str">
        <f ca="1">+IFERROR(VLOOKUP((($AC$3-AC1835))/30.5,$AK$24:$AL$28,2,TRUE),"")</f>
        <v>A plus d’un an</v>
      </c>
      <c r="AE1835" s="52"/>
      <c r="AF1835" s="61"/>
    </row>
    <row r="1836" spans="1:32" customFormat="1" ht="13.8" x14ac:dyDescent="0.3">
      <c r="A1836" s="76"/>
      <c r="B1836" s="64" t="s">
        <v>125</v>
      </c>
      <c r="C1836" s="65" t="s">
        <v>125</v>
      </c>
      <c r="D1836" s="65" t="s">
        <v>125</v>
      </c>
      <c r="E1836" s="66" t="s">
        <v>125</v>
      </c>
      <c r="F1836" s="54">
        <v>0</v>
      </c>
      <c r="G1836" s="55">
        <v>0</v>
      </c>
      <c r="H1836" s="67">
        <f t="shared" si="93"/>
        <v>0</v>
      </c>
      <c r="I1836" s="68"/>
      <c r="J1836" s="56"/>
      <c r="K1836" s="69"/>
      <c r="L1836" s="70">
        <f t="shared" si="94"/>
        <v>0</v>
      </c>
      <c r="M1836" s="52"/>
      <c r="N1836" s="57">
        <v>0</v>
      </c>
      <c r="O1836" s="72"/>
      <c r="P1836" s="72"/>
      <c r="Q1836" s="72"/>
      <c r="R1836" s="72"/>
      <c r="S1836" s="72"/>
      <c r="T1836" s="72"/>
      <c r="U1836" s="72"/>
      <c r="V1836" s="72"/>
      <c r="W1836" s="72"/>
      <c r="X1836" s="72"/>
      <c r="Y1836" s="72"/>
      <c r="Z1836" s="72"/>
      <c r="AA1836" s="58">
        <f t="shared" si="95"/>
        <v>0</v>
      </c>
      <c r="AB1836" s="73"/>
      <c r="AC1836" s="59">
        <f>IF(ROUND(Comptes!AA1836,0)=0,Comptes!AF1836,IFERROR(IF(Comptes!H1836&lt;&gt;0,IF(Comptes!AA1836&lt;&gt;0,SUMPRODUCT(Comptes!O1836:Z1836,Comptes!$O$5:$Z$5)/Comptes!AA1836,IF(Comptes!G1836&lt;&gt;0,$AC$3,Comptes!AF1836)),""),""))</f>
        <v>0</v>
      </c>
      <c r="AD1836" s="60" t="str">
        <f ca="1">+IFERROR(VLOOKUP((($AC$3-AC1836))/30.5,$AK$24:$AL$28,2,TRUE),"")</f>
        <v>A plus d’un an</v>
      </c>
      <c r="AE1836" s="52"/>
      <c r="AF1836" s="61"/>
    </row>
    <row r="1837" spans="1:32" customFormat="1" ht="13.8" x14ac:dyDescent="0.3">
      <c r="A1837" s="76"/>
      <c r="B1837" s="64" t="s">
        <v>125</v>
      </c>
      <c r="C1837" s="65" t="s">
        <v>125</v>
      </c>
      <c r="D1837" s="65" t="s">
        <v>125</v>
      </c>
      <c r="E1837" s="66" t="s">
        <v>125</v>
      </c>
      <c r="F1837" s="54">
        <v>0</v>
      </c>
      <c r="G1837" s="55">
        <v>0</v>
      </c>
      <c r="H1837" s="67">
        <f t="shared" si="93"/>
        <v>0</v>
      </c>
      <c r="I1837" s="68"/>
      <c r="J1837" s="56"/>
      <c r="K1837" s="69"/>
      <c r="L1837" s="70">
        <f t="shared" si="94"/>
        <v>0</v>
      </c>
      <c r="M1837" s="52"/>
      <c r="N1837" s="57">
        <v>0</v>
      </c>
      <c r="O1837" s="72"/>
      <c r="P1837" s="72"/>
      <c r="Q1837" s="72"/>
      <c r="R1837" s="72"/>
      <c r="S1837" s="72"/>
      <c r="T1837" s="72"/>
      <c r="U1837" s="72"/>
      <c r="V1837" s="72"/>
      <c r="W1837" s="72"/>
      <c r="X1837" s="72"/>
      <c r="Y1837" s="72"/>
      <c r="Z1837" s="72"/>
      <c r="AA1837" s="58">
        <f t="shared" si="95"/>
        <v>0</v>
      </c>
      <c r="AB1837" s="73"/>
      <c r="AC1837" s="59">
        <f>IF(ROUND(Comptes!AA1837,0)=0,Comptes!AF1837,IFERROR(IF(Comptes!H1837&lt;&gt;0,IF(Comptes!AA1837&lt;&gt;0,SUMPRODUCT(Comptes!O1837:Z1837,Comptes!$O$5:$Z$5)/Comptes!AA1837,IF(Comptes!G1837&lt;&gt;0,$AC$3,Comptes!AF1837)),""),""))</f>
        <v>0</v>
      </c>
      <c r="AD1837" s="60" t="str">
        <f ca="1">+IFERROR(VLOOKUP((($AC$3-AC1837))/30.5,$AK$24:$AL$28,2,TRUE),"")</f>
        <v>A plus d’un an</v>
      </c>
      <c r="AE1837" s="52"/>
      <c r="AF1837" s="61"/>
    </row>
    <row r="1838" spans="1:32" customFormat="1" ht="13.8" x14ac:dyDescent="0.3">
      <c r="A1838" s="76"/>
      <c r="B1838" s="64" t="s">
        <v>125</v>
      </c>
      <c r="C1838" s="65" t="s">
        <v>125</v>
      </c>
      <c r="D1838" s="65" t="s">
        <v>125</v>
      </c>
      <c r="E1838" s="66" t="s">
        <v>125</v>
      </c>
      <c r="F1838" s="54">
        <v>0</v>
      </c>
      <c r="G1838" s="55">
        <v>0</v>
      </c>
      <c r="H1838" s="67">
        <f t="shared" si="93"/>
        <v>0</v>
      </c>
      <c r="I1838" s="68"/>
      <c r="J1838" s="56"/>
      <c r="K1838" s="69"/>
      <c r="L1838" s="70">
        <f t="shared" si="94"/>
        <v>0</v>
      </c>
      <c r="M1838" s="52"/>
      <c r="N1838" s="57">
        <v>0</v>
      </c>
      <c r="O1838" s="72"/>
      <c r="P1838" s="72"/>
      <c r="Q1838" s="72"/>
      <c r="R1838" s="72"/>
      <c r="S1838" s="72"/>
      <c r="T1838" s="72"/>
      <c r="U1838" s="72"/>
      <c r="V1838" s="72"/>
      <c r="W1838" s="72"/>
      <c r="X1838" s="72"/>
      <c r="Y1838" s="72"/>
      <c r="Z1838" s="72"/>
      <c r="AA1838" s="58">
        <f t="shared" si="95"/>
        <v>0</v>
      </c>
      <c r="AB1838" s="73"/>
      <c r="AC1838" s="59">
        <f>IF(ROUND(Comptes!AA1838,0)=0,Comptes!AF1838,IFERROR(IF(Comptes!H1838&lt;&gt;0,IF(Comptes!AA1838&lt;&gt;0,SUMPRODUCT(Comptes!O1838:Z1838,Comptes!$O$5:$Z$5)/Comptes!AA1838,IF(Comptes!G1838&lt;&gt;0,$AC$3,Comptes!AF1838)),""),""))</f>
        <v>0</v>
      </c>
      <c r="AD1838" s="60" t="str">
        <f ca="1">+IFERROR(VLOOKUP((($AC$3-AC1838))/30.5,$AK$24:$AL$28,2,TRUE),"")</f>
        <v>A plus d’un an</v>
      </c>
      <c r="AE1838" s="52"/>
      <c r="AF1838" s="61"/>
    </row>
    <row r="1839" spans="1:32" customFormat="1" ht="13.8" x14ac:dyDescent="0.3">
      <c r="A1839" s="76"/>
      <c r="B1839" s="64" t="s">
        <v>125</v>
      </c>
      <c r="C1839" s="65" t="s">
        <v>125</v>
      </c>
      <c r="D1839" s="65" t="s">
        <v>125</v>
      </c>
      <c r="E1839" s="66" t="s">
        <v>125</v>
      </c>
      <c r="F1839" s="54">
        <v>0</v>
      </c>
      <c r="G1839" s="55">
        <v>0</v>
      </c>
      <c r="H1839" s="67">
        <f t="shared" si="93"/>
        <v>0</v>
      </c>
      <c r="I1839" s="68"/>
      <c r="J1839" s="56"/>
      <c r="K1839" s="69"/>
      <c r="L1839" s="70">
        <f t="shared" si="94"/>
        <v>0</v>
      </c>
      <c r="M1839" s="52"/>
      <c r="N1839" s="57">
        <v>0</v>
      </c>
      <c r="O1839" s="72"/>
      <c r="P1839" s="72"/>
      <c r="Q1839" s="72"/>
      <c r="R1839" s="72"/>
      <c r="S1839" s="72"/>
      <c r="T1839" s="72"/>
      <c r="U1839" s="72"/>
      <c r="V1839" s="72"/>
      <c r="W1839" s="72"/>
      <c r="X1839" s="72"/>
      <c r="Y1839" s="72"/>
      <c r="Z1839" s="72"/>
      <c r="AA1839" s="58">
        <f t="shared" si="95"/>
        <v>0</v>
      </c>
      <c r="AB1839" s="73"/>
      <c r="AC1839" s="59">
        <f>IF(ROUND(Comptes!AA1839,0)=0,Comptes!AF1839,IFERROR(IF(Comptes!H1839&lt;&gt;0,IF(Comptes!AA1839&lt;&gt;0,SUMPRODUCT(Comptes!O1839:Z1839,Comptes!$O$5:$Z$5)/Comptes!AA1839,IF(Comptes!G1839&lt;&gt;0,$AC$3,Comptes!AF1839)),""),""))</f>
        <v>0</v>
      </c>
      <c r="AD1839" s="60" t="str">
        <f ca="1">+IFERROR(VLOOKUP((($AC$3-AC1839))/30.5,$AK$24:$AL$28,2,TRUE),"")</f>
        <v>A plus d’un an</v>
      </c>
      <c r="AE1839" s="52"/>
      <c r="AF1839" s="61"/>
    </row>
    <row r="1840" spans="1:32" customFormat="1" ht="13.8" x14ac:dyDescent="0.3">
      <c r="A1840" s="76"/>
      <c r="B1840" s="64" t="s">
        <v>125</v>
      </c>
      <c r="C1840" s="65" t="s">
        <v>125</v>
      </c>
      <c r="D1840" s="65" t="s">
        <v>125</v>
      </c>
      <c r="E1840" s="66" t="s">
        <v>125</v>
      </c>
      <c r="F1840" s="54">
        <v>0</v>
      </c>
      <c r="G1840" s="55">
        <v>0</v>
      </c>
      <c r="H1840" s="67">
        <f t="shared" si="93"/>
        <v>0</v>
      </c>
      <c r="I1840" s="68"/>
      <c r="J1840" s="56"/>
      <c r="K1840" s="69"/>
      <c r="L1840" s="70">
        <f t="shared" si="94"/>
        <v>0</v>
      </c>
      <c r="M1840" s="52"/>
      <c r="N1840" s="57">
        <v>0</v>
      </c>
      <c r="O1840" s="72"/>
      <c r="P1840" s="72"/>
      <c r="Q1840" s="72"/>
      <c r="R1840" s="72"/>
      <c r="S1840" s="72"/>
      <c r="T1840" s="72"/>
      <c r="U1840" s="72"/>
      <c r="V1840" s="72"/>
      <c r="W1840" s="72"/>
      <c r="X1840" s="72"/>
      <c r="Y1840" s="72"/>
      <c r="Z1840" s="72"/>
      <c r="AA1840" s="58">
        <f t="shared" si="95"/>
        <v>0</v>
      </c>
      <c r="AB1840" s="73"/>
      <c r="AC1840" s="59">
        <f>IF(ROUND(Comptes!AA1840,0)=0,Comptes!AF1840,IFERROR(IF(Comptes!H1840&lt;&gt;0,IF(Comptes!AA1840&lt;&gt;0,SUMPRODUCT(Comptes!O1840:Z1840,Comptes!$O$5:$Z$5)/Comptes!AA1840,IF(Comptes!G1840&lt;&gt;0,$AC$3,Comptes!AF1840)),""),""))</f>
        <v>0</v>
      </c>
      <c r="AD1840" s="60" t="str">
        <f ca="1">+IFERROR(VLOOKUP((($AC$3-AC1840))/30.5,$AK$24:$AL$28,2,TRUE),"")</f>
        <v>A plus d’un an</v>
      </c>
      <c r="AE1840" s="52"/>
      <c r="AF1840" s="61"/>
    </row>
    <row r="1841" spans="1:32" customFormat="1" ht="13.8" x14ac:dyDescent="0.3">
      <c r="A1841" s="76"/>
      <c r="B1841" s="64" t="s">
        <v>125</v>
      </c>
      <c r="C1841" s="65" t="s">
        <v>125</v>
      </c>
      <c r="D1841" s="65" t="s">
        <v>125</v>
      </c>
      <c r="E1841" s="66" t="s">
        <v>125</v>
      </c>
      <c r="F1841" s="54">
        <v>0</v>
      </c>
      <c r="G1841" s="55">
        <v>0</v>
      </c>
      <c r="H1841" s="67">
        <f t="shared" si="93"/>
        <v>0</v>
      </c>
      <c r="I1841" s="68"/>
      <c r="J1841" s="56"/>
      <c r="K1841" s="69"/>
      <c r="L1841" s="70">
        <f t="shared" si="94"/>
        <v>0</v>
      </c>
      <c r="M1841" s="52"/>
      <c r="N1841" s="57">
        <v>0</v>
      </c>
      <c r="O1841" s="72"/>
      <c r="P1841" s="72"/>
      <c r="Q1841" s="72"/>
      <c r="R1841" s="72"/>
      <c r="S1841" s="72"/>
      <c r="T1841" s="72"/>
      <c r="U1841" s="72"/>
      <c r="V1841" s="72"/>
      <c r="W1841" s="72"/>
      <c r="X1841" s="72"/>
      <c r="Y1841" s="72"/>
      <c r="Z1841" s="72"/>
      <c r="AA1841" s="58">
        <f t="shared" si="95"/>
        <v>0</v>
      </c>
      <c r="AB1841" s="73"/>
      <c r="AC1841" s="59">
        <f>IF(ROUND(Comptes!AA1841,0)=0,Comptes!AF1841,IFERROR(IF(Comptes!H1841&lt;&gt;0,IF(Comptes!AA1841&lt;&gt;0,SUMPRODUCT(Comptes!O1841:Z1841,Comptes!$O$5:$Z$5)/Comptes!AA1841,IF(Comptes!G1841&lt;&gt;0,$AC$3,Comptes!AF1841)),""),""))</f>
        <v>0</v>
      </c>
      <c r="AD1841" s="60" t="str">
        <f ca="1">+IFERROR(VLOOKUP((($AC$3-AC1841))/30.5,$AK$24:$AL$28,2,TRUE),"")</f>
        <v>A plus d’un an</v>
      </c>
      <c r="AE1841" s="52"/>
      <c r="AF1841" s="61"/>
    </row>
    <row r="1842" spans="1:32" customFormat="1" ht="13.8" x14ac:dyDescent="0.3">
      <c r="A1842" s="76"/>
      <c r="B1842" s="64" t="s">
        <v>125</v>
      </c>
      <c r="C1842" s="65" t="s">
        <v>125</v>
      </c>
      <c r="D1842" s="65" t="s">
        <v>125</v>
      </c>
      <c r="E1842" s="66" t="s">
        <v>125</v>
      </c>
      <c r="F1842" s="54">
        <v>0</v>
      </c>
      <c r="G1842" s="55">
        <v>0</v>
      </c>
      <c r="H1842" s="67">
        <f t="shared" si="93"/>
        <v>0</v>
      </c>
      <c r="I1842" s="68"/>
      <c r="J1842" s="56"/>
      <c r="K1842" s="69"/>
      <c r="L1842" s="70">
        <f t="shared" si="94"/>
        <v>0</v>
      </c>
      <c r="M1842" s="52"/>
      <c r="N1842" s="57">
        <v>0</v>
      </c>
      <c r="O1842" s="72"/>
      <c r="P1842" s="72"/>
      <c r="Q1842" s="72"/>
      <c r="R1842" s="72"/>
      <c r="S1842" s="72"/>
      <c r="T1842" s="72"/>
      <c r="U1842" s="72"/>
      <c r="V1842" s="72"/>
      <c r="W1842" s="72"/>
      <c r="X1842" s="72"/>
      <c r="Y1842" s="72"/>
      <c r="Z1842" s="72"/>
      <c r="AA1842" s="58">
        <f t="shared" si="95"/>
        <v>0</v>
      </c>
      <c r="AB1842" s="73"/>
      <c r="AC1842" s="59">
        <f>IF(ROUND(Comptes!AA1842,0)=0,Comptes!AF1842,IFERROR(IF(Comptes!H1842&lt;&gt;0,IF(Comptes!AA1842&lt;&gt;0,SUMPRODUCT(Comptes!O1842:Z1842,Comptes!$O$5:$Z$5)/Comptes!AA1842,IF(Comptes!G1842&lt;&gt;0,$AC$3,Comptes!AF1842)),""),""))</f>
        <v>0</v>
      </c>
      <c r="AD1842" s="60" t="str">
        <f ca="1">+IFERROR(VLOOKUP((($AC$3-AC1842))/30.5,$AK$24:$AL$28,2,TRUE),"")</f>
        <v>A plus d’un an</v>
      </c>
      <c r="AE1842" s="52"/>
      <c r="AF1842" s="61"/>
    </row>
    <row r="1843" spans="1:32" customFormat="1" ht="13.8" x14ac:dyDescent="0.3">
      <c r="A1843" s="76"/>
      <c r="B1843" s="64" t="s">
        <v>125</v>
      </c>
      <c r="C1843" s="65" t="s">
        <v>125</v>
      </c>
      <c r="D1843" s="65" t="s">
        <v>125</v>
      </c>
      <c r="E1843" s="66" t="s">
        <v>125</v>
      </c>
      <c r="F1843" s="54">
        <v>0</v>
      </c>
      <c r="G1843" s="55">
        <v>0</v>
      </c>
      <c r="H1843" s="67">
        <f t="shared" si="93"/>
        <v>0</v>
      </c>
      <c r="I1843" s="68"/>
      <c r="J1843" s="56"/>
      <c r="K1843" s="69"/>
      <c r="L1843" s="70">
        <f t="shared" si="94"/>
        <v>0</v>
      </c>
      <c r="M1843" s="52"/>
      <c r="N1843" s="57">
        <v>0</v>
      </c>
      <c r="O1843" s="72"/>
      <c r="P1843" s="72"/>
      <c r="Q1843" s="72"/>
      <c r="R1843" s="72"/>
      <c r="S1843" s="72"/>
      <c r="T1843" s="72"/>
      <c r="U1843" s="72"/>
      <c r="V1843" s="72"/>
      <c r="W1843" s="72"/>
      <c r="X1843" s="72"/>
      <c r="Y1843" s="72"/>
      <c r="Z1843" s="72"/>
      <c r="AA1843" s="58">
        <f t="shared" si="95"/>
        <v>0</v>
      </c>
      <c r="AB1843" s="73"/>
      <c r="AC1843" s="59">
        <f>IF(ROUND(Comptes!AA1843,0)=0,Comptes!AF1843,IFERROR(IF(Comptes!H1843&lt;&gt;0,IF(Comptes!AA1843&lt;&gt;0,SUMPRODUCT(Comptes!O1843:Z1843,Comptes!$O$5:$Z$5)/Comptes!AA1843,IF(Comptes!G1843&lt;&gt;0,$AC$3,Comptes!AF1843)),""),""))</f>
        <v>0</v>
      </c>
      <c r="AD1843" s="60" t="str">
        <f ca="1">+IFERROR(VLOOKUP((($AC$3-AC1843))/30.5,$AK$24:$AL$28,2,TRUE),"")</f>
        <v>A plus d’un an</v>
      </c>
      <c r="AE1843" s="52"/>
      <c r="AF1843" s="61"/>
    </row>
    <row r="1844" spans="1:32" customFormat="1" ht="13.8" x14ac:dyDescent="0.3">
      <c r="A1844" s="76"/>
      <c r="B1844" s="64" t="s">
        <v>125</v>
      </c>
      <c r="C1844" s="65" t="s">
        <v>125</v>
      </c>
      <c r="D1844" s="65" t="s">
        <v>125</v>
      </c>
      <c r="E1844" s="66" t="s">
        <v>125</v>
      </c>
      <c r="F1844" s="54">
        <v>0</v>
      </c>
      <c r="G1844" s="55">
        <v>0</v>
      </c>
      <c r="H1844" s="67">
        <f t="shared" si="93"/>
        <v>0</v>
      </c>
      <c r="I1844" s="68"/>
      <c r="J1844" s="56"/>
      <c r="K1844" s="69"/>
      <c r="L1844" s="70">
        <f t="shared" si="94"/>
        <v>0</v>
      </c>
      <c r="M1844" s="52"/>
      <c r="N1844" s="57">
        <v>0</v>
      </c>
      <c r="O1844" s="72"/>
      <c r="P1844" s="72"/>
      <c r="Q1844" s="72"/>
      <c r="R1844" s="72"/>
      <c r="S1844" s="72"/>
      <c r="T1844" s="72"/>
      <c r="U1844" s="72"/>
      <c r="V1844" s="72"/>
      <c r="W1844" s="72"/>
      <c r="X1844" s="72"/>
      <c r="Y1844" s="72"/>
      <c r="Z1844" s="72"/>
      <c r="AA1844" s="58">
        <f t="shared" si="95"/>
        <v>0</v>
      </c>
      <c r="AB1844" s="73"/>
      <c r="AC1844" s="59">
        <f>IF(ROUND(Comptes!AA1844,0)=0,Comptes!AF1844,IFERROR(IF(Comptes!H1844&lt;&gt;0,IF(Comptes!AA1844&lt;&gt;0,SUMPRODUCT(Comptes!O1844:Z1844,Comptes!$O$5:$Z$5)/Comptes!AA1844,IF(Comptes!G1844&lt;&gt;0,$AC$3,Comptes!AF1844)),""),""))</f>
        <v>0</v>
      </c>
      <c r="AD1844" s="60" t="str">
        <f ca="1">+IFERROR(VLOOKUP((($AC$3-AC1844))/30.5,$AK$24:$AL$28,2,TRUE),"")</f>
        <v>A plus d’un an</v>
      </c>
      <c r="AE1844" s="52"/>
      <c r="AF1844" s="61"/>
    </row>
    <row r="1845" spans="1:32" customFormat="1" ht="13.8" x14ac:dyDescent="0.3">
      <c r="A1845" s="76"/>
      <c r="B1845" s="64" t="s">
        <v>125</v>
      </c>
      <c r="C1845" s="65" t="s">
        <v>125</v>
      </c>
      <c r="D1845" s="65" t="s">
        <v>125</v>
      </c>
      <c r="E1845" s="66" t="s">
        <v>125</v>
      </c>
      <c r="F1845" s="54">
        <v>0</v>
      </c>
      <c r="G1845" s="55">
        <v>0</v>
      </c>
      <c r="H1845" s="67">
        <f t="shared" ref="H1845:H1908" si="96">AA1845+N1845-G1845</f>
        <v>0</v>
      </c>
      <c r="I1845" s="68"/>
      <c r="J1845" s="56"/>
      <c r="K1845" s="69"/>
      <c r="L1845" s="70">
        <f t="shared" ref="L1845:L1908" si="97">+F1845-N1845-K1845-AA1845</f>
        <v>0</v>
      </c>
      <c r="M1845" s="52"/>
      <c r="N1845" s="57">
        <v>0</v>
      </c>
      <c r="O1845" s="72"/>
      <c r="P1845" s="72"/>
      <c r="Q1845" s="72"/>
      <c r="R1845" s="72"/>
      <c r="S1845" s="72"/>
      <c r="T1845" s="72"/>
      <c r="U1845" s="72"/>
      <c r="V1845" s="72"/>
      <c r="W1845" s="72"/>
      <c r="X1845" s="72"/>
      <c r="Y1845" s="72"/>
      <c r="Z1845" s="72"/>
      <c r="AA1845" s="58">
        <f t="shared" ref="AA1845:AA1908" si="98">+SUM(O1845:Z1845)</f>
        <v>0</v>
      </c>
      <c r="AB1845" s="73"/>
      <c r="AC1845" s="59">
        <f>IF(ROUND(Comptes!AA1845,0)=0,Comptes!AF1845,IFERROR(IF(Comptes!H1845&lt;&gt;0,IF(Comptes!AA1845&lt;&gt;0,SUMPRODUCT(Comptes!O1845:Z1845,Comptes!$O$5:$Z$5)/Comptes!AA1845,IF(Comptes!G1845&lt;&gt;0,$AC$3,Comptes!AF1845)),""),""))</f>
        <v>0</v>
      </c>
      <c r="AD1845" s="60" t="str">
        <f ca="1">+IFERROR(VLOOKUP((($AC$3-AC1845))/30.5,$AK$24:$AL$28,2,TRUE),"")</f>
        <v>A plus d’un an</v>
      </c>
      <c r="AE1845" s="52"/>
      <c r="AF1845" s="61"/>
    </row>
    <row r="1846" spans="1:32" customFormat="1" ht="13.8" x14ac:dyDescent="0.3">
      <c r="A1846" s="76"/>
      <c r="B1846" s="64" t="s">
        <v>125</v>
      </c>
      <c r="C1846" s="65" t="s">
        <v>125</v>
      </c>
      <c r="D1846" s="65" t="s">
        <v>125</v>
      </c>
      <c r="E1846" s="66" t="s">
        <v>125</v>
      </c>
      <c r="F1846" s="54">
        <v>0</v>
      </c>
      <c r="G1846" s="55">
        <v>0</v>
      </c>
      <c r="H1846" s="67">
        <f t="shared" si="96"/>
        <v>0</v>
      </c>
      <c r="I1846" s="68"/>
      <c r="J1846" s="56"/>
      <c r="K1846" s="69"/>
      <c r="L1846" s="70">
        <f t="shared" si="97"/>
        <v>0</v>
      </c>
      <c r="M1846" s="52"/>
      <c r="N1846" s="57">
        <v>0</v>
      </c>
      <c r="O1846" s="72"/>
      <c r="P1846" s="72"/>
      <c r="Q1846" s="72"/>
      <c r="R1846" s="72"/>
      <c r="S1846" s="72"/>
      <c r="T1846" s="72"/>
      <c r="U1846" s="72"/>
      <c r="V1846" s="72"/>
      <c r="W1846" s="72"/>
      <c r="X1846" s="72"/>
      <c r="Y1846" s="72"/>
      <c r="Z1846" s="72"/>
      <c r="AA1846" s="58">
        <f t="shared" si="98"/>
        <v>0</v>
      </c>
      <c r="AB1846" s="73"/>
      <c r="AC1846" s="59">
        <f>IF(ROUND(Comptes!AA1846,0)=0,Comptes!AF1846,IFERROR(IF(Comptes!H1846&lt;&gt;0,IF(Comptes!AA1846&lt;&gt;0,SUMPRODUCT(Comptes!O1846:Z1846,Comptes!$O$5:$Z$5)/Comptes!AA1846,IF(Comptes!G1846&lt;&gt;0,$AC$3,Comptes!AF1846)),""),""))</f>
        <v>0</v>
      </c>
      <c r="AD1846" s="60" t="str">
        <f ca="1">+IFERROR(VLOOKUP((($AC$3-AC1846))/30.5,$AK$24:$AL$28,2,TRUE),"")</f>
        <v>A plus d’un an</v>
      </c>
      <c r="AE1846" s="52"/>
      <c r="AF1846" s="61"/>
    </row>
    <row r="1847" spans="1:32" customFormat="1" ht="13.8" x14ac:dyDescent="0.3">
      <c r="A1847" s="76"/>
      <c r="B1847" s="64" t="s">
        <v>125</v>
      </c>
      <c r="C1847" s="65" t="s">
        <v>125</v>
      </c>
      <c r="D1847" s="65" t="s">
        <v>125</v>
      </c>
      <c r="E1847" s="66" t="s">
        <v>125</v>
      </c>
      <c r="F1847" s="54">
        <v>0</v>
      </c>
      <c r="G1847" s="55">
        <v>0</v>
      </c>
      <c r="H1847" s="67">
        <f t="shared" si="96"/>
        <v>0</v>
      </c>
      <c r="I1847" s="68"/>
      <c r="J1847" s="56"/>
      <c r="K1847" s="69"/>
      <c r="L1847" s="70">
        <f t="shared" si="97"/>
        <v>0</v>
      </c>
      <c r="M1847" s="52"/>
      <c r="N1847" s="57">
        <v>0</v>
      </c>
      <c r="O1847" s="72"/>
      <c r="P1847" s="72"/>
      <c r="Q1847" s="72"/>
      <c r="R1847" s="72"/>
      <c r="S1847" s="72"/>
      <c r="T1847" s="72"/>
      <c r="U1847" s="72"/>
      <c r="V1847" s="72"/>
      <c r="W1847" s="72"/>
      <c r="X1847" s="72"/>
      <c r="Y1847" s="72"/>
      <c r="Z1847" s="72"/>
      <c r="AA1847" s="58">
        <f t="shared" si="98"/>
        <v>0</v>
      </c>
      <c r="AB1847" s="73"/>
      <c r="AC1847" s="59">
        <f>IF(ROUND(Comptes!AA1847,0)=0,Comptes!AF1847,IFERROR(IF(Comptes!H1847&lt;&gt;0,IF(Comptes!AA1847&lt;&gt;0,SUMPRODUCT(Comptes!O1847:Z1847,Comptes!$O$5:$Z$5)/Comptes!AA1847,IF(Comptes!G1847&lt;&gt;0,$AC$3,Comptes!AF1847)),""),""))</f>
        <v>0</v>
      </c>
      <c r="AD1847" s="60" t="str">
        <f ca="1">+IFERROR(VLOOKUP((($AC$3-AC1847))/30.5,$AK$24:$AL$28,2,TRUE),"")</f>
        <v>A plus d’un an</v>
      </c>
      <c r="AE1847" s="52"/>
      <c r="AF1847" s="61"/>
    </row>
    <row r="1848" spans="1:32" customFormat="1" ht="13.8" x14ac:dyDescent="0.3">
      <c r="A1848" s="76"/>
      <c r="B1848" s="64" t="s">
        <v>125</v>
      </c>
      <c r="C1848" s="65" t="s">
        <v>125</v>
      </c>
      <c r="D1848" s="65" t="s">
        <v>125</v>
      </c>
      <c r="E1848" s="66" t="s">
        <v>125</v>
      </c>
      <c r="F1848" s="54">
        <v>0</v>
      </c>
      <c r="G1848" s="55">
        <v>0</v>
      </c>
      <c r="H1848" s="67">
        <f t="shared" si="96"/>
        <v>0</v>
      </c>
      <c r="I1848" s="68"/>
      <c r="J1848" s="56"/>
      <c r="K1848" s="69"/>
      <c r="L1848" s="70">
        <f t="shared" si="97"/>
        <v>0</v>
      </c>
      <c r="M1848" s="52"/>
      <c r="N1848" s="57">
        <v>0</v>
      </c>
      <c r="O1848" s="72"/>
      <c r="P1848" s="72"/>
      <c r="Q1848" s="72"/>
      <c r="R1848" s="72"/>
      <c r="S1848" s="72"/>
      <c r="T1848" s="72"/>
      <c r="U1848" s="72"/>
      <c r="V1848" s="72"/>
      <c r="W1848" s="72"/>
      <c r="X1848" s="72"/>
      <c r="Y1848" s="72"/>
      <c r="Z1848" s="72"/>
      <c r="AA1848" s="58">
        <f t="shared" si="98"/>
        <v>0</v>
      </c>
      <c r="AB1848" s="73"/>
      <c r="AC1848" s="59">
        <f>IF(ROUND(Comptes!AA1848,0)=0,Comptes!AF1848,IFERROR(IF(Comptes!H1848&lt;&gt;0,IF(Comptes!AA1848&lt;&gt;0,SUMPRODUCT(Comptes!O1848:Z1848,Comptes!$O$5:$Z$5)/Comptes!AA1848,IF(Comptes!G1848&lt;&gt;0,$AC$3,Comptes!AF1848)),""),""))</f>
        <v>0</v>
      </c>
      <c r="AD1848" s="60" t="str">
        <f ca="1">+IFERROR(VLOOKUP((($AC$3-AC1848))/30.5,$AK$24:$AL$28,2,TRUE),"")</f>
        <v>A plus d’un an</v>
      </c>
      <c r="AE1848" s="52"/>
      <c r="AF1848" s="61"/>
    </row>
    <row r="1849" spans="1:32" customFormat="1" ht="13.8" x14ac:dyDescent="0.3">
      <c r="A1849" s="76"/>
      <c r="B1849" s="64" t="s">
        <v>125</v>
      </c>
      <c r="C1849" s="65" t="s">
        <v>125</v>
      </c>
      <c r="D1849" s="65" t="s">
        <v>125</v>
      </c>
      <c r="E1849" s="66" t="s">
        <v>125</v>
      </c>
      <c r="F1849" s="54">
        <v>0</v>
      </c>
      <c r="G1849" s="55">
        <v>0</v>
      </c>
      <c r="H1849" s="67">
        <f t="shared" si="96"/>
        <v>0</v>
      </c>
      <c r="I1849" s="68"/>
      <c r="J1849" s="56"/>
      <c r="K1849" s="69"/>
      <c r="L1849" s="70">
        <f t="shared" si="97"/>
        <v>0</v>
      </c>
      <c r="M1849" s="52"/>
      <c r="N1849" s="57">
        <v>0</v>
      </c>
      <c r="O1849" s="72"/>
      <c r="P1849" s="72"/>
      <c r="Q1849" s="72"/>
      <c r="R1849" s="72"/>
      <c r="S1849" s="72"/>
      <c r="T1849" s="72"/>
      <c r="U1849" s="72"/>
      <c r="V1849" s="72"/>
      <c r="W1849" s="72"/>
      <c r="X1849" s="72"/>
      <c r="Y1849" s="72"/>
      <c r="Z1849" s="72"/>
      <c r="AA1849" s="58">
        <f t="shared" si="98"/>
        <v>0</v>
      </c>
      <c r="AB1849" s="73"/>
      <c r="AC1849" s="59">
        <f>IF(ROUND(Comptes!AA1849,0)=0,Comptes!AF1849,IFERROR(IF(Comptes!H1849&lt;&gt;0,IF(Comptes!AA1849&lt;&gt;0,SUMPRODUCT(Comptes!O1849:Z1849,Comptes!$O$5:$Z$5)/Comptes!AA1849,IF(Comptes!G1849&lt;&gt;0,$AC$3,Comptes!AF1849)),""),""))</f>
        <v>0</v>
      </c>
      <c r="AD1849" s="60" t="str">
        <f ca="1">+IFERROR(VLOOKUP((($AC$3-AC1849))/30.5,$AK$24:$AL$28,2,TRUE),"")</f>
        <v>A plus d’un an</v>
      </c>
      <c r="AE1849" s="52"/>
      <c r="AF1849" s="61"/>
    </row>
    <row r="1850" spans="1:32" customFormat="1" ht="13.8" x14ac:dyDescent="0.3">
      <c r="A1850" s="76"/>
      <c r="B1850" s="64" t="s">
        <v>125</v>
      </c>
      <c r="C1850" s="65" t="s">
        <v>125</v>
      </c>
      <c r="D1850" s="65" t="s">
        <v>125</v>
      </c>
      <c r="E1850" s="66" t="s">
        <v>125</v>
      </c>
      <c r="F1850" s="54">
        <v>0</v>
      </c>
      <c r="G1850" s="55">
        <v>0</v>
      </c>
      <c r="H1850" s="67">
        <f t="shared" si="96"/>
        <v>0</v>
      </c>
      <c r="I1850" s="68"/>
      <c r="J1850" s="56"/>
      <c r="K1850" s="69"/>
      <c r="L1850" s="70">
        <f t="shared" si="97"/>
        <v>0</v>
      </c>
      <c r="M1850" s="52"/>
      <c r="N1850" s="57">
        <v>0</v>
      </c>
      <c r="O1850" s="72"/>
      <c r="P1850" s="72"/>
      <c r="Q1850" s="72"/>
      <c r="R1850" s="72"/>
      <c r="S1850" s="72"/>
      <c r="T1850" s="72"/>
      <c r="U1850" s="72"/>
      <c r="V1850" s="72"/>
      <c r="W1850" s="72"/>
      <c r="X1850" s="72"/>
      <c r="Y1850" s="72"/>
      <c r="Z1850" s="72"/>
      <c r="AA1850" s="58">
        <f t="shared" si="98"/>
        <v>0</v>
      </c>
      <c r="AB1850" s="73"/>
      <c r="AC1850" s="59">
        <f>IF(ROUND(Comptes!AA1850,0)=0,Comptes!AF1850,IFERROR(IF(Comptes!H1850&lt;&gt;0,IF(Comptes!AA1850&lt;&gt;0,SUMPRODUCT(Comptes!O1850:Z1850,Comptes!$O$5:$Z$5)/Comptes!AA1850,IF(Comptes!G1850&lt;&gt;0,$AC$3,Comptes!AF1850)),""),""))</f>
        <v>0</v>
      </c>
      <c r="AD1850" s="60" t="str">
        <f ca="1">+IFERROR(VLOOKUP((($AC$3-AC1850))/30.5,$AK$24:$AL$28,2,TRUE),"")</f>
        <v>A plus d’un an</v>
      </c>
      <c r="AE1850" s="52"/>
      <c r="AF1850" s="61"/>
    </row>
    <row r="1851" spans="1:32" customFormat="1" ht="13.8" x14ac:dyDescent="0.3">
      <c r="A1851" s="76"/>
      <c r="B1851" s="64" t="s">
        <v>125</v>
      </c>
      <c r="C1851" s="65" t="s">
        <v>125</v>
      </c>
      <c r="D1851" s="65" t="s">
        <v>125</v>
      </c>
      <c r="E1851" s="66" t="s">
        <v>125</v>
      </c>
      <c r="F1851" s="54">
        <v>0</v>
      </c>
      <c r="G1851" s="55">
        <v>0</v>
      </c>
      <c r="H1851" s="67">
        <f t="shared" si="96"/>
        <v>0</v>
      </c>
      <c r="I1851" s="68"/>
      <c r="J1851" s="56"/>
      <c r="K1851" s="69"/>
      <c r="L1851" s="70">
        <f t="shared" si="97"/>
        <v>0</v>
      </c>
      <c r="M1851" s="52"/>
      <c r="N1851" s="57">
        <v>0</v>
      </c>
      <c r="O1851" s="72"/>
      <c r="P1851" s="72"/>
      <c r="Q1851" s="72"/>
      <c r="R1851" s="72"/>
      <c r="S1851" s="72"/>
      <c r="T1851" s="72"/>
      <c r="U1851" s="72"/>
      <c r="V1851" s="72"/>
      <c r="W1851" s="72"/>
      <c r="X1851" s="72"/>
      <c r="Y1851" s="72"/>
      <c r="Z1851" s="72"/>
      <c r="AA1851" s="58">
        <f t="shared" si="98"/>
        <v>0</v>
      </c>
      <c r="AB1851" s="73"/>
      <c r="AC1851" s="59">
        <f>IF(ROUND(Comptes!AA1851,0)=0,Comptes!AF1851,IFERROR(IF(Comptes!H1851&lt;&gt;0,IF(Comptes!AA1851&lt;&gt;0,SUMPRODUCT(Comptes!O1851:Z1851,Comptes!$O$5:$Z$5)/Comptes!AA1851,IF(Comptes!G1851&lt;&gt;0,$AC$3,Comptes!AF1851)),""),""))</f>
        <v>0</v>
      </c>
      <c r="AD1851" s="60" t="str">
        <f ca="1">+IFERROR(VLOOKUP((($AC$3-AC1851))/30.5,$AK$24:$AL$28,2,TRUE),"")</f>
        <v>A plus d’un an</v>
      </c>
      <c r="AE1851" s="52"/>
      <c r="AF1851" s="61"/>
    </row>
    <row r="1852" spans="1:32" customFormat="1" ht="13.8" x14ac:dyDescent="0.3">
      <c r="A1852" s="76"/>
      <c r="B1852" s="64" t="s">
        <v>125</v>
      </c>
      <c r="C1852" s="65" t="s">
        <v>125</v>
      </c>
      <c r="D1852" s="65" t="s">
        <v>125</v>
      </c>
      <c r="E1852" s="66" t="s">
        <v>125</v>
      </c>
      <c r="F1852" s="54">
        <v>0</v>
      </c>
      <c r="G1852" s="55">
        <v>0</v>
      </c>
      <c r="H1852" s="67">
        <f t="shared" si="96"/>
        <v>0</v>
      </c>
      <c r="I1852" s="68"/>
      <c r="J1852" s="56"/>
      <c r="K1852" s="69"/>
      <c r="L1852" s="70">
        <f t="shared" si="97"/>
        <v>0</v>
      </c>
      <c r="M1852" s="52"/>
      <c r="N1852" s="57">
        <v>0</v>
      </c>
      <c r="O1852" s="72"/>
      <c r="P1852" s="72"/>
      <c r="Q1852" s="72"/>
      <c r="R1852" s="72"/>
      <c r="S1852" s="72"/>
      <c r="T1852" s="72"/>
      <c r="U1852" s="72"/>
      <c r="V1852" s="72"/>
      <c r="W1852" s="72"/>
      <c r="X1852" s="72"/>
      <c r="Y1852" s="72"/>
      <c r="Z1852" s="72"/>
      <c r="AA1852" s="58">
        <f t="shared" si="98"/>
        <v>0</v>
      </c>
      <c r="AB1852" s="73"/>
      <c r="AC1852" s="59">
        <f>IF(ROUND(Comptes!AA1852,0)=0,Comptes!AF1852,IFERROR(IF(Comptes!H1852&lt;&gt;0,IF(Comptes!AA1852&lt;&gt;0,SUMPRODUCT(Comptes!O1852:Z1852,Comptes!$O$5:$Z$5)/Comptes!AA1852,IF(Comptes!G1852&lt;&gt;0,$AC$3,Comptes!AF1852)),""),""))</f>
        <v>0</v>
      </c>
      <c r="AD1852" s="60" t="str">
        <f ca="1">+IFERROR(VLOOKUP((($AC$3-AC1852))/30.5,$AK$24:$AL$28,2,TRUE),"")</f>
        <v>A plus d’un an</v>
      </c>
      <c r="AE1852" s="52"/>
      <c r="AF1852" s="61"/>
    </row>
    <row r="1853" spans="1:32" customFormat="1" ht="13.8" x14ac:dyDescent="0.3">
      <c r="A1853" s="76"/>
      <c r="B1853" s="64" t="s">
        <v>125</v>
      </c>
      <c r="C1853" s="65" t="s">
        <v>125</v>
      </c>
      <c r="D1853" s="65" t="s">
        <v>125</v>
      </c>
      <c r="E1853" s="66" t="s">
        <v>125</v>
      </c>
      <c r="F1853" s="54">
        <v>0</v>
      </c>
      <c r="G1853" s="55">
        <v>0</v>
      </c>
      <c r="H1853" s="67">
        <f t="shared" si="96"/>
        <v>0</v>
      </c>
      <c r="I1853" s="68"/>
      <c r="J1853" s="56"/>
      <c r="K1853" s="69"/>
      <c r="L1853" s="70">
        <f t="shared" si="97"/>
        <v>0</v>
      </c>
      <c r="M1853" s="52"/>
      <c r="N1853" s="57">
        <v>0</v>
      </c>
      <c r="O1853" s="72"/>
      <c r="P1853" s="72"/>
      <c r="Q1853" s="72"/>
      <c r="R1853" s="72"/>
      <c r="S1853" s="72"/>
      <c r="T1853" s="72"/>
      <c r="U1853" s="72"/>
      <c r="V1853" s="72"/>
      <c r="W1853" s="72"/>
      <c r="X1853" s="72"/>
      <c r="Y1853" s="72"/>
      <c r="Z1853" s="72"/>
      <c r="AA1853" s="58">
        <f t="shared" si="98"/>
        <v>0</v>
      </c>
      <c r="AB1853" s="73"/>
      <c r="AC1853" s="59">
        <f>IF(ROUND(Comptes!AA1853,0)=0,Comptes!AF1853,IFERROR(IF(Comptes!H1853&lt;&gt;0,IF(Comptes!AA1853&lt;&gt;0,SUMPRODUCT(Comptes!O1853:Z1853,Comptes!$O$5:$Z$5)/Comptes!AA1853,IF(Comptes!G1853&lt;&gt;0,$AC$3,Comptes!AF1853)),""),""))</f>
        <v>0</v>
      </c>
      <c r="AD1853" s="60" t="str">
        <f ca="1">+IFERROR(VLOOKUP((($AC$3-AC1853))/30.5,$AK$24:$AL$28,2,TRUE),"")</f>
        <v>A plus d’un an</v>
      </c>
      <c r="AE1853" s="52"/>
      <c r="AF1853" s="61"/>
    </row>
    <row r="1854" spans="1:32" customFormat="1" ht="13.8" x14ac:dyDescent="0.3">
      <c r="A1854" s="76"/>
      <c r="B1854" s="64" t="s">
        <v>125</v>
      </c>
      <c r="C1854" s="65" t="s">
        <v>125</v>
      </c>
      <c r="D1854" s="65" t="s">
        <v>125</v>
      </c>
      <c r="E1854" s="66" t="s">
        <v>125</v>
      </c>
      <c r="F1854" s="54">
        <v>0</v>
      </c>
      <c r="G1854" s="55">
        <v>0</v>
      </c>
      <c r="H1854" s="67">
        <f t="shared" si="96"/>
        <v>0</v>
      </c>
      <c r="I1854" s="68"/>
      <c r="J1854" s="56"/>
      <c r="K1854" s="69"/>
      <c r="L1854" s="70">
        <f t="shared" si="97"/>
        <v>0</v>
      </c>
      <c r="M1854" s="52"/>
      <c r="N1854" s="57">
        <v>0</v>
      </c>
      <c r="O1854" s="72"/>
      <c r="P1854" s="72"/>
      <c r="Q1854" s="72"/>
      <c r="R1854" s="72"/>
      <c r="S1854" s="72"/>
      <c r="T1854" s="72"/>
      <c r="U1854" s="72"/>
      <c r="V1854" s="72"/>
      <c r="W1854" s="72"/>
      <c r="X1854" s="72"/>
      <c r="Y1854" s="72"/>
      <c r="Z1854" s="72"/>
      <c r="AA1854" s="58">
        <f t="shared" si="98"/>
        <v>0</v>
      </c>
      <c r="AB1854" s="73"/>
      <c r="AC1854" s="59">
        <f>IF(ROUND(Comptes!AA1854,0)=0,Comptes!AF1854,IFERROR(IF(Comptes!H1854&lt;&gt;0,IF(Comptes!AA1854&lt;&gt;0,SUMPRODUCT(Comptes!O1854:Z1854,Comptes!$O$5:$Z$5)/Comptes!AA1854,IF(Comptes!G1854&lt;&gt;0,$AC$3,Comptes!AF1854)),""),""))</f>
        <v>0</v>
      </c>
      <c r="AD1854" s="60" t="str">
        <f ca="1">+IFERROR(VLOOKUP((($AC$3-AC1854))/30.5,$AK$24:$AL$28,2,TRUE),"")</f>
        <v>A plus d’un an</v>
      </c>
      <c r="AE1854" s="52"/>
      <c r="AF1854" s="61"/>
    </row>
    <row r="1855" spans="1:32" customFormat="1" ht="13.8" x14ac:dyDescent="0.3">
      <c r="A1855" s="76"/>
      <c r="B1855" s="64" t="s">
        <v>125</v>
      </c>
      <c r="C1855" s="65" t="s">
        <v>125</v>
      </c>
      <c r="D1855" s="65" t="s">
        <v>125</v>
      </c>
      <c r="E1855" s="66" t="s">
        <v>125</v>
      </c>
      <c r="F1855" s="54">
        <v>0</v>
      </c>
      <c r="G1855" s="55">
        <v>0</v>
      </c>
      <c r="H1855" s="67">
        <f t="shared" si="96"/>
        <v>0</v>
      </c>
      <c r="I1855" s="68"/>
      <c r="J1855" s="56"/>
      <c r="K1855" s="69"/>
      <c r="L1855" s="70">
        <f t="shared" si="97"/>
        <v>0</v>
      </c>
      <c r="M1855" s="52"/>
      <c r="N1855" s="57">
        <v>0</v>
      </c>
      <c r="O1855" s="72"/>
      <c r="P1855" s="72"/>
      <c r="Q1855" s="72"/>
      <c r="R1855" s="72"/>
      <c r="S1855" s="72"/>
      <c r="T1855" s="72"/>
      <c r="U1855" s="72"/>
      <c r="V1855" s="72"/>
      <c r="W1855" s="72"/>
      <c r="X1855" s="72"/>
      <c r="Y1855" s="72"/>
      <c r="Z1855" s="72"/>
      <c r="AA1855" s="58">
        <f t="shared" si="98"/>
        <v>0</v>
      </c>
      <c r="AB1855" s="73"/>
      <c r="AC1855" s="59">
        <f>IF(ROUND(Comptes!AA1855,0)=0,Comptes!AF1855,IFERROR(IF(Comptes!H1855&lt;&gt;0,IF(Comptes!AA1855&lt;&gt;0,SUMPRODUCT(Comptes!O1855:Z1855,Comptes!$O$5:$Z$5)/Comptes!AA1855,IF(Comptes!G1855&lt;&gt;0,$AC$3,Comptes!AF1855)),""),""))</f>
        <v>0</v>
      </c>
      <c r="AD1855" s="60" t="str">
        <f ca="1">+IFERROR(VLOOKUP((($AC$3-AC1855))/30.5,$AK$24:$AL$28,2,TRUE),"")</f>
        <v>A plus d’un an</v>
      </c>
      <c r="AE1855" s="52"/>
      <c r="AF1855" s="61"/>
    </row>
    <row r="1856" spans="1:32" customFormat="1" ht="13.8" x14ac:dyDescent="0.3">
      <c r="A1856" s="76"/>
      <c r="B1856" s="64" t="s">
        <v>125</v>
      </c>
      <c r="C1856" s="65" t="s">
        <v>125</v>
      </c>
      <c r="D1856" s="65" t="s">
        <v>125</v>
      </c>
      <c r="E1856" s="66" t="s">
        <v>125</v>
      </c>
      <c r="F1856" s="54">
        <v>0</v>
      </c>
      <c r="G1856" s="55">
        <v>0</v>
      </c>
      <c r="H1856" s="67">
        <f t="shared" si="96"/>
        <v>0</v>
      </c>
      <c r="I1856" s="68"/>
      <c r="J1856" s="56"/>
      <c r="K1856" s="69"/>
      <c r="L1856" s="70">
        <f t="shared" si="97"/>
        <v>0</v>
      </c>
      <c r="M1856" s="52"/>
      <c r="N1856" s="57">
        <v>0</v>
      </c>
      <c r="O1856" s="72"/>
      <c r="P1856" s="72"/>
      <c r="Q1856" s="72"/>
      <c r="R1856" s="72"/>
      <c r="S1856" s="72"/>
      <c r="T1856" s="72"/>
      <c r="U1856" s="72"/>
      <c r="V1856" s="72"/>
      <c r="W1856" s="72"/>
      <c r="X1856" s="72"/>
      <c r="Y1856" s="72"/>
      <c r="Z1856" s="72"/>
      <c r="AA1856" s="58">
        <f t="shared" si="98"/>
        <v>0</v>
      </c>
      <c r="AB1856" s="73"/>
      <c r="AC1856" s="59">
        <f>IF(ROUND(Comptes!AA1856,0)=0,Comptes!AF1856,IFERROR(IF(Comptes!H1856&lt;&gt;0,IF(Comptes!AA1856&lt;&gt;0,SUMPRODUCT(Comptes!O1856:Z1856,Comptes!$O$5:$Z$5)/Comptes!AA1856,IF(Comptes!G1856&lt;&gt;0,$AC$3,Comptes!AF1856)),""),""))</f>
        <v>0</v>
      </c>
      <c r="AD1856" s="60" t="str">
        <f ca="1">+IFERROR(VLOOKUP((($AC$3-AC1856))/30.5,$AK$24:$AL$28,2,TRUE),"")</f>
        <v>A plus d’un an</v>
      </c>
      <c r="AE1856" s="52"/>
      <c r="AF1856" s="61"/>
    </row>
    <row r="1857" spans="1:32" customFormat="1" ht="13.8" x14ac:dyDescent="0.3">
      <c r="A1857" s="76"/>
      <c r="B1857" s="64" t="s">
        <v>125</v>
      </c>
      <c r="C1857" s="65" t="s">
        <v>125</v>
      </c>
      <c r="D1857" s="65" t="s">
        <v>125</v>
      </c>
      <c r="E1857" s="66" t="s">
        <v>125</v>
      </c>
      <c r="F1857" s="54">
        <v>0</v>
      </c>
      <c r="G1857" s="55">
        <v>0</v>
      </c>
      <c r="H1857" s="67">
        <f t="shared" si="96"/>
        <v>0</v>
      </c>
      <c r="I1857" s="68"/>
      <c r="J1857" s="56"/>
      <c r="K1857" s="69"/>
      <c r="L1857" s="70">
        <f t="shared" si="97"/>
        <v>0</v>
      </c>
      <c r="M1857" s="52"/>
      <c r="N1857" s="57">
        <v>0</v>
      </c>
      <c r="O1857" s="72"/>
      <c r="P1857" s="72"/>
      <c r="Q1857" s="72"/>
      <c r="R1857" s="72"/>
      <c r="S1857" s="72"/>
      <c r="T1857" s="72"/>
      <c r="U1857" s="72"/>
      <c r="V1857" s="72"/>
      <c r="W1857" s="72"/>
      <c r="X1857" s="72"/>
      <c r="Y1857" s="72"/>
      <c r="Z1857" s="72"/>
      <c r="AA1857" s="58">
        <f t="shared" si="98"/>
        <v>0</v>
      </c>
      <c r="AB1857" s="73"/>
      <c r="AC1857" s="59">
        <f>IF(ROUND(Comptes!AA1857,0)=0,Comptes!AF1857,IFERROR(IF(Comptes!H1857&lt;&gt;0,IF(Comptes!AA1857&lt;&gt;0,SUMPRODUCT(Comptes!O1857:Z1857,Comptes!$O$5:$Z$5)/Comptes!AA1857,IF(Comptes!G1857&lt;&gt;0,$AC$3,Comptes!AF1857)),""),""))</f>
        <v>0</v>
      </c>
      <c r="AD1857" s="60" t="str">
        <f ca="1">+IFERROR(VLOOKUP((($AC$3-AC1857))/30.5,$AK$24:$AL$28,2,TRUE),"")</f>
        <v>A plus d’un an</v>
      </c>
      <c r="AE1857" s="52"/>
      <c r="AF1857" s="61"/>
    </row>
    <row r="1858" spans="1:32" customFormat="1" ht="13.8" x14ac:dyDescent="0.3">
      <c r="A1858" s="76"/>
      <c r="B1858" s="64" t="s">
        <v>125</v>
      </c>
      <c r="C1858" s="65" t="s">
        <v>125</v>
      </c>
      <c r="D1858" s="65" t="s">
        <v>125</v>
      </c>
      <c r="E1858" s="66" t="s">
        <v>125</v>
      </c>
      <c r="F1858" s="54">
        <v>0</v>
      </c>
      <c r="G1858" s="55">
        <v>0</v>
      </c>
      <c r="H1858" s="67">
        <f t="shared" si="96"/>
        <v>0</v>
      </c>
      <c r="I1858" s="68"/>
      <c r="J1858" s="56"/>
      <c r="K1858" s="69"/>
      <c r="L1858" s="70">
        <f t="shared" si="97"/>
        <v>0</v>
      </c>
      <c r="M1858" s="52"/>
      <c r="N1858" s="57">
        <v>0</v>
      </c>
      <c r="O1858" s="72"/>
      <c r="P1858" s="72"/>
      <c r="Q1858" s="72"/>
      <c r="R1858" s="72"/>
      <c r="S1858" s="72"/>
      <c r="T1858" s="72"/>
      <c r="U1858" s="72"/>
      <c r="V1858" s="72"/>
      <c r="W1858" s="72"/>
      <c r="X1858" s="72"/>
      <c r="Y1858" s="72"/>
      <c r="Z1858" s="72"/>
      <c r="AA1858" s="58">
        <f t="shared" si="98"/>
        <v>0</v>
      </c>
      <c r="AB1858" s="73"/>
      <c r="AC1858" s="59">
        <f>IF(ROUND(Comptes!AA1858,0)=0,Comptes!AF1858,IFERROR(IF(Comptes!H1858&lt;&gt;0,IF(Comptes!AA1858&lt;&gt;0,SUMPRODUCT(Comptes!O1858:Z1858,Comptes!$O$5:$Z$5)/Comptes!AA1858,IF(Comptes!G1858&lt;&gt;0,$AC$3,Comptes!AF1858)),""),""))</f>
        <v>0</v>
      </c>
      <c r="AD1858" s="60" t="str">
        <f ca="1">+IFERROR(VLOOKUP((($AC$3-AC1858))/30.5,$AK$24:$AL$28,2,TRUE),"")</f>
        <v>A plus d’un an</v>
      </c>
      <c r="AE1858" s="52"/>
      <c r="AF1858" s="61"/>
    </row>
    <row r="1859" spans="1:32" customFormat="1" ht="13.8" x14ac:dyDescent="0.3">
      <c r="A1859" s="76"/>
      <c r="B1859" s="64" t="s">
        <v>125</v>
      </c>
      <c r="C1859" s="65" t="s">
        <v>125</v>
      </c>
      <c r="D1859" s="65" t="s">
        <v>125</v>
      </c>
      <c r="E1859" s="66" t="s">
        <v>125</v>
      </c>
      <c r="F1859" s="54">
        <v>0</v>
      </c>
      <c r="G1859" s="55">
        <v>0</v>
      </c>
      <c r="H1859" s="67">
        <f t="shared" si="96"/>
        <v>0</v>
      </c>
      <c r="I1859" s="68"/>
      <c r="J1859" s="56"/>
      <c r="K1859" s="69"/>
      <c r="L1859" s="70">
        <f t="shared" si="97"/>
        <v>0</v>
      </c>
      <c r="M1859" s="52"/>
      <c r="N1859" s="57">
        <v>0</v>
      </c>
      <c r="O1859" s="72"/>
      <c r="P1859" s="72"/>
      <c r="Q1859" s="72"/>
      <c r="R1859" s="72"/>
      <c r="S1859" s="72"/>
      <c r="T1859" s="72"/>
      <c r="U1859" s="72"/>
      <c r="V1859" s="72"/>
      <c r="W1859" s="72"/>
      <c r="X1859" s="72"/>
      <c r="Y1859" s="72"/>
      <c r="Z1859" s="72"/>
      <c r="AA1859" s="58">
        <f t="shared" si="98"/>
        <v>0</v>
      </c>
      <c r="AB1859" s="73"/>
      <c r="AC1859" s="59">
        <f>IF(ROUND(Comptes!AA1859,0)=0,Comptes!AF1859,IFERROR(IF(Comptes!H1859&lt;&gt;0,IF(Comptes!AA1859&lt;&gt;0,SUMPRODUCT(Comptes!O1859:Z1859,Comptes!$O$5:$Z$5)/Comptes!AA1859,IF(Comptes!G1859&lt;&gt;0,$AC$3,Comptes!AF1859)),""),""))</f>
        <v>0</v>
      </c>
      <c r="AD1859" s="60" t="str">
        <f ca="1">+IFERROR(VLOOKUP((($AC$3-AC1859))/30.5,$AK$24:$AL$28,2,TRUE),"")</f>
        <v>A plus d’un an</v>
      </c>
      <c r="AE1859" s="52"/>
      <c r="AF1859" s="61"/>
    </row>
    <row r="1860" spans="1:32" customFormat="1" ht="13.8" x14ac:dyDescent="0.3">
      <c r="A1860" s="76"/>
      <c r="B1860" s="64" t="s">
        <v>125</v>
      </c>
      <c r="C1860" s="65" t="s">
        <v>125</v>
      </c>
      <c r="D1860" s="65" t="s">
        <v>125</v>
      </c>
      <c r="E1860" s="66" t="s">
        <v>125</v>
      </c>
      <c r="F1860" s="54">
        <v>0</v>
      </c>
      <c r="G1860" s="55">
        <v>0</v>
      </c>
      <c r="H1860" s="67">
        <f t="shared" si="96"/>
        <v>0</v>
      </c>
      <c r="I1860" s="68"/>
      <c r="J1860" s="56"/>
      <c r="K1860" s="69"/>
      <c r="L1860" s="70">
        <f t="shared" si="97"/>
        <v>0</v>
      </c>
      <c r="M1860" s="52"/>
      <c r="N1860" s="57">
        <v>0</v>
      </c>
      <c r="O1860" s="72"/>
      <c r="P1860" s="72"/>
      <c r="Q1860" s="72"/>
      <c r="R1860" s="72"/>
      <c r="S1860" s="72"/>
      <c r="T1860" s="72"/>
      <c r="U1860" s="72"/>
      <c r="V1860" s="72"/>
      <c r="W1860" s="72"/>
      <c r="X1860" s="72"/>
      <c r="Y1860" s="72"/>
      <c r="Z1860" s="72"/>
      <c r="AA1860" s="58">
        <f t="shared" si="98"/>
        <v>0</v>
      </c>
      <c r="AB1860" s="73"/>
      <c r="AC1860" s="59">
        <f>IF(ROUND(Comptes!AA1860,0)=0,Comptes!AF1860,IFERROR(IF(Comptes!H1860&lt;&gt;0,IF(Comptes!AA1860&lt;&gt;0,SUMPRODUCT(Comptes!O1860:Z1860,Comptes!$O$5:$Z$5)/Comptes!AA1860,IF(Comptes!G1860&lt;&gt;0,$AC$3,Comptes!AF1860)),""),""))</f>
        <v>0</v>
      </c>
      <c r="AD1860" s="60" t="str">
        <f ca="1">+IFERROR(VLOOKUP((($AC$3-AC1860))/30.5,$AK$24:$AL$28,2,TRUE),"")</f>
        <v>A plus d’un an</v>
      </c>
      <c r="AE1860" s="52"/>
      <c r="AF1860" s="61"/>
    </row>
    <row r="1861" spans="1:32" customFormat="1" ht="13.8" x14ac:dyDescent="0.3">
      <c r="A1861" s="76"/>
      <c r="B1861" s="64" t="s">
        <v>125</v>
      </c>
      <c r="C1861" s="65" t="s">
        <v>125</v>
      </c>
      <c r="D1861" s="65" t="s">
        <v>125</v>
      </c>
      <c r="E1861" s="66" t="s">
        <v>125</v>
      </c>
      <c r="F1861" s="54">
        <v>0</v>
      </c>
      <c r="G1861" s="55">
        <v>0</v>
      </c>
      <c r="H1861" s="67">
        <f t="shared" si="96"/>
        <v>0</v>
      </c>
      <c r="I1861" s="68"/>
      <c r="J1861" s="56"/>
      <c r="K1861" s="69"/>
      <c r="L1861" s="70">
        <f t="shared" si="97"/>
        <v>0</v>
      </c>
      <c r="M1861" s="52"/>
      <c r="N1861" s="57">
        <v>0</v>
      </c>
      <c r="O1861" s="72"/>
      <c r="P1861" s="72"/>
      <c r="Q1861" s="72"/>
      <c r="R1861" s="72"/>
      <c r="S1861" s="72"/>
      <c r="T1861" s="72"/>
      <c r="U1861" s="72"/>
      <c r="V1861" s="72"/>
      <c r="W1861" s="72"/>
      <c r="X1861" s="72"/>
      <c r="Y1861" s="72"/>
      <c r="Z1861" s="72"/>
      <c r="AA1861" s="58">
        <f t="shared" si="98"/>
        <v>0</v>
      </c>
      <c r="AB1861" s="73"/>
      <c r="AC1861" s="59">
        <f>IF(ROUND(Comptes!AA1861,0)=0,Comptes!AF1861,IFERROR(IF(Comptes!H1861&lt;&gt;0,IF(Comptes!AA1861&lt;&gt;0,SUMPRODUCT(Comptes!O1861:Z1861,Comptes!$O$5:$Z$5)/Comptes!AA1861,IF(Comptes!G1861&lt;&gt;0,$AC$3,Comptes!AF1861)),""),""))</f>
        <v>0</v>
      </c>
      <c r="AD1861" s="60" t="str">
        <f ca="1">+IFERROR(VLOOKUP((($AC$3-AC1861))/30.5,$AK$24:$AL$28,2,TRUE),"")</f>
        <v>A plus d’un an</v>
      </c>
      <c r="AE1861" s="52"/>
      <c r="AF1861" s="61"/>
    </row>
    <row r="1862" spans="1:32" customFormat="1" ht="13.8" x14ac:dyDescent="0.3">
      <c r="A1862" s="76"/>
      <c r="B1862" s="64" t="s">
        <v>125</v>
      </c>
      <c r="C1862" s="65" t="s">
        <v>125</v>
      </c>
      <c r="D1862" s="65" t="s">
        <v>125</v>
      </c>
      <c r="E1862" s="66" t="s">
        <v>125</v>
      </c>
      <c r="F1862" s="54">
        <v>0</v>
      </c>
      <c r="G1862" s="55">
        <v>0</v>
      </c>
      <c r="H1862" s="67">
        <f t="shared" si="96"/>
        <v>0</v>
      </c>
      <c r="I1862" s="68"/>
      <c r="J1862" s="56"/>
      <c r="K1862" s="69"/>
      <c r="L1862" s="70">
        <f t="shared" si="97"/>
        <v>0</v>
      </c>
      <c r="M1862" s="52"/>
      <c r="N1862" s="57">
        <v>0</v>
      </c>
      <c r="O1862" s="72"/>
      <c r="P1862" s="72"/>
      <c r="Q1862" s="72"/>
      <c r="R1862" s="72"/>
      <c r="S1862" s="72"/>
      <c r="T1862" s="72"/>
      <c r="U1862" s="72"/>
      <c r="V1862" s="72"/>
      <c r="W1862" s="72"/>
      <c r="X1862" s="72"/>
      <c r="Y1862" s="72"/>
      <c r="Z1862" s="72"/>
      <c r="AA1862" s="58">
        <f t="shared" si="98"/>
        <v>0</v>
      </c>
      <c r="AB1862" s="73"/>
      <c r="AC1862" s="59">
        <f>IF(ROUND(Comptes!AA1862,0)=0,Comptes!AF1862,IFERROR(IF(Comptes!H1862&lt;&gt;0,IF(Comptes!AA1862&lt;&gt;0,SUMPRODUCT(Comptes!O1862:Z1862,Comptes!$O$5:$Z$5)/Comptes!AA1862,IF(Comptes!G1862&lt;&gt;0,$AC$3,Comptes!AF1862)),""),""))</f>
        <v>0</v>
      </c>
      <c r="AD1862" s="60" t="str">
        <f ca="1">+IFERROR(VLOOKUP((($AC$3-AC1862))/30.5,$AK$24:$AL$28,2,TRUE),"")</f>
        <v>A plus d’un an</v>
      </c>
      <c r="AE1862" s="52"/>
      <c r="AF1862" s="61"/>
    </row>
    <row r="1863" spans="1:32" customFormat="1" ht="13.8" x14ac:dyDescent="0.3">
      <c r="A1863" s="76"/>
      <c r="B1863" s="64" t="s">
        <v>125</v>
      </c>
      <c r="C1863" s="65" t="s">
        <v>125</v>
      </c>
      <c r="D1863" s="65" t="s">
        <v>125</v>
      </c>
      <c r="E1863" s="66" t="s">
        <v>125</v>
      </c>
      <c r="F1863" s="54">
        <v>0</v>
      </c>
      <c r="G1863" s="55">
        <v>0</v>
      </c>
      <c r="H1863" s="67">
        <f t="shared" si="96"/>
        <v>0</v>
      </c>
      <c r="I1863" s="68"/>
      <c r="J1863" s="56"/>
      <c r="K1863" s="69"/>
      <c r="L1863" s="70">
        <f t="shared" si="97"/>
        <v>0</v>
      </c>
      <c r="M1863" s="52"/>
      <c r="N1863" s="57">
        <v>0</v>
      </c>
      <c r="O1863" s="72"/>
      <c r="P1863" s="72"/>
      <c r="Q1863" s="72"/>
      <c r="R1863" s="72"/>
      <c r="S1863" s="72"/>
      <c r="T1863" s="72"/>
      <c r="U1863" s="72"/>
      <c r="V1863" s="72"/>
      <c r="W1863" s="72"/>
      <c r="X1863" s="72"/>
      <c r="Y1863" s="72"/>
      <c r="Z1863" s="72"/>
      <c r="AA1863" s="58">
        <f t="shared" si="98"/>
        <v>0</v>
      </c>
      <c r="AB1863" s="73"/>
      <c r="AC1863" s="59">
        <f>IF(ROUND(Comptes!AA1863,0)=0,Comptes!AF1863,IFERROR(IF(Comptes!H1863&lt;&gt;0,IF(Comptes!AA1863&lt;&gt;0,SUMPRODUCT(Comptes!O1863:Z1863,Comptes!$O$5:$Z$5)/Comptes!AA1863,IF(Comptes!G1863&lt;&gt;0,$AC$3,Comptes!AF1863)),""),""))</f>
        <v>0</v>
      </c>
      <c r="AD1863" s="60" t="str">
        <f ca="1">+IFERROR(VLOOKUP((($AC$3-AC1863))/30.5,$AK$24:$AL$28,2,TRUE),"")</f>
        <v>A plus d’un an</v>
      </c>
      <c r="AE1863" s="52"/>
      <c r="AF1863" s="61"/>
    </row>
    <row r="1864" spans="1:32" customFormat="1" ht="13.8" x14ac:dyDescent="0.3">
      <c r="A1864" s="76"/>
      <c r="B1864" s="64" t="s">
        <v>125</v>
      </c>
      <c r="C1864" s="65" t="s">
        <v>125</v>
      </c>
      <c r="D1864" s="65" t="s">
        <v>125</v>
      </c>
      <c r="E1864" s="66" t="s">
        <v>125</v>
      </c>
      <c r="F1864" s="54">
        <v>0</v>
      </c>
      <c r="G1864" s="55">
        <v>0</v>
      </c>
      <c r="H1864" s="67">
        <f t="shared" si="96"/>
        <v>0</v>
      </c>
      <c r="I1864" s="68"/>
      <c r="J1864" s="56"/>
      <c r="K1864" s="69"/>
      <c r="L1864" s="70">
        <f t="shared" si="97"/>
        <v>0</v>
      </c>
      <c r="M1864" s="52"/>
      <c r="N1864" s="57">
        <v>0</v>
      </c>
      <c r="O1864" s="72"/>
      <c r="P1864" s="72"/>
      <c r="Q1864" s="72"/>
      <c r="R1864" s="72"/>
      <c r="S1864" s="72"/>
      <c r="T1864" s="72"/>
      <c r="U1864" s="72"/>
      <c r="V1864" s="72"/>
      <c r="W1864" s="72"/>
      <c r="X1864" s="72"/>
      <c r="Y1864" s="72"/>
      <c r="Z1864" s="72"/>
      <c r="AA1864" s="58">
        <f t="shared" si="98"/>
        <v>0</v>
      </c>
      <c r="AB1864" s="73"/>
      <c r="AC1864" s="59">
        <f>IF(ROUND(Comptes!AA1864,0)=0,Comptes!AF1864,IFERROR(IF(Comptes!H1864&lt;&gt;0,IF(Comptes!AA1864&lt;&gt;0,SUMPRODUCT(Comptes!O1864:Z1864,Comptes!$O$5:$Z$5)/Comptes!AA1864,IF(Comptes!G1864&lt;&gt;0,$AC$3,Comptes!AF1864)),""),""))</f>
        <v>0</v>
      </c>
      <c r="AD1864" s="60" t="str">
        <f ca="1">+IFERROR(VLOOKUP((($AC$3-AC1864))/30.5,$AK$24:$AL$28,2,TRUE),"")</f>
        <v>A plus d’un an</v>
      </c>
      <c r="AE1864" s="52"/>
      <c r="AF1864" s="61"/>
    </row>
    <row r="1865" spans="1:32" customFormat="1" ht="13.8" x14ac:dyDescent="0.3">
      <c r="A1865" s="76"/>
      <c r="B1865" s="64" t="s">
        <v>125</v>
      </c>
      <c r="C1865" s="65" t="s">
        <v>125</v>
      </c>
      <c r="D1865" s="65" t="s">
        <v>125</v>
      </c>
      <c r="E1865" s="66" t="s">
        <v>125</v>
      </c>
      <c r="F1865" s="54">
        <v>0</v>
      </c>
      <c r="G1865" s="55">
        <v>0</v>
      </c>
      <c r="H1865" s="67">
        <f t="shared" si="96"/>
        <v>0</v>
      </c>
      <c r="I1865" s="68"/>
      <c r="J1865" s="56"/>
      <c r="K1865" s="69"/>
      <c r="L1865" s="70">
        <f t="shared" si="97"/>
        <v>0</v>
      </c>
      <c r="M1865" s="52"/>
      <c r="N1865" s="57">
        <v>0</v>
      </c>
      <c r="O1865" s="72"/>
      <c r="P1865" s="72"/>
      <c r="Q1865" s="72"/>
      <c r="R1865" s="72"/>
      <c r="S1865" s="72"/>
      <c r="T1865" s="72"/>
      <c r="U1865" s="72"/>
      <c r="V1865" s="72"/>
      <c r="W1865" s="72"/>
      <c r="X1865" s="72"/>
      <c r="Y1865" s="72"/>
      <c r="Z1865" s="72"/>
      <c r="AA1865" s="58">
        <f t="shared" si="98"/>
        <v>0</v>
      </c>
      <c r="AB1865" s="73"/>
      <c r="AC1865" s="59">
        <f>IF(ROUND(Comptes!AA1865,0)=0,Comptes!AF1865,IFERROR(IF(Comptes!H1865&lt;&gt;0,IF(Comptes!AA1865&lt;&gt;0,SUMPRODUCT(Comptes!O1865:Z1865,Comptes!$O$5:$Z$5)/Comptes!AA1865,IF(Comptes!G1865&lt;&gt;0,$AC$3,Comptes!AF1865)),""),""))</f>
        <v>0</v>
      </c>
      <c r="AD1865" s="60" t="str">
        <f ca="1">+IFERROR(VLOOKUP((($AC$3-AC1865))/30.5,$AK$24:$AL$28,2,TRUE),"")</f>
        <v>A plus d’un an</v>
      </c>
      <c r="AE1865" s="52"/>
      <c r="AF1865" s="61"/>
    </row>
    <row r="1866" spans="1:32" customFormat="1" ht="13.8" x14ac:dyDescent="0.3">
      <c r="A1866" s="76"/>
      <c r="B1866" s="64" t="s">
        <v>125</v>
      </c>
      <c r="C1866" s="65" t="s">
        <v>125</v>
      </c>
      <c r="D1866" s="65" t="s">
        <v>125</v>
      </c>
      <c r="E1866" s="66" t="s">
        <v>125</v>
      </c>
      <c r="F1866" s="54">
        <v>0</v>
      </c>
      <c r="G1866" s="55">
        <v>0</v>
      </c>
      <c r="H1866" s="67">
        <f t="shared" si="96"/>
        <v>0</v>
      </c>
      <c r="I1866" s="68"/>
      <c r="J1866" s="56"/>
      <c r="K1866" s="69"/>
      <c r="L1866" s="70">
        <f t="shared" si="97"/>
        <v>0</v>
      </c>
      <c r="M1866" s="52"/>
      <c r="N1866" s="57">
        <v>0</v>
      </c>
      <c r="O1866" s="72"/>
      <c r="P1866" s="72"/>
      <c r="Q1866" s="72"/>
      <c r="R1866" s="72"/>
      <c r="S1866" s="72"/>
      <c r="T1866" s="72"/>
      <c r="U1866" s="72"/>
      <c r="V1866" s="72"/>
      <c r="W1866" s="72"/>
      <c r="X1866" s="72"/>
      <c r="Y1866" s="72"/>
      <c r="Z1866" s="72"/>
      <c r="AA1866" s="58">
        <f t="shared" si="98"/>
        <v>0</v>
      </c>
      <c r="AB1866" s="73"/>
      <c r="AC1866" s="59">
        <f>IF(ROUND(Comptes!AA1866,0)=0,Comptes!AF1866,IFERROR(IF(Comptes!H1866&lt;&gt;0,IF(Comptes!AA1866&lt;&gt;0,SUMPRODUCT(Comptes!O1866:Z1866,Comptes!$O$5:$Z$5)/Comptes!AA1866,IF(Comptes!G1866&lt;&gt;0,$AC$3,Comptes!AF1866)),""),""))</f>
        <v>0</v>
      </c>
      <c r="AD1866" s="60" t="str">
        <f ca="1">+IFERROR(VLOOKUP((($AC$3-AC1866))/30.5,$AK$24:$AL$28,2,TRUE),"")</f>
        <v>A plus d’un an</v>
      </c>
      <c r="AE1866" s="52"/>
      <c r="AF1866" s="61"/>
    </row>
    <row r="1867" spans="1:32" customFormat="1" ht="13.8" x14ac:dyDescent="0.3">
      <c r="A1867" s="76"/>
      <c r="B1867" s="64" t="s">
        <v>125</v>
      </c>
      <c r="C1867" s="65" t="s">
        <v>125</v>
      </c>
      <c r="D1867" s="65" t="s">
        <v>125</v>
      </c>
      <c r="E1867" s="66" t="s">
        <v>125</v>
      </c>
      <c r="F1867" s="54">
        <v>0</v>
      </c>
      <c r="G1867" s="55">
        <v>0</v>
      </c>
      <c r="H1867" s="67">
        <f t="shared" si="96"/>
        <v>0</v>
      </c>
      <c r="I1867" s="68"/>
      <c r="J1867" s="56"/>
      <c r="K1867" s="69"/>
      <c r="L1867" s="70">
        <f t="shared" si="97"/>
        <v>0</v>
      </c>
      <c r="M1867" s="52"/>
      <c r="N1867" s="57">
        <v>0</v>
      </c>
      <c r="O1867" s="72"/>
      <c r="P1867" s="72"/>
      <c r="Q1867" s="72"/>
      <c r="R1867" s="72"/>
      <c r="S1867" s="72"/>
      <c r="T1867" s="72"/>
      <c r="U1867" s="72"/>
      <c r="V1867" s="72"/>
      <c r="W1867" s="72"/>
      <c r="X1867" s="72"/>
      <c r="Y1867" s="72"/>
      <c r="Z1867" s="72"/>
      <c r="AA1867" s="58">
        <f t="shared" si="98"/>
        <v>0</v>
      </c>
      <c r="AB1867" s="73"/>
      <c r="AC1867" s="59">
        <f>IF(ROUND(Comptes!AA1867,0)=0,Comptes!AF1867,IFERROR(IF(Comptes!H1867&lt;&gt;0,IF(Comptes!AA1867&lt;&gt;0,SUMPRODUCT(Comptes!O1867:Z1867,Comptes!$O$5:$Z$5)/Comptes!AA1867,IF(Comptes!G1867&lt;&gt;0,$AC$3,Comptes!AF1867)),""),""))</f>
        <v>0</v>
      </c>
      <c r="AD1867" s="60" t="str">
        <f ca="1">+IFERROR(VLOOKUP((($AC$3-AC1867))/30.5,$AK$24:$AL$28,2,TRUE),"")</f>
        <v>A plus d’un an</v>
      </c>
      <c r="AE1867" s="52"/>
      <c r="AF1867" s="61"/>
    </row>
    <row r="1868" spans="1:32" customFormat="1" ht="13.8" x14ac:dyDescent="0.3">
      <c r="A1868" s="76"/>
      <c r="B1868" s="64" t="s">
        <v>125</v>
      </c>
      <c r="C1868" s="65" t="s">
        <v>125</v>
      </c>
      <c r="D1868" s="65" t="s">
        <v>125</v>
      </c>
      <c r="E1868" s="66" t="s">
        <v>125</v>
      </c>
      <c r="F1868" s="54">
        <v>0</v>
      </c>
      <c r="G1868" s="55">
        <v>0</v>
      </c>
      <c r="H1868" s="67">
        <f t="shared" si="96"/>
        <v>0</v>
      </c>
      <c r="I1868" s="68"/>
      <c r="J1868" s="56"/>
      <c r="K1868" s="69"/>
      <c r="L1868" s="70">
        <f t="shared" si="97"/>
        <v>0</v>
      </c>
      <c r="M1868" s="52"/>
      <c r="N1868" s="57">
        <v>0</v>
      </c>
      <c r="O1868" s="72"/>
      <c r="P1868" s="72"/>
      <c r="Q1868" s="72"/>
      <c r="R1868" s="72"/>
      <c r="S1868" s="72"/>
      <c r="T1868" s="72"/>
      <c r="U1868" s="72"/>
      <c r="V1868" s="72"/>
      <c r="W1868" s="72"/>
      <c r="X1868" s="72"/>
      <c r="Y1868" s="72"/>
      <c r="Z1868" s="72"/>
      <c r="AA1868" s="58">
        <f t="shared" si="98"/>
        <v>0</v>
      </c>
      <c r="AB1868" s="73"/>
      <c r="AC1868" s="59">
        <f>IF(ROUND(Comptes!AA1868,0)=0,Comptes!AF1868,IFERROR(IF(Comptes!H1868&lt;&gt;0,IF(Comptes!AA1868&lt;&gt;0,SUMPRODUCT(Comptes!O1868:Z1868,Comptes!$O$5:$Z$5)/Comptes!AA1868,IF(Comptes!G1868&lt;&gt;0,$AC$3,Comptes!AF1868)),""),""))</f>
        <v>0</v>
      </c>
      <c r="AD1868" s="60" t="str">
        <f ca="1">+IFERROR(VLOOKUP((($AC$3-AC1868))/30.5,$AK$24:$AL$28,2,TRUE),"")</f>
        <v>A plus d’un an</v>
      </c>
      <c r="AE1868" s="52"/>
      <c r="AF1868" s="61"/>
    </row>
    <row r="1869" spans="1:32" customFormat="1" ht="13.8" x14ac:dyDescent="0.3">
      <c r="A1869" s="76"/>
      <c r="B1869" s="64" t="s">
        <v>125</v>
      </c>
      <c r="C1869" s="65" t="s">
        <v>125</v>
      </c>
      <c r="D1869" s="65" t="s">
        <v>125</v>
      </c>
      <c r="E1869" s="66" t="s">
        <v>125</v>
      </c>
      <c r="F1869" s="54">
        <v>0</v>
      </c>
      <c r="G1869" s="55">
        <v>0</v>
      </c>
      <c r="H1869" s="67">
        <f t="shared" si="96"/>
        <v>0</v>
      </c>
      <c r="I1869" s="68"/>
      <c r="J1869" s="56"/>
      <c r="K1869" s="69"/>
      <c r="L1869" s="70">
        <f t="shared" si="97"/>
        <v>0</v>
      </c>
      <c r="M1869" s="52"/>
      <c r="N1869" s="57">
        <v>0</v>
      </c>
      <c r="O1869" s="72"/>
      <c r="P1869" s="72"/>
      <c r="Q1869" s="72"/>
      <c r="R1869" s="72"/>
      <c r="S1869" s="72"/>
      <c r="T1869" s="72"/>
      <c r="U1869" s="72"/>
      <c r="V1869" s="72"/>
      <c r="W1869" s="72"/>
      <c r="X1869" s="72"/>
      <c r="Y1869" s="72"/>
      <c r="Z1869" s="72"/>
      <c r="AA1869" s="58">
        <f t="shared" si="98"/>
        <v>0</v>
      </c>
      <c r="AB1869" s="73"/>
      <c r="AC1869" s="59">
        <f>IF(ROUND(Comptes!AA1869,0)=0,Comptes!AF1869,IFERROR(IF(Comptes!H1869&lt;&gt;0,IF(Comptes!AA1869&lt;&gt;0,SUMPRODUCT(Comptes!O1869:Z1869,Comptes!$O$5:$Z$5)/Comptes!AA1869,IF(Comptes!G1869&lt;&gt;0,$AC$3,Comptes!AF1869)),""),""))</f>
        <v>0</v>
      </c>
      <c r="AD1869" s="60" t="str">
        <f ca="1">+IFERROR(VLOOKUP((($AC$3-AC1869))/30.5,$AK$24:$AL$28,2,TRUE),"")</f>
        <v>A plus d’un an</v>
      </c>
      <c r="AE1869" s="52"/>
      <c r="AF1869" s="61"/>
    </row>
    <row r="1870" spans="1:32" customFormat="1" ht="13.8" x14ac:dyDescent="0.3">
      <c r="A1870" s="76"/>
      <c r="B1870" s="64" t="s">
        <v>125</v>
      </c>
      <c r="C1870" s="65" t="s">
        <v>125</v>
      </c>
      <c r="D1870" s="65" t="s">
        <v>125</v>
      </c>
      <c r="E1870" s="66" t="s">
        <v>125</v>
      </c>
      <c r="F1870" s="54">
        <v>0</v>
      </c>
      <c r="G1870" s="55">
        <v>0</v>
      </c>
      <c r="H1870" s="67">
        <f t="shared" si="96"/>
        <v>0</v>
      </c>
      <c r="I1870" s="68"/>
      <c r="J1870" s="56"/>
      <c r="K1870" s="69"/>
      <c r="L1870" s="70">
        <f t="shared" si="97"/>
        <v>0</v>
      </c>
      <c r="M1870" s="52"/>
      <c r="N1870" s="57">
        <v>0</v>
      </c>
      <c r="O1870" s="72"/>
      <c r="P1870" s="72"/>
      <c r="Q1870" s="72"/>
      <c r="R1870" s="72"/>
      <c r="S1870" s="72"/>
      <c r="T1870" s="72"/>
      <c r="U1870" s="72"/>
      <c r="V1870" s="72"/>
      <c r="W1870" s="72"/>
      <c r="X1870" s="72"/>
      <c r="Y1870" s="72"/>
      <c r="Z1870" s="72"/>
      <c r="AA1870" s="58">
        <f t="shared" si="98"/>
        <v>0</v>
      </c>
      <c r="AB1870" s="73"/>
      <c r="AC1870" s="59">
        <f>IF(ROUND(Comptes!AA1870,0)=0,Comptes!AF1870,IFERROR(IF(Comptes!H1870&lt;&gt;0,IF(Comptes!AA1870&lt;&gt;0,SUMPRODUCT(Comptes!O1870:Z1870,Comptes!$O$5:$Z$5)/Comptes!AA1870,IF(Comptes!G1870&lt;&gt;0,$AC$3,Comptes!AF1870)),""),""))</f>
        <v>0</v>
      </c>
      <c r="AD1870" s="60" t="str">
        <f ca="1">+IFERROR(VLOOKUP((($AC$3-AC1870))/30.5,$AK$24:$AL$28,2,TRUE),"")</f>
        <v>A plus d’un an</v>
      </c>
      <c r="AE1870" s="52"/>
      <c r="AF1870" s="61"/>
    </row>
    <row r="1871" spans="1:32" customFormat="1" ht="13.8" x14ac:dyDescent="0.3">
      <c r="A1871" s="76"/>
      <c r="B1871" s="64" t="s">
        <v>125</v>
      </c>
      <c r="C1871" s="65" t="s">
        <v>125</v>
      </c>
      <c r="D1871" s="65" t="s">
        <v>125</v>
      </c>
      <c r="E1871" s="66" t="s">
        <v>125</v>
      </c>
      <c r="F1871" s="54">
        <v>0</v>
      </c>
      <c r="G1871" s="55">
        <v>0</v>
      </c>
      <c r="H1871" s="67">
        <f t="shared" si="96"/>
        <v>0</v>
      </c>
      <c r="I1871" s="68"/>
      <c r="J1871" s="56"/>
      <c r="K1871" s="69"/>
      <c r="L1871" s="70">
        <f t="shared" si="97"/>
        <v>0</v>
      </c>
      <c r="M1871" s="52"/>
      <c r="N1871" s="57">
        <v>0</v>
      </c>
      <c r="O1871" s="72"/>
      <c r="P1871" s="72"/>
      <c r="Q1871" s="72"/>
      <c r="R1871" s="72"/>
      <c r="S1871" s="72"/>
      <c r="T1871" s="72"/>
      <c r="U1871" s="72"/>
      <c r="V1871" s="72"/>
      <c r="W1871" s="72"/>
      <c r="X1871" s="72"/>
      <c r="Y1871" s="72"/>
      <c r="Z1871" s="72"/>
      <c r="AA1871" s="58">
        <f t="shared" si="98"/>
        <v>0</v>
      </c>
      <c r="AB1871" s="73"/>
      <c r="AC1871" s="59">
        <f>IF(ROUND(Comptes!AA1871,0)=0,Comptes!AF1871,IFERROR(IF(Comptes!H1871&lt;&gt;0,IF(Comptes!AA1871&lt;&gt;0,SUMPRODUCT(Comptes!O1871:Z1871,Comptes!$O$5:$Z$5)/Comptes!AA1871,IF(Comptes!G1871&lt;&gt;0,$AC$3,Comptes!AF1871)),""),""))</f>
        <v>0</v>
      </c>
      <c r="AD1871" s="60" t="str">
        <f ca="1">+IFERROR(VLOOKUP((($AC$3-AC1871))/30.5,$AK$24:$AL$28,2,TRUE),"")</f>
        <v>A plus d’un an</v>
      </c>
      <c r="AE1871" s="52"/>
      <c r="AF1871" s="61"/>
    </row>
    <row r="1872" spans="1:32" customFormat="1" ht="13.8" x14ac:dyDescent="0.3">
      <c r="A1872" s="76"/>
      <c r="B1872" s="64" t="s">
        <v>125</v>
      </c>
      <c r="C1872" s="65" t="s">
        <v>125</v>
      </c>
      <c r="D1872" s="65" t="s">
        <v>125</v>
      </c>
      <c r="E1872" s="66" t="s">
        <v>125</v>
      </c>
      <c r="F1872" s="54">
        <v>0</v>
      </c>
      <c r="G1872" s="55">
        <v>0</v>
      </c>
      <c r="H1872" s="67">
        <f t="shared" si="96"/>
        <v>0</v>
      </c>
      <c r="I1872" s="68"/>
      <c r="J1872" s="56"/>
      <c r="K1872" s="69"/>
      <c r="L1872" s="70">
        <f t="shared" si="97"/>
        <v>0</v>
      </c>
      <c r="M1872" s="52"/>
      <c r="N1872" s="57">
        <v>0</v>
      </c>
      <c r="O1872" s="72"/>
      <c r="P1872" s="72"/>
      <c r="Q1872" s="72"/>
      <c r="R1872" s="72"/>
      <c r="S1872" s="72"/>
      <c r="T1872" s="72"/>
      <c r="U1872" s="72"/>
      <c r="V1872" s="72"/>
      <c r="W1872" s="72"/>
      <c r="X1872" s="72"/>
      <c r="Y1872" s="72"/>
      <c r="Z1872" s="72"/>
      <c r="AA1872" s="58">
        <f t="shared" si="98"/>
        <v>0</v>
      </c>
      <c r="AB1872" s="73"/>
      <c r="AC1872" s="59">
        <f>IF(ROUND(Comptes!AA1872,0)=0,Comptes!AF1872,IFERROR(IF(Comptes!H1872&lt;&gt;0,IF(Comptes!AA1872&lt;&gt;0,SUMPRODUCT(Comptes!O1872:Z1872,Comptes!$O$5:$Z$5)/Comptes!AA1872,IF(Comptes!G1872&lt;&gt;0,$AC$3,Comptes!AF1872)),""),""))</f>
        <v>0</v>
      </c>
      <c r="AD1872" s="60" t="str">
        <f ca="1">+IFERROR(VLOOKUP((($AC$3-AC1872))/30.5,$AK$24:$AL$28,2,TRUE),"")</f>
        <v>A plus d’un an</v>
      </c>
      <c r="AE1872" s="52"/>
      <c r="AF1872" s="61"/>
    </row>
    <row r="1873" spans="1:32" customFormat="1" ht="13.8" x14ac:dyDescent="0.3">
      <c r="A1873" s="76"/>
      <c r="B1873" s="64" t="s">
        <v>125</v>
      </c>
      <c r="C1873" s="65" t="s">
        <v>125</v>
      </c>
      <c r="D1873" s="65" t="s">
        <v>125</v>
      </c>
      <c r="E1873" s="66" t="s">
        <v>125</v>
      </c>
      <c r="F1873" s="54">
        <v>0</v>
      </c>
      <c r="G1873" s="55">
        <v>0</v>
      </c>
      <c r="H1873" s="67">
        <f t="shared" si="96"/>
        <v>0</v>
      </c>
      <c r="I1873" s="68"/>
      <c r="J1873" s="56"/>
      <c r="K1873" s="69"/>
      <c r="L1873" s="70">
        <f t="shared" si="97"/>
        <v>0</v>
      </c>
      <c r="M1873" s="52"/>
      <c r="N1873" s="57">
        <v>0</v>
      </c>
      <c r="O1873" s="72"/>
      <c r="P1873" s="72"/>
      <c r="Q1873" s="72"/>
      <c r="R1873" s="72"/>
      <c r="S1873" s="72"/>
      <c r="T1873" s="72"/>
      <c r="U1873" s="72"/>
      <c r="V1873" s="72"/>
      <c r="W1873" s="72"/>
      <c r="X1873" s="72"/>
      <c r="Y1873" s="72"/>
      <c r="Z1873" s="72"/>
      <c r="AA1873" s="58">
        <f t="shared" si="98"/>
        <v>0</v>
      </c>
      <c r="AB1873" s="73"/>
      <c r="AC1873" s="59">
        <f>IF(ROUND(Comptes!AA1873,0)=0,Comptes!AF1873,IFERROR(IF(Comptes!H1873&lt;&gt;0,IF(Comptes!AA1873&lt;&gt;0,SUMPRODUCT(Comptes!O1873:Z1873,Comptes!$O$5:$Z$5)/Comptes!AA1873,IF(Comptes!G1873&lt;&gt;0,$AC$3,Comptes!AF1873)),""),""))</f>
        <v>0</v>
      </c>
      <c r="AD1873" s="60" t="str">
        <f ca="1">+IFERROR(VLOOKUP((($AC$3-AC1873))/30.5,$AK$24:$AL$28,2,TRUE),"")</f>
        <v>A plus d’un an</v>
      </c>
      <c r="AE1873" s="52"/>
      <c r="AF1873" s="61"/>
    </row>
    <row r="1874" spans="1:32" customFormat="1" ht="13.8" x14ac:dyDescent="0.3">
      <c r="A1874" s="76"/>
      <c r="B1874" s="64" t="s">
        <v>125</v>
      </c>
      <c r="C1874" s="65" t="s">
        <v>125</v>
      </c>
      <c r="D1874" s="65" t="s">
        <v>125</v>
      </c>
      <c r="E1874" s="66" t="s">
        <v>125</v>
      </c>
      <c r="F1874" s="54">
        <v>0</v>
      </c>
      <c r="G1874" s="55">
        <v>0</v>
      </c>
      <c r="H1874" s="67">
        <f t="shared" si="96"/>
        <v>0</v>
      </c>
      <c r="I1874" s="68"/>
      <c r="J1874" s="56"/>
      <c r="K1874" s="69"/>
      <c r="L1874" s="70">
        <f t="shared" si="97"/>
        <v>0</v>
      </c>
      <c r="M1874" s="52"/>
      <c r="N1874" s="57">
        <v>0</v>
      </c>
      <c r="O1874" s="72"/>
      <c r="P1874" s="72"/>
      <c r="Q1874" s="72"/>
      <c r="R1874" s="72"/>
      <c r="S1874" s="72"/>
      <c r="T1874" s="72"/>
      <c r="U1874" s="72"/>
      <c r="V1874" s="72"/>
      <c r="W1874" s="72"/>
      <c r="X1874" s="72"/>
      <c r="Y1874" s="72"/>
      <c r="Z1874" s="72"/>
      <c r="AA1874" s="58">
        <f t="shared" si="98"/>
        <v>0</v>
      </c>
      <c r="AB1874" s="73"/>
      <c r="AC1874" s="59">
        <f>IF(ROUND(Comptes!AA1874,0)=0,Comptes!AF1874,IFERROR(IF(Comptes!H1874&lt;&gt;0,IF(Comptes!AA1874&lt;&gt;0,SUMPRODUCT(Comptes!O1874:Z1874,Comptes!$O$5:$Z$5)/Comptes!AA1874,IF(Comptes!G1874&lt;&gt;0,$AC$3,Comptes!AF1874)),""),""))</f>
        <v>0</v>
      </c>
      <c r="AD1874" s="60" t="str">
        <f ca="1">+IFERROR(VLOOKUP((($AC$3-AC1874))/30.5,$AK$24:$AL$28,2,TRUE),"")</f>
        <v>A plus d’un an</v>
      </c>
      <c r="AE1874" s="52"/>
      <c r="AF1874" s="61"/>
    </row>
    <row r="1875" spans="1:32" customFormat="1" ht="13.8" x14ac:dyDescent="0.3">
      <c r="A1875" s="76"/>
      <c r="B1875" s="64" t="s">
        <v>125</v>
      </c>
      <c r="C1875" s="65" t="s">
        <v>125</v>
      </c>
      <c r="D1875" s="65" t="s">
        <v>125</v>
      </c>
      <c r="E1875" s="66" t="s">
        <v>125</v>
      </c>
      <c r="F1875" s="54">
        <v>0</v>
      </c>
      <c r="G1875" s="55">
        <v>0</v>
      </c>
      <c r="H1875" s="67">
        <f t="shared" si="96"/>
        <v>0</v>
      </c>
      <c r="I1875" s="68"/>
      <c r="J1875" s="56"/>
      <c r="K1875" s="69"/>
      <c r="L1875" s="70">
        <f t="shared" si="97"/>
        <v>0</v>
      </c>
      <c r="M1875" s="52"/>
      <c r="N1875" s="57">
        <v>0</v>
      </c>
      <c r="O1875" s="72"/>
      <c r="P1875" s="72"/>
      <c r="Q1875" s="72"/>
      <c r="R1875" s="72"/>
      <c r="S1875" s="72"/>
      <c r="T1875" s="72"/>
      <c r="U1875" s="72"/>
      <c r="V1875" s="72"/>
      <c r="W1875" s="72"/>
      <c r="X1875" s="72"/>
      <c r="Y1875" s="72"/>
      <c r="Z1875" s="72"/>
      <c r="AA1875" s="58">
        <f t="shared" si="98"/>
        <v>0</v>
      </c>
      <c r="AB1875" s="73"/>
      <c r="AC1875" s="59">
        <f>IF(ROUND(Comptes!AA1875,0)=0,Comptes!AF1875,IFERROR(IF(Comptes!H1875&lt;&gt;0,IF(Comptes!AA1875&lt;&gt;0,SUMPRODUCT(Comptes!O1875:Z1875,Comptes!$O$5:$Z$5)/Comptes!AA1875,IF(Comptes!G1875&lt;&gt;0,$AC$3,Comptes!AF1875)),""),""))</f>
        <v>0</v>
      </c>
      <c r="AD1875" s="60" t="str">
        <f ca="1">+IFERROR(VLOOKUP((($AC$3-AC1875))/30.5,$AK$24:$AL$28,2,TRUE),"")</f>
        <v>A plus d’un an</v>
      </c>
      <c r="AE1875" s="52"/>
      <c r="AF1875" s="61"/>
    </row>
    <row r="1876" spans="1:32" customFormat="1" ht="13.8" x14ac:dyDescent="0.3">
      <c r="A1876" s="76"/>
      <c r="B1876" s="64" t="s">
        <v>125</v>
      </c>
      <c r="C1876" s="65" t="s">
        <v>125</v>
      </c>
      <c r="D1876" s="65" t="s">
        <v>125</v>
      </c>
      <c r="E1876" s="66" t="s">
        <v>125</v>
      </c>
      <c r="F1876" s="54">
        <v>0</v>
      </c>
      <c r="G1876" s="55">
        <v>0</v>
      </c>
      <c r="H1876" s="67">
        <f t="shared" si="96"/>
        <v>0</v>
      </c>
      <c r="I1876" s="68"/>
      <c r="J1876" s="56"/>
      <c r="K1876" s="69"/>
      <c r="L1876" s="70">
        <f t="shared" si="97"/>
        <v>0</v>
      </c>
      <c r="M1876" s="52"/>
      <c r="N1876" s="57">
        <v>0</v>
      </c>
      <c r="O1876" s="72"/>
      <c r="P1876" s="72"/>
      <c r="Q1876" s="72"/>
      <c r="R1876" s="72"/>
      <c r="S1876" s="72"/>
      <c r="T1876" s="72"/>
      <c r="U1876" s="72"/>
      <c r="V1876" s="72"/>
      <c r="W1876" s="72"/>
      <c r="X1876" s="72"/>
      <c r="Y1876" s="72"/>
      <c r="Z1876" s="72"/>
      <c r="AA1876" s="58">
        <f t="shared" si="98"/>
        <v>0</v>
      </c>
      <c r="AB1876" s="73"/>
      <c r="AC1876" s="59">
        <f>IF(ROUND(Comptes!AA1876,0)=0,Comptes!AF1876,IFERROR(IF(Comptes!H1876&lt;&gt;0,IF(Comptes!AA1876&lt;&gt;0,SUMPRODUCT(Comptes!O1876:Z1876,Comptes!$O$5:$Z$5)/Comptes!AA1876,IF(Comptes!G1876&lt;&gt;0,$AC$3,Comptes!AF1876)),""),""))</f>
        <v>0</v>
      </c>
      <c r="AD1876" s="60" t="str">
        <f ca="1">+IFERROR(VLOOKUP((($AC$3-AC1876))/30.5,$AK$24:$AL$28,2,TRUE),"")</f>
        <v>A plus d’un an</v>
      </c>
      <c r="AE1876" s="52"/>
      <c r="AF1876" s="61"/>
    </row>
    <row r="1877" spans="1:32" customFormat="1" ht="13.8" x14ac:dyDescent="0.3">
      <c r="A1877" s="76"/>
      <c r="B1877" s="64" t="s">
        <v>125</v>
      </c>
      <c r="C1877" s="65" t="s">
        <v>125</v>
      </c>
      <c r="D1877" s="65" t="s">
        <v>125</v>
      </c>
      <c r="E1877" s="66" t="s">
        <v>125</v>
      </c>
      <c r="F1877" s="54">
        <v>0</v>
      </c>
      <c r="G1877" s="55">
        <v>0</v>
      </c>
      <c r="H1877" s="67">
        <f t="shared" si="96"/>
        <v>0</v>
      </c>
      <c r="I1877" s="68"/>
      <c r="J1877" s="56"/>
      <c r="K1877" s="69"/>
      <c r="L1877" s="70">
        <f t="shared" si="97"/>
        <v>0</v>
      </c>
      <c r="M1877" s="52"/>
      <c r="N1877" s="57">
        <v>0</v>
      </c>
      <c r="O1877" s="72"/>
      <c r="P1877" s="72"/>
      <c r="Q1877" s="72"/>
      <c r="R1877" s="72"/>
      <c r="S1877" s="72"/>
      <c r="T1877" s="72"/>
      <c r="U1877" s="72"/>
      <c r="V1877" s="72"/>
      <c r="W1877" s="72"/>
      <c r="X1877" s="72"/>
      <c r="Y1877" s="72"/>
      <c r="Z1877" s="72"/>
      <c r="AA1877" s="58">
        <f t="shared" si="98"/>
        <v>0</v>
      </c>
      <c r="AB1877" s="73"/>
      <c r="AC1877" s="59">
        <f>IF(ROUND(Comptes!AA1877,0)=0,Comptes!AF1877,IFERROR(IF(Comptes!H1877&lt;&gt;0,IF(Comptes!AA1877&lt;&gt;0,SUMPRODUCT(Comptes!O1877:Z1877,Comptes!$O$5:$Z$5)/Comptes!AA1877,IF(Comptes!G1877&lt;&gt;0,$AC$3,Comptes!AF1877)),""),""))</f>
        <v>0</v>
      </c>
      <c r="AD1877" s="60" t="str">
        <f ca="1">+IFERROR(VLOOKUP((($AC$3-AC1877))/30.5,$AK$24:$AL$28,2,TRUE),"")</f>
        <v>A plus d’un an</v>
      </c>
      <c r="AE1877" s="52"/>
      <c r="AF1877" s="61"/>
    </row>
    <row r="1878" spans="1:32" customFormat="1" ht="13.8" x14ac:dyDescent="0.3">
      <c r="A1878" s="76"/>
      <c r="B1878" s="64" t="s">
        <v>125</v>
      </c>
      <c r="C1878" s="65" t="s">
        <v>125</v>
      </c>
      <c r="D1878" s="65" t="s">
        <v>125</v>
      </c>
      <c r="E1878" s="66" t="s">
        <v>125</v>
      </c>
      <c r="F1878" s="54">
        <v>0</v>
      </c>
      <c r="G1878" s="55">
        <v>0</v>
      </c>
      <c r="H1878" s="67">
        <f t="shared" si="96"/>
        <v>0</v>
      </c>
      <c r="I1878" s="68"/>
      <c r="J1878" s="56"/>
      <c r="K1878" s="69"/>
      <c r="L1878" s="70">
        <f t="shared" si="97"/>
        <v>0</v>
      </c>
      <c r="M1878" s="52"/>
      <c r="N1878" s="57">
        <v>0</v>
      </c>
      <c r="O1878" s="72"/>
      <c r="P1878" s="72"/>
      <c r="Q1878" s="72"/>
      <c r="R1878" s="72"/>
      <c r="S1878" s="72"/>
      <c r="T1878" s="72"/>
      <c r="U1878" s="72"/>
      <c r="V1878" s="72"/>
      <c r="W1878" s="72"/>
      <c r="X1878" s="72"/>
      <c r="Y1878" s="72"/>
      <c r="Z1878" s="72"/>
      <c r="AA1878" s="58">
        <f t="shared" si="98"/>
        <v>0</v>
      </c>
      <c r="AB1878" s="73"/>
      <c r="AC1878" s="59">
        <f>IF(ROUND(Comptes!AA1878,0)=0,Comptes!AF1878,IFERROR(IF(Comptes!H1878&lt;&gt;0,IF(Comptes!AA1878&lt;&gt;0,SUMPRODUCT(Comptes!O1878:Z1878,Comptes!$O$5:$Z$5)/Comptes!AA1878,IF(Comptes!G1878&lt;&gt;0,$AC$3,Comptes!AF1878)),""),""))</f>
        <v>0</v>
      </c>
      <c r="AD1878" s="60" t="str">
        <f ca="1">+IFERROR(VLOOKUP((($AC$3-AC1878))/30.5,$AK$24:$AL$28,2,TRUE),"")</f>
        <v>A plus d’un an</v>
      </c>
      <c r="AE1878" s="52"/>
      <c r="AF1878" s="61"/>
    </row>
    <row r="1879" spans="1:32" customFormat="1" ht="13.8" x14ac:dyDescent="0.3">
      <c r="A1879" s="76"/>
      <c r="B1879" s="64" t="s">
        <v>125</v>
      </c>
      <c r="C1879" s="65" t="s">
        <v>125</v>
      </c>
      <c r="D1879" s="65" t="s">
        <v>125</v>
      </c>
      <c r="E1879" s="66" t="s">
        <v>125</v>
      </c>
      <c r="F1879" s="54">
        <v>0</v>
      </c>
      <c r="G1879" s="55">
        <v>0</v>
      </c>
      <c r="H1879" s="67">
        <f t="shared" si="96"/>
        <v>0</v>
      </c>
      <c r="I1879" s="68"/>
      <c r="J1879" s="56"/>
      <c r="K1879" s="69"/>
      <c r="L1879" s="70">
        <f t="shared" si="97"/>
        <v>0</v>
      </c>
      <c r="M1879" s="52"/>
      <c r="N1879" s="57">
        <v>0</v>
      </c>
      <c r="O1879" s="72"/>
      <c r="P1879" s="72"/>
      <c r="Q1879" s="72"/>
      <c r="R1879" s="72"/>
      <c r="S1879" s="72"/>
      <c r="T1879" s="72"/>
      <c r="U1879" s="72"/>
      <c r="V1879" s="72"/>
      <c r="W1879" s="72"/>
      <c r="X1879" s="72"/>
      <c r="Y1879" s="72"/>
      <c r="Z1879" s="72"/>
      <c r="AA1879" s="58">
        <f t="shared" si="98"/>
        <v>0</v>
      </c>
      <c r="AB1879" s="73"/>
      <c r="AC1879" s="59">
        <f>IF(ROUND(Comptes!AA1879,0)=0,Comptes!AF1879,IFERROR(IF(Comptes!H1879&lt;&gt;0,IF(Comptes!AA1879&lt;&gt;0,SUMPRODUCT(Comptes!O1879:Z1879,Comptes!$O$5:$Z$5)/Comptes!AA1879,IF(Comptes!G1879&lt;&gt;0,$AC$3,Comptes!AF1879)),""),""))</f>
        <v>0</v>
      </c>
      <c r="AD1879" s="60" t="str">
        <f ca="1">+IFERROR(VLOOKUP((($AC$3-AC1879))/30.5,$AK$24:$AL$28,2,TRUE),"")</f>
        <v>A plus d’un an</v>
      </c>
      <c r="AE1879" s="52"/>
      <c r="AF1879" s="61"/>
    </row>
    <row r="1880" spans="1:32" customFormat="1" ht="13.8" x14ac:dyDescent="0.3">
      <c r="A1880" s="76"/>
      <c r="B1880" s="64" t="s">
        <v>125</v>
      </c>
      <c r="C1880" s="65" t="s">
        <v>125</v>
      </c>
      <c r="D1880" s="65" t="s">
        <v>125</v>
      </c>
      <c r="E1880" s="66" t="s">
        <v>125</v>
      </c>
      <c r="F1880" s="54">
        <v>0</v>
      </c>
      <c r="G1880" s="55">
        <v>0</v>
      </c>
      <c r="H1880" s="67">
        <f t="shared" si="96"/>
        <v>0</v>
      </c>
      <c r="I1880" s="68"/>
      <c r="J1880" s="56"/>
      <c r="K1880" s="69"/>
      <c r="L1880" s="70">
        <f t="shared" si="97"/>
        <v>0</v>
      </c>
      <c r="M1880" s="52"/>
      <c r="N1880" s="57">
        <v>0</v>
      </c>
      <c r="O1880" s="72"/>
      <c r="P1880" s="72"/>
      <c r="Q1880" s="72"/>
      <c r="R1880" s="72"/>
      <c r="S1880" s="72"/>
      <c r="T1880" s="72"/>
      <c r="U1880" s="72"/>
      <c r="V1880" s="72"/>
      <c r="W1880" s="72"/>
      <c r="X1880" s="72"/>
      <c r="Y1880" s="72"/>
      <c r="Z1880" s="72"/>
      <c r="AA1880" s="58">
        <f t="shared" si="98"/>
        <v>0</v>
      </c>
      <c r="AB1880" s="73"/>
      <c r="AC1880" s="59">
        <f>IF(ROUND(Comptes!AA1880,0)=0,Comptes!AF1880,IFERROR(IF(Comptes!H1880&lt;&gt;0,IF(Comptes!AA1880&lt;&gt;0,SUMPRODUCT(Comptes!O1880:Z1880,Comptes!$O$5:$Z$5)/Comptes!AA1880,IF(Comptes!G1880&lt;&gt;0,$AC$3,Comptes!AF1880)),""),""))</f>
        <v>0</v>
      </c>
      <c r="AD1880" s="60" t="str">
        <f ca="1">+IFERROR(VLOOKUP((($AC$3-AC1880))/30.5,$AK$24:$AL$28,2,TRUE),"")</f>
        <v>A plus d’un an</v>
      </c>
      <c r="AE1880" s="52"/>
      <c r="AF1880" s="61"/>
    </row>
    <row r="1881" spans="1:32" customFormat="1" ht="13.8" x14ac:dyDescent="0.3">
      <c r="A1881" s="76"/>
      <c r="B1881" s="64" t="s">
        <v>125</v>
      </c>
      <c r="C1881" s="65" t="s">
        <v>125</v>
      </c>
      <c r="D1881" s="65" t="s">
        <v>125</v>
      </c>
      <c r="E1881" s="66" t="s">
        <v>125</v>
      </c>
      <c r="F1881" s="54">
        <v>0</v>
      </c>
      <c r="G1881" s="55">
        <v>0</v>
      </c>
      <c r="H1881" s="67">
        <f t="shared" si="96"/>
        <v>0</v>
      </c>
      <c r="I1881" s="68"/>
      <c r="J1881" s="56"/>
      <c r="K1881" s="69"/>
      <c r="L1881" s="70">
        <f t="shared" si="97"/>
        <v>0</v>
      </c>
      <c r="M1881" s="52"/>
      <c r="N1881" s="57">
        <v>0</v>
      </c>
      <c r="O1881" s="72"/>
      <c r="P1881" s="72"/>
      <c r="Q1881" s="72"/>
      <c r="R1881" s="72"/>
      <c r="S1881" s="72"/>
      <c r="T1881" s="72"/>
      <c r="U1881" s="72"/>
      <c r="V1881" s="72"/>
      <c r="W1881" s="72"/>
      <c r="X1881" s="72"/>
      <c r="Y1881" s="72"/>
      <c r="Z1881" s="72"/>
      <c r="AA1881" s="58">
        <f t="shared" si="98"/>
        <v>0</v>
      </c>
      <c r="AB1881" s="73"/>
      <c r="AC1881" s="59">
        <f>IF(ROUND(Comptes!AA1881,0)=0,Comptes!AF1881,IFERROR(IF(Comptes!H1881&lt;&gt;0,IF(Comptes!AA1881&lt;&gt;0,SUMPRODUCT(Comptes!O1881:Z1881,Comptes!$O$5:$Z$5)/Comptes!AA1881,IF(Comptes!G1881&lt;&gt;0,$AC$3,Comptes!AF1881)),""),""))</f>
        <v>0</v>
      </c>
      <c r="AD1881" s="60" t="str">
        <f ca="1">+IFERROR(VLOOKUP((($AC$3-AC1881))/30.5,$AK$24:$AL$28,2,TRUE),"")</f>
        <v>A plus d’un an</v>
      </c>
      <c r="AE1881" s="52"/>
      <c r="AF1881" s="61"/>
    </row>
    <row r="1882" spans="1:32" customFormat="1" ht="13.8" x14ac:dyDescent="0.3">
      <c r="A1882" s="76"/>
      <c r="B1882" s="64" t="s">
        <v>125</v>
      </c>
      <c r="C1882" s="65" t="s">
        <v>125</v>
      </c>
      <c r="D1882" s="65" t="s">
        <v>125</v>
      </c>
      <c r="E1882" s="66" t="s">
        <v>125</v>
      </c>
      <c r="F1882" s="54">
        <v>0</v>
      </c>
      <c r="G1882" s="55">
        <v>0</v>
      </c>
      <c r="H1882" s="67">
        <f t="shared" si="96"/>
        <v>0</v>
      </c>
      <c r="I1882" s="68"/>
      <c r="J1882" s="56"/>
      <c r="K1882" s="69"/>
      <c r="L1882" s="70">
        <f t="shared" si="97"/>
        <v>0</v>
      </c>
      <c r="M1882" s="52"/>
      <c r="N1882" s="57">
        <v>0</v>
      </c>
      <c r="O1882" s="72"/>
      <c r="P1882" s="72"/>
      <c r="Q1882" s="72"/>
      <c r="R1882" s="72"/>
      <c r="S1882" s="72"/>
      <c r="T1882" s="72"/>
      <c r="U1882" s="72"/>
      <c r="V1882" s="72"/>
      <c r="W1882" s="72"/>
      <c r="X1882" s="72"/>
      <c r="Y1882" s="72"/>
      <c r="Z1882" s="72"/>
      <c r="AA1882" s="58">
        <f t="shared" si="98"/>
        <v>0</v>
      </c>
      <c r="AB1882" s="73"/>
      <c r="AC1882" s="59">
        <f>IF(ROUND(Comptes!AA1882,0)=0,Comptes!AF1882,IFERROR(IF(Comptes!H1882&lt;&gt;0,IF(Comptes!AA1882&lt;&gt;0,SUMPRODUCT(Comptes!O1882:Z1882,Comptes!$O$5:$Z$5)/Comptes!AA1882,IF(Comptes!G1882&lt;&gt;0,$AC$3,Comptes!AF1882)),""),""))</f>
        <v>0</v>
      </c>
      <c r="AD1882" s="60" t="str">
        <f ca="1">+IFERROR(VLOOKUP((($AC$3-AC1882))/30.5,$AK$24:$AL$28,2,TRUE),"")</f>
        <v>A plus d’un an</v>
      </c>
      <c r="AE1882" s="52"/>
      <c r="AF1882" s="61"/>
    </row>
    <row r="1883" spans="1:32" customFormat="1" ht="13.8" x14ac:dyDescent="0.3">
      <c r="A1883" s="76"/>
      <c r="B1883" s="64" t="s">
        <v>125</v>
      </c>
      <c r="C1883" s="65" t="s">
        <v>125</v>
      </c>
      <c r="D1883" s="65" t="s">
        <v>125</v>
      </c>
      <c r="E1883" s="66" t="s">
        <v>125</v>
      </c>
      <c r="F1883" s="54">
        <v>0</v>
      </c>
      <c r="G1883" s="55">
        <v>0</v>
      </c>
      <c r="H1883" s="67">
        <f t="shared" si="96"/>
        <v>0</v>
      </c>
      <c r="I1883" s="68"/>
      <c r="J1883" s="56"/>
      <c r="K1883" s="69"/>
      <c r="L1883" s="70">
        <f t="shared" si="97"/>
        <v>0</v>
      </c>
      <c r="M1883" s="52"/>
      <c r="N1883" s="57">
        <v>0</v>
      </c>
      <c r="O1883" s="72"/>
      <c r="P1883" s="72"/>
      <c r="Q1883" s="72"/>
      <c r="R1883" s="72"/>
      <c r="S1883" s="72"/>
      <c r="T1883" s="72"/>
      <c r="U1883" s="72"/>
      <c r="V1883" s="72"/>
      <c r="W1883" s="72"/>
      <c r="X1883" s="72"/>
      <c r="Y1883" s="72"/>
      <c r="Z1883" s="72"/>
      <c r="AA1883" s="58">
        <f t="shared" si="98"/>
        <v>0</v>
      </c>
      <c r="AB1883" s="73"/>
      <c r="AC1883" s="59">
        <f>IF(ROUND(Comptes!AA1883,0)=0,Comptes!AF1883,IFERROR(IF(Comptes!H1883&lt;&gt;0,IF(Comptes!AA1883&lt;&gt;0,SUMPRODUCT(Comptes!O1883:Z1883,Comptes!$O$5:$Z$5)/Comptes!AA1883,IF(Comptes!G1883&lt;&gt;0,$AC$3,Comptes!AF1883)),""),""))</f>
        <v>0</v>
      </c>
      <c r="AD1883" s="60" t="str">
        <f ca="1">+IFERROR(VLOOKUP((($AC$3-AC1883))/30.5,$AK$24:$AL$28,2,TRUE),"")</f>
        <v>A plus d’un an</v>
      </c>
      <c r="AE1883" s="52"/>
      <c r="AF1883" s="61"/>
    </row>
    <row r="1884" spans="1:32" customFormat="1" ht="13.8" x14ac:dyDescent="0.3">
      <c r="A1884" s="76"/>
      <c r="B1884" s="64" t="s">
        <v>125</v>
      </c>
      <c r="C1884" s="65" t="s">
        <v>125</v>
      </c>
      <c r="D1884" s="65" t="s">
        <v>125</v>
      </c>
      <c r="E1884" s="66" t="s">
        <v>125</v>
      </c>
      <c r="F1884" s="54">
        <v>0</v>
      </c>
      <c r="G1884" s="55">
        <v>0</v>
      </c>
      <c r="H1884" s="67">
        <f t="shared" si="96"/>
        <v>0</v>
      </c>
      <c r="I1884" s="68"/>
      <c r="J1884" s="56"/>
      <c r="K1884" s="69"/>
      <c r="L1884" s="70">
        <f t="shared" si="97"/>
        <v>0</v>
      </c>
      <c r="M1884" s="52"/>
      <c r="N1884" s="57">
        <v>0</v>
      </c>
      <c r="O1884" s="72"/>
      <c r="P1884" s="72"/>
      <c r="Q1884" s="72"/>
      <c r="R1884" s="72"/>
      <c r="S1884" s="72"/>
      <c r="T1884" s="72"/>
      <c r="U1884" s="72"/>
      <c r="V1884" s="72"/>
      <c r="W1884" s="72"/>
      <c r="X1884" s="72"/>
      <c r="Y1884" s="72"/>
      <c r="Z1884" s="72"/>
      <c r="AA1884" s="58">
        <f t="shared" si="98"/>
        <v>0</v>
      </c>
      <c r="AB1884" s="73"/>
      <c r="AC1884" s="59">
        <f>IF(ROUND(Comptes!AA1884,0)=0,Comptes!AF1884,IFERROR(IF(Comptes!H1884&lt;&gt;0,IF(Comptes!AA1884&lt;&gt;0,SUMPRODUCT(Comptes!O1884:Z1884,Comptes!$O$5:$Z$5)/Comptes!AA1884,IF(Comptes!G1884&lt;&gt;0,$AC$3,Comptes!AF1884)),""),""))</f>
        <v>0</v>
      </c>
      <c r="AD1884" s="60" t="str">
        <f ca="1">+IFERROR(VLOOKUP((($AC$3-AC1884))/30.5,$AK$24:$AL$28,2,TRUE),"")</f>
        <v>A plus d’un an</v>
      </c>
      <c r="AE1884" s="52"/>
      <c r="AF1884" s="61"/>
    </row>
    <row r="1885" spans="1:32" customFormat="1" ht="13.8" x14ac:dyDescent="0.3">
      <c r="A1885" s="76"/>
      <c r="B1885" s="64" t="s">
        <v>125</v>
      </c>
      <c r="C1885" s="65" t="s">
        <v>125</v>
      </c>
      <c r="D1885" s="65" t="s">
        <v>125</v>
      </c>
      <c r="E1885" s="66" t="s">
        <v>125</v>
      </c>
      <c r="F1885" s="54">
        <v>0</v>
      </c>
      <c r="G1885" s="55">
        <v>0</v>
      </c>
      <c r="H1885" s="67">
        <f t="shared" si="96"/>
        <v>0</v>
      </c>
      <c r="I1885" s="68"/>
      <c r="J1885" s="56"/>
      <c r="K1885" s="69"/>
      <c r="L1885" s="70">
        <f t="shared" si="97"/>
        <v>0</v>
      </c>
      <c r="M1885" s="52"/>
      <c r="N1885" s="57">
        <v>0</v>
      </c>
      <c r="O1885" s="72"/>
      <c r="P1885" s="72"/>
      <c r="Q1885" s="72"/>
      <c r="R1885" s="72"/>
      <c r="S1885" s="72"/>
      <c r="T1885" s="72"/>
      <c r="U1885" s="72"/>
      <c r="V1885" s="72"/>
      <c r="W1885" s="72"/>
      <c r="X1885" s="72"/>
      <c r="Y1885" s="72"/>
      <c r="Z1885" s="72"/>
      <c r="AA1885" s="58">
        <f t="shared" si="98"/>
        <v>0</v>
      </c>
      <c r="AB1885" s="73"/>
      <c r="AC1885" s="59">
        <f>IF(ROUND(Comptes!AA1885,0)=0,Comptes!AF1885,IFERROR(IF(Comptes!H1885&lt;&gt;0,IF(Comptes!AA1885&lt;&gt;0,SUMPRODUCT(Comptes!O1885:Z1885,Comptes!$O$5:$Z$5)/Comptes!AA1885,IF(Comptes!G1885&lt;&gt;0,$AC$3,Comptes!AF1885)),""),""))</f>
        <v>0</v>
      </c>
      <c r="AD1885" s="60" t="str">
        <f ca="1">+IFERROR(VLOOKUP((($AC$3-AC1885))/30.5,$AK$24:$AL$28,2,TRUE),"")</f>
        <v>A plus d’un an</v>
      </c>
      <c r="AE1885" s="52"/>
      <c r="AF1885" s="61"/>
    </row>
    <row r="1886" spans="1:32" customFormat="1" ht="13.8" x14ac:dyDescent="0.3">
      <c r="A1886" s="76"/>
      <c r="B1886" s="64" t="s">
        <v>125</v>
      </c>
      <c r="C1886" s="65" t="s">
        <v>125</v>
      </c>
      <c r="D1886" s="65" t="s">
        <v>125</v>
      </c>
      <c r="E1886" s="66" t="s">
        <v>125</v>
      </c>
      <c r="F1886" s="54">
        <v>0</v>
      </c>
      <c r="G1886" s="55">
        <v>0</v>
      </c>
      <c r="H1886" s="67">
        <f t="shared" si="96"/>
        <v>0</v>
      </c>
      <c r="I1886" s="68"/>
      <c r="J1886" s="56"/>
      <c r="K1886" s="69"/>
      <c r="L1886" s="70">
        <f t="shared" si="97"/>
        <v>0</v>
      </c>
      <c r="M1886" s="52"/>
      <c r="N1886" s="57">
        <v>0</v>
      </c>
      <c r="O1886" s="72"/>
      <c r="P1886" s="72"/>
      <c r="Q1886" s="72"/>
      <c r="R1886" s="72"/>
      <c r="S1886" s="72"/>
      <c r="T1886" s="72"/>
      <c r="U1886" s="72"/>
      <c r="V1886" s="72"/>
      <c r="W1886" s="72"/>
      <c r="X1886" s="72"/>
      <c r="Y1886" s="72"/>
      <c r="Z1886" s="72"/>
      <c r="AA1886" s="58">
        <f t="shared" si="98"/>
        <v>0</v>
      </c>
      <c r="AB1886" s="73"/>
      <c r="AC1886" s="59">
        <f>IF(ROUND(Comptes!AA1886,0)=0,Comptes!AF1886,IFERROR(IF(Comptes!H1886&lt;&gt;0,IF(Comptes!AA1886&lt;&gt;0,SUMPRODUCT(Comptes!O1886:Z1886,Comptes!$O$5:$Z$5)/Comptes!AA1886,IF(Comptes!G1886&lt;&gt;0,$AC$3,Comptes!AF1886)),""),""))</f>
        <v>0</v>
      </c>
      <c r="AD1886" s="60" t="str">
        <f ca="1">+IFERROR(VLOOKUP((($AC$3-AC1886))/30.5,$AK$24:$AL$28,2,TRUE),"")</f>
        <v>A plus d’un an</v>
      </c>
      <c r="AE1886" s="52"/>
      <c r="AF1886" s="61"/>
    </row>
    <row r="1887" spans="1:32" customFormat="1" ht="13.8" x14ac:dyDescent="0.3">
      <c r="A1887" s="76"/>
      <c r="B1887" s="64" t="s">
        <v>125</v>
      </c>
      <c r="C1887" s="65" t="s">
        <v>125</v>
      </c>
      <c r="D1887" s="65" t="s">
        <v>125</v>
      </c>
      <c r="E1887" s="66" t="s">
        <v>125</v>
      </c>
      <c r="F1887" s="54">
        <v>0</v>
      </c>
      <c r="G1887" s="55">
        <v>0</v>
      </c>
      <c r="H1887" s="67">
        <f t="shared" si="96"/>
        <v>0</v>
      </c>
      <c r="I1887" s="68"/>
      <c r="J1887" s="56"/>
      <c r="K1887" s="69"/>
      <c r="L1887" s="70">
        <f t="shared" si="97"/>
        <v>0</v>
      </c>
      <c r="M1887" s="52"/>
      <c r="N1887" s="57">
        <v>0</v>
      </c>
      <c r="O1887" s="72"/>
      <c r="P1887" s="72"/>
      <c r="Q1887" s="72"/>
      <c r="R1887" s="72"/>
      <c r="S1887" s="72"/>
      <c r="T1887" s="72"/>
      <c r="U1887" s="72"/>
      <c r="V1887" s="72"/>
      <c r="W1887" s="72"/>
      <c r="X1887" s="72"/>
      <c r="Y1887" s="72"/>
      <c r="Z1887" s="72"/>
      <c r="AA1887" s="58">
        <f t="shared" si="98"/>
        <v>0</v>
      </c>
      <c r="AB1887" s="73"/>
      <c r="AC1887" s="59">
        <f>IF(ROUND(Comptes!AA1887,0)=0,Comptes!AF1887,IFERROR(IF(Comptes!H1887&lt;&gt;0,IF(Comptes!AA1887&lt;&gt;0,SUMPRODUCT(Comptes!O1887:Z1887,Comptes!$O$5:$Z$5)/Comptes!AA1887,IF(Comptes!G1887&lt;&gt;0,$AC$3,Comptes!AF1887)),""),""))</f>
        <v>0</v>
      </c>
      <c r="AD1887" s="60" t="str">
        <f ca="1">+IFERROR(VLOOKUP((($AC$3-AC1887))/30.5,$AK$24:$AL$28,2,TRUE),"")</f>
        <v>A plus d’un an</v>
      </c>
      <c r="AE1887" s="52"/>
      <c r="AF1887" s="61"/>
    </row>
    <row r="1888" spans="1:32" customFormat="1" ht="13.8" x14ac:dyDescent="0.3">
      <c r="A1888" s="76"/>
      <c r="B1888" s="64" t="s">
        <v>125</v>
      </c>
      <c r="C1888" s="65" t="s">
        <v>125</v>
      </c>
      <c r="D1888" s="65" t="s">
        <v>125</v>
      </c>
      <c r="E1888" s="66" t="s">
        <v>125</v>
      </c>
      <c r="F1888" s="54">
        <v>0</v>
      </c>
      <c r="G1888" s="55">
        <v>0</v>
      </c>
      <c r="H1888" s="67">
        <f t="shared" si="96"/>
        <v>0</v>
      </c>
      <c r="I1888" s="68"/>
      <c r="J1888" s="56"/>
      <c r="K1888" s="69"/>
      <c r="L1888" s="70">
        <f t="shared" si="97"/>
        <v>0</v>
      </c>
      <c r="M1888" s="52"/>
      <c r="N1888" s="57">
        <v>0</v>
      </c>
      <c r="O1888" s="72"/>
      <c r="P1888" s="72"/>
      <c r="Q1888" s="72"/>
      <c r="R1888" s="72"/>
      <c r="S1888" s="72"/>
      <c r="T1888" s="72"/>
      <c r="U1888" s="72"/>
      <c r="V1888" s="72"/>
      <c r="W1888" s="72"/>
      <c r="X1888" s="72"/>
      <c r="Y1888" s="72"/>
      <c r="Z1888" s="72"/>
      <c r="AA1888" s="58">
        <f t="shared" si="98"/>
        <v>0</v>
      </c>
      <c r="AB1888" s="73"/>
      <c r="AC1888" s="59">
        <f>IF(ROUND(Comptes!AA1888,0)=0,Comptes!AF1888,IFERROR(IF(Comptes!H1888&lt;&gt;0,IF(Comptes!AA1888&lt;&gt;0,SUMPRODUCT(Comptes!O1888:Z1888,Comptes!$O$5:$Z$5)/Comptes!AA1888,IF(Comptes!G1888&lt;&gt;0,$AC$3,Comptes!AF1888)),""),""))</f>
        <v>0</v>
      </c>
      <c r="AD1888" s="60" t="str">
        <f ca="1">+IFERROR(VLOOKUP((($AC$3-AC1888))/30.5,$AK$24:$AL$28,2,TRUE),"")</f>
        <v>A plus d’un an</v>
      </c>
      <c r="AE1888" s="52"/>
      <c r="AF1888" s="61"/>
    </row>
    <row r="1889" spans="1:32" customFormat="1" ht="13.8" x14ac:dyDescent="0.3">
      <c r="A1889" s="76"/>
      <c r="B1889" s="64" t="s">
        <v>125</v>
      </c>
      <c r="C1889" s="65" t="s">
        <v>125</v>
      </c>
      <c r="D1889" s="65" t="s">
        <v>125</v>
      </c>
      <c r="E1889" s="66" t="s">
        <v>125</v>
      </c>
      <c r="F1889" s="54">
        <v>0</v>
      </c>
      <c r="G1889" s="55">
        <v>0</v>
      </c>
      <c r="H1889" s="67">
        <f t="shared" si="96"/>
        <v>0</v>
      </c>
      <c r="I1889" s="68"/>
      <c r="J1889" s="56"/>
      <c r="K1889" s="69"/>
      <c r="L1889" s="70">
        <f t="shared" si="97"/>
        <v>0</v>
      </c>
      <c r="M1889" s="52"/>
      <c r="N1889" s="57">
        <v>0</v>
      </c>
      <c r="O1889" s="72"/>
      <c r="P1889" s="72"/>
      <c r="Q1889" s="72"/>
      <c r="R1889" s="72"/>
      <c r="S1889" s="72"/>
      <c r="T1889" s="72"/>
      <c r="U1889" s="72"/>
      <c r="V1889" s="72"/>
      <c r="W1889" s="72"/>
      <c r="X1889" s="72"/>
      <c r="Y1889" s="72"/>
      <c r="Z1889" s="72"/>
      <c r="AA1889" s="58">
        <f t="shared" si="98"/>
        <v>0</v>
      </c>
      <c r="AB1889" s="73"/>
      <c r="AC1889" s="59">
        <f>IF(ROUND(Comptes!AA1889,0)=0,Comptes!AF1889,IFERROR(IF(Comptes!H1889&lt;&gt;0,IF(Comptes!AA1889&lt;&gt;0,SUMPRODUCT(Comptes!O1889:Z1889,Comptes!$O$5:$Z$5)/Comptes!AA1889,IF(Comptes!G1889&lt;&gt;0,$AC$3,Comptes!AF1889)),""),""))</f>
        <v>0</v>
      </c>
      <c r="AD1889" s="60" t="str">
        <f ca="1">+IFERROR(VLOOKUP((($AC$3-AC1889))/30.5,$AK$24:$AL$28,2,TRUE),"")</f>
        <v>A plus d’un an</v>
      </c>
      <c r="AE1889" s="52"/>
      <c r="AF1889" s="61"/>
    </row>
    <row r="1890" spans="1:32" customFormat="1" ht="13.8" x14ac:dyDescent="0.3">
      <c r="A1890" s="76"/>
      <c r="B1890" s="64" t="s">
        <v>125</v>
      </c>
      <c r="C1890" s="65" t="s">
        <v>125</v>
      </c>
      <c r="D1890" s="65" t="s">
        <v>125</v>
      </c>
      <c r="E1890" s="66" t="s">
        <v>125</v>
      </c>
      <c r="F1890" s="54">
        <v>0</v>
      </c>
      <c r="G1890" s="55">
        <v>0</v>
      </c>
      <c r="H1890" s="67">
        <f t="shared" si="96"/>
        <v>0</v>
      </c>
      <c r="I1890" s="68"/>
      <c r="J1890" s="56"/>
      <c r="K1890" s="69"/>
      <c r="L1890" s="70">
        <f t="shared" si="97"/>
        <v>0</v>
      </c>
      <c r="M1890" s="52"/>
      <c r="N1890" s="57">
        <v>0</v>
      </c>
      <c r="O1890" s="72"/>
      <c r="P1890" s="72"/>
      <c r="Q1890" s="72"/>
      <c r="R1890" s="72"/>
      <c r="S1890" s="72"/>
      <c r="T1890" s="72"/>
      <c r="U1890" s="72"/>
      <c r="V1890" s="72"/>
      <c r="W1890" s="72"/>
      <c r="X1890" s="72"/>
      <c r="Y1890" s="72"/>
      <c r="Z1890" s="72"/>
      <c r="AA1890" s="58">
        <f t="shared" si="98"/>
        <v>0</v>
      </c>
      <c r="AB1890" s="73"/>
      <c r="AC1890" s="59">
        <f>IF(ROUND(Comptes!AA1890,0)=0,Comptes!AF1890,IFERROR(IF(Comptes!H1890&lt;&gt;0,IF(Comptes!AA1890&lt;&gt;0,SUMPRODUCT(Comptes!O1890:Z1890,Comptes!$O$5:$Z$5)/Comptes!AA1890,IF(Comptes!G1890&lt;&gt;0,$AC$3,Comptes!AF1890)),""),""))</f>
        <v>0</v>
      </c>
      <c r="AD1890" s="60" t="str">
        <f ca="1">+IFERROR(VLOOKUP((($AC$3-AC1890))/30.5,$AK$24:$AL$28,2,TRUE),"")</f>
        <v>A plus d’un an</v>
      </c>
      <c r="AE1890" s="52"/>
      <c r="AF1890" s="61"/>
    </row>
    <row r="1891" spans="1:32" customFormat="1" ht="13.8" x14ac:dyDescent="0.3">
      <c r="A1891" s="76"/>
      <c r="B1891" s="64" t="s">
        <v>125</v>
      </c>
      <c r="C1891" s="65" t="s">
        <v>125</v>
      </c>
      <c r="D1891" s="65" t="s">
        <v>125</v>
      </c>
      <c r="E1891" s="66" t="s">
        <v>125</v>
      </c>
      <c r="F1891" s="54">
        <v>0</v>
      </c>
      <c r="G1891" s="55">
        <v>0</v>
      </c>
      <c r="H1891" s="67">
        <f t="shared" si="96"/>
        <v>0</v>
      </c>
      <c r="I1891" s="68"/>
      <c r="J1891" s="56"/>
      <c r="K1891" s="69"/>
      <c r="L1891" s="70">
        <f t="shared" si="97"/>
        <v>0</v>
      </c>
      <c r="M1891" s="52"/>
      <c r="N1891" s="57">
        <v>0</v>
      </c>
      <c r="O1891" s="72"/>
      <c r="P1891" s="72"/>
      <c r="Q1891" s="72"/>
      <c r="R1891" s="72"/>
      <c r="S1891" s="72"/>
      <c r="T1891" s="72"/>
      <c r="U1891" s="72"/>
      <c r="V1891" s="72"/>
      <c r="W1891" s="72"/>
      <c r="X1891" s="72"/>
      <c r="Y1891" s="72"/>
      <c r="Z1891" s="72"/>
      <c r="AA1891" s="58">
        <f t="shared" si="98"/>
        <v>0</v>
      </c>
      <c r="AB1891" s="73"/>
      <c r="AC1891" s="59">
        <f>IF(ROUND(Comptes!AA1891,0)=0,Comptes!AF1891,IFERROR(IF(Comptes!H1891&lt;&gt;0,IF(Comptes!AA1891&lt;&gt;0,SUMPRODUCT(Comptes!O1891:Z1891,Comptes!$O$5:$Z$5)/Comptes!AA1891,IF(Comptes!G1891&lt;&gt;0,$AC$3,Comptes!AF1891)),""),""))</f>
        <v>0</v>
      </c>
      <c r="AD1891" s="60" t="str">
        <f ca="1">+IFERROR(VLOOKUP((($AC$3-AC1891))/30.5,$AK$24:$AL$28,2,TRUE),"")</f>
        <v>A plus d’un an</v>
      </c>
      <c r="AE1891" s="52"/>
      <c r="AF1891" s="61"/>
    </row>
    <row r="1892" spans="1:32" customFormat="1" ht="13.8" x14ac:dyDescent="0.3">
      <c r="A1892" s="76"/>
      <c r="B1892" s="64" t="s">
        <v>125</v>
      </c>
      <c r="C1892" s="65" t="s">
        <v>125</v>
      </c>
      <c r="D1892" s="65" t="s">
        <v>125</v>
      </c>
      <c r="E1892" s="66" t="s">
        <v>125</v>
      </c>
      <c r="F1892" s="54">
        <v>0</v>
      </c>
      <c r="G1892" s="55">
        <v>0</v>
      </c>
      <c r="H1892" s="67">
        <f t="shared" si="96"/>
        <v>0</v>
      </c>
      <c r="I1892" s="68"/>
      <c r="J1892" s="56"/>
      <c r="K1892" s="69"/>
      <c r="L1892" s="70">
        <f t="shared" si="97"/>
        <v>0</v>
      </c>
      <c r="M1892" s="52"/>
      <c r="N1892" s="57">
        <v>0</v>
      </c>
      <c r="O1892" s="72"/>
      <c r="P1892" s="72"/>
      <c r="Q1892" s="72"/>
      <c r="R1892" s="72"/>
      <c r="S1892" s="72"/>
      <c r="T1892" s="72"/>
      <c r="U1892" s="72"/>
      <c r="V1892" s="72"/>
      <c r="W1892" s="72"/>
      <c r="X1892" s="72"/>
      <c r="Y1892" s="72"/>
      <c r="Z1892" s="72"/>
      <c r="AA1892" s="58">
        <f t="shared" si="98"/>
        <v>0</v>
      </c>
      <c r="AB1892" s="73"/>
      <c r="AC1892" s="59">
        <f>IF(ROUND(Comptes!AA1892,0)=0,Comptes!AF1892,IFERROR(IF(Comptes!H1892&lt;&gt;0,IF(Comptes!AA1892&lt;&gt;0,SUMPRODUCT(Comptes!O1892:Z1892,Comptes!$O$5:$Z$5)/Comptes!AA1892,IF(Comptes!G1892&lt;&gt;0,$AC$3,Comptes!AF1892)),""),""))</f>
        <v>0</v>
      </c>
      <c r="AD1892" s="60" t="str">
        <f ca="1">+IFERROR(VLOOKUP((($AC$3-AC1892))/30.5,$AK$24:$AL$28,2,TRUE),"")</f>
        <v>A plus d’un an</v>
      </c>
      <c r="AE1892" s="52"/>
      <c r="AF1892" s="61"/>
    </row>
    <row r="1893" spans="1:32" customFormat="1" ht="13.8" x14ac:dyDescent="0.3">
      <c r="A1893" s="76"/>
      <c r="B1893" s="64" t="s">
        <v>125</v>
      </c>
      <c r="C1893" s="65" t="s">
        <v>125</v>
      </c>
      <c r="D1893" s="65" t="s">
        <v>125</v>
      </c>
      <c r="E1893" s="66" t="s">
        <v>125</v>
      </c>
      <c r="F1893" s="54">
        <v>0</v>
      </c>
      <c r="G1893" s="55">
        <v>0</v>
      </c>
      <c r="H1893" s="67">
        <f t="shared" si="96"/>
        <v>0</v>
      </c>
      <c r="I1893" s="68"/>
      <c r="J1893" s="56"/>
      <c r="K1893" s="69"/>
      <c r="L1893" s="70">
        <f t="shared" si="97"/>
        <v>0</v>
      </c>
      <c r="M1893" s="52"/>
      <c r="N1893" s="57">
        <v>0</v>
      </c>
      <c r="O1893" s="72"/>
      <c r="P1893" s="72"/>
      <c r="Q1893" s="72"/>
      <c r="R1893" s="72"/>
      <c r="S1893" s="72"/>
      <c r="T1893" s="72"/>
      <c r="U1893" s="72"/>
      <c r="V1893" s="72"/>
      <c r="W1893" s="72"/>
      <c r="X1893" s="72"/>
      <c r="Y1893" s="72"/>
      <c r="Z1893" s="72"/>
      <c r="AA1893" s="58">
        <f t="shared" si="98"/>
        <v>0</v>
      </c>
      <c r="AB1893" s="73"/>
      <c r="AC1893" s="59">
        <f>IF(ROUND(Comptes!AA1893,0)=0,Comptes!AF1893,IFERROR(IF(Comptes!H1893&lt;&gt;0,IF(Comptes!AA1893&lt;&gt;0,SUMPRODUCT(Comptes!O1893:Z1893,Comptes!$O$5:$Z$5)/Comptes!AA1893,IF(Comptes!G1893&lt;&gt;0,$AC$3,Comptes!AF1893)),""),""))</f>
        <v>0</v>
      </c>
      <c r="AD1893" s="60" t="str">
        <f ca="1">+IFERROR(VLOOKUP((($AC$3-AC1893))/30.5,$AK$24:$AL$28,2,TRUE),"")</f>
        <v>A plus d’un an</v>
      </c>
      <c r="AE1893" s="52"/>
      <c r="AF1893" s="61"/>
    </row>
    <row r="1894" spans="1:32" customFormat="1" ht="13.8" x14ac:dyDescent="0.3">
      <c r="A1894" s="76"/>
      <c r="B1894" s="64" t="s">
        <v>125</v>
      </c>
      <c r="C1894" s="65" t="s">
        <v>125</v>
      </c>
      <c r="D1894" s="65" t="s">
        <v>125</v>
      </c>
      <c r="E1894" s="66" t="s">
        <v>125</v>
      </c>
      <c r="F1894" s="54">
        <v>0</v>
      </c>
      <c r="G1894" s="55">
        <v>0</v>
      </c>
      <c r="H1894" s="67">
        <f t="shared" si="96"/>
        <v>0</v>
      </c>
      <c r="I1894" s="68"/>
      <c r="J1894" s="56"/>
      <c r="K1894" s="69"/>
      <c r="L1894" s="70">
        <f t="shared" si="97"/>
        <v>0</v>
      </c>
      <c r="M1894" s="52"/>
      <c r="N1894" s="57">
        <v>0</v>
      </c>
      <c r="O1894" s="72"/>
      <c r="P1894" s="72"/>
      <c r="Q1894" s="72"/>
      <c r="R1894" s="72"/>
      <c r="S1894" s="72"/>
      <c r="T1894" s="72"/>
      <c r="U1894" s="72"/>
      <c r="V1894" s="72"/>
      <c r="W1894" s="72"/>
      <c r="X1894" s="72"/>
      <c r="Y1894" s="72"/>
      <c r="Z1894" s="72"/>
      <c r="AA1894" s="58">
        <f t="shared" si="98"/>
        <v>0</v>
      </c>
      <c r="AB1894" s="73"/>
      <c r="AC1894" s="59">
        <f>IF(ROUND(Comptes!AA1894,0)=0,Comptes!AF1894,IFERROR(IF(Comptes!H1894&lt;&gt;0,IF(Comptes!AA1894&lt;&gt;0,SUMPRODUCT(Comptes!O1894:Z1894,Comptes!$O$5:$Z$5)/Comptes!AA1894,IF(Comptes!G1894&lt;&gt;0,$AC$3,Comptes!AF1894)),""),""))</f>
        <v>0</v>
      </c>
      <c r="AD1894" s="60" t="str">
        <f ca="1">+IFERROR(VLOOKUP((($AC$3-AC1894))/30.5,$AK$24:$AL$28,2,TRUE),"")</f>
        <v>A plus d’un an</v>
      </c>
      <c r="AE1894" s="52"/>
      <c r="AF1894" s="61"/>
    </row>
    <row r="1895" spans="1:32" customFormat="1" ht="13.8" x14ac:dyDescent="0.3">
      <c r="A1895" s="76"/>
      <c r="B1895" s="64" t="s">
        <v>125</v>
      </c>
      <c r="C1895" s="65" t="s">
        <v>125</v>
      </c>
      <c r="D1895" s="65" t="s">
        <v>125</v>
      </c>
      <c r="E1895" s="66" t="s">
        <v>125</v>
      </c>
      <c r="F1895" s="54">
        <v>0</v>
      </c>
      <c r="G1895" s="55">
        <v>0</v>
      </c>
      <c r="H1895" s="67">
        <f t="shared" si="96"/>
        <v>0</v>
      </c>
      <c r="I1895" s="68"/>
      <c r="J1895" s="56"/>
      <c r="K1895" s="69"/>
      <c r="L1895" s="70">
        <f t="shared" si="97"/>
        <v>0</v>
      </c>
      <c r="M1895" s="52"/>
      <c r="N1895" s="57">
        <v>0</v>
      </c>
      <c r="O1895" s="72"/>
      <c r="P1895" s="72"/>
      <c r="Q1895" s="72"/>
      <c r="R1895" s="72"/>
      <c r="S1895" s="72"/>
      <c r="T1895" s="72"/>
      <c r="U1895" s="72"/>
      <c r="V1895" s="72"/>
      <c r="W1895" s="72"/>
      <c r="X1895" s="72"/>
      <c r="Y1895" s="72"/>
      <c r="Z1895" s="72"/>
      <c r="AA1895" s="58">
        <f t="shared" si="98"/>
        <v>0</v>
      </c>
      <c r="AB1895" s="73"/>
      <c r="AC1895" s="59">
        <f>IF(ROUND(Comptes!AA1895,0)=0,Comptes!AF1895,IFERROR(IF(Comptes!H1895&lt;&gt;0,IF(Comptes!AA1895&lt;&gt;0,SUMPRODUCT(Comptes!O1895:Z1895,Comptes!$O$5:$Z$5)/Comptes!AA1895,IF(Comptes!G1895&lt;&gt;0,$AC$3,Comptes!AF1895)),""),""))</f>
        <v>0</v>
      </c>
      <c r="AD1895" s="60" t="str">
        <f ca="1">+IFERROR(VLOOKUP((($AC$3-AC1895))/30.5,$AK$24:$AL$28,2,TRUE),"")</f>
        <v>A plus d’un an</v>
      </c>
      <c r="AE1895" s="52"/>
      <c r="AF1895" s="61"/>
    </row>
    <row r="1896" spans="1:32" customFormat="1" ht="13.8" x14ac:dyDescent="0.3">
      <c r="A1896" s="76"/>
      <c r="B1896" s="64" t="s">
        <v>125</v>
      </c>
      <c r="C1896" s="65" t="s">
        <v>125</v>
      </c>
      <c r="D1896" s="65" t="s">
        <v>125</v>
      </c>
      <c r="E1896" s="66" t="s">
        <v>125</v>
      </c>
      <c r="F1896" s="54">
        <v>0</v>
      </c>
      <c r="G1896" s="55">
        <v>0</v>
      </c>
      <c r="H1896" s="67">
        <f t="shared" si="96"/>
        <v>0</v>
      </c>
      <c r="I1896" s="68"/>
      <c r="J1896" s="56"/>
      <c r="K1896" s="69"/>
      <c r="L1896" s="70">
        <f t="shared" si="97"/>
        <v>0</v>
      </c>
      <c r="M1896" s="52"/>
      <c r="N1896" s="57">
        <v>0</v>
      </c>
      <c r="O1896" s="72"/>
      <c r="P1896" s="72"/>
      <c r="Q1896" s="72"/>
      <c r="R1896" s="72"/>
      <c r="S1896" s="72"/>
      <c r="T1896" s="72"/>
      <c r="U1896" s="72"/>
      <c r="V1896" s="72"/>
      <c r="W1896" s="72"/>
      <c r="X1896" s="72"/>
      <c r="Y1896" s="72"/>
      <c r="Z1896" s="72"/>
      <c r="AA1896" s="58">
        <f t="shared" si="98"/>
        <v>0</v>
      </c>
      <c r="AB1896" s="73"/>
      <c r="AC1896" s="59">
        <f>IF(ROUND(Comptes!AA1896,0)=0,Comptes!AF1896,IFERROR(IF(Comptes!H1896&lt;&gt;0,IF(Comptes!AA1896&lt;&gt;0,SUMPRODUCT(Comptes!O1896:Z1896,Comptes!$O$5:$Z$5)/Comptes!AA1896,IF(Comptes!G1896&lt;&gt;0,$AC$3,Comptes!AF1896)),""),""))</f>
        <v>0</v>
      </c>
      <c r="AD1896" s="60" t="str">
        <f ca="1">+IFERROR(VLOOKUP((($AC$3-AC1896))/30.5,$AK$24:$AL$28,2,TRUE),"")</f>
        <v>A plus d’un an</v>
      </c>
      <c r="AE1896" s="52"/>
      <c r="AF1896" s="61"/>
    </row>
    <row r="1897" spans="1:32" customFormat="1" ht="13.8" x14ac:dyDescent="0.3">
      <c r="A1897" s="76"/>
      <c r="B1897" s="64" t="s">
        <v>125</v>
      </c>
      <c r="C1897" s="65" t="s">
        <v>125</v>
      </c>
      <c r="D1897" s="65" t="s">
        <v>125</v>
      </c>
      <c r="E1897" s="66" t="s">
        <v>125</v>
      </c>
      <c r="F1897" s="54">
        <v>0</v>
      </c>
      <c r="G1897" s="55">
        <v>0</v>
      </c>
      <c r="H1897" s="67">
        <f t="shared" si="96"/>
        <v>0</v>
      </c>
      <c r="I1897" s="68"/>
      <c r="J1897" s="56"/>
      <c r="K1897" s="69"/>
      <c r="L1897" s="70">
        <f t="shared" si="97"/>
        <v>0</v>
      </c>
      <c r="M1897" s="52"/>
      <c r="N1897" s="57">
        <v>0</v>
      </c>
      <c r="O1897" s="72"/>
      <c r="P1897" s="72"/>
      <c r="Q1897" s="72"/>
      <c r="R1897" s="72"/>
      <c r="S1897" s="72"/>
      <c r="T1897" s="72"/>
      <c r="U1897" s="72"/>
      <c r="V1897" s="72"/>
      <c r="W1897" s="72"/>
      <c r="X1897" s="72"/>
      <c r="Y1897" s="72"/>
      <c r="Z1897" s="72"/>
      <c r="AA1897" s="58">
        <f t="shared" si="98"/>
        <v>0</v>
      </c>
      <c r="AB1897" s="73"/>
      <c r="AC1897" s="59">
        <f>IF(ROUND(Comptes!AA1897,0)=0,Comptes!AF1897,IFERROR(IF(Comptes!H1897&lt;&gt;0,IF(Comptes!AA1897&lt;&gt;0,SUMPRODUCT(Comptes!O1897:Z1897,Comptes!$O$5:$Z$5)/Comptes!AA1897,IF(Comptes!G1897&lt;&gt;0,$AC$3,Comptes!AF1897)),""),""))</f>
        <v>0</v>
      </c>
      <c r="AD1897" s="60" t="str">
        <f ca="1">+IFERROR(VLOOKUP((($AC$3-AC1897))/30.5,$AK$24:$AL$28,2,TRUE),"")</f>
        <v>A plus d’un an</v>
      </c>
      <c r="AE1897" s="52"/>
      <c r="AF1897" s="61"/>
    </row>
    <row r="1898" spans="1:32" customFormat="1" ht="13.8" x14ac:dyDescent="0.3">
      <c r="A1898" s="76"/>
      <c r="B1898" s="64" t="s">
        <v>125</v>
      </c>
      <c r="C1898" s="65" t="s">
        <v>125</v>
      </c>
      <c r="D1898" s="65" t="s">
        <v>125</v>
      </c>
      <c r="E1898" s="66" t="s">
        <v>125</v>
      </c>
      <c r="F1898" s="54">
        <v>0</v>
      </c>
      <c r="G1898" s="55">
        <v>0</v>
      </c>
      <c r="H1898" s="67">
        <f t="shared" si="96"/>
        <v>0</v>
      </c>
      <c r="I1898" s="68"/>
      <c r="J1898" s="56"/>
      <c r="K1898" s="69"/>
      <c r="L1898" s="70">
        <f t="shared" si="97"/>
        <v>0</v>
      </c>
      <c r="M1898" s="52"/>
      <c r="N1898" s="57">
        <v>0</v>
      </c>
      <c r="O1898" s="72"/>
      <c r="P1898" s="72"/>
      <c r="Q1898" s="72"/>
      <c r="R1898" s="72"/>
      <c r="S1898" s="72"/>
      <c r="T1898" s="72"/>
      <c r="U1898" s="72"/>
      <c r="V1898" s="72"/>
      <c r="W1898" s="72"/>
      <c r="X1898" s="72"/>
      <c r="Y1898" s="72"/>
      <c r="Z1898" s="72"/>
      <c r="AA1898" s="58">
        <f t="shared" si="98"/>
        <v>0</v>
      </c>
      <c r="AB1898" s="73"/>
      <c r="AC1898" s="59">
        <f>IF(ROUND(Comptes!AA1898,0)=0,Comptes!AF1898,IFERROR(IF(Comptes!H1898&lt;&gt;0,IF(Comptes!AA1898&lt;&gt;0,SUMPRODUCT(Comptes!O1898:Z1898,Comptes!$O$5:$Z$5)/Comptes!AA1898,IF(Comptes!G1898&lt;&gt;0,$AC$3,Comptes!AF1898)),""),""))</f>
        <v>0</v>
      </c>
      <c r="AD1898" s="60" t="str">
        <f ca="1">+IFERROR(VLOOKUP((($AC$3-AC1898))/30.5,$AK$24:$AL$28,2,TRUE),"")</f>
        <v>A plus d’un an</v>
      </c>
      <c r="AE1898" s="52"/>
      <c r="AF1898" s="61"/>
    </row>
    <row r="1899" spans="1:32" customFormat="1" ht="13.8" x14ac:dyDescent="0.3">
      <c r="A1899" s="76"/>
      <c r="B1899" s="64" t="s">
        <v>125</v>
      </c>
      <c r="C1899" s="65" t="s">
        <v>125</v>
      </c>
      <c r="D1899" s="65" t="s">
        <v>125</v>
      </c>
      <c r="E1899" s="66" t="s">
        <v>125</v>
      </c>
      <c r="F1899" s="54">
        <v>0</v>
      </c>
      <c r="G1899" s="55">
        <v>0</v>
      </c>
      <c r="H1899" s="67">
        <f t="shared" si="96"/>
        <v>0</v>
      </c>
      <c r="I1899" s="68"/>
      <c r="J1899" s="56"/>
      <c r="K1899" s="69"/>
      <c r="L1899" s="70">
        <f t="shared" si="97"/>
        <v>0</v>
      </c>
      <c r="M1899" s="52"/>
      <c r="N1899" s="57">
        <v>0</v>
      </c>
      <c r="O1899" s="72"/>
      <c r="P1899" s="72"/>
      <c r="Q1899" s="72"/>
      <c r="R1899" s="72"/>
      <c r="S1899" s="72"/>
      <c r="T1899" s="72"/>
      <c r="U1899" s="72"/>
      <c r="V1899" s="72"/>
      <c r="W1899" s="72"/>
      <c r="X1899" s="72"/>
      <c r="Y1899" s="72"/>
      <c r="Z1899" s="72"/>
      <c r="AA1899" s="58">
        <f t="shared" si="98"/>
        <v>0</v>
      </c>
      <c r="AB1899" s="73"/>
      <c r="AC1899" s="59">
        <f>IF(ROUND(Comptes!AA1899,0)=0,Comptes!AF1899,IFERROR(IF(Comptes!H1899&lt;&gt;0,IF(Comptes!AA1899&lt;&gt;0,SUMPRODUCT(Comptes!O1899:Z1899,Comptes!$O$5:$Z$5)/Comptes!AA1899,IF(Comptes!G1899&lt;&gt;0,$AC$3,Comptes!AF1899)),""),""))</f>
        <v>0</v>
      </c>
      <c r="AD1899" s="60" t="str">
        <f ca="1">+IFERROR(VLOOKUP((($AC$3-AC1899))/30.5,$AK$24:$AL$28,2,TRUE),"")</f>
        <v>A plus d’un an</v>
      </c>
      <c r="AE1899" s="52"/>
      <c r="AF1899" s="61"/>
    </row>
    <row r="1900" spans="1:32" customFormat="1" ht="13.8" x14ac:dyDescent="0.3">
      <c r="A1900" s="76"/>
      <c r="B1900" s="64" t="s">
        <v>125</v>
      </c>
      <c r="C1900" s="65" t="s">
        <v>125</v>
      </c>
      <c r="D1900" s="65" t="s">
        <v>125</v>
      </c>
      <c r="E1900" s="66" t="s">
        <v>125</v>
      </c>
      <c r="F1900" s="54">
        <v>0</v>
      </c>
      <c r="G1900" s="55">
        <v>0</v>
      </c>
      <c r="H1900" s="67">
        <f t="shared" si="96"/>
        <v>0</v>
      </c>
      <c r="I1900" s="68"/>
      <c r="J1900" s="56"/>
      <c r="K1900" s="69"/>
      <c r="L1900" s="70">
        <f t="shared" si="97"/>
        <v>0</v>
      </c>
      <c r="M1900" s="52"/>
      <c r="N1900" s="57">
        <v>0</v>
      </c>
      <c r="O1900" s="72"/>
      <c r="P1900" s="72"/>
      <c r="Q1900" s="72"/>
      <c r="R1900" s="72"/>
      <c r="S1900" s="72"/>
      <c r="T1900" s="72"/>
      <c r="U1900" s="72"/>
      <c r="V1900" s="72"/>
      <c r="W1900" s="72"/>
      <c r="X1900" s="72"/>
      <c r="Y1900" s="72"/>
      <c r="Z1900" s="72"/>
      <c r="AA1900" s="58">
        <f t="shared" si="98"/>
        <v>0</v>
      </c>
      <c r="AB1900" s="73"/>
      <c r="AC1900" s="59">
        <f>IF(ROUND(Comptes!AA1900,0)=0,Comptes!AF1900,IFERROR(IF(Comptes!H1900&lt;&gt;0,IF(Comptes!AA1900&lt;&gt;0,SUMPRODUCT(Comptes!O1900:Z1900,Comptes!$O$5:$Z$5)/Comptes!AA1900,IF(Comptes!G1900&lt;&gt;0,$AC$3,Comptes!AF1900)),""),""))</f>
        <v>0</v>
      </c>
      <c r="AD1900" s="60" t="str">
        <f ca="1">+IFERROR(VLOOKUP((($AC$3-AC1900))/30.5,$AK$24:$AL$28,2,TRUE),"")</f>
        <v>A plus d’un an</v>
      </c>
      <c r="AE1900" s="52"/>
      <c r="AF1900" s="61"/>
    </row>
    <row r="1901" spans="1:32" customFormat="1" ht="13.8" x14ac:dyDescent="0.3">
      <c r="A1901" s="76"/>
      <c r="B1901" s="64" t="s">
        <v>125</v>
      </c>
      <c r="C1901" s="65" t="s">
        <v>125</v>
      </c>
      <c r="D1901" s="65" t="s">
        <v>125</v>
      </c>
      <c r="E1901" s="66" t="s">
        <v>125</v>
      </c>
      <c r="F1901" s="54">
        <v>0</v>
      </c>
      <c r="G1901" s="55">
        <v>0</v>
      </c>
      <c r="H1901" s="67">
        <f t="shared" si="96"/>
        <v>0</v>
      </c>
      <c r="I1901" s="68"/>
      <c r="J1901" s="56"/>
      <c r="K1901" s="69"/>
      <c r="L1901" s="70">
        <f t="shared" si="97"/>
        <v>0</v>
      </c>
      <c r="M1901" s="52"/>
      <c r="N1901" s="57">
        <v>0</v>
      </c>
      <c r="O1901" s="72"/>
      <c r="P1901" s="72"/>
      <c r="Q1901" s="72"/>
      <c r="R1901" s="72"/>
      <c r="S1901" s="72"/>
      <c r="T1901" s="72"/>
      <c r="U1901" s="72"/>
      <c r="V1901" s="72"/>
      <c r="W1901" s="72"/>
      <c r="X1901" s="72"/>
      <c r="Y1901" s="72"/>
      <c r="Z1901" s="72"/>
      <c r="AA1901" s="58">
        <f t="shared" si="98"/>
        <v>0</v>
      </c>
      <c r="AB1901" s="73"/>
      <c r="AC1901" s="59">
        <f>IF(ROUND(Comptes!AA1901,0)=0,Comptes!AF1901,IFERROR(IF(Comptes!H1901&lt;&gt;0,IF(Comptes!AA1901&lt;&gt;0,SUMPRODUCT(Comptes!O1901:Z1901,Comptes!$O$5:$Z$5)/Comptes!AA1901,IF(Comptes!G1901&lt;&gt;0,$AC$3,Comptes!AF1901)),""),""))</f>
        <v>0</v>
      </c>
      <c r="AD1901" s="60" t="str">
        <f ca="1">+IFERROR(VLOOKUP((($AC$3-AC1901))/30.5,$AK$24:$AL$28,2,TRUE),"")</f>
        <v>A plus d’un an</v>
      </c>
      <c r="AE1901" s="52"/>
      <c r="AF1901" s="61"/>
    </row>
    <row r="1902" spans="1:32" customFormat="1" ht="13.8" x14ac:dyDescent="0.3">
      <c r="A1902" s="76"/>
      <c r="B1902" s="64" t="s">
        <v>125</v>
      </c>
      <c r="C1902" s="65" t="s">
        <v>125</v>
      </c>
      <c r="D1902" s="65" t="s">
        <v>125</v>
      </c>
      <c r="E1902" s="66" t="s">
        <v>125</v>
      </c>
      <c r="F1902" s="54">
        <v>0</v>
      </c>
      <c r="G1902" s="55">
        <v>0</v>
      </c>
      <c r="H1902" s="67">
        <f t="shared" si="96"/>
        <v>0</v>
      </c>
      <c r="I1902" s="68"/>
      <c r="J1902" s="56"/>
      <c r="K1902" s="69"/>
      <c r="L1902" s="70">
        <f t="shared" si="97"/>
        <v>0</v>
      </c>
      <c r="M1902" s="52"/>
      <c r="N1902" s="57">
        <v>0</v>
      </c>
      <c r="O1902" s="72"/>
      <c r="P1902" s="72"/>
      <c r="Q1902" s="72"/>
      <c r="R1902" s="72"/>
      <c r="S1902" s="72"/>
      <c r="T1902" s="72"/>
      <c r="U1902" s="72"/>
      <c r="V1902" s="72"/>
      <c r="W1902" s="72"/>
      <c r="X1902" s="72"/>
      <c r="Y1902" s="72"/>
      <c r="Z1902" s="72"/>
      <c r="AA1902" s="58">
        <f t="shared" si="98"/>
        <v>0</v>
      </c>
      <c r="AB1902" s="73"/>
      <c r="AC1902" s="59">
        <f>IF(ROUND(Comptes!AA1902,0)=0,Comptes!AF1902,IFERROR(IF(Comptes!H1902&lt;&gt;0,IF(Comptes!AA1902&lt;&gt;0,SUMPRODUCT(Comptes!O1902:Z1902,Comptes!$O$5:$Z$5)/Comptes!AA1902,IF(Comptes!G1902&lt;&gt;0,$AC$3,Comptes!AF1902)),""),""))</f>
        <v>0</v>
      </c>
      <c r="AD1902" s="60" t="str">
        <f ca="1">+IFERROR(VLOOKUP((($AC$3-AC1902))/30.5,$AK$24:$AL$28,2,TRUE),"")</f>
        <v>A plus d’un an</v>
      </c>
      <c r="AE1902" s="52"/>
      <c r="AF1902" s="61"/>
    </row>
    <row r="1903" spans="1:32" customFormat="1" ht="13.8" x14ac:dyDescent="0.3">
      <c r="A1903" s="76"/>
      <c r="B1903" s="64" t="s">
        <v>125</v>
      </c>
      <c r="C1903" s="65" t="s">
        <v>125</v>
      </c>
      <c r="D1903" s="65" t="s">
        <v>125</v>
      </c>
      <c r="E1903" s="66" t="s">
        <v>125</v>
      </c>
      <c r="F1903" s="54">
        <v>0</v>
      </c>
      <c r="G1903" s="55">
        <v>0</v>
      </c>
      <c r="H1903" s="77">
        <f t="shared" si="96"/>
        <v>0</v>
      </c>
      <c r="I1903" s="68"/>
      <c r="J1903" s="56"/>
      <c r="K1903" s="69"/>
      <c r="L1903" s="70">
        <f t="shared" si="97"/>
        <v>0</v>
      </c>
      <c r="M1903" s="75"/>
      <c r="N1903" s="57">
        <v>0</v>
      </c>
      <c r="O1903" s="72"/>
      <c r="P1903" s="72"/>
      <c r="Q1903" s="72"/>
      <c r="R1903" s="72"/>
      <c r="S1903" s="72"/>
      <c r="T1903" s="72"/>
      <c r="U1903" s="72"/>
      <c r="V1903" s="72"/>
      <c r="W1903" s="72"/>
      <c r="X1903" s="72"/>
      <c r="Y1903" s="72"/>
      <c r="Z1903" s="72"/>
      <c r="AA1903" s="58">
        <f t="shared" si="98"/>
        <v>0</v>
      </c>
      <c r="AB1903" s="73"/>
      <c r="AC1903" s="59">
        <f>IF(ROUND(Comptes!AA1903,0)=0,Comptes!AF1903,IFERROR(IF(Comptes!H1903&lt;&gt;0,IF(Comptes!AA1903&lt;&gt;0,SUMPRODUCT(Comptes!O1903:Z1903,Comptes!$O$5:$Z$5)/Comptes!AA1903,IF(Comptes!G1903&lt;&gt;0,$AC$3,Comptes!AF1903)),""),""))</f>
        <v>0</v>
      </c>
      <c r="AD1903" s="60" t="str">
        <f ca="1">+IFERROR(VLOOKUP((($AC$3-AC1903))/30.5,$AK$24:$AL$28,2,TRUE),"")</f>
        <v>A plus d’un an</v>
      </c>
      <c r="AE1903" s="52"/>
      <c r="AF1903" s="61"/>
    </row>
    <row r="1904" spans="1:32" customFormat="1" ht="15.6" x14ac:dyDescent="0.3">
      <c r="A1904" s="76"/>
      <c r="B1904" s="64" t="s">
        <v>125</v>
      </c>
      <c r="C1904" s="65" t="s">
        <v>125</v>
      </c>
      <c r="D1904" s="65" t="s">
        <v>125</v>
      </c>
      <c r="E1904" s="66" t="s">
        <v>125</v>
      </c>
      <c r="F1904" s="54">
        <v>0</v>
      </c>
      <c r="G1904" s="55">
        <v>0</v>
      </c>
      <c r="H1904" s="67">
        <f t="shared" si="96"/>
        <v>0</v>
      </c>
      <c r="I1904" s="68"/>
      <c r="J1904" s="56"/>
      <c r="K1904" s="69"/>
      <c r="L1904" s="70">
        <f t="shared" si="97"/>
        <v>0</v>
      </c>
      <c r="M1904" s="75"/>
      <c r="N1904" s="57">
        <v>0</v>
      </c>
      <c r="O1904" s="72"/>
      <c r="P1904" s="72"/>
      <c r="Q1904" s="72"/>
      <c r="R1904" s="72"/>
      <c r="S1904" s="72"/>
      <c r="T1904" s="72"/>
      <c r="U1904" s="72"/>
      <c r="V1904" s="72"/>
      <c r="W1904" s="72"/>
      <c r="X1904" s="72"/>
      <c r="Y1904" s="72"/>
      <c r="Z1904" s="72"/>
      <c r="AA1904" s="58">
        <f t="shared" si="98"/>
        <v>0</v>
      </c>
      <c r="AB1904" s="8"/>
      <c r="AC1904" s="59">
        <f>IF(ROUND(Comptes!AA1904,0)=0,Comptes!AF1904,IFERROR(IF(Comptes!H1904&lt;&gt;0,IF(Comptes!AA1904&lt;&gt;0,SUMPRODUCT(Comptes!O1904:Z1904,Comptes!$O$5:$Z$5)/Comptes!AA1904,IF(Comptes!G1904&lt;&gt;0,$AC$3,Comptes!AF1904)),""),""))</f>
        <v>0</v>
      </c>
      <c r="AD1904" s="60" t="str">
        <f ca="1">+IFERROR(VLOOKUP((($AC$3-AC1904))/30.5,$AK$24:$AL$28,2,TRUE),"")</f>
        <v>A plus d’un an</v>
      </c>
      <c r="AE1904" s="52"/>
      <c r="AF1904" s="61"/>
    </row>
    <row r="1905" spans="1:32" customFormat="1" ht="13.8" x14ac:dyDescent="0.3">
      <c r="A1905" s="76"/>
      <c r="B1905" s="64" t="s">
        <v>125</v>
      </c>
      <c r="C1905" s="65" t="s">
        <v>125</v>
      </c>
      <c r="D1905" s="65" t="s">
        <v>125</v>
      </c>
      <c r="E1905" s="66" t="s">
        <v>125</v>
      </c>
      <c r="F1905" s="54">
        <v>0</v>
      </c>
      <c r="G1905" s="55">
        <v>0</v>
      </c>
      <c r="H1905" s="67">
        <f t="shared" si="96"/>
        <v>0</v>
      </c>
      <c r="I1905" s="68"/>
      <c r="J1905" s="56"/>
      <c r="K1905" s="69"/>
      <c r="L1905" s="70">
        <f t="shared" si="97"/>
        <v>0</v>
      </c>
      <c r="M1905" s="52"/>
      <c r="N1905" s="57">
        <v>0</v>
      </c>
      <c r="O1905" s="72"/>
      <c r="P1905" s="72"/>
      <c r="Q1905" s="72"/>
      <c r="R1905" s="72"/>
      <c r="S1905" s="72"/>
      <c r="T1905" s="72"/>
      <c r="U1905" s="72"/>
      <c r="V1905" s="72"/>
      <c r="W1905" s="72"/>
      <c r="X1905" s="72"/>
      <c r="Y1905" s="72"/>
      <c r="Z1905" s="72"/>
      <c r="AA1905" s="58">
        <f t="shared" si="98"/>
        <v>0</v>
      </c>
      <c r="AB1905" s="73"/>
      <c r="AC1905" s="59">
        <f>IF(ROUND(Comptes!AA1905,0)=0,Comptes!AF1905,IFERROR(IF(Comptes!H1905&lt;&gt;0,IF(Comptes!AA1905&lt;&gt;0,SUMPRODUCT(Comptes!O1905:Z1905,Comptes!$O$5:$Z$5)/Comptes!AA1905,IF(Comptes!G1905&lt;&gt;0,$AC$3,Comptes!AF1905)),""),""))</f>
        <v>0</v>
      </c>
      <c r="AD1905" s="60" t="str">
        <f ca="1">+IFERROR(VLOOKUP((($AC$3-AC1905))/30.5,$AK$24:$AL$28,2,TRUE),"")</f>
        <v>A plus d’un an</v>
      </c>
      <c r="AE1905" s="52"/>
      <c r="AF1905" s="61"/>
    </row>
    <row r="1906" spans="1:32" customFormat="1" ht="13.8" x14ac:dyDescent="0.3">
      <c r="A1906" s="76"/>
      <c r="B1906" s="64" t="s">
        <v>125</v>
      </c>
      <c r="C1906" s="65" t="s">
        <v>125</v>
      </c>
      <c r="D1906" s="65" t="s">
        <v>125</v>
      </c>
      <c r="E1906" s="66" t="s">
        <v>125</v>
      </c>
      <c r="F1906" s="54">
        <v>0</v>
      </c>
      <c r="G1906" s="55">
        <v>0</v>
      </c>
      <c r="H1906" s="67">
        <f t="shared" si="96"/>
        <v>0</v>
      </c>
      <c r="I1906" s="68"/>
      <c r="J1906" s="56"/>
      <c r="K1906" s="69"/>
      <c r="L1906" s="70">
        <f t="shared" si="97"/>
        <v>0</v>
      </c>
      <c r="M1906" s="52"/>
      <c r="N1906" s="57">
        <v>0</v>
      </c>
      <c r="O1906" s="72"/>
      <c r="P1906" s="72"/>
      <c r="Q1906" s="72"/>
      <c r="R1906" s="72"/>
      <c r="S1906" s="72"/>
      <c r="T1906" s="72"/>
      <c r="U1906" s="72"/>
      <c r="V1906" s="72"/>
      <c r="W1906" s="72"/>
      <c r="X1906" s="72"/>
      <c r="Y1906" s="72"/>
      <c r="Z1906" s="72"/>
      <c r="AA1906" s="58">
        <f t="shared" si="98"/>
        <v>0</v>
      </c>
      <c r="AB1906" s="73"/>
      <c r="AC1906" s="59">
        <f>IF(ROUND(Comptes!AA1906,0)=0,Comptes!AF1906,IFERROR(IF(Comptes!H1906&lt;&gt;0,IF(Comptes!AA1906&lt;&gt;0,SUMPRODUCT(Comptes!O1906:Z1906,Comptes!$O$5:$Z$5)/Comptes!AA1906,IF(Comptes!G1906&lt;&gt;0,$AC$3,Comptes!AF1906)),""),""))</f>
        <v>0</v>
      </c>
      <c r="AD1906" s="60" t="str">
        <f ca="1">+IFERROR(VLOOKUP((($AC$3-AC1906))/30.5,$AK$24:$AL$28,2,TRUE),"")</f>
        <v>A plus d’un an</v>
      </c>
      <c r="AE1906" s="52"/>
      <c r="AF1906" s="61"/>
    </row>
    <row r="1907" spans="1:32" customFormat="1" ht="13.8" x14ac:dyDescent="0.3">
      <c r="A1907" s="76"/>
      <c r="B1907" s="64" t="s">
        <v>125</v>
      </c>
      <c r="C1907" s="65" t="s">
        <v>125</v>
      </c>
      <c r="D1907" s="65" t="s">
        <v>125</v>
      </c>
      <c r="E1907" s="66" t="s">
        <v>125</v>
      </c>
      <c r="F1907" s="54">
        <v>0</v>
      </c>
      <c r="G1907" s="55">
        <v>0</v>
      </c>
      <c r="H1907" s="67">
        <f t="shared" si="96"/>
        <v>0</v>
      </c>
      <c r="I1907" s="74"/>
      <c r="J1907" s="56"/>
      <c r="K1907" s="69"/>
      <c r="L1907" s="70">
        <f t="shared" si="97"/>
        <v>0</v>
      </c>
      <c r="M1907" s="52"/>
      <c r="N1907" s="57">
        <v>0</v>
      </c>
      <c r="O1907" s="72"/>
      <c r="P1907" s="72"/>
      <c r="Q1907" s="72"/>
      <c r="R1907" s="72"/>
      <c r="S1907" s="72"/>
      <c r="T1907" s="72"/>
      <c r="U1907" s="72"/>
      <c r="V1907" s="72"/>
      <c r="W1907" s="72"/>
      <c r="X1907" s="72"/>
      <c r="Y1907" s="72"/>
      <c r="Z1907" s="72"/>
      <c r="AA1907" s="58">
        <f t="shared" si="98"/>
        <v>0</v>
      </c>
      <c r="AB1907" s="73"/>
      <c r="AC1907" s="59">
        <f>IF(ROUND(Comptes!AA1907,0)=0,Comptes!AF1907,IFERROR(IF(Comptes!H1907&lt;&gt;0,IF(Comptes!AA1907&lt;&gt;0,SUMPRODUCT(Comptes!O1907:Z1907,Comptes!$O$5:$Z$5)/Comptes!AA1907,IF(Comptes!G1907&lt;&gt;0,$AC$3,Comptes!AF1907)),""),""))</f>
        <v>0</v>
      </c>
      <c r="AD1907" s="60" t="str">
        <f ca="1">+IFERROR(VLOOKUP((($AC$3-AC1907))/30.5,$AK$24:$AL$28,2,TRUE),"")</f>
        <v>A plus d’un an</v>
      </c>
      <c r="AE1907" s="52"/>
      <c r="AF1907" s="61"/>
    </row>
    <row r="1908" spans="1:32" customFormat="1" ht="13.8" x14ac:dyDescent="0.3">
      <c r="A1908" s="76"/>
      <c r="B1908" s="64" t="s">
        <v>125</v>
      </c>
      <c r="C1908" s="65" t="s">
        <v>125</v>
      </c>
      <c r="D1908" s="65" t="s">
        <v>125</v>
      </c>
      <c r="E1908" s="66" t="s">
        <v>125</v>
      </c>
      <c r="F1908" s="54">
        <v>0</v>
      </c>
      <c r="G1908" s="55">
        <v>0</v>
      </c>
      <c r="H1908" s="67">
        <f t="shared" si="96"/>
        <v>0</v>
      </c>
      <c r="I1908" s="68"/>
      <c r="J1908" s="56"/>
      <c r="K1908" s="69"/>
      <c r="L1908" s="70">
        <f t="shared" si="97"/>
        <v>0</v>
      </c>
      <c r="M1908" s="52"/>
      <c r="N1908" s="57">
        <v>0</v>
      </c>
      <c r="O1908" s="72"/>
      <c r="P1908" s="72"/>
      <c r="Q1908" s="72"/>
      <c r="R1908" s="72"/>
      <c r="S1908" s="72"/>
      <c r="T1908" s="72"/>
      <c r="U1908" s="72"/>
      <c r="V1908" s="72"/>
      <c r="W1908" s="72"/>
      <c r="X1908" s="72"/>
      <c r="Y1908" s="72"/>
      <c r="Z1908" s="72"/>
      <c r="AA1908" s="58">
        <f t="shared" si="98"/>
        <v>0</v>
      </c>
      <c r="AB1908" s="73"/>
      <c r="AC1908" s="59">
        <f>IF(ROUND(Comptes!AA1908,0)=0,Comptes!AF1908,IFERROR(IF(Comptes!H1908&lt;&gt;0,IF(Comptes!AA1908&lt;&gt;0,SUMPRODUCT(Comptes!O1908:Z1908,Comptes!$O$5:$Z$5)/Comptes!AA1908,IF(Comptes!G1908&lt;&gt;0,$AC$3,Comptes!AF1908)),""),""))</f>
        <v>0</v>
      </c>
      <c r="AD1908" s="60" t="str">
        <f ca="1">+IFERROR(VLOOKUP((($AC$3-AC1908))/30.5,$AK$24:$AL$28,2,TRUE),"")</f>
        <v>A plus d’un an</v>
      </c>
      <c r="AE1908" s="52"/>
      <c r="AF1908" s="61"/>
    </row>
    <row r="1909" spans="1:32" customFormat="1" ht="13.8" x14ac:dyDescent="0.3">
      <c r="A1909" s="76"/>
      <c r="B1909" s="64" t="s">
        <v>125</v>
      </c>
      <c r="C1909" s="65" t="s">
        <v>125</v>
      </c>
      <c r="D1909" s="65" t="s">
        <v>125</v>
      </c>
      <c r="E1909" s="66" t="s">
        <v>125</v>
      </c>
      <c r="F1909" s="54">
        <v>0</v>
      </c>
      <c r="G1909" s="55">
        <v>0</v>
      </c>
      <c r="H1909" s="67">
        <f t="shared" ref="H1909:H1915" si="99">AA1909+N1909-G1909</f>
        <v>0</v>
      </c>
      <c r="I1909" s="68"/>
      <c r="J1909" s="56"/>
      <c r="K1909" s="69"/>
      <c r="L1909" s="70">
        <f t="shared" ref="L1909:L1915" si="100">+F1909-N1909-K1909-AA1909</f>
        <v>0</v>
      </c>
      <c r="M1909" s="52"/>
      <c r="N1909" s="57">
        <v>0</v>
      </c>
      <c r="O1909" s="72"/>
      <c r="P1909" s="72"/>
      <c r="Q1909" s="72"/>
      <c r="R1909" s="72"/>
      <c r="S1909" s="72"/>
      <c r="T1909" s="72"/>
      <c r="U1909" s="72"/>
      <c r="V1909" s="72"/>
      <c r="W1909" s="72"/>
      <c r="X1909" s="72"/>
      <c r="Y1909" s="72"/>
      <c r="Z1909" s="72"/>
      <c r="AA1909" s="58">
        <f t="shared" ref="AA1909:AA1915" si="101">+SUM(O1909:Z1909)</f>
        <v>0</v>
      </c>
      <c r="AB1909" s="73"/>
      <c r="AC1909" s="59">
        <f>IF(ROUND(Comptes!AA1909,0)=0,Comptes!AF1909,IFERROR(IF(Comptes!H1909&lt;&gt;0,IF(Comptes!AA1909&lt;&gt;0,SUMPRODUCT(Comptes!O1909:Z1909,Comptes!$O$5:$Z$5)/Comptes!AA1909,IF(Comptes!G1909&lt;&gt;0,$AC$3,Comptes!AF1909)),""),""))</f>
        <v>0</v>
      </c>
      <c r="AD1909" s="60" t="str">
        <f ca="1">+IFERROR(VLOOKUP((($AC$3-AC1909))/30.5,$AK$24:$AL$28,2,TRUE),"")</f>
        <v>A plus d’un an</v>
      </c>
      <c r="AE1909" s="52"/>
      <c r="AF1909" s="61"/>
    </row>
    <row r="1910" spans="1:32" customFormat="1" ht="13.8" x14ac:dyDescent="0.3">
      <c r="A1910" s="76"/>
      <c r="B1910" s="64" t="s">
        <v>125</v>
      </c>
      <c r="C1910" s="65" t="s">
        <v>125</v>
      </c>
      <c r="D1910" s="65" t="s">
        <v>125</v>
      </c>
      <c r="E1910" s="66" t="s">
        <v>125</v>
      </c>
      <c r="F1910" s="54">
        <v>0</v>
      </c>
      <c r="G1910" s="55">
        <v>0</v>
      </c>
      <c r="H1910" s="67">
        <f t="shared" si="99"/>
        <v>0</v>
      </c>
      <c r="I1910" s="68"/>
      <c r="J1910" s="56"/>
      <c r="K1910" s="69"/>
      <c r="L1910" s="70">
        <f t="shared" si="100"/>
        <v>0</v>
      </c>
      <c r="M1910" s="52"/>
      <c r="N1910" s="57">
        <v>0</v>
      </c>
      <c r="O1910" s="72"/>
      <c r="P1910" s="72"/>
      <c r="Q1910" s="72"/>
      <c r="R1910" s="72"/>
      <c r="S1910" s="72"/>
      <c r="T1910" s="72"/>
      <c r="U1910" s="72"/>
      <c r="V1910" s="72"/>
      <c r="W1910" s="72"/>
      <c r="X1910" s="72"/>
      <c r="Y1910" s="72"/>
      <c r="Z1910" s="72"/>
      <c r="AA1910" s="58">
        <f t="shared" si="101"/>
        <v>0</v>
      </c>
      <c r="AB1910" s="73"/>
      <c r="AC1910" s="59">
        <f>IF(ROUND(Comptes!AA1910,0)=0,Comptes!AF1910,IFERROR(IF(Comptes!H1910&lt;&gt;0,IF(Comptes!AA1910&lt;&gt;0,SUMPRODUCT(Comptes!O1910:Z1910,Comptes!$O$5:$Z$5)/Comptes!AA1910,IF(Comptes!G1910&lt;&gt;0,$AC$3,Comptes!AF1910)),""),""))</f>
        <v>0</v>
      </c>
      <c r="AD1910" s="60" t="str">
        <f ca="1">+IFERROR(VLOOKUP((($AC$3-AC1910))/30.5,$AK$24:$AL$28,2,TRUE),"")</f>
        <v>A plus d’un an</v>
      </c>
      <c r="AE1910" s="52"/>
      <c r="AF1910" s="61"/>
    </row>
    <row r="1911" spans="1:32" customFormat="1" ht="13.8" x14ac:dyDescent="0.3">
      <c r="A1911" s="76"/>
      <c r="B1911" s="64" t="s">
        <v>125</v>
      </c>
      <c r="C1911" s="65" t="s">
        <v>125</v>
      </c>
      <c r="D1911" s="65" t="s">
        <v>125</v>
      </c>
      <c r="E1911" s="66" t="s">
        <v>125</v>
      </c>
      <c r="F1911" s="54">
        <v>0</v>
      </c>
      <c r="G1911" s="55">
        <v>0</v>
      </c>
      <c r="H1911" s="67">
        <f t="shared" si="99"/>
        <v>0</v>
      </c>
      <c r="I1911" s="68"/>
      <c r="J1911" s="56"/>
      <c r="K1911" s="69"/>
      <c r="L1911" s="70">
        <f t="shared" si="100"/>
        <v>0</v>
      </c>
      <c r="M1911" s="52"/>
      <c r="N1911" s="57">
        <v>0</v>
      </c>
      <c r="O1911" s="72"/>
      <c r="P1911" s="72"/>
      <c r="Q1911" s="72"/>
      <c r="R1911" s="72"/>
      <c r="S1911" s="72"/>
      <c r="T1911" s="72"/>
      <c r="U1911" s="72"/>
      <c r="V1911" s="72"/>
      <c r="W1911" s="72"/>
      <c r="X1911" s="72"/>
      <c r="Y1911" s="72"/>
      <c r="Z1911" s="72"/>
      <c r="AA1911" s="58">
        <f t="shared" si="101"/>
        <v>0</v>
      </c>
      <c r="AB1911" s="73"/>
      <c r="AC1911" s="59">
        <f>IF(ROUND(Comptes!AA1911,0)=0,Comptes!AF1911,IFERROR(IF(Comptes!H1911&lt;&gt;0,IF(Comptes!AA1911&lt;&gt;0,SUMPRODUCT(Comptes!O1911:Z1911,Comptes!$O$5:$Z$5)/Comptes!AA1911,IF(Comptes!G1911&lt;&gt;0,$AC$3,Comptes!AF1911)),""),""))</f>
        <v>0</v>
      </c>
      <c r="AD1911" s="60" t="str">
        <f ca="1">+IFERROR(VLOOKUP((($AC$3-AC1911))/30.5,$AK$24:$AL$28,2,TRUE),"")</f>
        <v>A plus d’un an</v>
      </c>
      <c r="AE1911" s="52"/>
      <c r="AF1911" s="61"/>
    </row>
    <row r="1912" spans="1:32" customFormat="1" ht="13.8" x14ac:dyDescent="0.3">
      <c r="A1912" s="76"/>
      <c r="B1912" s="64" t="s">
        <v>125</v>
      </c>
      <c r="C1912" s="65" t="s">
        <v>125</v>
      </c>
      <c r="D1912" s="65" t="s">
        <v>125</v>
      </c>
      <c r="E1912" s="66" t="s">
        <v>125</v>
      </c>
      <c r="F1912" s="54">
        <v>0</v>
      </c>
      <c r="G1912" s="55">
        <v>0</v>
      </c>
      <c r="H1912" s="67">
        <f t="shared" si="99"/>
        <v>0</v>
      </c>
      <c r="I1912" s="68"/>
      <c r="J1912" s="56"/>
      <c r="K1912" s="69"/>
      <c r="L1912" s="70">
        <f t="shared" si="100"/>
        <v>0</v>
      </c>
      <c r="M1912" s="52"/>
      <c r="N1912" s="57">
        <v>0</v>
      </c>
      <c r="O1912" s="72"/>
      <c r="P1912" s="72"/>
      <c r="Q1912" s="72"/>
      <c r="R1912" s="72"/>
      <c r="S1912" s="72"/>
      <c r="T1912" s="72"/>
      <c r="U1912" s="72"/>
      <c r="V1912" s="72"/>
      <c r="W1912" s="72"/>
      <c r="X1912" s="72"/>
      <c r="Y1912" s="72"/>
      <c r="Z1912" s="72"/>
      <c r="AA1912" s="58">
        <f t="shared" si="101"/>
        <v>0</v>
      </c>
      <c r="AB1912" s="73"/>
      <c r="AC1912" s="59">
        <f>IF(ROUND(Comptes!AA1912,0)=0,Comptes!AF1912,IFERROR(IF(Comptes!H1912&lt;&gt;0,IF(Comptes!AA1912&lt;&gt;0,SUMPRODUCT(Comptes!O1912:Z1912,Comptes!$O$5:$Z$5)/Comptes!AA1912,IF(Comptes!G1912&lt;&gt;0,$AC$3,Comptes!AF1912)),""),""))</f>
        <v>0</v>
      </c>
      <c r="AD1912" s="60" t="str">
        <f ca="1">+IFERROR(VLOOKUP((($AC$3-AC1912))/30.5,$AK$24:$AL$28,2,TRUE),"")</f>
        <v>A plus d’un an</v>
      </c>
      <c r="AE1912" s="52"/>
      <c r="AF1912" s="61"/>
    </row>
    <row r="1913" spans="1:32" customFormat="1" ht="15.6" x14ac:dyDescent="0.3">
      <c r="A1913" s="76"/>
      <c r="B1913" s="64" t="s">
        <v>125</v>
      </c>
      <c r="C1913" s="65" t="s">
        <v>125</v>
      </c>
      <c r="D1913" s="65" t="s">
        <v>125</v>
      </c>
      <c r="E1913" s="66" t="s">
        <v>125</v>
      </c>
      <c r="F1913" s="54">
        <v>0</v>
      </c>
      <c r="G1913" s="55">
        <v>0</v>
      </c>
      <c r="H1913" s="67">
        <f t="shared" si="99"/>
        <v>0</v>
      </c>
      <c r="I1913" s="68"/>
      <c r="J1913" s="56"/>
      <c r="K1913" s="69"/>
      <c r="L1913" s="70">
        <f t="shared" si="100"/>
        <v>0</v>
      </c>
      <c r="M1913" s="52"/>
      <c r="N1913" s="57">
        <v>0</v>
      </c>
      <c r="O1913" s="72"/>
      <c r="P1913" s="72"/>
      <c r="Q1913" s="72"/>
      <c r="R1913" s="72"/>
      <c r="S1913" s="72"/>
      <c r="T1913" s="72"/>
      <c r="U1913" s="72"/>
      <c r="V1913" s="72"/>
      <c r="W1913" s="72"/>
      <c r="X1913" s="72"/>
      <c r="Y1913" s="72"/>
      <c r="Z1913" s="72"/>
      <c r="AA1913" s="58">
        <f t="shared" si="101"/>
        <v>0</v>
      </c>
      <c r="AB1913" s="8"/>
      <c r="AC1913" s="59">
        <f>IF(ROUND(Comptes!AA1913,0)=0,Comptes!AF1913,IFERROR(IF(Comptes!H1913&lt;&gt;0,IF(Comptes!AA1913&lt;&gt;0,SUMPRODUCT(Comptes!O1913:Z1913,Comptes!$O$5:$Z$5)/Comptes!AA1913,IF(Comptes!G1913&lt;&gt;0,$AC$3,Comptes!AF1913)),""),""))</f>
        <v>0</v>
      </c>
      <c r="AD1913" s="60" t="str">
        <f ca="1">+IFERROR(VLOOKUP((($AC$3-AC1913))/30.5,$AK$24:$AL$28,2,TRUE),"")</f>
        <v>A plus d’un an</v>
      </c>
      <c r="AE1913" s="52"/>
      <c r="AF1913" s="61"/>
    </row>
    <row r="1914" spans="1:32" customFormat="1" ht="13.8" x14ac:dyDescent="0.3">
      <c r="A1914" s="76"/>
      <c r="B1914" s="64" t="s">
        <v>125</v>
      </c>
      <c r="C1914" s="65" t="s">
        <v>125</v>
      </c>
      <c r="D1914" s="65" t="s">
        <v>125</v>
      </c>
      <c r="E1914" s="66" t="s">
        <v>125</v>
      </c>
      <c r="F1914" s="54">
        <v>0</v>
      </c>
      <c r="G1914" s="55">
        <v>0</v>
      </c>
      <c r="H1914" s="67">
        <f t="shared" si="99"/>
        <v>0</v>
      </c>
      <c r="I1914" s="68"/>
      <c r="J1914" s="56"/>
      <c r="K1914" s="69"/>
      <c r="L1914" s="70">
        <f t="shared" si="100"/>
        <v>0</v>
      </c>
      <c r="M1914" s="52"/>
      <c r="N1914" s="57">
        <v>0</v>
      </c>
      <c r="O1914" s="72"/>
      <c r="P1914" s="72"/>
      <c r="Q1914" s="72"/>
      <c r="R1914" s="72"/>
      <c r="S1914" s="72"/>
      <c r="T1914" s="72"/>
      <c r="U1914" s="72"/>
      <c r="V1914" s="72"/>
      <c r="W1914" s="72"/>
      <c r="X1914" s="72"/>
      <c r="Y1914" s="72"/>
      <c r="Z1914" s="72"/>
      <c r="AA1914" s="58">
        <f t="shared" si="101"/>
        <v>0</v>
      </c>
      <c r="AB1914" s="73"/>
      <c r="AC1914" s="59">
        <f>IF(ROUND(Comptes!AA1914,0)=0,Comptes!AF1914,IFERROR(IF(Comptes!H1914&lt;&gt;0,IF(Comptes!AA1914&lt;&gt;0,SUMPRODUCT(Comptes!O1914:Z1914,Comptes!$O$5:$Z$5)/Comptes!AA1914,IF(Comptes!G1914&lt;&gt;0,$AC$3,Comptes!AF1914)),""),""))</f>
        <v>0</v>
      </c>
      <c r="AD1914" s="60" t="str">
        <f ca="1">+IFERROR(VLOOKUP((($AC$3-AC1914))/30.5,$AK$24:$AL$28,2,TRUE),"")</f>
        <v>A plus d’un an</v>
      </c>
      <c r="AE1914" s="52"/>
      <c r="AF1914" s="61"/>
    </row>
    <row r="1915" spans="1:32" customFormat="1" ht="13.8" x14ac:dyDescent="0.3">
      <c r="A1915" s="76"/>
      <c r="B1915" s="64" t="s">
        <v>125</v>
      </c>
      <c r="C1915" s="65" t="s">
        <v>125</v>
      </c>
      <c r="D1915" s="65" t="s">
        <v>125</v>
      </c>
      <c r="E1915" s="66" t="s">
        <v>125</v>
      </c>
      <c r="F1915" s="54">
        <v>0</v>
      </c>
      <c r="G1915" s="55">
        <v>0</v>
      </c>
      <c r="H1915" s="67">
        <f t="shared" si="99"/>
        <v>0</v>
      </c>
      <c r="I1915" s="68"/>
      <c r="J1915" s="56"/>
      <c r="K1915" s="69"/>
      <c r="L1915" s="70">
        <f t="shared" si="100"/>
        <v>0</v>
      </c>
      <c r="M1915" s="52"/>
      <c r="N1915" s="57">
        <v>0</v>
      </c>
      <c r="O1915" s="72"/>
      <c r="P1915" s="72"/>
      <c r="Q1915" s="72"/>
      <c r="R1915" s="72"/>
      <c r="S1915" s="72"/>
      <c r="T1915" s="72"/>
      <c r="U1915" s="72"/>
      <c r="V1915" s="72"/>
      <c r="W1915" s="72"/>
      <c r="X1915" s="72"/>
      <c r="Y1915" s="72"/>
      <c r="Z1915" s="72"/>
      <c r="AA1915" s="58">
        <f t="shared" si="101"/>
        <v>0</v>
      </c>
      <c r="AB1915" s="73"/>
      <c r="AC1915" s="59">
        <f>IF(ROUND(Comptes!AA1915,0)=0,Comptes!AF1915,IFERROR(IF(Comptes!H1915&lt;&gt;0,IF(Comptes!AA1915&lt;&gt;0,SUMPRODUCT(Comptes!O1915:Z1915,Comptes!$O$5:$Z$5)/Comptes!AA1915,IF(Comptes!G1915&lt;&gt;0,$AC$3,Comptes!AF1915)),""),""))</f>
        <v>0</v>
      </c>
      <c r="AD1915" s="60" t="str">
        <f ca="1">+IFERROR(VLOOKUP((($AC$3-AC1915))/30.5,$AK$24:$AL$28,2,TRUE),"")</f>
        <v>A plus d’un an</v>
      </c>
      <c r="AE1915" s="52"/>
      <c r="AF1915" s="61"/>
    </row>
    <row r="1916" spans="1:32" x14ac:dyDescent="0.25">
      <c r="O1916" s="17">
        <v>1</v>
      </c>
      <c r="P1916" s="17">
        <v>1</v>
      </c>
      <c r="Q1916" s="17">
        <v>1</v>
      </c>
      <c r="R1916" s="17">
        <v>1</v>
      </c>
      <c r="S1916" s="17">
        <v>1</v>
      </c>
      <c r="T1916" s="17">
        <v>1</v>
      </c>
      <c r="U1916" s="17">
        <v>1</v>
      </c>
      <c r="V1916" s="17">
        <v>1</v>
      </c>
      <c r="W1916" s="17">
        <v>1</v>
      </c>
      <c r="X1916" s="17">
        <v>1</v>
      </c>
      <c r="Y1916" s="17">
        <v>1</v>
      </c>
      <c r="Z1916" s="17">
        <v>1</v>
      </c>
    </row>
  </sheetData>
  <sheetProtection selectLockedCells="1" autoFilter="0"/>
  <autoFilter ref="A5:AF1915"/>
  <conditionalFormatting sqref="O1:Z2 O4:Z5 O8:Z1919 O1922:Z1048576">
    <cfRule type="expression" dxfId="57" priority="359" stopIfTrue="1">
      <formula>IF($L1&lt;-1,TRUE,FALSE)</formula>
    </cfRule>
  </conditionalFormatting>
  <conditionalFormatting sqref="H1:H4 H8:H1048576">
    <cfRule type="cellIs" dxfId="56" priority="355" operator="between">
      <formula>1</formula>
      <formula>15000</formula>
    </cfRule>
    <cfRule type="cellIs" dxfId="55" priority="356" operator="greaterThan">
      <formula>15000</formula>
    </cfRule>
    <cfRule type="cellIs" dxfId="54" priority="357" operator="lessThan">
      <formula>0</formula>
    </cfRule>
  </conditionalFormatting>
  <conditionalFormatting sqref="A39:A1915 A8:A30">
    <cfRule type="duplicateValues" dxfId="11" priority="360"/>
    <cfRule type="expression" dxfId="10" priority="361">
      <formula>IF(VLOOKUP(A8,$A:$A,1,FALSE)=A8,TRUE,FALSE)</formula>
    </cfRule>
  </conditionalFormatting>
  <conditionalFormatting sqref="A8:A1915">
    <cfRule type="expression" dxfId="9" priority="340">
      <formula>IF(VLOOKUP(A8,$A:$A,1,FALSE)=A8,TRUE,FALSE)</formula>
    </cfRule>
  </conditionalFormatting>
  <conditionalFormatting sqref="A31">
    <cfRule type="duplicateValues" dxfId="51" priority="35"/>
  </conditionalFormatting>
  <conditionalFormatting sqref="A31">
    <cfRule type="expression" dxfId="50" priority="36">
      <formula>IF(VLOOKUP(A31,$A:$A,1,FALSE)=A31,TRUE,FALSE)</formula>
    </cfRule>
  </conditionalFormatting>
  <conditionalFormatting sqref="A32">
    <cfRule type="duplicateValues" dxfId="49" priority="31"/>
  </conditionalFormatting>
  <conditionalFormatting sqref="A32">
    <cfRule type="expression" dxfId="48" priority="32">
      <formula>IF(VLOOKUP(A32,$A:$A,1,FALSE)=A32,TRUE,FALSE)</formula>
    </cfRule>
  </conditionalFormatting>
  <conditionalFormatting sqref="A33">
    <cfRule type="duplicateValues" dxfId="47" priority="27"/>
  </conditionalFormatting>
  <conditionalFormatting sqref="A33">
    <cfRule type="expression" dxfId="46" priority="28">
      <formula>IF(VLOOKUP(A33,$A:$A,1,FALSE)=A33,TRUE,FALSE)</formula>
    </cfRule>
  </conditionalFormatting>
  <conditionalFormatting sqref="A34">
    <cfRule type="duplicateValues" dxfId="45" priority="23"/>
  </conditionalFormatting>
  <conditionalFormatting sqref="A34">
    <cfRule type="expression" dxfId="44" priority="24">
      <formula>IF(VLOOKUP(A34,$A:$A,1,FALSE)=A34,TRUE,FALSE)</formula>
    </cfRule>
  </conditionalFormatting>
  <conditionalFormatting sqref="A35">
    <cfRule type="duplicateValues" dxfId="43" priority="19"/>
  </conditionalFormatting>
  <conditionalFormatting sqref="A35">
    <cfRule type="expression" dxfId="42" priority="20">
      <formula>IF(VLOOKUP(A35,$A:$A,1,FALSE)=A35,TRUE,FALSE)</formula>
    </cfRule>
  </conditionalFormatting>
  <conditionalFormatting sqref="A36">
    <cfRule type="duplicateValues" dxfId="41" priority="15"/>
  </conditionalFormatting>
  <conditionalFormatting sqref="A36">
    <cfRule type="expression" dxfId="40" priority="16">
      <formula>IF(VLOOKUP(A36,$A:$A,1,FALSE)=A36,TRUE,FALSE)</formula>
    </cfRule>
  </conditionalFormatting>
  <conditionalFormatting sqref="A37">
    <cfRule type="duplicateValues" dxfId="39" priority="11"/>
  </conditionalFormatting>
  <conditionalFormatting sqref="A37">
    <cfRule type="expression" dxfId="38" priority="12">
      <formula>IF(VLOOKUP(A37,$A:$A,1,FALSE)=A37,TRUE,FALSE)</formula>
    </cfRule>
  </conditionalFormatting>
  <conditionalFormatting sqref="A38">
    <cfRule type="duplicateValues" dxfId="37" priority="7"/>
  </conditionalFormatting>
  <conditionalFormatting sqref="A38">
    <cfRule type="expression" dxfId="36" priority="8">
      <formula>IF(VLOOKUP(A38,$A:$A,1,FALSE)=A38,TRUE,FALSE)</formula>
    </cfRule>
  </conditionalFormatting>
  <conditionalFormatting sqref="O7:Z7">
    <cfRule type="expression" dxfId="17" priority="4" stopIfTrue="1">
      <formula>IF($L7&lt;-1,TRUE,FALSE)</formula>
    </cfRule>
  </conditionalFormatting>
  <conditionalFormatting sqref="H7">
    <cfRule type="cellIs" dxfId="16" priority="1" operator="between">
      <formula>1</formula>
      <formula>15000</formula>
    </cfRule>
    <cfRule type="cellIs" dxfId="15" priority="2" operator="greaterThan">
      <formula>15000</formula>
    </cfRule>
    <cfRule type="cellIs" dxfId="14" priority="3" operator="lessThan">
      <formula>0</formula>
    </cfRule>
  </conditionalFormatting>
  <conditionalFormatting sqref="A7">
    <cfRule type="duplicateValues" dxfId="13" priority="5"/>
    <cfRule type="expression" dxfId="12" priority="6">
      <formula>IF(VLOOKUP(A7,$A:$A,1,FALSE)=A7,TRUE,FALSE)</formula>
    </cfRule>
  </conditionalFormatting>
  <conditionalFormatting sqref="A8:A1915">
    <cfRule type="duplicateValues" dxfId="6" priority="377"/>
  </conditionalFormatting>
  <dataValidations count="1">
    <dataValidation allowBlank="1" showInputMessage="1" showErrorMessage="1" prompt="Cellule calculée_x000a_NE PAS ECRASER !! !!" sqref="B7:G1915"/>
  </dataValidations>
  <pageMargins left="0.78740157480314965" right="0.78740157480314965" top="0.98425196850393704" bottom="0.98425196850393704" header="0.51181102362204722" footer="0.51181102362204722"/>
  <pageSetup paperSize="9" scale="32" fitToHeight="0" orientation="landscape" r:id="rId1"/>
  <headerFooter alignWithMargins="0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41" id="{C40017D1-B1FD-40B9-A946-C15C9FCE402F}">
            <xm:f>IF($AA8='\Users\lbeaulant\Documents\Documents LBE\Excel\[PTF - test - 2019.xlsb]Contrôle'!#REF!,TRUE,FALSE)</xm:f>
            <x14:dxf>
              <fill>
                <patternFill>
                  <bgColor theme="0" tint="-0.499984740745262"/>
                </patternFill>
              </fill>
            </x14:dxf>
          </x14:cfRule>
          <x14:cfRule type="expression" priority="342" id="{0C3B012E-C4C5-4FF2-ACAE-9463B34A2A60}">
            <xm:f>IF($AA8='\Users\lbeaulant\Documents\Documents LBE\Excel\[PTF - test - 2019.xlsb]Contrôle'!#REF!,TRUE,FALSE)</xm:f>
            <x14:dxf>
              <fill>
                <patternFill>
                  <bgColor theme="6"/>
                </patternFill>
              </fill>
            </x14:dxf>
          </x14:cfRule>
          <xm:sqref>A8:A1915</xm:sqref>
        </x14:conditionalFormatting>
        <x14:conditionalFormatting xmlns:xm="http://schemas.microsoft.com/office/excel/2006/main">
          <x14:cfRule type="expression" priority="37" id="{40F0ADE6-152B-4BC8-8E04-16D9ADCC8C3B}">
            <xm:f>IF($AA31='\Users\lbeaulant\Documents\Documents LBE\Excel\[PTF - test - 2019.xlsb]Contrôle'!#REF!,TRUE,FALSE)</xm:f>
            <x14:dxf>
              <fill>
                <patternFill>
                  <bgColor theme="0" tint="-0.499984740745262"/>
                </patternFill>
              </fill>
            </x14:dxf>
          </x14:cfRule>
          <x14:cfRule type="expression" priority="38" id="{1CB9449B-4BFB-4FD0-970E-7B516B4285A3}">
            <xm:f>IF($AA31='\Users\lbeaulant\Documents\Documents LBE\Excel\[PTF - test - 2019.xlsb]Contrôle'!#REF!,TRUE,FALSE)</xm:f>
            <x14:dxf>
              <fill>
                <patternFill>
                  <bgColor theme="6"/>
                </patternFill>
              </fill>
            </x14:dxf>
          </x14:cfRule>
          <xm:sqref>A31</xm:sqref>
        </x14:conditionalFormatting>
        <x14:conditionalFormatting xmlns:xm="http://schemas.microsoft.com/office/excel/2006/main">
          <x14:cfRule type="expression" priority="33" id="{63081A54-2C46-4352-A398-3C19F9498A30}">
            <xm:f>IF($AA32='\Users\lbeaulant\Documents\Documents LBE\Excel\[PTF - test - 2019.xlsb]Contrôle'!#REF!,TRUE,FALSE)</xm:f>
            <x14:dxf>
              <fill>
                <patternFill>
                  <bgColor theme="0" tint="-0.499984740745262"/>
                </patternFill>
              </fill>
            </x14:dxf>
          </x14:cfRule>
          <x14:cfRule type="expression" priority="34" id="{0668F249-DD8F-4521-8AA9-C1B4441B2327}">
            <xm:f>IF($AA32='\Users\lbeaulant\Documents\Documents LBE\Excel\[PTF - test - 2019.xlsb]Contrôle'!#REF!,TRUE,FALSE)</xm:f>
            <x14:dxf>
              <fill>
                <patternFill>
                  <bgColor theme="6"/>
                </patternFill>
              </fill>
            </x14:dxf>
          </x14:cfRule>
          <xm:sqref>A32</xm:sqref>
        </x14:conditionalFormatting>
        <x14:conditionalFormatting xmlns:xm="http://schemas.microsoft.com/office/excel/2006/main">
          <x14:cfRule type="expression" priority="29" id="{05ED742E-97E0-4C06-9F13-79624D7A0CB0}">
            <xm:f>IF($AA33='\Users\lbeaulant\Documents\Documents LBE\Excel\[PTF - test - 2019.xlsb]Contrôle'!#REF!,TRUE,FALSE)</xm:f>
            <x14:dxf>
              <fill>
                <patternFill>
                  <bgColor theme="0" tint="-0.499984740745262"/>
                </patternFill>
              </fill>
            </x14:dxf>
          </x14:cfRule>
          <x14:cfRule type="expression" priority="30" id="{374CE89C-F9D4-4931-A0ED-F6B1DA1B9820}">
            <xm:f>IF($AA33='\Users\lbeaulant\Documents\Documents LBE\Excel\[PTF - test - 2019.xlsb]Contrôle'!#REF!,TRUE,FALSE)</xm:f>
            <x14:dxf>
              <fill>
                <patternFill>
                  <bgColor theme="6"/>
                </patternFill>
              </fill>
            </x14:dxf>
          </x14:cfRule>
          <xm:sqref>A33</xm:sqref>
        </x14:conditionalFormatting>
        <x14:conditionalFormatting xmlns:xm="http://schemas.microsoft.com/office/excel/2006/main">
          <x14:cfRule type="expression" priority="25" id="{361B8B9D-C097-4B07-812E-3337D8CE2709}">
            <xm:f>IF($AA34='\Users\lbeaulant\Documents\Documents LBE\Excel\[PTF - test - 2019.xlsb]Contrôle'!#REF!,TRUE,FALSE)</xm:f>
            <x14:dxf>
              <fill>
                <patternFill>
                  <bgColor theme="0" tint="-0.499984740745262"/>
                </patternFill>
              </fill>
            </x14:dxf>
          </x14:cfRule>
          <x14:cfRule type="expression" priority="26" id="{EA5D6C70-E9BF-45C9-986E-4F92C12558C5}">
            <xm:f>IF($AA34='\Users\lbeaulant\Documents\Documents LBE\Excel\[PTF - test - 2019.xlsb]Contrôle'!#REF!,TRUE,FALSE)</xm:f>
            <x14:dxf>
              <fill>
                <patternFill>
                  <bgColor theme="6"/>
                </patternFill>
              </fill>
            </x14:dxf>
          </x14:cfRule>
          <xm:sqref>A34</xm:sqref>
        </x14:conditionalFormatting>
        <x14:conditionalFormatting xmlns:xm="http://schemas.microsoft.com/office/excel/2006/main">
          <x14:cfRule type="expression" priority="21" id="{7940EC1C-BC67-42D9-B9A3-7A1C5EC49841}">
            <xm:f>IF($AA35='\Users\lbeaulant\Documents\Documents LBE\Excel\[PTF - test - 2019.xlsb]Contrôle'!#REF!,TRUE,FALSE)</xm:f>
            <x14:dxf>
              <fill>
                <patternFill>
                  <bgColor theme="0" tint="-0.499984740745262"/>
                </patternFill>
              </fill>
            </x14:dxf>
          </x14:cfRule>
          <x14:cfRule type="expression" priority="22" id="{9EB5E446-BC93-46D2-8771-BC0E498E7E9D}">
            <xm:f>IF($AA35='\Users\lbeaulant\Documents\Documents LBE\Excel\[PTF - test - 2019.xlsb]Contrôle'!#REF!,TRUE,FALSE)</xm:f>
            <x14:dxf>
              <fill>
                <patternFill>
                  <bgColor theme="6"/>
                </patternFill>
              </fill>
            </x14:dxf>
          </x14:cfRule>
          <xm:sqref>A35</xm:sqref>
        </x14:conditionalFormatting>
        <x14:conditionalFormatting xmlns:xm="http://schemas.microsoft.com/office/excel/2006/main">
          <x14:cfRule type="expression" priority="17" id="{C86BE74F-CE9F-47D1-8B71-E0B9C0B63B75}">
            <xm:f>IF($AA36='\Users\lbeaulant\Documents\Documents LBE\Excel\[PTF - test - 2019.xlsb]Contrôle'!#REF!,TRUE,FALSE)</xm:f>
            <x14:dxf>
              <fill>
                <patternFill>
                  <bgColor theme="0" tint="-0.499984740745262"/>
                </patternFill>
              </fill>
            </x14:dxf>
          </x14:cfRule>
          <x14:cfRule type="expression" priority="18" id="{D551E440-AE41-4976-8FC2-53C49C34D2A2}">
            <xm:f>IF($AA36='\Users\lbeaulant\Documents\Documents LBE\Excel\[PTF - test - 2019.xlsb]Contrôle'!#REF!,TRUE,FALSE)</xm:f>
            <x14:dxf>
              <fill>
                <patternFill>
                  <bgColor theme="6"/>
                </patternFill>
              </fill>
            </x14:dxf>
          </x14:cfRule>
          <xm:sqref>A36</xm:sqref>
        </x14:conditionalFormatting>
        <x14:conditionalFormatting xmlns:xm="http://schemas.microsoft.com/office/excel/2006/main">
          <x14:cfRule type="expression" priority="13" id="{5B402F20-488D-4F20-BEFD-8289222C0CA9}">
            <xm:f>IF($AA37='\Users\lbeaulant\Documents\Documents LBE\Excel\[PTF - test - 2019.xlsb]Contrôle'!#REF!,TRUE,FALSE)</xm:f>
            <x14:dxf>
              <fill>
                <patternFill>
                  <bgColor theme="0" tint="-0.499984740745262"/>
                </patternFill>
              </fill>
            </x14:dxf>
          </x14:cfRule>
          <x14:cfRule type="expression" priority="14" id="{5311FAD0-F8E3-4FA8-A7E5-8D21BED3963C}">
            <xm:f>IF($AA37='\Users\lbeaulant\Documents\Documents LBE\Excel\[PTF - test - 2019.xlsb]Contrôle'!#REF!,TRUE,FALSE)</xm:f>
            <x14:dxf>
              <fill>
                <patternFill>
                  <bgColor theme="6"/>
                </patternFill>
              </fill>
            </x14:dxf>
          </x14:cfRule>
          <xm:sqref>A37</xm:sqref>
        </x14:conditionalFormatting>
        <x14:conditionalFormatting xmlns:xm="http://schemas.microsoft.com/office/excel/2006/main">
          <x14:cfRule type="expression" priority="9" id="{70644D0A-D3CF-44B7-A185-C975C75F7441}">
            <xm:f>IF($AA38='\Users\lbeaulant\Documents\Documents LBE\Excel\[PTF - test - 2019.xlsb]Contrôle'!#REF!,TRUE,FALSE)</xm:f>
            <x14:dxf>
              <fill>
                <patternFill>
                  <bgColor theme="0" tint="-0.499984740745262"/>
                </patternFill>
              </fill>
            </x14:dxf>
          </x14:cfRule>
          <x14:cfRule type="expression" priority="10" id="{431C956D-85E7-457C-8CC1-842993A4B53D}">
            <xm:f>IF($AA38='\Users\lbeaulant\Documents\Documents LBE\Excel\[PTF - test - 2019.xlsb]Contrôle'!#REF!,TRUE,FALSE)</xm:f>
            <x14:dxf>
              <fill>
                <patternFill>
                  <bgColor theme="6"/>
                </patternFill>
              </fill>
            </x14:dxf>
          </x14:cfRule>
          <xm:sqref>A38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5</vt:i4>
      </vt:variant>
    </vt:vector>
  </HeadingPairs>
  <TitlesOfParts>
    <vt:vector size="6" baseType="lpstr">
      <vt:lpstr>Comptes</vt:lpstr>
      <vt:lpstr>NCAFF</vt:lpstr>
      <vt:lpstr>NCDEVIS</vt:lpstr>
      <vt:lpstr>PLAGERAZFORMC</vt:lpstr>
      <vt:lpstr>SELECTNC</vt:lpstr>
      <vt:lpstr>SELECTNCTER</vt:lpstr>
    </vt:vector>
  </TitlesOfParts>
  <Company>Microsoft Corporation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BEAULANT Loic [EIFFAGE ENERGIE]</dc:creator>
  <cp:lastModifiedBy>BEAULANT Loic [EIFFAGE ENERGIE]</cp:lastModifiedBy>
  <dcterms:created xsi:type="dcterms:W3CDTF">2018-11-16T08:57:04Z</dcterms:created>
  <dcterms:modified xsi:type="dcterms:W3CDTF">2018-11-16T09:23:33Z</dcterms:modified>
</cp:coreProperties>
</file>