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415" activeTab="1"/>
  </bookViews>
  <sheets>
    <sheet name="Présentation" sheetId="5" r:id="rId1"/>
    <sheet name="Données" sheetId="1" r:id="rId2"/>
    <sheet name="Calcul" sheetId="2" r:id="rId3"/>
    <sheet name="Tableau de bord" sheetId="3" r:id="rId4"/>
    <sheet name="Anniverssaire" sheetId="4" r:id="rId5"/>
  </sheets>
  <definedNames>
    <definedName name="_xlnm._FilterDatabase" localSheetId="1" hidden="1">Données!$A$1:$I$29</definedName>
    <definedName name="_xlnm.Print_Area" localSheetId="4">Anniverssaire!$A$1:$D$32</definedName>
  </definedNames>
  <calcPr calcId="125725"/>
</workbook>
</file>

<file path=xl/calcChain.xml><?xml version="1.0" encoding="utf-8"?>
<calcChain xmlns="http://schemas.openxmlformats.org/spreadsheetml/2006/main">
  <c r="S2" i="2"/>
  <c r="T2" s="1"/>
  <c r="S3"/>
  <c r="T3" s="1"/>
  <c r="S4"/>
  <c r="T4" s="1"/>
  <c r="S5"/>
  <c r="T5" s="1"/>
  <c r="S6"/>
  <c r="T6" s="1"/>
  <c r="S7"/>
  <c r="T7" s="1"/>
  <c r="S8"/>
  <c r="T8" s="1"/>
  <c r="S9"/>
  <c r="T9" s="1"/>
  <c r="S10"/>
  <c r="T10" s="1"/>
  <c r="S11"/>
  <c r="T11" s="1"/>
  <c r="S12"/>
  <c r="T12" s="1"/>
  <c r="S13"/>
  <c r="T13" s="1"/>
  <c r="S14"/>
  <c r="T14" s="1"/>
  <c r="S15"/>
  <c r="T15" s="1"/>
  <c r="S16"/>
  <c r="T16" s="1"/>
  <c r="S17"/>
  <c r="T17" s="1"/>
  <c r="S18"/>
  <c r="T18" s="1"/>
  <c r="S19"/>
  <c r="T19" s="1"/>
  <c r="S20"/>
  <c r="T20" s="1"/>
  <c r="S21"/>
  <c r="T21" s="1"/>
  <c r="S22"/>
  <c r="T22" s="1"/>
  <c r="S23"/>
  <c r="T23" s="1"/>
  <c r="S24"/>
  <c r="T24" s="1"/>
  <c r="S25"/>
  <c r="T25" s="1"/>
  <c r="S26"/>
  <c r="T26" s="1"/>
  <c r="S27"/>
  <c r="T27" s="1"/>
  <c r="S28"/>
  <c r="T28" s="1"/>
  <c r="S29"/>
  <c r="T29" s="1"/>
  <c r="S30"/>
  <c r="T30" s="1"/>
  <c r="K31"/>
  <c r="L31" s="1"/>
  <c r="S31"/>
  <c r="T31" s="1"/>
  <c r="K32"/>
  <c r="L32" s="1"/>
  <c r="S32"/>
  <c r="T32" s="1"/>
  <c r="K33"/>
  <c r="L33" s="1"/>
  <c r="S33"/>
  <c r="T33" s="1"/>
  <c r="K34"/>
  <c r="L34" s="1"/>
  <c r="S34"/>
  <c r="T34" s="1"/>
  <c r="K35"/>
  <c r="L35" s="1"/>
  <c r="S35"/>
  <c r="T35" s="1"/>
  <c r="K36"/>
  <c r="L36" s="1"/>
  <c r="S36"/>
  <c r="T36" s="1"/>
  <c r="K37"/>
  <c r="L37" s="1"/>
  <c r="S37"/>
  <c r="T37" s="1"/>
  <c r="K38"/>
  <c r="L38" s="1"/>
  <c r="S38"/>
  <c r="T38" s="1"/>
  <c r="K39"/>
  <c r="L39" s="1"/>
  <c r="S39"/>
  <c r="T39" s="1"/>
  <c r="K40"/>
  <c r="L40" s="1"/>
  <c r="S40"/>
  <c r="T40" s="1"/>
  <c r="K41"/>
  <c r="L41" s="1"/>
  <c r="S41"/>
  <c r="T41" s="1"/>
  <c r="K42"/>
  <c r="L42" s="1"/>
  <c r="S42"/>
  <c r="T42" s="1"/>
  <c r="K43"/>
  <c r="L43" s="1"/>
  <c r="S43"/>
  <c r="T43" s="1"/>
  <c r="K44"/>
  <c r="L44" s="1"/>
  <c r="S44"/>
  <c r="T44" s="1"/>
  <c r="K45"/>
  <c r="L45" s="1"/>
  <c r="S45"/>
  <c r="T45" s="1"/>
  <c r="K46"/>
  <c r="L46" s="1"/>
  <c r="S46"/>
  <c r="T46" s="1"/>
  <c r="K47"/>
  <c r="L47" s="1"/>
  <c r="S47"/>
  <c r="T47" s="1"/>
  <c r="K48"/>
  <c r="L48" s="1"/>
  <c r="S48"/>
  <c r="T48" s="1"/>
  <c r="K49"/>
  <c r="L49" s="1"/>
  <c r="S49"/>
  <c r="T49" s="1"/>
  <c r="K50"/>
  <c r="L50" s="1"/>
  <c r="S50"/>
  <c r="T50" s="1"/>
  <c r="K51"/>
  <c r="L51" s="1"/>
  <c r="S51"/>
  <c r="T51" s="1"/>
  <c r="K52"/>
  <c r="L52" s="1"/>
  <c r="S52"/>
  <c r="T52" s="1"/>
  <c r="K53"/>
  <c r="L53" s="1"/>
  <c r="S53"/>
  <c r="T53"/>
  <c r="K54"/>
  <c r="L54" s="1"/>
  <c r="S54"/>
  <c r="T54" s="1"/>
  <c r="K55"/>
  <c r="L55" s="1"/>
  <c r="S55"/>
  <c r="T55"/>
  <c r="K56"/>
  <c r="L56" s="1"/>
  <c r="S56"/>
  <c r="T56" s="1"/>
  <c r="K57"/>
  <c r="L57" s="1"/>
  <c r="S57"/>
  <c r="T57" s="1"/>
  <c r="K58"/>
  <c r="L58" s="1"/>
  <c r="S58"/>
  <c r="T58" s="1"/>
  <c r="K59"/>
  <c r="L59" s="1"/>
  <c r="S59"/>
  <c r="T59" s="1"/>
  <c r="K60"/>
  <c r="L60" s="1"/>
  <c r="S60"/>
  <c r="T60" s="1"/>
  <c r="K61"/>
  <c r="L61" s="1"/>
  <c r="S61"/>
  <c r="T61"/>
  <c r="K62"/>
  <c r="L62" s="1"/>
  <c r="S62"/>
  <c r="T62" s="1"/>
  <c r="K63"/>
  <c r="L63" s="1"/>
  <c r="S63"/>
  <c r="T63"/>
  <c r="K64"/>
  <c r="L64" s="1"/>
  <c r="S64"/>
  <c r="T64" s="1"/>
  <c r="K65"/>
  <c r="L65" s="1"/>
  <c r="S65"/>
  <c r="T65" s="1"/>
  <c r="K66"/>
  <c r="L66" s="1"/>
  <c r="S66"/>
  <c r="T66" s="1"/>
  <c r="K67"/>
  <c r="L67" s="1"/>
  <c r="S67"/>
  <c r="T67" s="1"/>
  <c r="K68"/>
  <c r="L68" s="1"/>
  <c r="S68"/>
  <c r="T68" s="1"/>
  <c r="K69"/>
  <c r="L69" s="1"/>
  <c r="S69"/>
  <c r="T69"/>
  <c r="K70"/>
  <c r="L70" s="1"/>
  <c r="S70"/>
  <c r="T70" s="1"/>
  <c r="K71"/>
  <c r="L71" s="1"/>
  <c r="S71"/>
  <c r="T71"/>
  <c r="K72"/>
  <c r="L72" s="1"/>
  <c r="S72"/>
  <c r="T72" s="1"/>
  <c r="K73"/>
  <c r="L73" s="1"/>
  <c r="S73"/>
  <c r="T73" s="1"/>
  <c r="K74"/>
  <c r="L74" s="1"/>
  <c r="S74"/>
  <c r="T74" s="1"/>
  <c r="K75"/>
  <c r="L75" s="1"/>
  <c r="S75"/>
  <c r="T75" s="1"/>
  <c r="K76"/>
  <c r="L76" s="1"/>
  <c r="S76"/>
  <c r="T76" s="1"/>
  <c r="K77"/>
  <c r="L77" s="1"/>
  <c r="S77"/>
  <c r="T77"/>
  <c r="K78"/>
  <c r="L78" s="1"/>
  <c r="S78"/>
  <c r="T78" s="1"/>
  <c r="K79"/>
  <c r="L79" s="1"/>
  <c r="S79"/>
  <c r="T79"/>
  <c r="K80"/>
  <c r="L80" s="1"/>
  <c r="S80"/>
  <c r="T80" s="1"/>
  <c r="K81"/>
  <c r="L81" s="1"/>
  <c r="S81"/>
  <c r="T81" s="1"/>
  <c r="K82"/>
  <c r="L82" s="1"/>
  <c r="S82"/>
  <c r="T82" s="1"/>
  <c r="K83"/>
  <c r="L83" s="1"/>
  <c r="S83"/>
  <c r="T83" s="1"/>
  <c r="K84"/>
  <c r="L84" s="1"/>
  <c r="S84"/>
  <c r="T84" s="1"/>
  <c r="K85"/>
  <c r="L85" s="1"/>
  <c r="S85"/>
  <c r="T85"/>
  <c r="K86"/>
  <c r="L86" s="1"/>
  <c r="S86"/>
  <c r="T86" s="1"/>
  <c r="K87"/>
  <c r="L87" s="1"/>
  <c r="S87"/>
  <c r="T87"/>
  <c r="K88"/>
  <c r="L88" s="1"/>
  <c r="S88"/>
  <c r="T88" s="1"/>
  <c r="K89"/>
  <c r="L89" s="1"/>
  <c r="S89"/>
  <c r="T89" s="1"/>
  <c r="K90"/>
  <c r="L90" s="1"/>
  <c r="S90"/>
  <c r="T90" s="1"/>
  <c r="K91"/>
  <c r="L91" s="1"/>
  <c r="S91"/>
  <c r="T91" s="1"/>
  <c r="K92"/>
  <c r="L92" s="1"/>
  <c r="S92"/>
  <c r="T92" s="1"/>
  <c r="K93"/>
  <c r="L93" s="1"/>
  <c r="S93"/>
  <c r="T93"/>
  <c r="K94"/>
  <c r="L94" s="1"/>
  <c r="S94"/>
  <c r="T94" s="1"/>
  <c r="K95"/>
  <c r="L95" s="1"/>
  <c r="S95"/>
  <c r="T95"/>
  <c r="K96"/>
  <c r="L96" s="1"/>
  <c r="S96"/>
  <c r="T96" s="1"/>
  <c r="K97"/>
  <c r="L97" s="1"/>
  <c r="S97"/>
  <c r="T97" s="1"/>
  <c r="K98"/>
  <c r="L98" s="1"/>
  <c r="S98"/>
  <c r="T98" s="1"/>
  <c r="K99"/>
  <c r="L99" s="1"/>
  <c r="S99"/>
  <c r="T99" s="1"/>
  <c r="K100"/>
  <c r="L100" s="1"/>
  <c r="S100"/>
  <c r="T100" s="1"/>
  <c r="K101"/>
  <c r="L101" s="1"/>
  <c r="S101"/>
  <c r="T101" s="1"/>
  <c r="K102"/>
  <c r="L102" s="1"/>
  <c r="S102"/>
  <c r="T102" s="1"/>
  <c r="K103"/>
  <c r="L103" s="1"/>
  <c r="S103"/>
  <c r="T103" s="1"/>
  <c r="K104"/>
  <c r="L104" s="1"/>
  <c r="S104"/>
  <c r="T104" s="1"/>
  <c r="K105"/>
  <c r="L105" s="1"/>
  <c r="S105"/>
  <c r="T105" s="1"/>
  <c r="K106"/>
  <c r="L106" s="1"/>
  <c r="S106"/>
  <c r="T106" s="1"/>
  <c r="K107"/>
  <c r="L107" s="1"/>
  <c r="S107"/>
  <c r="T107" s="1"/>
  <c r="K108"/>
  <c r="L108" s="1"/>
  <c r="S108"/>
  <c r="T108" s="1"/>
  <c r="K109"/>
  <c r="L109" s="1"/>
  <c r="S109"/>
  <c r="T109" s="1"/>
  <c r="K110"/>
  <c r="L110" s="1"/>
  <c r="S110"/>
  <c r="T110" s="1"/>
  <c r="K111"/>
  <c r="L111" s="1"/>
  <c r="S111"/>
  <c r="T111" s="1"/>
  <c r="K112"/>
  <c r="L112" s="1"/>
  <c r="S112"/>
  <c r="T112" s="1"/>
  <c r="K113"/>
  <c r="L113" s="1"/>
  <c r="S113"/>
  <c r="T113" s="1"/>
  <c r="K114"/>
  <c r="L114" s="1"/>
  <c r="S114"/>
  <c r="T114" s="1"/>
  <c r="K115"/>
  <c r="L115" s="1"/>
  <c r="S115"/>
  <c r="T115" s="1"/>
  <c r="K116"/>
  <c r="L116" s="1"/>
  <c r="S116"/>
  <c r="T116" s="1"/>
  <c r="K117"/>
  <c r="L117" s="1"/>
  <c r="S117"/>
  <c r="T117" s="1"/>
  <c r="K118"/>
  <c r="L118" s="1"/>
  <c r="S118"/>
  <c r="T118" s="1"/>
  <c r="K119"/>
  <c r="L119" s="1"/>
  <c r="S119"/>
  <c r="T119" s="1"/>
  <c r="K120"/>
  <c r="L120" s="1"/>
  <c r="S120"/>
  <c r="T120" s="1"/>
  <c r="K121"/>
  <c r="L121" s="1"/>
  <c r="S121"/>
  <c r="T121" s="1"/>
  <c r="K122"/>
  <c r="L122" s="1"/>
  <c r="S122"/>
  <c r="T122" s="1"/>
  <c r="K123"/>
  <c r="L123" s="1"/>
  <c r="S123"/>
  <c r="T123" s="1"/>
  <c r="K124"/>
  <c r="L124" s="1"/>
  <c r="S124"/>
  <c r="T124" s="1"/>
  <c r="K125"/>
  <c r="L125" s="1"/>
  <c r="S125"/>
  <c r="T125" s="1"/>
  <c r="K126"/>
  <c r="L126" s="1"/>
  <c r="S126"/>
  <c r="T126" s="1"/>
  <c r="K127"/>
  <c r="L127" s="1"/>
  <c r="S127"/>
  <c r="T127" s="1"/>
  <c r="K128"/>
  <c r="L128" s="1"/>
  <c r="S128"/>
  <c r="T128" s="1"/>
  <c r="K129"/>
  <c r="L129" s="1"/>
  <c r="S129"/>
  <c r="T129" s="1"/>
  <c r="K130"/>
  <c r="L130" s="1"/>
  <c r="S130"/>
  <c r="T130"/>
  <c r="K131"/>
  <c r="L131" s="1"/>
  <c r="S131"/>
  <c r="T131"/>
  <c r="K132"/>
  <c r="L132" s="1"/>
  <c r="S132"/>
  <c r="T132" s="1"/>
  <c r="K133"/>
  <c r="L133" s="1"/>
  <c r="S133"/>
  <c r="T133" s="1"/>
  <c r="K134"/>
  <c r="L134" s="1"/>
  <c r="S134"/>
  <c r="T134"/>
  <c r="K135"/>
  <c r="L135" s="1"/>
  <c r="S135"/>
  <c r="T135"/>
  <c r="K136"/>
  <c r="L136" s="1"/>
  <c r="S136"/>
  <c r="T136" s="1"/>
  <c r="K137"/>
  <c r="L137" s="1"/>
  <c r="S137"/>
  <c r="T137" s="1"/>
  <c r="K138"/>
  <c r="L138" s="1"/>
  <c r="S138"/>
  <c r="T138"/>
  <c r="K139"/>
  <c r="L139" s="1"/>
  <c r="S139"/>
  <c r="T139"/>
  <c r="K140"/>
  <c r="L140" s="1"/>
  <c r="S140"/>
  <c r="T140" s="1"/>
  <c r="K141"/>
  <c r="L141" s="1"/>
  <c r="S141"/>
  <c r="T141" s="1"/>
  <c r="K142"/>
  <c r="L142" s="1"/>
  <c r="S142"/>
  <c r="T142"/>
  <c r="K143"/>
  <c r="L143" s="1"/>
  <c r="S143"/>
  <c r="T143"/>
  <c r="K144"/>
  <c r="L144" s="1"/>
  <c r="S144"/>
  <c r="T144" s="1"/>
  <c r="K145"/>
  <c r="L145" s="1"/>
  <c r="S145"/>
  <c r="T145" s="1"/>
  <c r="K146"/>
  <c r="L146" s="1"/>
  <c r="S146"/>
  <c r="T146"/>
  <c r="K147"/>
  <c r="L147" s="1"/>
  <c r="S147"/>
  <c r="T147"/>
  <c r="K148"/>
  <c r="L148" s="1"/>
  <c r="S148"/>
  <c r="T148" s="1"/>
  <c r="K149"/>
  <c r="L149" s="1"/>
  <c r="S149"/>
  <c r="T149" s="1"/>
  <c r="K150"/>
  <c r="L150" s="1"/>
  <c r="S150"/>
  <c r="T150"/>
  <c r="K151"/>
  <c r="L151" s="1"/>
  <c r="S151"/>
  <c r="T151"/>
  <c r="K152"/>
  <c r="L152" s="1"/>
  <c r="S152"/>
  <c r="T152" s="1"/>
  <c r="K153"/>
  <c r="L153" s="1"/>
  <c r="S153"/>
  <c r="T153" s="1"/>
  <c r="K154"/>
  <c r="L154" s="1"/>
  <c r="S154"/>
  <c r="T154"/>
  <c r="K155"/>
  <c r="L155" s="1"/>
  <c r="S155"/>
  <c r="T155"/>
  <c r="K156"/>
  <c r="L156" s="1"/>
  <c r="S156"/>
  <c r="T156" s="1"/>
  <c r="K157"/>
  <c r="L157" s="1"/>
  <c r="S157"/>
  <c r="T157" s="1"/>
  <c r="K158"/>
  <c r="L158" s="1"/>
  <c r="S158"/>
  <c r="T158"/>
  <c r="K159"/>
  <c r="L159" s="1"/>
  <c r="S159"/>
  <c r="T159"/>
  <c r="K160"/>
  <c r="L160" s="1"/>
  <c r="S160"/>
  <c r="T160" s="1"/>
  <c r="K161"/>
  <c r="L161" s="1"/>
  <c r="S161"/>
  <c r="T161" s="1"/>
  <c r="K162"/>
  <c r="L162" s="1"/>
  <c r="S162"/>
  <c r="T162" s="1"/>
  <c r="K163"/>
  <c r="L163" s="1"/>
  <c r="S163"/>
  <c r="T163" s="1"/>
  <c r="K164"/>
  <c r="L164" s="1"/>
  <c r="S164"/>
  <c r="T164" s="1"/>
  <c r="K165"/>
  <c r="L165" s="1"/>
  <c r="S165"/>
  <c r="T165" s="1"/>
  <c r="K166"/>
  <c r="L166" s="1"/>
  <c r="S166"/>
  <c r="T166" s="1"/>
  <c r="K167"/>
  <c r="L167" s="1"/>
  <c r="S167"/>
  <c r="T167" s="1"/>
  <c r="K168"/>
  <c r="L168" s="1"/>
  <c r="S168"/>
  <c r="T168" s="1"/>
  <c r="K169"/>
  <c r="L169" s="1"/>
  <c r="S169"/>
  <c r="T169" s="1"/>
  <c r="K170"/>
  <c r="L170" s="1"/>
  <c r="S170"/>
  <c r="T170" s="1"/>
  <c r="K171"/>
  <c r="L171" s="1"/>
  <c r="S171"/>
  <c r="T171" s="1"/>
  <c r="K172"/>
  <c r="L172" s="1"/>
  <c r="S172"/>
  <c r="T172" s="1"/>
  <c r="K173"/>
  <c r="L173" s="1"/>
  <c r="S173"/>
  <c r="T173" s="1"/>
  <c r="K174"/>
  <c r="L174" s="1"/>
  <c r="S174"/>
  <c r="T174" s="1"/>
  <c r="K175"/>
  <c r="L175" s="1"/>
  <c r="S175"/>
  <c r="T175" s="1"/>
  <c r="K176"/>
  <c r="L176" s="1"/>
  <c r="S176"/>
  <c r="T176" s="1"/>
  <c r="K177"/>
  <c r="L177" s="1"/>
  <c r="S177"/>
  <c r="T177" s="1"/>
  <c r="K178"/>
  <c r="L178" s="1"/>
  <c r="S178"/>
  <c r="T178" s="1"/>
  <c r="K179"/>
  <c r="L179" s="1"/>
  <c r="S179"/>
  <c r="T179" s="1"/>
  <c r="K180"/>
  <c r="L180" s="1"/>
  <c r="S180"/>
  <c r="T180" s="1"/>
  <c r="K181"/>
  <c r="L181" s="1"/>
  <c r="S181"/>
  <c r="T181" s="1"/>
  <c r="K182"/>
  <c r="L182" s="1"/>
  <c r="S182"/>
  <c r="T182" s="1"/>
  <c r="K183"/>
  <c r="L183" s="1"/>
  <c r="S183"/>
  <c r="T183" s="1"/>
  <c r="K184"/>
  <c r="L184" s="1"/>
  <c r="S184"/>
  <c r="T184" s="1"/>
  <c r="K185"/>
  <c r="L185" s="1"/>
  <c r="S185"/>
  <c r="T185" s="1"/>
  <c r="K186"/>
  <c r="L186" s="1"/>
  <c r="S186"/>
  <c r="T186" s="1"/>
  <c r="K187"/>
  <c r="L187" s="1"/>
  <c r="S187"/>
  <c r="T187" s="1"/>
  <c r="K188"/>
  <c r="L188" s="1"/>
  <c r="S188"/>
  <c r="T188" s="1"/>
  <c r="K189"/>
  <c r="L189" s="1"/>
  <c r="S189"/>
  <c r="T189" s="1"/>
  <c r="K190"/>
  <c r="L190" s="1"/>
  <c r="S190"/>
  <c r="T190" s="1"/>
  <c r="K191"/>
  <c r="L191" s="1"/>
  <c r="S191"/>
  <c r="T191" s="1"/>
  <c r="K192"/>
  <c r="L192" s="1"/>
  <c r="S192"/>
  <c r="T192" s="1"/>
  <c r="K193"/>
  <c r="L193" s="1"/>
  <c r="S193"/>
  <c r="T193" s="1"/>
  <c r="K194"/>
  <c r="L194" s="1"/>
  <c r="S194"/>
  <c r="T194" s="1"/>
  <c r="K195"/>
  <c r="L195" s="1"/>
  <c r="S195"/>
  <c r="T195" s="1"/>
  <c r="K196"/>
  <c r="L196" s="1"/>
  <c r="S196"/>
  <c r="T196" s="1"/>
  <c r="K197"/>
  <c r="L197" s="1"/>
  <c r="S197"/>
  <c r="T197" s="1"/>
  <c r="K198"/>
  <c r="L198" s="1"/>
  <c r="S198"/>
  <c r="T198" s="1"/>
  <c r="K199"/>
  <c r="L199" s="1"/>
  <c r="S199"/>
  <c r="T199" s="1"/>
  <c r="K200"/>
  <c r="L200" s="1"/>
  <c r="S200"/>
  <c r="T200" s="1"/>
  <c r="K201"/>
  <c r="L201" s="1"/>
  <c r="S201"/>
  <c r="T201" s="1"/>
  <c r="K202"/>
  <c r="L202" s="1"/>
  <c r="S202"/>
  <c r="T202" s="1"/>
  <c r="K203"/>
  <c r="L203" s="1"/>
  <c r="S203"/>
  <c r="T203" s="1"/>
  <c r="K204"/>
  <c r="L204" s="1"/>
  <c r="S204"/>
  <c r="T204" s="1"/>
  <c r="K205"/>
  <c r="L205" s="1"/>
  <c r="S205"/>
  <c r="T205" s="1"/>
  <c r="K206"/>
  <c r="L206" s="1"/>
  <c r="S206"/>
  <c r="T206" s="1"/>
  <c r="K207"/>
  <c r="L207" s="1"/>
  <c r="S207"/>
  <c r="T207" s="1"/>
  <c r="K208"/>
  <c r="L208" s="1"/>
  <c r="S208"/>
  <c r="T208" s="1"/>
  <c r="K209"/>
  <c r="L209" s="1"/>
  <c r="S209"/>
  <c r="T209" s="1"/>
  <c r="K210"/>
  <c r="L210" s="1"/>
  <c r="S210"/>
  <c r="T210" s="1"/>
  <c r="K211"/>
  <c r="L211" s="1"/>
  <c r="S211"/>
  <c r="T211" s="1"/>
  <c r="K212"/>
  <c r="L212" s="1"/>
  <c r="S212"/>
  <c r="T212" s="1"/>
  <c r="K213"/>
  <c r="L213" s="1"/>
  <c r="S213"/>
  <c r="T213" s="1"/>
  <c r="K214"/>
  <c r="L214" s="1"/>
  <c r="S214"/>
  <c r="T214" s="1"/>
  <c r="K215"/>
  <c r="L215" s="1"/>
  <c r="S215"/>
  <c r="T215" s="1"/>
  <c r="K216"/>
  <c r="L216" s="1"/>
  <c r="S216"/>
  <c r="T216" s="1"/>
  <c r="K217"/>
  <c r="L217" s="1"/>
  <c r="S217"/>
  <c r="T217" s="1"/>
  <c r="K218"/>
  <c r="L218" s="1"/>
  <c r="S218"/>
  <c r="T218" s="1"/>
  <c r="K219"/>
  <c r="L219" s="1"/>
  <c r="S219"/>
  <c r="T219" s="1"/>
  <c r="K220"/>
  <c r="L220" s="1"/>
  <c r="S220"/>
  <c r="T220" s="1"/>
  <c r="K221"/>
  <c r="L221" s="1"/>
  <c r="S221"/>
  <c r="T221" s="1"/>
  <c r="K222"/>
  <c r="L222" s="1"/>
  <c r="S222"/>
  <c r="T222" s="1"/>
  <c r="K223"/>
  <c r="L223" s="1"/>
  <c r="S223"/>
  <c r="T223" s="1"/>
  <c r="K224"/>
  <c r="L224" s="1"/>
  <c r="S224"/>
  <c r="T224" s="1"/>
  <c r="K225"/>
  <c r="L225" s="1"/>
  <c r="S225"/>
  <c r="T225" s="1"/>
  <c r="K226"/>
  <c r="L226" s="1"/>
  <c r="S226"/>
  <c r="T226" s="1"/>
  <c r="K227"/>
  <c r="L227" s="1"/>
  <c r="S227"/>
  <c r="T227" s="1"/>
  <c r="K228"/>
  <c r="L228" s="1"/>
  <c r="S228"/>
  <c r="T228" s="1"/>
  <c r="K229"/>
  <c r="L229" s="1"/>
  <c r="S229"/>
  <c r="T229" s="1"/>
  <c r="K230"/>
  <c r="L230" s="1"/>
  <c r="S230"/>
  <c r="T230" s="1"/>
  <c r="K231"/>
  <c r="L231" s="1"/>
  <c r="S231"/>
  <c r="T231" s="1"/>
  <c r="K232"/>
  <c r="L232" s="1"/>
  <c r="S232"/>
  <c r="T232" s="1"/>
  <c r="K233"/>
  <c r="L233" s="1"/>
  <c r="S233"/>
  <c r="T233" s="1"/>
  <c r="K234"/>
  <c r="L234" s="1"/>
  <c r="S234"/>
  <c r="T234" s="1"/>
  <c r="K235"/>
  <c r="L235" s="1"/>
  <c r="S235"/>
  <c r="T235" s="1"/>
  <c r="K236"/>
  <c r="L236" s="1"/>
  <c r="S236"/>
  <c r="T236" s="1"/>
  <c r="K237"/>
  <c r="L237" s="1"/>
  <c r="S237"/>
  <c r="T237" s="1"/>
  <c r="K238"/>
  <c r="L238" s="1"/>
  <c r="S238"/>
  <c r="T238" s="1"/>
  <c r="K239"/>
  <c r="L239" s="1"/>
  <c r="S239"/>
  <c r="T239" s="1"/>
  <c r="K240"/>
  <c r="L240" s="1"/>
  <c r="S240"/>
  <c r="T240" s="1"/>
  <c r="K241"/>
  <c r="L241" s="1"/>
  <c r="S241"/>
  <c r="T241" s="1"/>
  <c r="K242"/>
  <c r="L242" s="1"/>
  <c r="S242"/>
  <c r="T242" s="1"/>
  <c r="K243"/>
  <c r="L243" s="1"/>
  <c r="S243"/>
  <c r="T243" s="1"/>
  <c r="K244"/>
  <c r="L244" s="1"/>
  <c r="S244"/>
  <c r="T244" s="1"/>
  <c r="K245"/>
  <c r="L245" s="1"/>
  <c r="S245"/>
  <c r="T245" s="1"/>
  <c r="K246"/>
  <c r="L246" s="1"/>
  <c r="S246"/>
  <c r="T246" s="1"/>
  <c r="K247"/>
  <c r="L247" s="1"/>
  <c r="S247"/>
  <c r="T247" s="1"/>
  <c r="K248"/>
  <c r="L248" s="1"/>
  <c r="S248"/>
  <c r="T248" s="1"/>
  <c r="K249"/>
  <c r="L249" s="1"/>
  <c r="S249"/>
  <c r="T249" s="1"/>
  <c r="K250"/>
  <c r="L250" s="1"/>
  <c r="S250"/>
  <c r="T250" s="1"/>
  <c r="K251"/>
  <c r="L251" s="1"/>
  <c r="S251"/>
  <c r="T251" s="1"/>
  <c r="K252"/>
  <c r="L252" s="1"/>
  <c r="S252"/>
  <c r="T252" s="1"/>
  <c r="K253"/>
  <c r="L253" s="1"/>
  <c r="S253"/>
  <c r="T253" s="1"/>
  <c r="K254"/>
  <c r="L254" s="1"/>
  <c r="S254"/>
  <c r="T254" s="1"/>
  <c r="K255"/>
  <c r="L255" s="1"/>
  <c r="S255"/>
  <c r="T255" s="1"/>
  <c r="K256"/>
  <c r="L256" s="1"/>
  <c r="S256"/>
  <c r="T256" s="1"/>
  <c r="K257"/>
  <c r="L257" s="1"/>
  <c r="S257"/>
  <c r="T257" s="1"/>
  <c r="K258"/>
  <c r="L258" s="1"/>
  <c r="S258"/>
  <c r="T258" s="1"/>
  <c r="K259"/>
  <c r="L259" s="1"/>
  <c r="S259"/>
  <c r="T259" s="1"/>
  <c r="K260"/>
  <c r="L260" s="1"/>
  <c r="S260"/>
  <c r="T260" s="1"/>
  <c r="K261"/>
  <c r="L261" s="1"/>
  <c r="S261"/>
  <c r="T261" s="1"/>
  <c r="K262"/>
  <c r="L262" s="1"/>
  <c r="S262"/>
  <c r="T262" s="1"/>
  <c r="K263"/>
  <c r="L263" s="1"/>
  <c r="S263"/>
  <c r="T263" s="1"/>
  <c r="K264"/>
  <c r="L264" s="1"/>
  <c r="S264"/>
  <c r="T264" s="1"/>
  <c r="K265"/>
  <c r="L265" s="1"/>
  <c r="S265"/>
  <c r="T265" s="1"/>
  <c r="K266"/>
  <c r="L266" s="1"/>
  <c r="S266"/>
  <c r="T266" s="1"/>
  <c r="K267"/>
  <c r="L267" s="1"/>
  <c r="S267"/>
  <c r="T267" s="1"/>
  <c r="K268"/>
  <c r="L268" s="1"/>
  <c r="S268"/>
  <c r="T268" s="1"/>
  <c r="K269"/>
  <c r="L269" s="1"/>
  <c r="S269"/>
  <c r="T269" s="1"/>
  <c r="K270"/>
  <c r="L270" s="1"/>
  <c r="S270"/>
  <c r="T270" s="1"/>
  <c r="K271"/>
  <c r="L271" s="1"/>
  <c r="S271"/>
  <c r="T271" s="1"/>
  <c r="K272"/>
  <c r="L272" s="1"/>
  <c r="S272"/>
  <c r="T272" s="1"/>
  <c r="K273"/>
  <c r="L273" s="1"/>
  <c r="S273"/>
  <c r="T273" s="1"/>
  <c r="K274"/>
  <c r="L274" s="1"/>
  <c r="S274"/>
  <c r="T274" s="1"/>
  <c r="K275"/>
  <c r="L275" s="1"/>
  <c r="S275"/>
  <c r="T275" s="1"/>
  <c r="K276"/>
  <c r="L276" s="1"/>
  <c r="S276"/>
  <c r="T276" s="1"/>
  <c r="K277"/>
  <c r="L277" s="1"/>
  <c r="S277"/>
  <c r="T277" s="1"/>
  <c r="K278"/>
  <c r="L278" s="1"/>
  <c r="S278"/>
  <c r="T278" s="1"/>
  <c r="K279"/>
  <c r="L279" s="1"/>
  <c r="S279"/>
  <c r="T279" s="1"/>
  <c r="K280"/>
  <c r="L280" s="1"/>
  <c r="S280"/>
  <c r="T280" s="1"/>
  <c r="K281"/>
  <c r="L281" s="1"/>
  <c r="S281"/>
  <c r="T281" s="1"/>
  <c r="K282"/>
  <c r="L282" s="1"/>
  <c r="S282"/>
  <c r="T282" s="1"/>
  <c r="K283"/>
  <c r="L283" s="1"/>
  <c r="S283"/>
  <c r="T283" s="1"/>
  <c r="K284"/>
  <c r="L284" s="1"/>
  <c r="S284"/>
  <c r="T284" s="1"/>
  <c r="K285"/>
  <c r="L285" s="1"/>
  <c r="S285"/>
  <c r="T285" s="1"/>
  <c r="K286"/>
  <c r="L286" s="1"/>
  <c r="S286"/>
  <c r="T286" s="1"/>
  <c r="K287"/>
  <c r="L287" s="1"/>
  <c r="S287"/>
  <c r="T287" s="1"/>
  <c r="K288"/>
  <c r="L288" s="1"/>
  <c r="S288"/>
  <c r="T288" s="1"/>
  <c r="K289"/>
  <c r="L289" s="1"/>
  <c r="S289"/>
  <c r="T289" s="1"/>
  <c r="K290"/>
  <c r="L290" s="1"/>
  <c r="S290"/>
  <c r="T290" s="1"/>
  <c r="K291"/>
  <c r="L291" s="1"/>
  <c r="S291"/>
  <c r="T291" s="1"/>
  <c r="K292"/>
  <c r="L292" s="1"/>
  <c r="S292"/>
  <c r="T292" s="1"/>
  <c r="K293"/>
  <c r="L293" s="1"/>
  <c r="S293"/>
  <c r="T293" s="1"/>
  <c r="K294"/>
  <c r="L294" s="1"/>
  <c r="S294"/>
  <c r="T294" s="1"/>
  <c r="K295"/>
  <c r="L295" s="1"/>
  <c r="S295"/>
  <c r="T295" s="1"/>
  <c r="K296"/>
  <c r="L296" s="1"/>
  <c r="S296"/>
  <c r="T296" s="1"/>
  <c r="K297"/>
  <c r="L297" s="1"/>
  <c r="S297"/>
  <c r="T297" s="1"/>
  <c r="K298"/>
  <c r="L298" s="1"/>
  <c r="S298"/>
  <c r="T298" s="1"/>
  <c r="K299"/>
  <c r="L299" s="1"/>
  <c r="S299"/>
  <c r="T299" s="1"/>
  <c r="K300"/>
  <c r="L300" s="1"/>
  <c r="S300"/>
  <c r="T300" s="1"/>
  <c r="K301"/>
  <c r="L301" s="1"/>
  <c r="S301"/>
  <c r="T301" s="1"/>
  <c r="A32" i="4"/>
  <c r="A1" l="1"/>
  <c r="G30" i="3"/>
  <c r="F30"/>
  <c r="E30"/>
  <c r="C30"/>
  <c r="B30"/>
  <c r="A30"/>
  <c r="A1"/>
  <c r="A9" i="2"/>
  <c r="A8"/>
  <c r="A7"/>
  <c r="A6"/>
  <c r="A5"/>
  <c r="A4"/>
  <c r="A3"/>
  <c r="I2"/>
  <c r="A2"/>
  <c r="E2" s="1"/>
  <c r="U135" s="1"/>
  <c r="V135" s="1"/>
  <c r="A1"/>
  <c r="U7" l="1"/>
  <c r="V7" s="1"/>
  <c r="U146"/>
  <c r="V146" s="1"/>
  <c r="U147"/>
  <c r="V147" s="1"/>
  <c r="U126"/>
  <c r="V126" s="1"/>
  <c r="U130"/>
  <c r="V130" s="1"/>
  <c r="U118"/>
  <c r="V118" s="1"/>
  <c r="U13"/>
  <c r="V13" s="1"/>
  <c r="K2"/>
  <c r="L2" s="1"/>
  <c r="K3"/>
  <c r="L3" s="1"/>
  <c r="K4"/>
  <c r="L4" s="1"/>
  <c r="K5"/>
  <c r="L5" s="1"/>
  <c r="K6"/>
  <c r="L6" s="1"/>
  <c r="K7"/>
  <c r="L7" s="1"/>
  <c r="K8"/>
  <c r="L8" s="1"/>
  <c r="K9"/>
  <c r="L9" s="1"/>
  <c r="K10"/>
  <c r="L10" s="1"/>
  <c r="K11"/>
  <c r="L11" s="1"/>
  <c r="K12"/>
  <c r="L12" s="1"/>
  <c r="K13"/>
  <c r="L13" s="1"/>
  <c r="K14"/>
  <c r="L14" s="1"/>
  <c r="K15"/>
  <c r="L15" s="1"/>
  <c r="K16"/>
  <c r="L16" s="1"/>
  <c r="K17"/>
  <c r="L17" s="1"/>
  <c r="K18"/>
  <c r="L18" s="1"/>
  <c r="K19"/>
  <c r="L19" s="1"/>
  <c r="K20"/>
  <c r="L20" s="1"/>
  <c r="K21"/>
  <c r="L21" s="1"/>
  <c r="K22"/>
  <c r="L22" s="1"/>
  <c r="K23"/>
  <c r="L23" s="1"/>
  <c r="K24"/>
  <c r="L24" s="1"/>
  <c r="K25"/>
  <c r="L25" s="1"/>
  <c r="K26"/>
  <c r="L26" s="1"/>
  <c r="K27"/>
  <c r="L27" s="1"/>
  <c r="K28"/>
  <c r="L28" s="1"/>
  <c r="K29"/>
  <c r="L29" s="1"/>
  <c r="K30"/>
  <c r="L30" s="1"/>
  <c r="U277"/>
  <c r="V277" s="1"/>
  <c r="U288"/>
  <c r="V288" s="1"/>
  <c r="U274"/>
  <c r="V274" s="1"/>
  <c r="U264"/>
  <c r="V264" s="1"/>
  <c r="U256"/>
  <c r="V256" s="1"/>
  <c r="U248"/>
  <c r="V248" s="1"/>
  <c r="U240"/>
  <c r="V240" s="1"/>
  <c r="U232"/>
  <c r="V232" s="1"/>
  <c r="U224"/>
  <c r="V224" s="1"/>
  <c r="U215"/>
  <c r="V215" s="1"/>
  <c r="U199"/>
  <c r="V199" s="1"/>
  <c r="U186"/>
  <c r="V186" s="1"/>
  <c r="U178"/>
  <c r="V178" s="1"/>
  <c r="U170"/>
  <c r="V170" s="1"/>
  <c r="U301"/>
  <c r="V301" s="1"/>
  <c r="U273"/>
  <c r="V273" s="1"/>
  <c r="U286"/>
  <c r="V286" s="1"/>
  <c r="U214"/>
  <c r="V214" s="1"/>
  <c r="U198"/>
  <c r="V198" s="1"/>
  <c r="U279"/>
  <c r="V279" s="1"/>
  <c r="U257"/>
  <c r="V257" s="1"/>
  <c r="U249"/>
  <c r="V249" s="1"/>
  <c r="U241"/>
  <c r="V241" s="1"/>
  <c r="U233"/>
  <c r="V233" s="1"/>
  <c r="U225"/>
  <c r="V225" s="1"/>
  <c r="U217"/>
  <c r="V217" s="1"/>
  <c r="U201"/>
  <c r="V201" s="1"/>
  <c r="U187"/>
  <c r="V187" s="1"/>
  <c r="U179"/>
  <c r="V179" s="1"/>
  <c r="U171"/>
  <c r="V171" s="1"/>
  <c r="U297"/>
  <c r="V297" s="1"/>
  <c r="U269"/>
  <c r="V269" s="1"/>
  <c r="U216"/>
  <c r="V216" s="1"/>
  <c r="U200"/>
  <c r="V200" s="1"/>
  <c r="U159"/>
  <c r="V159" s="1"/>
  <c r="U139"/>
  <c r="V139" s="1"/>
  <c r="U120"/>
  <c r="V120" s="1"/>
  <c r="U108"/>
  <c r="V108" s="1"/>
  <c r="U100"/>
  <c r="V100" s="1"/>
  <c r="U74"/>
  <c r="V74" s="1"/>
  <c r="U156"/>
  <c r="V156" s="1"/>
  <c r="U140"/>
  <c r="V140" s="1"/>
  <c r="U119"/>
  <c r="V119" s="1"/>
  <c r="U76"/>
  <c r="V76" s="1"/>
  <c r="U163"/>
  <c r="V163" s="1"/>
  <c r="U149"/>
  <c r="V149" s="1"/>
  <c r="U133"/>
  <c r="V133" s="1"/>
  <c r="U116"/>
  <c r="V116" s="1"/>
  <c r="U107"/>
  <c r="V107" s="1"/>
  <c r="U99"/>
  <c r="V99" s="1"/>
  <c r="U70"/>
  <c r="V70" s="1"/>
  <c r="U154"/>
  <c r="V154" s="1"/>
  <c r="U134"/>
  <c r="V134" s="1"/>
  <c r="U96"/>
  <c r="V96" s="1"/>
  <c r="U64"/>
  <c r="V64" s="1"/>
  <c r="U93"/>
  <c r="V93" s="1"/>
  <c r="U85"/>
  <c r="V85" s="1"/>
  <c r="U77"/>
  <c r="V77" s="1"/>
  <c r="U69"/>
  <c r="V69" s="1"/>
  <c r="U61"/>
  <c r="V61" s="1"/>
  <c r="U53"/>
  <c r="V53" s="1"/>
  <c r="U37"/>
  <c r="V37" s="1"/>
  <c r="U18"/>
  <c r="V18" s="1"/>
  <c r="U2"/>
  <c r="V2" s="1"/>
  <c r="U40"/>
  <c r="V40" s="1"/>
  <c r="U27"/>
  <c r="V27" s="1"/>
  <c r="U11"/>
  <c r="V11" s="1"/>
  <c r="U43"/>
  <c r="V43" s="1"/>
  <c r="U24"/>
  <c r="V24" s="1"/>
  <c r="U8"/>
  <c r="V8" s="1"/>
  <c r="U38"/>
  <c r="V38" s="1"/>
  <c r="U25"/>
  <c r="V25" s="1"/>
  <c r="U5"/>
  <c r="V5" s="1"/>
  <c r="U285"/>
  <c r="V285" s="1"/>
  <c r="U292"/>
  <c r="V292" s="1"/>
  <c r="U278"/>
  <c r="V278" s="1"/>
  <c r="U266"/>
  <c r="V266" s="1"/>
  <c r="U258"/>
  <c r="V258" s="1"/>
  <c r="U250"/>
  <c r="V250" s="1"/>
  <c r="U242"/>
  <c r="V242" s="1"/>
  <c r="U234"/>
  <c r="V234" s="1"/>
  <c r="U226"/>
  <c r="V226" s="1"/>
  <c r="U218"/>
  <c r="V218" s="1"/>
  <c r="U203"/>
  <c r="V203" s="1"/>
  <c r="U188"/>
  <c r="V188" s="1"/>
  <c r="U180"/>
  <c r="V180" s="1"/>
  <c r="U172"/>
  <c r="V172" s="1"/>
  <c r="U164"/>
  <c r="V164" s="1"/>
  <c r="U281"/>
  <c r="V281" s="1"/>
  <c r="U290"/>
  <c r="V290" s="1"/>
  <c r="U270"/>
  <c r="V270" s="1"/>
  <c r="U202"/>
  <c r="V202" s="1"/>
  <c r="U289"/>
  <c r="V289" s="1"/>
  <c r="U261"/>
  <c r="V261" s="1"/>
  <c r="U251"/>
  <c r="V251" s="1"/>
  <c r="U243"/>
  <c r="V243" s="1"/>
  <c r="U235"/>
  <c r="V235" s="1"/>
  <c r="U227"/>
  <c r="V227" s="1"/>
  <c r="U219"/>
  <c r="V219" s="1"/>
  <c r="U205"/>
  <c r="V205" s="1"/>
  <c r="U189"/>
  <c r="V189" s="1"/>
  <c r="U181"/>
  <c r="V181" s="1"/>
  <c r="U173"/>
  <c r="V173" s="1"/>
  <c r="U165"/>
  <c r="V165" s="1"/>
  <c r="U275"/>
  <c r="V275" s="1"/>
  <c r="U259"/>
  <c r="V259" s="1"/>
  <c r="U204"/>
  <c r="V204" s="1"/>
  <c r="U162"/>
  <c r="V162" s="1"/>
  <c r="U143"/>
  <c r="V143" s="1"/>
  <c r="U123"/>
  <c r="V123" s="1"/>
  <c r="U110"/>
  <c r="V110" s="1"/>
  <c r="U102"/>
  <c r="V102" s="1"/>
  <c r="U82"/>
  <c r="V82" s="1"/>
  <c r="U160"/>
  <c r="V160" s="1"/>
  <c r="U144"/>
  <c r="V144" s="1"/>
  <c r="U122"/>
  <c r="V122" s="1"/>
  <c r="U84"/>
  <c r="V84" s="1"/>
  <c r="U52"/>
  <c r="V52" s="1"/>
  <c r="U153"/>
  <c r="V153" s="1"/>
  <c r="U137"/>
  <c r="V137" s="1"/>
  <c r="U121"/>
  <c r="V121" s="1"/>
  <c r="U109"/>
  <c r="V109" s="1"/>
  <c r="U101"/>
  <c r="V101" s="1"/>
  <c r="U78"/>
  <c r="V78" s="1"/>
  <c r="U158"/>
  <c r="V158" s="1"/>
  <c r="U138"/>
  <c r="V138" s="1"/>
  <c r="U115"/>
  <c r="V115" s="1"/>
  <c r="U72"/>
  <c r="V72" s="1"/>
  <c r="U95"/>
  <c r="V95" s="1"/>
  <c r="U87"/>
  <c r="V87" s="1"/>
  <c r="U79"/>
  <c r="V79" s="1"/>
  <c r="U71"/>
  <c r="V71" s="1"/>
  <c r="U63"/>
  <c r="V63" s="1"/>
  <c r="U55"/>
  <c r="V55" s="1"/>
  <c r="U41"/>
  <c r="V41" s="1"/>
  <c r="U22"/>
  <c r="V22" s="1"/>
  <c r="U6"/>
  <c r="V6" s="1"/>
  <c r="U44"/>
  <c r="V44" s="1"/>
  <c r="U29"/>
  <c r="V29" s="1"/>
  <c r="U15"/>
  <c r="V15" s="1"/>
  <c r="U47"/>
  <c r="V47" s="1"/>
  <c r="U31"/>
  <c r="V31" s="1"/>
  <c r="U12"/>
  <c r="V12" s="1"/>
  <c r="U42"/>
  <c r="V42" s="1"/>
  <c r="U28"/>
  <c r="V28" s="1"/>
  <c r="U9"/>
  <c r="V9" s="1"/>
  <c r="U293"/>
  <c r="V293" s="1"/>
  <c r="U296"/>
  <c r="V296" s="1"/>
  <c r="U282"/>
  <c r="V282" s="1"/>
  <c r="U268"/>
  <c r="V268" s="1"/>
  <c r="U260"/>
  <c r="V260" s="1"/>
  <c r="U252"/>
  <c r="V252" s="1"/>
  <c r="U244"/>
  <c r="V244" s="1"/>
  <c r="U236"/>
  <c r="V236" s="1"/>
  <c r="U228"/>
  <c r="V228" s="1"/>
  <c r="U220"/>
  <c r="V220" s="1"/>
  <c r="U207"/>
  <c r="V207" s="1"/>
  <c r="U191"/>
  <c r="V191" s="1"/>
  <c r="U182"/>
  <c r="V182" s="1"/>
  <c r="U174"/>
  <c r="V174" s="1"/>
  <c r="U166"/>
  <c r="V166" s="1"/>
  <c r="U287"/>
  <c r="V287" s="1"/>
  <c r="U294"/>
  <c r="V294" s="1"/>
  <c r="U276"/>
  <c r="V276" s="1"/>
  <c r="U206"/>
  <c r="V206" s="1"/>
  <c r="U190"/>
  <c r="V190" s="1"/>
  <c r="U265"/>
  <c r="V265" s="1"/>
  <c r="U253"/>
  <c r="V253" s="1"/>
  <c r="U245"/>
  <c r="V245" s="1"/>
  <c r="U237"/>
  <c r="V237" s="1"/>
  <c r="U229"/>
  <c r="V229" s="1"/>
  <c r="U221"/>
  <c r="V221" s="1"/>
  <c r="U209"/>
  <c r="V209" s="1"/>
  <c r="U193"/>
  <c r="V193" s="1"/>
  <c r="U183"/>
  <c r="V183" s="1"/>
  <c r="U175"/>
  <c r="V175" s="1"/>
  <c r="U167"/>
  <c r="V167" s="1"/>
  <c r="U283"/>
  <c r="V283" s="1"/>
  <c r="U263"/>
  <c r="V263" s="1"/>
  <c r="U208"/>
  <c r="V208" s="1"/>
  <c r="U192"/>
  <c r="V192" s="1"/>
  <c r="U151"/>
  <c r="V151" s="1"/>
  <c r="U127"/>
  <c r="V127" s="1"/>
  <c r="U112"/>
  <c r="V112" s="1"/>
  <c r="U104"/>
  <c r="V104" s="1"/>
  <c r="U90"/>
  <c r="V90" s="1"/>
  <c r="U58"/>
  <c r="V58" s="1"/>
  <c r="U148"/>
  <c r="V148" s="1"/>
  <c r="U132"/>
  <c r="V132" s="1"/>
  <c r="U92"/>
  <c r="V92" s="1"/>
  <c r="U60"/>
  <c r="V60" s="1"/>
  <c r="U157"/>
  <c r="V157" s="1"/>
  <c r="U141"/>
  <c r="V141" s="1"/>
  <c r="U125"/>
  <c r="V125" s="1"/>
  <c r="U111"/>
  <c r="V111" s="1"/>
  <c r="U103"/>
  <c r="V103" s="1"/>
  <c r="U86"/>
  <c r="V86" s="1"/>
  <c r="U54"/>
  <c r="V54" s="1"/>
  <c r="U142"/>
  <c r="V142" s="1"/>
  <c r="U124"/>
  <c r="V124" s="1"/>
  <c r="U80"/>
  <c r="V80" s="1"/>
  <c r="U97"/>
  <c r="V97" s="1"/>
  <c r="U89"/>
  <c r="V89" s="1"/>
  <c r="U81"/>
  <c r="V81" s="1"/>
  <c r="U73"/>
  <c r="V73" s="1"/>
  <c r="U65"/>
  <c r="V65" s="1"/>
  <c r="U57"/>
  <c r="V57" s="1"/>
  <c r="U45"/>
  <c r="V45" s="1"/>
  <c r="U26"/>
  <c r="V26" s="1"/>
  <c r="U10"/>
  <c r="V10" s="1"/>
  <c r="U48"/>
  <c r="V48" s="1"/>
  <c r="U32"/>
  <c r="V32" s="1"/>
  <c r="U19"/>
  <c r="V19" s="1"/>
  <c r="U50"/>
  <c r="V50" s="1"/>
  <c r="U35"/>
  <c r="V35" s="1"/>
  <c r="U16"/>
  <c r="V16" s="1"/>
  <c r="U46"/>
  <c r="V46" s="1"/>
  <c r="U30"/>
  <c r="V30" s="1"/>
  <c r="U17"/>
  <c r="V17" s="1"/>
  <c r="U299"/>
  <c r="V299" s="1"/>
  <c r="U300"/>
  <c r="V300" s="1"/>
  <c r="U284"/>
  <c r="V284" s="1"/>
  <c r="U272"/>
  <c r="V272" s="1"/>
  <c r="U262"/>
  <c r="V262" s="1"/>
  <c r="U254"/>
  <c r="V254" s="1"/>
  <c r="U246"/>
  <c r="V246" s="1"/>
  <c r="U238"/>
  <c r="V238" s="1"/>
  <c r="U230"/>
  <c r="V230" s="1"/>
  <c r="U222"/>
  <c r="V222" s="1"/>
  <c r="U211"/>
  <c r="V211" s="1"/>
  <c r="U195"/>
  <c r="V195" s="1"/>
  <c r="U184"/>
  <c r="V184" s="1"/>
  <c r="U176"/>
  <c r="V176" s="1"/>
  <c r="U168"/>
  <c r="V168" s="1"/>
  <c r="U295"/>
  <c r="V295" s="1"/>
  <c r="U298"/>
  <c r="V298" s="1"/>
  <c r="U280"/>
  <c r="V280" s="1"/>
  <c r="U210"/>
  <c r="V210" s="1"/>
  <c r="U194"/>
  <c r="V194" s="1"/>
  <c r="U271"/>
  <c r="V271" s="1"/>
  <c r="U255"/>
  <c r="V255" s="1"/>
  <c r="U247"/>
  <c r="V247" s="1"/>
  <c r="U239"/>
  <c r="V239" s="1"/>
  <c r="U231"/>
  <c r="V231" s="1"/>
  <c r="U223"/>
  <c r="V223" s="1"/>
  <c r="U213"/>
  <c r="V213" s="1"/>
  <c r="U197"/>
  <c r="V197" s="1"/>
  <c r="U185"/>
  <c r="V185" s="1"/>
  <c r="U177"/>
  <c r="V177" s="1"/>
  <c r="U169"/>
  <c r="V169" s="1"/>
  <c r="U291"/>
  <c r="V291" s="1"/>
  <c r="U267"/>
  <c r="V267" s="1"/>
  <c r="U212"/>
  <c r="V212" s="1"/>
  <c r="U196"/>
  <c r="V196" s="1"/>
  <c r="U155"/>
  <c r="V155" s="1"/>
  <c r="U131"/>
  <c r="V131" s="1"/>
  <c r="U117"/>
  <c r="V117" s="1"/>
  <c r="U106"/>
  <c r="V106" s="1"/>
  <c r="U98"/>
  <c r="V98" s="1"/>
  <c r="U66"/>
  <c r="V66" s="1"/>
  <c r="U152"/>
  <c r="V152" s="1"/>
  <c r="U136"/>
  <c r="V136" s="1"/>
  <c r="U114"/>
  <c r="V114" s="1"/>
  <c r="U68"/>
  <c r="V68" s="1"/>
  <c r="U161"/>
  <c r="V161" s="1"/>
  <c r="U145"/>
  <c r="V145" s="1"/>
  <c r="U129"/>
  <c r="V129" s="1"/>
  <c r="U113"/>
  <c r="V113" s="1"/>
  <c r="U105"/>
  <c r="V105" s="1"/>
  <c r="U94"/>
  <c r="V94" s="1"/>
  <c r="U62"/>
  <c r="V62" s="1"/>
  <c r="U150"/>
  <c r="V150" s="1"/>
  <c r="U128"/>
  <c r="V128" s="1"/>
  <c r="U88"/>
  <c r="V88" s="1"/>
  <c r="U56"/>
  <c r="V56" s="1"/>
  <c r="U91"/>
  <c r="V91" s="1"/>
  <c r="U83"/>
  <c r="V83" s="1"/>
  <c r="U75"/>
  <c r="V75" s="1"/>
  <c r="U67"/>
  <c r="V67" s="1"/>
  <c r="U59"/>
  <c r="V59" s="1"/>
  <c r="U51"/>
  <c r="V51" s="1"/>
  <c r="U33"/>
  <c r="V33" s="1"/>
  <c r="U14"/>
  <c r="V14" s="1"/>
  <c r="U49"/>
  <c r="V49" s="1"/>
  <c r="U36"/>
  <c r="V36" s="1"/>
  <c r="U23"/>
  <c r="V23" s="1"/>
  <c r="U3"/>
  <c r="V3" s="1"/>
  <c r="U39"/>
  <c r="V39" s="1"/>
  <c r="U20"/>
  <c r="V20" s="1"/>
  <c r="U4"/>
  <c r="V4" s="1"/>
  <c r="U34"/>
  <c r="V34" s="1"/>
  <c r="U21"/>
  <c r="V21" s="1"/>
  <c r="D30" i="3"/>
  <c r="W2" i="2" l="1"/>
  <c r="B12" i="4" s="1"/>
  <c r="C12" s="1"/>
  <c r="D12" s="1"/>
  <c r="W3" i="2"/>
  <c r="B13" i="4" s="1"/>
  <c r="W4" i="2"/>
  <c r="B14" i="4" s="1"/>
  <c r="W5" i="2"/>
  <c r="B15" i="4" s="1"/>
  <c r="W6" i="2"/>
  <c r="B16" i="4" s="1"/>
  <c r="C16" s="1"/>
  <c r="D16" s="1"/>
  <c r="W7" i="2"/>
  <c r="B17" i="4" s="1"/>
  <c r="W8" i="2"/>
  <c r="B18" i="4" s="1"/>
  <c r="C18" s="1"/>
  <c r="D18" s="1"/>
  <c r="W9" i="2"/>
  <c r="B19" i="4" s="1"/>
  <c r="W10" i="2"/>
  <c r="B20" i="4" s="1"/>
  <c r="W11" i="2"/>
  <c r="B21" i="4" s="1"/>
  <c r="W12" i="2"/>
  <c r="B22" i="4" s="1"/>
  <c r="C22" s="1"/>
  <c r="D22" s="1"/>
  <c r="W13" i="2"/>
  <c r="B23" i="4" s="1"/>
  <c r="W14" i="2"/>
  <c r="B24" i="4" s="1"/>
  <c r="C24" s="1"/>
  <c r="D24" s="1"/>
  <c r="W15" i="2"/>
  <c r="B25" i="4" s="1"/>
  <c r="W16" i="2"/>
  <c r="B26" i="4" s="1"/>
  <c r="W17" i="2"/>
  <c r="B27" i="4" s="1"/>
  <c r="W18" i="2"/>
  <c r="B28" i="4" s="1"/>
  <c r="W19" i="2"/>
  <c r="B29" i="4" s="1"/>
  <c r="W20" i="2"/>
  <c r="B30" i="4" s="1"/>
  <c r="W21" i="2"/>
  <c r="B31" i="4" s="1"/>
  <c r="W22" i="2"/>
  <c r="B32" i="4" s="1"/>
  <c r="C32" s="1"/>
  <c r="D32" s="1"/>
  <c r="W23" i="2"/>
  <c r="B33" i="4" s="1"/>
  <c r="W24" i="2"/>
  <c r="B34" i="4" s="1"/>
  <c r="W25" i="2"/>
  <c r="B35" i="4" s="1"/>
  <c r="W26" i="2"/>
  <c r="B36" i="4" s="1"/>
  <c r="C36" s="1"/>
  <c r="D36" s="1"/>
  <c r="W31" i="2"/>
  <c r="B41" i="4" s="1"/>
  <c r="W35" i="2"/>
  <c r="B45" i="4" s="1"/>
  <c r="C45" s="1"/>
  <c r="D45" s="1"/>
  <c r="W39" i="2"/>
  <c r="B49" i="4" s="1"/>
  <c r="W43" i="2"/>
  <c r="B53" i="4" s="1"/>
  <c r="C53" s="1"/>
  <c r="D53" s="1"/>
  <c r="W47" i="2"/>
  <c r="B57" i="4" s="1"/>
  <c r="W49" i="2"/>
  <c r="B59" i="4" s="1"/>
  <c r="W27" i="2"/>
  <c r="B37" i="4" s="1"/>
  <c r="W29" i="2"/>
  <c r="B39" i="4" s="1"/>
  <c r="C39" s="1"/>
  <c r="D39" s="1"/>
  <c r="W32" i="2"/>
  <c r="B42" i="4" s="1"/>
  <c r="W36" i="2"/>
  <c r="B46" i="4" s="1"/>
  <c r="W40" i="2"/>
  <c r="B50" i="4" s="1"/>
  <c r="W44" i="2"/>
  <c r="B54" i="4" s="1"/>
  <c r="C54" s="1"/>
  <c r="D54" s="1"/>
  <c r="W48" i="2"/>
  <c r="B58" i="4" s="1"/>
  <c r="W51" i="2"/>
  <c r="B61" i="4" s="1"/>
  <c r="C61" s="1"/>
  <c r="D61" s="1"/>
  <c r="W53" i="2"/>
  <c r="B63" i="4" s="1"/>
  <c r="W55" i="2"/>
  <c r="B65" i="4" s="1"/>
  <c r="C65" s="1"/>
  <c r="D65" s="1"/>
  <c r="W57" i="2"/>
  <c r="B67" i="4" s="1"/>
  <c r="W59" i="2"/>
  <c r="B69" i="4" s="1"/>
  <c r="W61" i="2"/>
  <c r="B71" i="4" s="1"/>
  <c r="W63" i="2"/>
  <c r="B73" i="4" s="1"/>
  <c r="C73" s="1"/>
  <c r="D73" s="1"/>
  <c r="W65" i="2"/>
  <c r="B75" i="4" s="1"/>
  <c r="W67" i="2"/>
  <c r="B77" i="4" s="1"/>
  <c r="W69" i="2"/>
  <c r="B79" i="4" s="1"/>
  <c r="W71" i="2"/>
  <c r="B81" i="4" s="1"/>
  <c r="C81" s="1"/>
  <c r="D81" s="1"/>
  <c r="W73" i="2"/>
  <c r="B83" i="4" s="1"/>
  <c r="W75" i="2"/>
  <c r="B85" i="4" s="1"/>
  <c r="C85" s="1"/>
  <c r="D85" s="1"/>
  <c r="W77" i="2"/>
  <c r="B87" i="4" s="1"/>
  <c r="W79" i="2"/>
  <c r="B89" i="4" s="1"/>
  <c r="C89" s="1"/>
  <c r="D89" s="1"/>
  <c r="W81" i="2"/>
  <c r="B91" i="4" s="1"/>
  <c r="W83" i="2"/>
  <c r="B93" i="4" s="1"/>
  <c r="C93" s="1"/>
  <c r="D93" s="1"/>
  <c r="W85" i="2"/>
  <c r="B95" i="4" s="1"/>
  <c r="W87" i="2"/>
  <c r="B97" i="4" s="1"/>
  <c r="C97" s="1"/>
  <c r="D97" s="1"/>
  <c r="W89" i="2"/>
  <c r="B99" i="4" s="1"/>
  <c r="W91" i="2"/>
  <c r="B101" i="4" s="1"/>
  <c r="C101" s="1"/>
  <c r="D101" s="1"/>
  <c r="W93" i="2"/>
  <c r="W95"/>
  <c r="W97"/>
  <c r="W99"/>
  <c r="W101"/>
  <c r="W103"/>
  <c r="W105"/>
  <c r="W107"/>
  <c r="W109"/>
  <c r="W111"/>
  <c r="W113"/>
  <c r="W115"/>
  <c r="W117"/>
  <c r="W119"/>
  <c r="W121"/>
  <c r="W123"/>
  <c r="W125"/>
  <c r="W127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33"/>
  <c r="B43" i="4" s="1"/>
  <c r="W37" i="2"/>
  <c r="B47" i="4" s="1"/>
  <c r="C47" s="1"/>
  <c r="D47" s="1"/>
  <c r="W41" i="2"/>
  <c r="B51" i="4" s="1"/>
  <c r="W45" i="2"/>
  <c r="B55" i="4" s="1"/>
  <c r="C55" s="1"/>
  <c r="D55" s="1"/>
  <c r="W28" i="2"/>
  <c r="B38" i="4" s="1"/>
  <c r="W30" i="2"/>
  <c r="B40" i="4" s="1"/>
  <c r="C40" s="1"/>
  <c r="D40" s="1"/>
  <c r="W34" i="2"/>
  <c r="B44" i="4" s="1"/>
  <c r="W38" i="2"/>
  <c r="B48" i="4" s="1"/>
  <c r="W42" i="2"/>
  <c r="B52" i="4" s="1"/>
  <c r="W46" i="2"/>
  <c r="B56" i="4" s="1"/>
  <c r="C56" s="1"/>
  <c r="D56" s="1"/>
  <c r="W50" i="2"/>
  <c r="B60" i="4" s="1"/>
  <c r="W52" i="2"/>
  <c r="B62" i="4" s="1"/>
  <c r="W54" i="2"/>
  <c r="B64" i="4" s="1"/>
  <c r="W56" i="2"/>
  <c r="B66" i="4" s="1"/>
  <c r="W58" i="2"/>
  <c r="B68" i="4" s="1"/>
  <c r="W60" i="2"/>
  <c r="B70" i="4" s="1"/>
  <c r="C70" s="1"/>
  <c r="D70" s="1"/>
  <c r="W62" i="2"/>
  <c r="B72" i="4" s="1"/>
  <c r="W64" i="2"/>
  <c r="B74" i="4" s="1"/>
  <c r="C74" s="1"/>
  <c r="D74" s="1"/>
  <c r="W66" i="2"/>
  <c r="B76" i="4" s="1"/>
  <c r="W68" i="2"/>
  <c r="B78" i="4" s="1"/>
  <c r="W70" i="2"/>
  <c r="B80" i="4" s="1"/>
  <c r="W72" i="2"/>
  <c r="B82" i="4" s="1"/>
  <c r="W74" i="2"/>
  <c r="B84" i="4" s="1"/>
  <c r="W76" i="2"/>
  <c r="B86" i="4" s="1"/>
  <c r="W78" i="2"/>
  <c r="B88" i="4" s="1"/>
  <c r="W80" i="2"/>
  <c r="B90" i="4" s="1"/>
  <c r="C90" s="1"/>
  <c r="D90" s="1"/>
  <c r="W82" i="2"/>
  <c r="B92" i="4" s="1"/>
  <c r="W84" i="2"/>
  <c r="B94" i="4" s="1"/>
  <c r="C94" s="1"/>
  <c r="D94" s="1"/>
  <c r="W86" i="2"/>
  <c r="B96" i="4" s="1"/>
  <c r="W88" i="2"/>
  <c r="B98" i="4" s="1"/>
  <c r="C98" s="1"/>
  <c r="D98" s="1"/>
  <c r="W90" i="2"/>
  <c r="B100" i="4" s="1"/>
  <c r="W92" i="2"/>
  <c r="W94"/>
  <c r="W96"/>
  <c r="W98"/>
  <c r="W100"/>
  <c r="W102"/>
  <c r="W104"/>
  <c r="W106"/>
  <c r="W108"/>
  <c r="W110"/>
  <c r="W112"/>
  <c r="W114"/>
  <c r="W116"/>
  <c r="W118"/>
  <c r="W120"/>
  <c r="W122"/>
  <c r="W124"/>
  <c r="W126"/>
  <c r="W128"/>
  <c r="W241"/>
  <c r="W246"/>
  <c r="W247"/>
  <c r="W248"/>
  <c r="W249"/>
  <c r="W254"/>
  <c r="W258"/>
  <c r="W267"/>
  <c r="W279"/>
  <c r="W290"/>
  <c r="W293"/>
  <c r="W299"/>
  <c r="W162"/>
  <c r="W164"/>
  <c r="W166"/>
  <c r="W168"/>
  <c r="W170"/>
  <c r="W172"/>
  <c r="W174"/>
  <c r="W176"/>
  <c r="W178"/>
  <c r="W180"/>
  <c r="W182"/>
  <c r="W184"/>
  <c r="W186"/>
  <c r="W188"/>
  <c r="W250"/>
  <c r="W257"/>
  <c r="W259"/>
  <c r="W260"/>
  <c r="W261"/>
  <c r="W262"/>
  <c r="W266"/>
  <c r="W269"/>
  <c r="W270"/>
  <c r="W271"/>
  <c r="W272"/>
  <c r="W280"/>
  <c r="W281"/>
  <c r="W287"/>
  <c r="W288"/>
  <c r="W289"/>
  <c r="W295"/>
  <c r="W296"/>
  <c r="W297"/>
  <c r="W29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W211"/>
  <c r="W212"/>
  <c r="W213"/>
  <c r="W214"/>
  <c r="W215"/>
  <c r="W216"/>
  <c r="W217"/>
  <c r="W218"/>
  <c r="W219"/>
  <c r="W220"/>
  <c r="W221"/>
  <c r="W222"/>
  <c r="W223"/>
  <c r="W224"/>
  <c r="W225"/>
  <c r="W226"/>
  <c r="W227"/>
  <c r="W228"/>
  <c r="W229"/>
  <c r="W230"/>
  <c r="W231"/>
  <c r="W232"/>
  <c r="W233"/>
  <c r="W234"/>
  <c r="W235"/>
  <c r="W236"/>
  <c r="W237"/>
  <c r="W238"/>
  <c r="W239"/>
  <c r="W240"/>
  <c r="W243"/>
  <c r="W244"/>
  <c r="W251"/>
  <c r="W255"/>
  <c r="W256"/>
  <c r="W273"/>
  <c r="W278"/>
  <c r="W282"/>
  <c r="W286"/>
  <c r="W294"/>
  <c r="W161"/>
  <c r="W163"/>
  <c r="W165"/>
  <c r="W167"/>
  <c r="W169"/>
  <c r="W171"/>
  <c r="W173"/>
  <c r="W175"/>
  <c r="W177"/>
  <c r="W179"/>
  <c r="W181"/>
  <c r="W183"/>
  <c r="W185"/>
  <c r="W187"/>
  <c r="W242"/>
  <c r="W245"/>
  <c r="W252"/>
  <c r="W253"/>
  <c r="W263"/>
  <c r="W264"/>
  <c r="W265"/>
  <c r="W268"/>
  <c r="W274"/>
  <c r="W275"/>
  <c r="W276"/>
  <c r="W277"/>
  <c r="W283"/>
  <c r="W284"/>
  <c r="W285"/>
  <c r="W291"/>
  <c r="W292"/>
  <c r="W300"/>
  <c r="W301"/>
  <c r="O2"/>
  <c r="O3"/>
  <c r="C11" i="3" s="1"/>
  <c r="D11" s="1"/>
  <c r="O4" i="2"/>
  <c r="O5"/>
  <c r="O6"/>
  <c r="O7"/>
  <c r="C15" i="3" s="1"/>
  <c r="D15" s="1"/>
  <c r="O8" i="2"/>
  <c r="O9"/>
  <c r="O10"/>
  <c r="O11"/>
  <c r="C19" i="3" s="1"/>
  <c r="D19" s="1"/>
  <c r="O12" i="2"/>
  <c r="O13"/>
  <c r="O14"/>
  <c r="O15"/>
  <c r="E23" i="3" s="1"/>
  <c r="O16" i="2"/>
  <c r="O17"/>
  <c r="O18"/>
  <c r="O19"/>
  <c r="E27" i="3" s="1"/>
  <c r="O20" i="2"/>
  <c r="O21"/>
  <c r="O22"/>
  <c r="O23"/>
  <c r="G32" i="3" s="1"/>
  <c r="O24" i="2"/>
  <c r="O25"/>
  <c r="O26"/>
  <c r="O27"/>
  <c r="G36" i="3" s="1"/>
  <c r="O28" i="2"/>
  <c r="O29"/>
  <c r="O30"/>
  <c r="O31"/>
  <c r="G40" i="3" s="1"/>
  <c r="O32" i="2"/>
  <c r="O33"/>
  <c r="O34"/>
  <c r="O35"/>
  <c r="A44" i="3" s="1"/>
  <c r="O36" i="2"/>
  <c r="O37"/>
  <c r="O38"/>
  <c r="O39"/>
  <c r="G48" i="3" s="1"/>
  <c r="O40" i="2"/>
  <c r="O41"/>
  <c r="O42"/>
  <c r="O43"/>
  <c r="A52" i="3" s="1"/>
  <c r="O44" i="2"/>
  <c r="O45"/>
  <c r="O46"/>
  <c r="O47"/>
  <c r="A56" i="3" s="1"/>
  <c r="O48" i="2"/>
  <c r="O51"/>
  <c r="O53"/>
  <c r="O55"/>
  <c r="C64" i="3" s="1"/>
  <c r="D64" s="1"/>
  <c r="O57" i="2"/>
  <c r="O59"/>
  <c r="O61"/>
  <c r="O63"/>
  <c r="O65"/>
  <c r="O67"/>
  <c r="O69"/>
  <c r="O71"/>
  <c r="O73"/>
  <c r="O75"/>
  <c r="O77"/>
  <c r="O79"/>
  <c r="O81"/>
  <c r="O83"/>
  <c r="O85"/>
  <c r="O87"/>
  <c r="O89"/>
  <c r="O91"/>
  <c r="O93"/>
  <c r="O95"/>
  <c r="O97"/>
  <c r="O99"/>
  <c r="O101"/>
  <c r="O103"/>
  <c r="O105"/>
  <c r="O107"/>
  <c r="O109"/>
  <c r="O111"/>
  <c r="O113"/>
  <c r="O115"/>
  <c r="O117"/>
  <c r="O119"/>
  <c r="O121"/>
  <c r="O123"/>
  <c r="O125"/>
  <c r="O127"/>
  <c r="O129"/>
  <c r="O50"/>
  <c r="O49"/>
  <c r="O52"/>
  <c r="G61" i="3" s="1"/>
  <c r="O54" i="2"/>
  <c r="O56"/>
  <c r="O58"/>
  <c r="O60"/>
  <c r="O62"/>
  <c r="O64"/>
  <c r="O66"/>
  <c r="O68"/>
  <c r="O70"/>
  <c r="O72"/>
  <c r="O74"/>
  <c r="O76"/>
  <c r="O78"/>
  <c r="O80"/>
  <c r="O82"/>
  <c r="O84"/>
  <c r="O86"/>
  <c r="O88"/>
  <c r="O90"/>
  <c r="O92"/>
  <c r="O94"/>
  <c r="O96"/>
  <c r="O98"/>
  <c r="O100"/>
  <c r="O102"/>
  <c r="O104"/>
  <c r="O106"/>
  <c r="O108"/>
  <c r="O110"/>
  <c r="O112"/>
  <c r="O114"/>
  <c r="O116"/>
  <c r="O118"/>
  <c r="O120"/>
  <c r="O122"/>
  <c r="O124"/>
  <c r="O126"/>
  <c r="O128"/>
  <c r="O132"/>
  <c r="O136"/>
  <c r="O140"/>
  <c r="O144"/>
  <c r="O148"/>
  <c r="O152"/>
  <c r="O156"/>
  <c r="O160"/>
  <c r="O131"/>
  <c r="O135"/>
  <c r="O139"/>
  <c r="O143"/>
  <c r="O147"/>
  <c r="O151"/>
  <c r="O155"/>
  <c r="O159"/>
  <c r="O162"/>
  <c r="O164"/>
  <c r="O166"/>
  <c r="O168"/>
  <c r="O170"/>
  <c r="O172"/>
  <c r="O174"/>
  <c r="O176"/>
  <c r="O178"/>
  <c r="O180"/>
  <c r="O182"/>
  <c r="O184"/>
  <c r="O186"/>
  <c r="O188"/>
  <c r="O130"/>
  <c r="O134"/>
  <c r="O138"/>
  <c r="O142"/>
  <c r="O146"/>
  <c r="O150"/>
  <c r="O154"/>
  <c r="O158"/>
  <c r="O133"/>
  <c r="O137"/>
  <c r="O141"/>
  <c r="O145"/>
  <c r="O149"/>
  <c r="O153"/>
  <c r="O157"/>
  <c r="O161"/>
  <c r="O163"/>
  <c r="O165"/>
  <c r="O167"/>
  <c r="O169"/>
  <c r="O171"/>
  <c r="O173"/>
  <c r="O175"/>
  <c r="O177"/>
  <c r="O179"/>
  <c r="O181"/>
  <c r="O183"/>
  <c r="O185"/>
  <c r="O187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B29" i="3"/>
  <c r="F29"/>
  <c r="C29"/>
  <c r="D29" s="1"/>
  <c r="G29"/>
  <c r="E29"/>
  <c r="A29"/>
  <c r="A48"/>
  <c r="E61"/>
  <c r="C61"/>
  <c r="D61" s="1"/>
  <c r="C26"/>
  <c r="D26" s="1"/>
  <c r="F26"/>
  <c r="G26"/>
  <c r="A26"/>
  <c r="B26"/>
  <c r="E26"/>
  <c r="C23"/>
  <c r="D23" s="1"/>
  <c r="G23"/>
  <c r="A53"/>
  <c r="B53"/>
  <c r="E53"/>
  <c r="C53"/>
  <c r="D53" s="1"/>
  <c r="F53"/>
  <c r="G53"/>
  <c r="F20"/>
  <c r="B20"/>
  <c r="G20"/>
  <c r="A20"/>
  <c r="C20"/>
  <c r="D20" s="1"/>
  <c r="E20"/>
  <c r="G60"/>
  <c r="A60"/>
  <c r="B60"/>
  <c r="E60"/>
  <c r="C60"/>
  <c r="D60" s="1"/>
  <c r="F60"/>
  <c r="A39"/>
  <c r="C39"/>
  <c r="D39" s="1"/>
  <c r="E39"/>
  <c r="F39"/>
  <c r="B39"/>
  <c r="G39"/>
  <c r="C63"/>
  <c r="D63" s="1"/>
  <c r="F63"/>
  <c r="G63"/>
  <c r="B63"/>
  <c r="E63"/>
  <c r="A63"/>
  <c r="C27"/>
  <c r="D27" s="1"/>
  <c r="G27"/>
  <c r="A40"/>
  <c r="F59"/>
  <c r="C59"/>
  <c r="D59" s="1"/>
  <c r="G59"/>
  <c r="E59"/>
  <c r="A59"/>
  <c r="B59"/>
  <c r="F24"/>
  <c r="B24"/>
  <c r="G24"/>
  <c r="A24"/>
  <c r="C24"/>
  <c r="D24" s="1"/>
  <c r="E24"/>
  <c r="G10"/>
  <c r="A10"/>
  <c r="B10"/>
  <c r="E10"/>
  <c r="C10"/>
  <c r="D10" s="1"/>
  <c r="F10"/>
  <c r="F38"/>
  <c r="G38"/>
  <c r="A38"/>
  <c r="C38"/>
  <c r="D38" s="1"/>
  <c r="B38"/>
  <c r="E38"/>
  <c r="G56"/>
  <c r="F56"/>
  <c r="A35"/>
  <c r="C35"/>
  <c r="D35" s="1"/>
  <c r="E35"/>
  <c r="F35"/>
  <c r="B35"/>
  <c r="G35"/>
  <c r="B11"/>
  <c r="G11"/>
  <c r="A32"/>
  <c r="F50"/>
  <c r="G50"/>
  <c r="A50"/>
  <c r="C50"/>
  <c r="D50" s="1"/>
  <c r="B50"/>
  <c r="E50"/>
  <c r="F65"/>
  <c r="B65"/>
  <c r="G65"/>
  <c r="A65"/>
  <c r="C65"/>
  <c r="D65" s="1"/>
  <c r="E65"/>
  <c r="F28"/>
  <c r="B28"/>
  <c r="G28"/>
  <c r="A28"/>
  <c r="C28"/>
  <c r="D28" s="1"/>
  <c r="E28"/>
  <c r="E15"/>
  <c r="A68"/>
  <c r="C68"/>
  <c r="D68" s="1"/>
  <c r="B68"/>
  <c r="E68"/>
  <c r="F68"/>
  <c r="G68"/>
  <c r="A47"/>
  <c r="C47"/>
  <c r="D47" s="1"/>
  <c r="E47"/>
  <c r="F47"/>
  <c r="B47"/>
  <c r="G47"/>
  <c r="G44"/>
  <c r="F44"/>
  <c r="A36"/>
  <c r="F54"/>
  <c r="G54"/>
  <c r="A54"/>
  <c r="C54"/>
  <c r="D54" s="1"/>
  <c r="B54"/>
  <c r="E54"/>
  <c r="A33"/>
  <c r="B33"/>
  <c r="E33"/>
  <c r="C33"/>
  <c r="D33" s="1"/>
  <c r="F33"/>
  <c r="G33"/>
  <c r="F57"/>
  <c r="G57"/>
  <c r="B57"/>
  <c r="E57"/>
  <c r="C57"/>
  <c r="D57" s="1"/>
  <c r="A57"/>
  <c r="E64"/>
  <c r="A43"/>
  <c r="C43"/>
  <c r="D43" s="1"/>
  <c r="E43"/>
  <c r="F43"/>
  <c r="B43"/>
  <c r="G43"/>
  <c r="C14"/>
  <c r="D14" s="1"/>
  <c r="F14"/>
  <c r="G14"/>
  <c r="A14"/>
  <c r="B14"/>
  <c r="E14"/>
  <c r="F46"/>
  <c r="G46"/>
  <c r="A46"/>
  <c r="C46"/>
  <c r="D46" s="1"/>
  <c r="B46"/>
  <c r="E46"/>
  <c r="G58"/>
  <c r="A58"/>
  <c r="C58"/>
  <c r="D58" s="1"/>
  <c r="E58"/>
  <c r="F58"/>
  <c r="B58"/>
  <c r="A37"/>
  <c r="B37"/>
  <c r="E37"/>
  <c r="C37"/>
  <c r="D37" s="1"/>
  <c r="F37"/>
  <c r="G37"/>
  <c r="A12"/>
  <c r="B12"/>
  <c r="C12"/>
  <c r="D12" s="1"/>
  <c r="E12"/>
  <c r="F12"/>
  <c r="G12"/>
  <c r="B25"/>
  <c r="F25"/>
  <c r="C25"/>
  <c r="D25" s="1"/>
  <c r="G25"/>
  <c r="E25"/>
  <c r="A25"/>
  <c r="E19"/>
  <c r="A55"/>
  <c r="C55"/>
  <c r="D55" s="1"/>
  <c r="E55"/>
  <c r="F55"/>
  <c r="B55"/>
  <c r="G55"/>
  <c r="C22"/>
  <c r="D22" s="1"/>
  <c r="F22"/>
  <c r="G22"/>
  <c r="A22"/>
  <c r="B22"/>
  <c r="E22"/>
  <c r="G62"/>
  <c r="A62"/>
  <c r="C62"/>
  <c r="D62" s="1"/>
  <c r="E62"/>
  <c r="F62"/>
  <c r="B62"/>
  <c r="A41"/>
  <c r="B41"/>
  <c r="E41"/>
  <c r="C41"/>
  <c r="D41" s="1"/>
  <c r="F41"/>
  <c r="G41"/>
  <c r="B13"/>
  <c r="F13"/>
  <c r="C13"/>
  <c r="D13" s="1"/>
  <c r="G13"/>
  <c r="E13"/>
  <c r="A13"/>
  <c r="B21"/>
  <c r="F21"/>
  <c r="C21"/>
  <c r="D21" s="1"/>
  <c r="G21"/>
  <c r="E21"/>
  <c r="A21"/>
  <c r="A51"/>
  <c r="C51"/>
  <c r="D51" s="1"/>
  <c r="E51"/>
  <c r="F51"/>
  <c r="B51"/>
  <c r="G51"/>
  <c r="C18"/>
  <c r="D18" s="1"/>
  <c r="F18"/>
  <c r="G18"/>
  <c r="A18"/>
  <c r="B18"/>
  <c r="E18"/>
  <c r="B66"/>
  <c r="F66"/>
  <c r="C66"/>
  <c r="D66" s="1"/>
  <c r="G66"/>
  <c r="E66"/>
  <c r="A66"/>
  <c r="A45"/>
  <c r="B45"/>
  <c r="E45"/>
  <c r="C45"/>
  <c r="D45" s="1"/>
  <c r="F45"/>
  <c r="G45"/>
  <c r="F42"/>
  <c r="G42"/>
  <c r="A42"/>
  <c r="C42"/>
  <c r="D42" s="1"/>
  <c r="B42"/>
  <c r="E42"/>
  <c r="F34"/>
  <c r="G34"/>
  <c r="A34"/>
  <c r="C34"/>
  <c r="D34" s="1"/>
  <c r="B34"/>
  <c r="E34"/>
  <c r="G52"/>
  <c r="F52"/>
  <c r="C67"/>
  <c r="D67" s="1"/>
  <c r="F67"/>
  <c r="G67"/>
  <c r="A67"/>
  <c r="B67"/>
  <c r="E67"/>
  <c r="A31"/>
  <c r="C31"/>
  <c r="D31" s="1"/>
  <c r="E31"/>
  <c r="F31"/>
  <c r="B31"/>
  <c r="G31"/>
  <c r="B17"/>
  <c r="F17"/>
  <c r="C17"/>
  <c r="D17" s="1"/>
  <c r="G17"/>
  <c r="E17"/>
  <c r="A17"/>
  <c r="A49"/>
  <c r="B49"/>
  <c r="E49"/>
  <c r="C49"/>
  <c r="D49" s="1"/>
  <c r="F49"/>
  <c r="G49"/>
  <c r="F16"/>
  <c r="B16"/>
  <c r="G16"/>
  <c r="A16"/>
  <c r="C16"/>
  <c r="D16" s="1"/>
  <c r="E16"/>
  <c r="C13" i="4"/>
  <c r="D13" s="1"/>
  <c r="C14"/>
  <c r="D14" s="1"/>
  <c r="C17"/>
  <c r="D17" s="1"/>
  <c r="C15"/>
  <c r="D15" s="1"/>
  <c r="A31"/>
  <c r="C31"/>
  <c r="D31" s="1"/>
  <c r="A33"/>
  <c r="C30"/>
  <c r="D30" s="1"/>
  <c r="C27"/>
  <c r="D27" s="1"/>
  <c r="A27"/>
  <c r="C21"/>
  <c r="D21" s="1"/>
  <c r="A21"/>
  <c r="C29"/>
  <c r="D29" s="1"/>
  <c r="A29"/>
  <c r="C33"/>
  <c r="D33" s="1"/>
  <c r="A34"/>
  <c r="A13"/>
  <c r="A16"/>
  <c r="C26"/>
  <c r="D26" s="1"/>
  <c r="A14"/>
  <c r="C34"/>
  <c r="D34" s="1"/>
  <c r="C25"/>
  <c r="D25" s="1"/>
  <c r="A25"/>
  <c r="A17"/>
  <c r="C19"/>
  <c r="D19" s="1"/>
  <c r="A15"/>
  <c r="C20"/>
  <c r="D20" s="1"/>
  <c r="A19"/>
  <c r="C43"/>
  <c r="D43" s="1"/>
  <c r="C28"/>
  <c r="D28" s="1"/>
  <c r="C59"/>
  <c r="D59" s="1"/>
  <c r="C75"/>
  <c r="D75" s="1"/>
  <c r="C100"/>
  <c r="D100" s="1"/>
  <c r="A23"/>
  <c r="C23"/>
  <c r="D23" s="1"/>
  <c r="C35"/>
  <c r="D35" s="1"/>
  <c r="C48"/>
  <c r="D48" s="1"/>
  <c r="C80"/>
  <c r="D80" s="1"/>
  <c r="C63"/>
  <c r="D63" s="1"/>
  <c r="C95"/>
  <c r="D95" s="1"/>
  <c r="C38"/>
  <c r="D38" s="1"/>
  <c r="C66"/>
  <c r="D66" s="1"/>
  <c r="C49"/>
  <c r="D49" s="1"/>
  <c r="C72"/>
  <c r="D72" s="1"/>
  <c r="C87"/>
  <c r="D87" s="1"/>
  <c r="C62"/>
  <c r="D62" s="1"/>
  <c r="C77"/>
  <c r="D77" s="1"/>
  <c r="C58"/>
  <c r="D58" s="1"/>
  <c r="C64"/>
  <c r="D64" s="1"/>
  <c r="C96"/>
  <c r="D96" s="1"/>
  <c r="C79"/>
  <c r="D79" s="1"/>
  <c r="C86"/>
  <c r="D86" s="1"/>
  <c r="C69"/>
  <c r="D69" s="1"/>
  <c r="C37"/>
  <c r="D37" s="1"/>
  <c r="C50"/>
  <c r="D50" s="1"/>
  <c r="C82"/>
  <c r="D82" s="1"/>
  <c r="C88"/>
  <c r="D88" s="1"/>
  <c r="C71"/>
  <c r="D71" s="1"/>
  <c r="C46"/>
  <c r="D46" s="1"/>
  <c r="C78"/>
  <c r="D78" s="1"/>
  <c r="C42"/>
  <c r="D42" s="1"/>
  <c r="C57"/>
  <c r="D57" s="1"/>
  <c r="C83"/>
  <c r="D83" s="1"/>
  <c r="C51"/>
  <c r="D51" s="1"/>
  <c r="C68"/>
  <c r="D68" s="1"/>
  <c r="C91"/>
  <c r="D91" s="1"/>
  <c r="C76"/>
  <c r="D76" s="1"/>
  <c r="C44"/>
  <c r="D44" s="1"/>
  <c r="C41"/>
  <c r="D41" s="1"/>
  <c r="C99"/>
  <c r="D99" s="1"/>
  <c r="C67"/>
  <c r="D67" s="1"/>
  <c r="C84"/>
  <c r="D84" s="1"/>
  <c r="C52"/>
  <c r="D52" s="1"/>
  <c r="C92"/>
  <c r="D92" s="1"/>
  <c r="C60"/>
  <c r="D60" s="1"/>
  <c r="A18" l="1"/>
  <c r="A35"/>
  <c r="A26"/>
  <c r="A30"/>
  <c r="A22"/>
  <c r="A28"/>
  <c r="A12"/>
  <c r="A20"/>
  <c r="A24"/>
  <c r="B52" i="3"/>
  <c r="C52"/>
  <c r="D52" s="1"/>
  <c r="B19"/>
  <c r="B64"/>
  <c r="E36"/>
  <c r="B44"/>
  <c r="C44"/>
  <c r="D44" s="1"/>
  <c r="B15"/>
  <c r="E32"/>
  <c r="F11"/>
  <c r="A11"/>
  <c r="B56"/>
  <c r="C56"/>
  <c r="D56" s="1"/>
  <c r="E40"/>
  <c r="F27"/>
  <c r="A27"/>
  <c r="F23"/>
  <c r="A23"/>
  <c r="A61"/>
  <c r="B61"/>
  <c r="E48"/>
  <c r="E52"/>
  <c r="F19"/>
  <c r="A19"/>
  <c r="F64"/>
  <c r="A64"/>
  <c r="B36"/>
  <c r="C36"/>
  <c r="D36" s="1"/>
  <c r="E44"/>
  <c r="F15"/>
  <c r="A15"/>
  <c r="B32"/>
  <c r="C32"/>
  <c r="D32" s="1"/>
  <c r="E11"/>
  <c r="E56"/>
  <c r="B40"/>
  <c r="C40"/>
  <c r="D40" s="1"/>
  <c r="B27"/>
  <c r="B23"/>
  <c r="F61"/>
  <c r="B48"/>
  <c r="C48"/>
  <c r="D48" s="1"/>
  <c r="G19"/>
  <c r="G64"/>
  <c r="F36"/>
  <c r="G15"/>
  <c r="F32"/>
  <c r="F40"/>
  <c r="F48"/>
</calcChain>
</file>

<file path=xl/sharedStrings.xml><?xml version="1.0" encoding="utf-8"?>
<sst xmlns="http://schemas.openxmlformats.org/spreadsheetml/2006/main" count="375" uniqueCount="320">
  <si>
    <t>En charge</t>
  </si>
  <si>
    <t>Gaetane</t>
  </si>
  <si>
    <t>Doris</t>
  </si>
  <si>
    <t>Lise</t>
  </si>
  <si>
    <t>Annie</t>
  </si>
  <si>
    <t>Johanne</t>
  </si>
  <si>
    <t>Suzanne</t>
  </si>
  <si>
    <t>Nicole</t>
  </si>
  <si>
    <t>Claire</t>
  </si>
  <si>
    <t>Nom</t>
  </si>
  <si>
    <t>Téléphone</t>
  </si>
  <si>
    <t>Anniverssaire</t>
  </si>
  <si>
    <t>date Membre</t>
  </si>
  <si>
    <t>Groupe</t>
  </si>
  <si>
    <t>450-654-8642</t>
  </si>
  <si>
    <t>450-589-7687</t>
  </si>
  <si>
    <t>450-589-9412</t>
  </si>
  <si>
    <t>450-654-3754</t>
  </si>
  <si>
    <t>Calcul 2</t>
  </si>
  <si>
    <t>Age</t>
  </si>
  <si>
    <t>Ville</t>
  </si>
  <si>
    <t>Code postal</t>
  </si>
  <si>
    <t>Mois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</si>
  <si>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</si>
  <si>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</si>
  <si>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</si>
  <si>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</si>
  <si>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</si>
  <si>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</si>
  <si>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</si>
  <si>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</si>
  <si>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</si>
  <si>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</si>
  <si>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</si>
  <si>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mars</t>
  </si>
  <si>
    <t xml:space="preserve"> </t>
  </si>
  <si>
    <t>Calcul 1 
Tabeau de bord</t>
  </si>
  <si>
    <t>Calcul 2 
Tabeau de bord</t>
  </si>
  <si>
    <t>Verification 
Tableau de bord</t>
  </si>
  <si>
    <t>Adresse</t>
  </si>
  <si>
    <t>Calcul 
Anniverssaire</t>
  </si>
  <si>
    <t>Calcul Mois</t>
  </si>
  <si>
    <t>Calcul 1
Anniverssaire</t>
  </si>
  <si>
    <t>Calcul 2
Anniverssaire</t>
  </si>
  <si>
    <t>-</t>
  </si>
  <si>
    <t>Membres</t>
  </si>
  <si>
    <t>Allard, Roger*</t>
  </si>
  <si>
    <t>Aubertin, Rita</t>
  </si>
  <si>
    <t>Aubertin, Robert</t>
  </si>
  <si>
    <t>Aucoin,Marie-Stella*</t>
  </si>
  <si>
    <t>Ayotte, Yvon</t>
  </si>
  <si>
    <t>Ayotte-Bizaillon, Léa*</t>
  </si>
  <si>
    <t>Banville, Andrée</t>
  </si>
  <si>
    <t>Banville, Camille*</t>
  </si>
  <si>
    <t>Beaudoin, Jocelyne</t>
  </si>
  <si>
    <t>Beaudry, Roger*</t>
  </si>
  <si>
    <t>Beaulieu, Francine*</t>
  </si>
  <si>
    <t>Bélisle, Denise*</t>
  </si>
  <si>
    <t>Bergeron, Berthold*</t>
  </si>
  <si>
    <t>Bergeron-Simard, Michèle</t>
  </si>
  <si>
    <t>Bérubé, Rolland*</t>
  </si>
  <si>
    <t>Bérubé, Suzette</t>
  </si>
  <si>
    <t>Boily, Normand</t>
  </si>
  <si>
    <t>Boivin, Gérard*</t>
  </si>
  <si>
    <t>Bouchard, Paul-Émile</t>
  </si>
  <si>
    <t>Boucher, Jean-Pierre</t>
  </si>
  <si>
    <t>Boucher, Pierrette*</t>
  </si>
  <si>
    <t>Boyer, Gilles</t>
  </si>
  <si>
    <t>Boyer-Lachance, Diane*</t>
  </si>
  <si>
    <t>Brault, Johanne*</t>
  </si>
  <si>
    <t>Breton, Réjeanne*</t>
  </si>
  <si>
    <t>Brien, Brigitte</t>
  </si>
  <si>
    <t>Buron, Normand*</t>
  </si>
  <si>
    <t>Buron-Corney, Lise</t>
  </si>
  <si>
    <t>Charron, Bernard</t>
  </si>
  <si>
    <t>Chartier Marie-Claire*</t>
  </si>
  <si>
    <t>Chartré-Breault, Thérèse*</t>
  </si>
  <si>
    <t>Côté Solange*</t>
  </si>
  <si>
    <t>Côté, Sylvane*</t>
  </si>
  <si>
    <t>Cousineau, André*</t>
  </si>
  <si>
    <t>Cousineau, Suzanne</t>
  </si>
  <si>
    <t>Coutu, Diane*</t>
  </si>
  <si>
    <t>Deschamps, Réal</t>
  </si>
  <si>
    <t>Desjardins, Jean-Claude*</t>
  </si>
  <si>
    <t>Desmarchais, Daniel*</t>
  </si>
  <si>
    <t>Desnoyers, Édith*</t>
  </si>
  <si>
    <t>Desrosiers, Ghislaine*</t>
  </si>
  <si>
    <t>Désy, Carmen</t>
  </si>
  <si>
    <t>Di Iorio, Armand*</t>
  </si>
  <si>
    <t>Doucet, Claude*</t>
  </si>
  <si>
    <t>Dubois  Guy*</t>
  </si>
  <si>
    <t>Dubois, Gisèle*</t>
  </si>
  <si>
    <t>Dubord, Lise</t>
  </si>
  <si>
    <t>Dubord, Pierre</t>
  </si>
  <si>
    <t>Dumas Gaston*</t>
  </si>
  <si>
    <t>Dumas, Patricia</t>
  </si>
  <si>
    <t>Dumont, Johanne*</t>
  </si>
  <si>
    <t>Dumontier, Raymonde*</t>
  </si>
  <si>
    <t>Dupuis, André (frère)</t>
  </si>
  <si>
    <t>Dupuis, Raymond*</t>
  </si>
  <si>
    <t>Dutil, Roch*</t>
  </si>
  <si>
    <t>Eberth, Lise*</t>
  </si>
  <si>
    <t>Ecrément, André*</t>
  </si>
  <si>
    <t>Écrément, Manon</t>
  </si>
  <si>
    <t>Filion, Diane*</t>
  </si>
  <si>
    <t>Fournier, Francine</t>
  </si>
  <si>
    <t>Fournier, Jacqueline</t>
  </si>
  <si>
    <t>Gagnon, Germaine</t>
  </si>
  <si>
    <t>Gagnon, Louise</t>
  </si>
  <si>
    <t>Gagnon, Yves* (fondateur)</t>
  </si>
  <si>
    <t>Gagnon, Zéphirin*</t>
  </si>
  <si>
    <t>Garo, Minosoglu*</t>
  </si>
  <si>
    <t>Gélinas, Marie-Anne</t>
  </si>
  <si>
    <t>Gignac, Guy</t>
  </si>
  <si>
    <t>Girard, Huguette*</t>
  </si>
  <si>
    <t>Gobeil, Paul-Henri*</t>
  </si>
  <si>
    <t>Gratton, Monique</t>
  </si>
  <si>
    <t>Gratton, Serge*</t>
  </si>
  <si>
    <t>Grenier, Marie-Jeanne</t>
  </si>
  <si>
    <t>Grenier, Robert*</t>
  </si>
  <si>
    <t>Groulx, Aurèle</t>
  </si>
  <si>
    <t>Guay,  Roger*</t>
  </si>
  <si>
    <t>Guay, Daniel (fils)</t>
  </si>
  <si>
    <t>Guérard, Suzanne*</t>
  </si>
  <si>
    <t>Hacik, Garupoglu (cousin)</t>
  </si>
  <si>
    <t>Hamel, Jocelyne*</t>
  </si>
  <si>
    <t>Hamel, Maurice</t>
  </si>
  <si>
    <t>Hamelin, Michel*</t>
  </si>
  <si>
    <t>Harvey, Jeanne D'Arc</t>
  </si>
  <si>
    <t>Hébert, René</t>
  </si>
  <si>
    <t>Huot, André</t>
  </si>
  <si>
    <t>Isabelle, Adrien*</t>
  </si>
  <si>
    <t>King, Maurice*</t>
  </si>
  <si>
    <t>Labrie, Ginette*</t>
  </si>
  <si>
    <t>Lachapelle, Manon (fille)</t>
  </si>
  <si>
    <t>Lachapelle, Raynald*/Mme Déry</t>
  </si>
  <si>
    <t>Lacoste, Carole*</t>
  </si>
  <si>
    <t>Lacoste, Pierre*</t>
  </si>
  <si>
    <t>Lambert, Louise*</t>
  </si>
  <si>
    <t>Lamoureux, Colette</t>
  </si>
  <si>
    <t>Lamoureux, Georges*</t>
  </si>
  <si>
    <t>Lamoureux, Pauline*</t>
  </si>
  <si>
    <t>Landreville, Édith*</t>
  </si>
  <si>
    <t>Laroche, Rita Hébert</t>
  </si>
  <si>
    <t>Larocque, Denise*</t>
  </si>
  <si>
    <t>Larouche, Nancy (fille)</t>
  </si>
  <si>
    <t>Laurin- Legault, Hélène</t>
  </si>
  <si>
    <t>Laurin, Jean-Guy*</t>
  </si>
  <si>
    <t>Lavoie, Jean-Claude*</t>
  </si>
  <si>
    <t>Leclair, Alain</t>
  </si>
  <si>
    <t>Leclair-Séguin,  Marie-Paule*</t>
  </si>
  <si>
    <t>Lees, Harold*</t>
  </si>
  <si>
    <t>Lemay, Gérard*</t>
  </si>
  <si>
    <t>Lemonde, Carole*</t>
  </si>
  <si>
    <t>Leroux, Olivier*</t>
  </si>
  <si>
    <t>Lessard, Linda*</t>
  </si>
  <si>
    <t>Lessard, Suzanne*</t>
  </si>
  <si>
    <t>Lessard, Yves (coloc)</t>
  </si>
  <si>
    <t>Letendre, Murielle*</t>
  </si>
  <si>
    <t>Lortie, Paul*</t>
  </si>
  <si>
    <t>Luhanski, Wassil</t>
  </si>
  <si>
    <t>Mallette, Lise*</t>
  </si>
  <si>
    <t>Marion, Josée*</t>
  </si>
  <si>
    <t>Martineau, Robert</t>
  </si>
  <si>
    <t>Massé, Jocelyne*</t>
  </si>
  <si>
    <t>Massé, Nicole</t>
  </si>
  <si>
    <t>McAllister, Léona*</t>
  </si>
  <si>
    <t>Ménard, Claude*</t>
  </si>
  <si>
    <t>Ménard, Josée</t>
  </si>
  <si>
    <t>Moglia, Nicole*</t>
  </si>
  <si>
    <t>Nadeau, Danielle*</t>
  </si>
  <si>
    <t>Nancy (fille) (514) 898-3846</t>
  </si>
  <si>
    <t>Noël de Tilly, Gilles*</t>
  </si>
  <si>
    <t>Nolin, Gisèle*</t>
  </si>
  <si>
    <t>Ouimet, Robert</t>
  </si>
  <si>
    <t>Paradis, Claudette*</t>
  </si>
  <si>
    <t>Payette, Nicole*</t>
  </si>
  <si>
    <t>Pelletier, Thérèse*</t>
  </si>
  <si>
    <t>Perreault, Robert*</t>
  </si>
  <si>
    <t>Perron, Andrée</t>
  </si>
  <si>
    <t>Petitpas, Jean-Paul</t>
  </si>
  <si>
    <t>Pilette, Michelle*</t>
  </si>
  <si>
    <t>Pinkowski, Édouard*</t>
  </si>
  <si>
    <t>Plante, Denis*</t>
  </si>
  <si>
    <t>Plante, France</t>
  </si>
  <si>
    <t>Plourde, Gabrielle*</t>
  </si>
  <si>
    <t>Poirier, Diane</t>
  </si>
  <si>
    <t>Poirier, Francine</t>
  </si>
  <si>
    <t>Ponton, Lise</t>
  </si>
  <si>
    <t>Racicot-Dubord, Claudette*</t>
  </si>
  <si>
    <t>Raymond, Monique*</t>
  </si>
  <si>
    <t>Résidence  Marie-Rose, Épiphanie</t>
  </si>
  <si>
    <t>Ricard, Pierre*</t>
  </si>
  <si>
    <t>Rivard, René</t>
  </si>
  <si>
    <t>Robert, Carole</t>
  </si>
  <si>
    <t>Robert, Claude*</t>
  </si>
  <si>
    <t>Robert, Richard - Pouliot, Gisèele</t>
  </si>
  <si>
    <t>Rondeau, Michel*</t>
  </si>
  <si>
    <t>Roy, Jules *</t>
  </si>
  <si>
    <t>Sabourin, Nicole*</t>
  </si>
  <si>
    <t>Séguin, Pierre*</t>
  </si>
  <si>
    <t>Sicaria, Pasquale</t>
  </si>
  <si>
    <t>Smolla, Lorraine*</t>
  </si>
  <si>
    <t>Soulard, Jean*</t>
  </si>
  <si>
    <t>St-Jacques, Claire*</t>
  </si>
  <si>
    <t>St-Jacques, Sonia (fille)</t>
  </si>
  <si>
    <t>Test membre</t>
  </si>
  <si>
    <t>Thérien, Marc</t>
  </si>
  <si>
    <t>Thibodeau, Dola*</t>
  </si>
  <si>
    <t>Thomas, Monique*</t>
  </si>
  <si>
    <t>Thorne, Marleyne*</t>
  </si>
  <si>
    <t>Trottier, Sylvie (fille)</t>
  </si>
  <si>
    <t>Turcotte, Manon</t>
  </si>
  <si>
    <t>vc</t>
  </si>
  <si>
    <t>Wolfe, Lina</t>
  </si>
  <si>
    <t>450-477-1202</t>
  </si>
  <si>
    <t>450-471-3837</t>
  </si>
  <si>
    <t>450-581-1433</t>
  </si>
  <si>
    <t>450-325-1114</t>
  </si>
  <si>
    <t>450-589-2022</t>
  </si>
  <si>
    <t>514-793-6263</t>
  </si>
  <si>
    <t>450-471-4120</t>
  </si>
  <si>
    <t>450-581-3172</t>
  </si>
  <si>
    <t>450-588-5058</t>
  </si>
  <si>
    <t>450-588-2118</t>
  </si>
  <si>
    <t>514-642-7847</t>
  </si>
  <si>
    <t>450-657-5889</t>
  </si>
  <si>
    <t>450-589-9516</t>
  </si>
  <si>
    <t>450-581-8252</t>
  </si>
  <si>
    <t>450-417-6503</t>
  </si>
  <si>
    <t>450-654-6769</t>
  </si>
  <si>
    <t>450-704-3044</t>
  </si>
  <si>
    <t>450-654-0413</t>
  </si>
  <si>
    <t>450-657-5778</t>
  </si>
  <si>
    <t>514-378-0294</t>
  </si>
  <si>
    <t>450-657-7279</t>
  </si>
  <si>
    <t>514-721-5843</t>
  </si>
  <si>
    <t>514-642-7857</t>
  </si>
  <si>
    <t>450-654-9831</t>
  </si>
  <si>
    <t>514-642-9036</t>
  </si>
  <si>
    <t>450-585-0250</t>
  </si>
  <si>
    <t>450-474-2161</t>
  </si>
  <si>
    <t>450-474-6139</t>
  </si>
  <si>
    <t>450-581-4550</t>
  </si>
  <si>
    <t>450-713-0539</t>
  </si>
  <si>
    <t>514-328-1733</t>
  </si>
  <si>
    <t>450-474-8934</t>
  </si>
  <si>
    <t>450-589-4891</t>
  </si>
  <si>
    <t>450-471-5517</t>
  </si>
  <si>
    <t>514-253-9722</t>
  </si>
  <si>
    <t>450-964-6612</t>
  </si>
  <si>
    <t>450-416-3394</t>
  </si>
  <si>
    <t>450-966-0596</t>
  </si>
  <si>
    <t>514-652-1960</t>
  </si>
  <si>
    <t>450-416-1962</t>
  </si>
  <si>
    <t>450-589-4240</t>
  </si>
  <si>
    <t>450-581-9061</t>
  </si>
  <si>
    <t>514-773-8658</t>
  </si>
  <si>
    <t>514-645-4965</t>
  </si>
  <si>
    <t>450-932-7585</t>
  </si>
  <si>
    <t>450-471-2437</t>
  </si>
  <si>
    <t>450-588-6558</t>
  </si>
  <si>
    <t>450-721-0718</t>
  </si>
  <si>
    <t>450-394-1221</t>
  </si>
  <si>
    <t>450-222-1640</t>
  </si>
  <si>
    <t>450-585-6972</t>
  </si>
  <si>
    <t>450-585-1149</t>
  </si>
  <si>
    <t>450-477-9701</t>
  </si>
  <si>
    <t>450-581-5989</t>
  </si>
  <si>
    <t>450-964-8260</t>
  </si>
  <si>
    <t>450-961-0707</t>
  </si>
  <si>
    <t>450-581-1704</t>
  </si>
  <si>
    <t>450-492-1497</t>
  </si>
  <si>
    <t>450-582-3373</t>
  </si>
  <si>
    <t>450-932-6442</t>
  </si>
  <si>
    <t>450-585-7904</t>
  </si>
  <si>
    <t>450-932-7073</t>
  </si>
  <si>
    <t>450-471-9608</t>
  </si>
  <si>
    <t>450-721-3027</t>
  </si>
  <si>
    <t>450-478-4660</t>
  </si>
  <si>
    <t>450-654-6699</t>
  </si>
  <si>
    <t>450-654-0256</t>
  </si>
  <si>
    <t>450-585-5171</t>
  </si>
  <si>
    <t>514-645-3316</t>
  </si>
  <si>
    <t>450-589-1009</t>
  </si>
  <si>
    <t>514-498-2549</t>
  </si>
  <si>
    <t>450-581-8869</t>
  </si>
  <si>
    <t>450-470-9862</t>
  </si>
  <si>
    <t>450-657-5276</t>
  </si>
  <si>
    <t>450-471-4436</t>
  </si>
  <si>
    <t>450-582-0530</t>
  </si>
  <si>
    <t>450-966-0752</t>
  </si>
  <si>
    <t>450-654-1079</t>
  </si>
  <si>
    <t>450-589-3580</t>
  </si>
  <si>
    <t>450-654-5504</t>
  </si>
  <si>
    <t>514-882-5257</t>
  </si>
  <si>
    <t>450-325-1993</t>
  </si>
  <si>
    <t>450-581-5956</t>
  </si>
  <si>
    <t>450-582-3502</t>
  </si>
  <si>
    <t>450-729-0525</t>
  </si>
  <si>
    <t>450-326-3040</t>
  </si>
  <si>
    <t>450-589-8817</t>
  </si>
  <si>
    <t>450-588-6501</t>
  </si>
  <si>
    <t>450-964-8695</t>
  </si>
  <si>
    <t>514-498-9945</t>
  </si>
  <si>
    <t>450-471-2601</t>
  </si>
  <si>
    <t>450-705-3781</t>
  </si>
  <si>
    <t>450-824-3534</t>
  </si>
  <si>
    <t>450-589-1094</t>
  </si>
  <si>
    <t>450-704-6609</t>
  </si>
  <si>
    <t>514-616-3723</t>
  </si>
  <si>
    <t>450-326-1560</t>
  </si>
  <si>
    <t>450-471-2668</t>
  </si>
  <si>
    <t>450-581-3338</t>
  </si>
  <si>
    <t>450-654-9430</t>
  </si>
  <si>
    <t>514-235-5775</t>
  </si>
  <si>
    <t>514-247-3023</t>
  </si>
  <si>
    <t>Fête</t>
  </si>
  <si>
    <t>Tri</t>
  </si>
  <si>
    <t>Anniverssaire du mois</t>
  </si>
</sst>
</file>

<file path=xl/styles.xml><?xml version="1.0" encoding="utf-8"?>
<styleSheet xmlns="http://schemas.openxmlformats.org/spreadsheetml/2006/main">
  <numFmts count="3">
    <numFmt numFmtId="164" formatCode="[&lt;=9999999]###\-####;###\-###\-####"/>
    <numFmt numFmtId="165" formatCode="[$-F800]dddd\,\ mmmm\ dd\,\ yyyy"/>
    <numFmt numFmtId="166" formatCode="000\ 000\ 000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0"/>
      <name val="Arial"/>
      <family val="2"/>
    </font>
    <font>
      <sz val="11"/>
      <color theme="3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36"/>
      <color theme="1"/>
      <name val="Blackadder ITC"/>
      <family val="5"/>
    </font>
    <font>
      <i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39997558519241921"/>
        <bgColor theme="5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5"/>
      </top>
      <bottom style="thin">
        <color indexed="64"/>
      </bottom>
      <diagonal/>
    </border>
    <border>
      <left style="thin">
        <color theme="5"/>
      </left>
      <right/>
      <top/>
      <bottom/>
      <diagonal/>
    </border>
    <border>
      <left style="thin">
        <color theme="5"/>
      </left>
      <right style="thin">
        <color theme="1"/>
      </right>
      <top style="thin">
        <color theme="5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5"/>
      </top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2" fillId="0" borderId="1" xfId="0" applyNumberFormat="1" applyFont="1" applyBorder="1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top"/>
    </xf>
    <xf numFmtId="0" fontId="0" fillId="0" borderId="1" xfId="0" applyBorder="1" applyAlignment="1">
      <alignment horizontal="left" vertical="center"/>
    </xf>
    <xf numFmtId="0" fontId="0" fillId="0" borderId="0" xfId="0" applyFill="1"/>
    <xf numFmtId="0" fontId="0" fillId="0" borderId="1" xfId="0" applyNumberFormat="1" applyFill="1" applyBorder="1" applyAlignment="1">
      <alignment wrapText="1"/>
    </xf>
    <xf numFmtId="0" fontId="0" fillId="0" borderId="0" xfId="0" applyFill="1" applyBorder="1"/>
    <xf numFmtId="0" fontId="0" fillId="0" borderId="0" xfId="0" applyBorder="1"/>
    <xf numFmtId="0" fontId="0" fillId="0" borderId="1" xfId="0" applyNumberFormat="1" applyFill="1" applyBorder="1" applyAlignment="1">
      <alignment horizontal="left" vertical="top" wrapText="1"/>
    </xf>
    <xf numFmtId="0" fontId="1" fillId="2" borderId="0" xfId="0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7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left" vertical="top" wrapText="1"/>
    </xf>
    <xf numFmtId="165" fontId="0" fillId="0" borderId="0" xfId="0" applyNumberForma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top"/>
    </xf>
    <xf numFmtId="164" fontId="1" fillId="2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0" borderId="1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5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right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NumberFormat="1" applyFill="1" applyAlignment="1">
      <alignment horizontal="left" vertical="top"/>
    </xf>
    <xf numFmtId="14" fontId="3" fillId="0" borderId="0" xfId="0" applyNumberFormat="1" applyFont="1" applyFill="1" applyAlignment="1">
      <alignment horizontal="left" vertical="top"/>
    </xf>
    <xf numFmtId="0" fontId="2" fillId="0" borderId="1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right" vertical="center"/>
    </xf>
    <xf numFmtId="0" fontId="2" fillId="0" borderId="0" xfId="0" applyNumberFormat="1" applyFont="1" applyBorder="1" applyAlignment="1">
      <alignment horizontal="left" vertical="center" wrapText="1"/>
    </xf>
    <xf numFmtId="0" fontId="0" fillId="3" borderId="0" xfId="0" applyFill="1" applyBorder="1"/>
    <xf numFmtId="0" fontId="0" fillId="3" borderId="0" xfId="0" applyFill="1"/>
    <xf numFmtId="165" fontId="2" fillId="3" borderId="0" xfId="0" applyNumberFormat="1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NumberFormat="1" applyFill="1" applyBorder="1"/>
    <xf numFmtId="0" fontId="4" fillId="0" borderId="1" xfId="0" applyFont="1" applyBorder="1"/>
    <xf numFmtId="0" fontId="5" fillId="0" borderId="1" xfId="0" applyFont="1" applyBorder="1"/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164" fontId="4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1" fillId="0" borderId="1" xfId="0" applyFont="1" applyFill="1" applyBorder="1" applyAlignment="1">
      <alignment vertical="top"/>
    </xf>
    <xf numFmtId="166" fontId="2" fillId="0" borderId="1" xfId="0" applyNumberFormat="1" applyFont="1" applyBorder="1" applyAlignment="1">
      <alignment horizontal="left" vertical="top" wrapText="1"/>
    </xf>
    <xf numFmtId="17" fontId="2" fillId="0" borderId="1" xfId="0" applyNumberFormat="1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/>
    <xf numFmtId="0" fontId="2" fillId="0" borderId="1" xfId="0" applyNumberFormat="1" applyFont="1" applyBorder="1" applyAlignment="1" applyProtection="1">
      <alignment horizontal="center" vertical="center" wrapText="1"/>
      <protection locked="0"/>
    </xf>
    <xf numFmtId="14" fontId="0" fillId="4" borderId="0" xfId="0" applyNumberFormat="1" applyFill="1" applyAlignment="1">
      <alignment horizontal="left" vertical="top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4" borderId="0" xfId="0" applyFill="1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left" vertical="top"/>
      <protection locked="0"/>
    </xf>
    <xf numFmtId="165" fontId="1" fillId="2" borderId="5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17" fontId="7" fillId="6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3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theme="5"/>
        </top>
      </border>
    </dxf>
    <dxf>
      <alignment horizontal="left" vertical="center" textRotation="0" wrapText="0" indent="0" relativeIndent="0" justifyLastLine="0" shrinkToFit="0" mergeCell="0" readingOrder="0"/>
    </dxf>
    <dxf>
      <numFmt numFmtId="165" formatCode="[$-F800]dddd\,\ mmmm\ dd\,\ yyyy"/>
      <alignment horizontal="center" vertical="center" textRotation="0" indent="0" relativeIndent="255" justifyLastLine="0" shrinkToFit="0" mergeCell="0" readingOrder="0"/>
    </dxf>
    <dxf>
      <numFmt numFmtId="0" formatCode="General"/>
      <alignment horizontal="center" vertical="center" textRotation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  <protection locked="1" hidden="0"/>
    </dxf>
    <dxf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22" formatCode="mmm/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165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165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1" indent="0" relativeIndent="255" justifyLastLine="0" shrinkToFit="0" mergeCell="0" readingOrder="0"/>
    </dxf>
    <dxf>
      <border outline="0">
        <top style="thin">
          <color theme="5"/>
        </top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</dxf>
    <dxf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2" formatCode="mmm/yy"/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&lt;=9999999]###\-####;###\-###\-####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33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wmf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9524</xdr:colOff>
      <xdr:row>0</xdr:row>
      <xdr:rowOff>0</xdr:rowOff>
    </xdr:from>
    <xdr:to>
      <xdr:col>5</xdr:col>
      <xdr:colOff>1771649</xdr:colOff>
      <xdr:row>39</xdr:row>
      <xdr:rowOff>152399</xdr:rowOff>
    </xdr:to>
    <xdr:pic>
      <xdr:nvPicPr>
        <xdr:cNvPr id="512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4" y="0"/>
          <a:ext cx="7648575" cy="764857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807720</xdr:colOff>
      <xdr:row>27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807720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CA"/>
        </a:p>
      </xdr:txBody>
    </xdr:sp>
    <xdr:clientData/>
  </xdr:oneCellAnchor>
  <xdr:oneCellAnchor>
    <xdr:from>
      <xdr:col>0</xdr:col>
      <xdr:colOff>807720</xdr:colOff>
      <xdr:row>49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807720" y="934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CA"/>
        </a:p>
      </xdr:txBody>
    </xdr:sp>
    <xdr:clientData/>
  </xdr:oneCellAnchor>
  <xdr:oneCellAnchor>
    <xdr:from>
      <xdr:col>0</xdr:col>
      <xdr:colOff>807720</xdr:colOff>
      <xdr:row>77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807720" y="146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CA"/>
        </a:p>
      </xdr:txBody>
    </xdr:sp>
    <xdr:clientData/>
  </xdr:oneCellAnchor>
  <xdr:oneCellAnchor>
    <xdr:from>
      <xdr:col>0</xdr:col>
      <xdr:colOff>807720</xdr:colOff>
      <xdr:row>103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07720" y="1963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CA"/>
        </a:p>
      </xdr:txBody>
    </xdr:sp>
    <xdr:clientData/>
  </xdr:oneCellAnchor>
  <xdr:oneCellAnchor>
    <xdr:from>
      <xdr:col>0</xdr:col>
      <xdr:colOff>807720</xdr:colOff>
      <xdr:row>123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807720" y="2344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CA"/>
        </a:p>
      </xdr:txBody>
    </xdr:sp>
    <xdr:clientData/>
  </xdr:oneCellAnchor>
  <xdr:oneCellAnchor>
    <xdr:from>
      <xdr:col>0</xdr:col>
      <xdr:colOff>807720</xdr:colOff>
      <xdr:row>151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807720" y="2877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CA"/>
        </a:p>
      </xdr:txBody>
    </xdr:sp>
    <xdr:clientData/>
  </xdr:oneCellAnchor>
  <xdr:oneCellAnchor>
    <xdr:from>
      <xdr:col>0</xdr:col>
      <xdr:colOff>807720</xdr:colOff>
      <xdr:row>27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807720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CA"/>
        </a:p>
      </xdr:txBody>
    </xdr:sp>
    <xdr:clientData/>
  </xdr:oneCellAnchor>
  <xdr:oneCellAnchor>
    <xdr:from>
      <xdr:col>0</xdr:col>
      <xdr:colOff>807720</xdr:colOff>
      <xdr:row>77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807720" y="146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CA"/>
        </a:p>
      </xdr:txBody>
    </xdr:sp>
    <xdr:clientData/>
  </xdr:oneCellAnchor>
  <xdr:oneCellAnchor>
    <xdr:from>
      <xdr:col>0</xdr:col>
      <xdr:colOff>807720</xdr:colOff>
      <xdr:row>123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807720" y="2344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CA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171450</xdr:rowOff>
    </xdr:from>
    <xdr:to>
      <xdr:col>0</xdr:col>
      <xdr:colOff>2533649</xdr:colOff>
      <xdr:row>7</xdr:row>
      <xdr:rowOff>9525</xdr:rowOff>
    </xdr:to>
    <xdr:sp macro="" textlink="">
      <xdr:nvSpPr>
        <xdr:cNvPr id="2" name="Rectangle à coins arrondis 1"/>
        <xdr:cNvSpPr/>
      </xdr:nvSpPr>
      <xdr:spPr>
        <a:xfrm>
          <a:off x="19050" y="742950"/>
          <a:ext cx="2514599" cy="600075"/>
        </a:xfrm>
        <a:prstGeom prst="roundRect">
          <a:avLst/>
        </a:prstGeom>
        <a:ln>
          <a:solidFill>
            <a:schemeClr val="accent4">
              <a:lumMod val="40000"/>
              <a:lumOff val="60000"/>
            </a:schemeClr>
          </a:solidFill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2971986</xdr:colOff>
      <xdr:row>4</xdr:row>
      <xdr:rowOff>49867</xdr:rowOff>
    </xdr:from>
    <xdr:to>
      <xdr:col>1</xdr:col>
      <xdr:colOff>1050923</xdr:colOff>
      <xdr:row>7</xdr:row>
      <xdr:rowOff>74707</xdr:rowOff>
    </xdr:to>
    <xdr:sp macro="" textlink="">
      <xdr:nvSpPr>
        <xdr:cNvPr id="2" name="Rectangle à coins arrondis 1"/>
        <xdr:cNvSpPr/>
      </xdr:nvSpPr>
      <xdr:spPr>
        <a:xfrm>
          <a:off x="2971986" y="1254499"/>
          <a:ext cx="2514599" cy="585134"/>
        </a:xfrm>
        <a:prstGeom prst="roundRect">
          <a:avLst/>
        </a:prstGeom>
        <a:ln>
          <a:solidFill>
            <a:schemeClr val="accent4">
              <a:lumMod val="40000"/>
              <a:lumOff val="60000"/>
            </a:schemeClr>
          </a:solidFill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 editAs="oneCell">
    <xdr:from>
      <xdr:col>2</xdr:col>
      <xdr:colOff>1167280</xdr:colOff>
      <xdr:row>0</xdr:row>
      <xdr:rowOff>1</xdr:rowOff>
    </xdr:from>
    <xdr:to>
      <xdr:col>3</xdr:col>
      <xdr:colOff>1177309</xdr:colOff>
      <xdr:row>8</xdr:row>
      <xdr:rowOff>62510</xdr:rowOff>
    </xdr:to>
    <xdr:pic>
      <xdr:nvPicPr>
        <xdr:cNvPr id="3075" name="Picture 3" descr="C:\Users\Jacques\AppData\Local\Microsoft\Windows\Temporary Internet Files\Content.IE5\X3AF9D6Y\fleur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900956" y="1"/>
          <a:ext cx="1214662" cy="20142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652096</xdr:colOff>
      <xdr:row>1</xdr:row>
      <xdr:rowOff>124557</xdr:rowOff>
    </xdr:from>
    <xdr:to>
      <xdr:col>0</xdr:col>
      <xdr:colOff>1824403</xdr:colOff>
      <xdr:row>5</xdr:row>
      <xdr:rowOff>92776</xdr:rowOff>
    </xdr:to>
    <xdr:pic>
      <xdr:nvPicPr>
        <xdr:cNvPr id="3077" name="Picture 5" descr="C:\Program Files (x86)\Microsoft Office\MEDIA\CAGCAT10\j0336075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52096" y="315057"/>
          <a:ext cx="1172307" cy="1184488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1:I1048576" totalsRowShown="0" headerRowDxfId="0" dataDxfId="2" tableBorderDxfId="1">
  <tableColumns count="9">
    <tableColumn id="1" name="Membres" dataDxfId="25"/>
    <tableColumn id="8" name="Adresse" dataDxfId="24"/>
    <tableColumn id="10" name="Ville" dataDxfId="23"/>
    <tableColumn id="9" name="Code postal" dataDxfId="22"/>
    <tableColumn id="2" name="Téléphone" dataDxfId="21"/>
    <tableColumn id="3" name="Fête" dataDxfId="20"/>
    <tableColumn id="4" name="date Membre" dataDxfId="19"/>
    <tableColumn id="5" name="Groupe" dataDxfId="18"/>
    <tableColumn id="6" name="En charge" dataDxfId="17"/>
  </tableColumns>
  <tableStyleInfo name="TableStyleMedium27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9:G68" totalsRowShown="0" headerRowDxfId="16" dataDxfId="15" tableBorderDxfId="14">
  <autoFilter ref="A9:G68"/>
  <tableColumns count="7">
    <tableColumn id="1" name="Nom" dataDxfId="13">
      <calculatedColumnFormula>IFERROR(INDEX(Tableau2[#All],Calcul!$O2,COLUMNS(Calcul!$L$2:L2)),"")</calculatedColumnFormula>
    </tableColumn>
    <tableColumn id="2" name="Téléphone" dataDxfId="12">
      <calculatedColumnFormula>IFERROR(INDEX(Données!A:I,Calcul!$O2,COLUMNS(Calcul!$L$2:P2)),"")</calculatedColumnFormula>
    </tableColumn>
    <tableColumn id="3" name="Anniverssaire" dataDxfId="11">
      <calculatedColumnFormula>IFERROR(INDEX(Données!A:I,Calcul!$O2,COLUMNS(Calcul!$L$2:Q2)),"")</calculatedColumnFormula>
    </tableColumn>
    <tableColumn id="4" name="Age" dataDxfId="10">
      <calculatedColumnFormula>IF(C10="","",(DATEDIF(C10,$A$1,"y")&amp;""))</calculatedColumnFormula>
    </tableColumn>
    <tableColumn id="5" name="date Membre" dataDxfId="9">
      <calculatedColumnFormula>IFERROR(INDEX(Données!A:I,Calcul!$O2,COLUMNS(Calcul!$L$2:R2)),"")</calculatedColumnFormula>
    </tableColumn>
    <tableColumn id="6" name="Groupe" dataDxfId="8">
      <calculatedColumnFormula>IFERROR(INDEX(Données!$A$1:$I$29,Calcul!$O2,COLUMNS(Calcul!$L$2:S2)),"")</calculatedColumnFormula>
    </tableColumn>
    <tableColumn id="7" name="En charge" dataDxfId="7">
      <calculatedColumnFormula>IFERROR(INDEX(Données!$A$1:$I$29,Calcul!$O2,COLUMNS(Calcul!$L$2:T2)),"")</calculatedColumnFormula>
    </tableColumn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1:D101" totalsRowShown="0" headerRowDxfId="6">
  <autoFilter ref="A11:D101"/>
  <tableColumns count="4">
    <tableColumn id="1" name="Nom"/>
    <tableColumn id="2" name="Anniverssaire" dataDxfId="3">
      <calculatedColumnFormula>IFERROR(INDEX(Données!$A:$I,Calcul!$W2,COLUMNS(Données!$V$2:AA2)),"")</calculatedColumnFormula>
    </tableColumn>
    <tableColumn id="4" name="Tri" dataDxfId="5">
      <calculatedColumnFormula>IF(Tableau3[[#This Row],[Anniverssaire]]="","",DAY(Tableau3[[#This Row],[Anniverssaire]]))</calculatedColumnFormula>
    </tableColumn>
    <tableColumn id="3" name="Age" dataDxfId="4">
      <calculatedColumnFormula>IF(ISBLANK(C12),"",IF(B12="","",(DATEDIF(Tableau3[[#This Row],[Anniverssaire]],$A$1,"y")&amp;"")))</calculatedColumnFormula>
    </tableColumn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230"/>
  <sheetViews>
    <sheetView showGridLines="0" showRowColHeaders="0" showZeros="0" workbookViewId="0">
      <selection activeCell="G43" sqref="G43"/>
    </sheetView>
  </sheetViews>
  <sheetFormatPr baseColWidth="10" defaultRowHeight="15"/>
  <cols>
    <col min="2" max="2" width="30.140625" customWidth="1"/>
    <col min="5" max="5" width="23.85546875" customWidth="1"/>
    <col min="6" max="6" width="34.28515625" customWidth="1"/>
    <col min="10" max="11" width="14.5703125" customWidth="1"/>
    <col min="12" max="12" width="15.85546875" customWidth="1"/>
  </cols>
  <sheetData>
    <row r="1" spans="1:35">
      <c r="A1" s="10"/>
      <c r="B1" s="10"/>
      <c r="C1" s="10"/>
      <c r="D1" s="10"/>
      <c r="E1" s="10"/>
      <c r="F1" s="38"/>
      <c r="G1" s="38"/>
      <c r="H1" s="38"/>
      <c r="I1" s="39"/>
      <c r="J1" s="39"/>
      <c r="K1" s="39" t="s">
        <v>35</v>
      </c>
      <c r="L1" t="s">
        <v>35</v>
      </c>
    </row>
    <row r="2" spans="1:35">
      <c r="A2" s="10"/>
      <c r="B2" s="9"/>
      <c r="C2" s="9"/>
      <c r="D2" s="9"/>
      <c r="E2" s="9"/>
      <c r="F2" s="38"/>
      <c r="G2" s="38"/>
      <c r="H2" s="38"/>
      <c r="I2" s="38"/>
      <c r="J2" s="38"/>
      <c r="K2" s="38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</row>
    <row r="3" spans="1:35">
      <c r="A3" s="10"/>
      <c r="B3" s="9"/>
      <c r="C3" s="9"/>
      <c r="D3" s="9"/>
      <c r="E3" s="9"/>
      <c r="F3" s="38"/>
      <c r="G3" s="38"/>
      <c r="H3" s="38"/>
      <c r="I3" s="38"/>
      <c r="J3" s="38"/>
      <c r="K3" s="38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</row>
    <row r="4" spans="1:35" ht="20.25" customHeight="1">
      <c r="A4" s="36"/>
      <c r="B4" s="37"/>
      <c r="C4" s="9"/>
      <c r="D4" s="9"/>
      <c r="E4" s="31"/>
      <c r="F4" s="40"/>
      <c r="G4" s="38"/>
      <c r="H4" s="38"/>
      <c r="I4" s="38"/>
      <c r="J4" s="38"/>
      <c r="K4" s="38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</row>
    <row r="5" spans="1:35">
      <c r="A5" s="10"/>
      <c r="B5" s="9"/>
      <c r="C5" s="9"/>
      <c r="D5" s="9"/>
      <c r="E5" s="9"/>
      <c r="F5" s="38"/>
      <c r="G5" s="38"/>
      <c r="H5" s="38"/>
      <c r="I5" s="38"/>
      <c r="J5" s="38"/>
      <c r="K5" s="38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</row>
    <row r="6" spans="1:35">
      <c r="A6" s="10"/>
      <c r="B6" s="9"/>
      <c r="C6" s="9"/>
      <c r="D6" s="9"/>
      <c r="E6" s="9"/>
      <c r="F6" s="38"/>
      <c r="G6" s="38"/>
      <c r="H6" s="38"/>
      <c r="I6" s="38"/>
      <c r="J6" s="38"/>
      <c r="K6" s="38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>
      <c r="A7" s="10"/>
      <c r="B7" s="9"/>
      <c r="C7" s="9"/>
      <c r="D7" s="9"/>
      <c r="E7" s="9"/>
      <c r="F7" s="38"/>
      <c r="G7" s="38"/>
      <c r="H7" s="38"/>
      <c r="I7" s="38"/>
      <c r="J7" s="38"/>
      <c r="K7" s="38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</row>
    <row r="8" spans="1:35">
      <c r="A8" s="10"/>
      <c r="B8" s="9"/>
      <c r="C8" s="9"/>
      <c r="D8" s="9"/>
      <c r="E8" s="9"/>
      <c r="F8" s="38"/>
      <c r="G8" s="38"/>
      <c r="H8" s="38"/>
      <c r="I8" s="38"/>
      <c r="J8" s="38"/>
      <c r="K8" s="38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</row>
    <row r="9" spans="1:35">
      <c r="A9" s="10"/>
      <c r="B9" s="16"/>
      <c r="C9" s="9"/>
      <c r="D9" s="9"/>
      <c r="E9" s="9"/>
      <c r="F9" s="38"/>
      <c r="G9" s="38"/>
      <c r="H9" s="38"/>
      <c r="I9" s="38"/>
      <c r="J9" s="38"/>
      <c r="K9" s="38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</row>
    <row r="10" spans="1:35">
      <c r="A10" s="10"/>
      <c r="B10" s="9"/>
      <c r="C10" s="9"/>
      <c r="D10" s="9"/>
      <c r="E10" s="9"/>
      <c r="F10" s="38"/>
      <c r="G10" s="38"/>
      <c r="H10" s="38"/>
      <c r="I10" s="38"/>
      <c r="J10" s="38"/>
      <c r="K10" s="38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</row>
    <row r="11" spans="1:35">
      <c r="A11" s="10"/>
      <c r="B11" s="9"/>
      <c r="C11" s="9"/>
      <c r="D11" s="9"/>
      <c r="E11" s="9"/>
      <c r="F11" s="38"/>
      <c r="G11" s="38"/>
      <c r="H11" s="38"/>
      <c r="I11" s="38"/>
      <c r="J11" s="38"/>
      <c r="K11" s="38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</row>
    <row r="12" spans="1:35">
      <c r="A12" s="10"/>
      <c r="B12" s="9"/>
      <c r="C12" s="9"/>
      <c r="D12" s="9"/>
      <c r="E12" s="9"/>
      <c r="F12" s="38"/>
      <c r="G12" s="38"/>
      <c r="H12" s="38"/>
      <c r="I12" s="38"/>
      <c r="J12" s="38"/>
      <c r="K12" s="38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</row>
    <row r="13" spans="1:35">
      <c r="A13" s="10"/>
      <c r="B13" s="9"/>
      <c r="C13" s="9"/>
      <c r="D13" s="9"/>
      <c r="E13" s="9"/>
      <c r="F13" s="38"/>
      <c r="G13" s="38"/>
      <c r="H13" s="38"/>
      <c r="I13" s="38"/>
      <c r="J13" s="38"/>
      <c r="K13" s="38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</row>
    <row r="14" spans="1:35">
      <c r="A14" s="10"/>
      <c r="B14" s="9"/>
      <c r="C14" s="9"/>
      <c r="D14" s="9"/>
      <c r="E14" s="9"/>
      <c r="F14" s="38"/>
      <c r="G14" s="38"/>
      <c r="H14" s="38"/>
      <c r="I14" s="38"/>
      <c r="J14" s="38"/>
      <c r="K14" s="38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5">
      <c r="A15" s="10"/>
      <c r="B15" s="9"/>
      <c r="C15" s="9"/>
      <c r="D15" s="9"/>
      <c r="E15" s="9"/>
      <c r="F15" s="38"/>
      <c r="G15" s="38"/>
      <c r="H15" s="38"/>
      <c r="I15" s="38"/>
      <c r="J15" s="38"/>
      <c r="K15" s="38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</row>
    <row r="16" spans="1:35">
      <c r="A16" s="10"/>
      <c r="B16" s="9"/>
      <c r="C16" s="9"/>
      <c r="D16" s="9"/>
      <c r="E16" s="9"/>
      <c r="F16" s="38"/>
      <c r="G16" s="38"/>
      <c r="H16" s="38"/>
      <c r="I16" s="38"/>
      <c r="J16" s="38"/>
      <c r="K16" s="38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</row>
    <row r="17" spans="2:35">
      <c r="B17" s="9"/>
      <c r="C17" s="9"/>
      <c r="D17" s="9"/>
      <c r="E17" s="9"/>
      <c r="F17" s="38"/>
      <c r="G17" s="38"/>
      <c r="H17" s="38"/>
      <c r="I17" s="38"/>
      <c r="J17" s="38"/>
      <c r="K17" s="38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</row>
    <row r="18" spans="2:35">
      <c r="B18" s="9"/>
      <c r="C18" s="9"/>
      <c r="D18" s="9"/>
      <c r="E18" s="9"/>
      <c r="F18" s="38"/>
      <c r="G18" s="38"/>
      <c r="H18" s="38"/>
      <c r="I18" s="38"/>
      <c r="J18" s="38"/>
      <c r="K18" s="38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</row>
    <row r="19" spans="2:35">
      <c r="B19" s="9"/>
      <c r="C19" s="9"/>
      <c r="D19" s="9"/>
      <c r="E19" s="9"/>
      <c r="F19" s="38"/>
      <c r="G19" s="38"/>
      <c r="H19" s="38"/>
      <c r="I19" s="38"/>
      <c r="J19" s="38"/>
      <c r="K19" s="38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</row>
    <row r="20" spans="2:35">
      <c r="B20" s="9"/>
      <c r="C20" s="9"/>
      <c r="D20" s="9"/>
      <c r="E20" s="9"/>
      <c r="F20" s="38"/>
      <c r="G20" s="38"/>
      <c r="H20" s="38"/>
      <c r="I20" s="38"/>
      <c r="J20" s="38"/>
      <c r="K20" s="38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</row>
    <row r="21" spans="2:35">
      <c r="B21" s="9"/>
      <c r="C21" s="9"/>
      <c r="D21" s="9"/>
      <c r="E21" s="30"/>
      <c r="F21" s="38"/>
      <c r="G21" s="41"/>
      <c r="H21" s="38"/>
      <c r="I21" s="38"/>
      <c r="J21" s="42"/>
      <c r="K21" s="42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</row>
    <row r="22" spans="2:35">
      <c r="B22" s="9"/>
      <c r="C22" s="9"/>
      <c r="D22" s="9"/>
      <c r="E22" s="30"/>
      <c r="F22" s="38"/>
      <c r="G22" s="41"/>
      <c r="H22" s="38"/>
      <c r="I22" s="38"/>
      <c r="J22" s="42"/>
      <c r="K22" s="42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</row>
    <row r="23" spans="2:35">
      <c r="B23" s="9"/>
      <c r="C23" s="9"/>
      <c r="D23" s="9"/>
      <c r="E23" s="30"/>
      <c r="F23" s="38"/>
      <c r="G23" s="41"/>
      <c r="H23" s="38"/>
      <c r="I23" s="38"/>
      <c r="J23" s="42"/>
      <c r="K23" s="42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</row>
    <row r="24" spans="2:35">
      <c r="B24" s="9"/>
      <c r="C24" s="9"/>
      <c r="D24" s="9"/>
      <c r="E24" s="30"/>
      <c r="F24" s="38"/>
      <c r="G24" s="41"/>
      <c r="H24" s="38"/>
      <c r="I24" s="38"/>
      <c r="J24" s="42"/>
      <c r="K24" s="42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</row>
    <row r="25" spans="2:35">
      <c r="B25" s="9"/>
      <c r="C25" s="9"/>
      <c r="D25" s="9"/>
      <c r="E25" s="30"/>
      <c r="F25" s="38"/>
      <c r="G25" s="41"/>
      <c r="H25" s="38"/>
      <c r="I25" s="38"/>
      <c r="J25" s="42"/>
      <c r="K25" s="42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</row>
    <row r="26" spans="2:35">
      <c r="B26" s="9"/>
      <c r="C26" s="9"/>
      <c r="D26" s="9"/>
      <c r="E26" s="30"/>
      <c r="F26" s="38"/>
      <c r="G26" s="41"/>
      <c r="H26" s="38"/>
      <c r="I26" s="38"/>
      <c r="J26" s="42"/>
      <c r="K26" s="42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</row>
    <row r="27" spans="2:35">
      <c r="B27" s="9"/>
      <c r="C27" s="9"/>
      <c r="D27" s="9"/>
      <c r="E27" s="30"/>
      <c r="F27" s="38"/>
      <c r="G27" s="41"/>
      <c r="H27" s="38"/>
      <c r="I27" s="38"/>
      <c r="J27" s="42"/>
      <c r="K27" s="42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</row>
    <row r="28" spans="2:35">
      <c r="B28" s="9"/>
      <c r="C28" s="9"/>
      <c r="D28" s="9"/>
      <c r="E28" s="9"/>
      <c r="F28" s="38"/>
      <c r="G28" s="38"/>
      <c r="H28" s="38"/>
      <c r="I28" s="38"/>
      <c r="J28" s="38"/>
      <c r="K28" s="38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</row>
    <row r="29" spans="2:35">
      <c r="B29" s="9"/>
      <c r="C29" s="9"/>
      <c r="D29" s="9"/>
      <c r="E29" s="9"/>
      <c r="F29" s="38"/>
      <c r="G29" s="38"/>
      <c r="H29" s="38"/>
      <c r="I29" s="38"/>
      <c r="J29" s="38"/>
      <c r="K29" s="38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</row>
    <row r="30" spans="2:35">
      <c r="B30" s="9"/>
      <c r="C30" s="9"/>
      <c r="D30" s="9"/>
      <c r="E30" s="9"/>
      <c r="F30" s="38"/>
      <c r="G30" s="38"/>
      <c r="H30" s="38"/>
      <c r="I30" s="38"/>
      <c r="J30" s="38"/>
      <c r="K30" s="38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</row>
    <row r="31" spans="2:35">
      <c r="B31" s="9"/>
      <c r="C31" s="9"/>
      <c r="D31" s="9"/>
      <c r="E31" s="9"/>
      <c r="F31" s="38"/>
      <c r="G31" s="38"/>
      <c r="H31" s="38"/>
      <c r="I31" s="38"/>
      <c r="J31" s="38"/>
      <c r="K31" s="38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</row>
    <row r="32" spans="2:35">
      <c r="B32" s="9"/>
      <c r="C32" s="9"/>
      <c r="D32" s="9"/>
      <c r="E32" s="9"/>
      <c r="F32" s="38"/>
      <c r="G32" s="38"/>
      <c r="H32" s="38"/>
      <c r="I32" s="38"/>
      <c r="J32" s="38"/>
      <c r="K32" s="38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</row>
    <row r="33" spans="1:35">
      <c r="B33" s="9"/>
      <c r="C33" s="9"/>
      <c r="D33" s="9"/>
      <c r="E33" s="9"/>
      <c r="F33" s="38"/>
      <c r="G33" s="38"/>
      <c r="H33" s="38"/>
      <c r="I33" s="38"/>
      <c r="J33" s="38"/>
      <c r="K33" s="38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</row>
    <row r="34" spans="1:35">
      <c r="B34" s="9"/>
      <c r="C34" s="9"/>
      <c r="D34" s="9"/>
      <c r="E34" s="9"/>
      <c r="F34" s="38"/>
      <c r="G34" s="38"/>
      <c r="H34" s="38"/>
      <c r="I34" s="38"/>
      <c r="J34" s="38"/>
      <c r="K34" s="38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</row>
    <row r="35" spans="1:35">
      <c r="B35" s="9"/>
      <c r="C35" s="9"/>
      <c r="D35" s="9"/>
      <c r="E35" s="9"/>
      <c r="F35" s="38"/>
      <c r="G35" s="38"/>
      <c r="H35" s="38"/>
      <c r="I35" s="38"/>
      <c r="J35" s="38"/>
      <c r="K35" s="38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</row>
    <row r="36" spans="1:35">
      <c r="B36" s="9"/>
      <c r="C36" s="9"/>
      <c r="D36" s="9"/>
      <c r="E36" s="9"/>
      <c r="F36" s="38"/>
      <c r="G36" s="38"/>
      <c r="H36" s="38"/>
      <c r="I36" s="38"/>
      <c r="J36" s="38"/>
      <c r="K36" s="38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</row>
    <row r="37" spans="1:35">
      <c r="B37" s="9"/>
      <c r="C37" s="9"/>
      <c r="D37" s="9"/>
      <c r="E37" s="9"/>
      <c r="F37" s="38"/>
      <c r="G37" s="38"/>
      <c r="H37" s="38"/>
      <c r="I37" s="38"/>
      <c r="J37" s="38"/>
      <c r="K37" s="38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</row>
    <row r="38" spans="1:35">
      <c r="B38" s="9"/>
      <c r="C38" s="9"/>
      <c r="D38" s="9"/>
      <c r="E38" s="9"/>
      <c r="F38" s="38"/>
      <c r="G38" s="38"/>
      <c r="H38" s="38"/>
      <c r="I38" s="38"/>
      <c r="J38" s="38"/>
      <c r="K38" s="38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</row>
    <row r="39" spans="1:35">
      <c r="A39" s="39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</row>
    <row r="40" spans="1:35">
      <c r="A40" s="39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</row>
    <row r="41" spans="1:35"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</row>
    <row r="42" spans="1:35"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</row>
    <row r="43" spans="1:35"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</row>
    <row r="44" spans="1:35"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</row>
    <row r="45" spans="1:35"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</row>
    <row r="46" spans="1:35"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</row>
    <row r="47" spans="1:35"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</row>
    <row r="48" spans="1:35"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</row>
    <row r="49" spans="2:35"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</row>
    <row r="50" spans="2:35"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</row>
    <row r="51" spans="2:35"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</row>
    <row r="52" spans="2:35"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</row>
    <row r="53" spans="2:35"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</row>
    <row r="54" spans="2:35"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</row>
    <row r="55" spans="2:35"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</row>
    <row r="56" spans="2:35"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</row>
    <row r="57" spans="2:35"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</row>
    <row r="58" spans="2:35"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</row>
    <row r="59" spans="2:35"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</row>
    <row r="60" spans="2:35"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</row>
    <row r="61" spans="2:35"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</row>
    <row r="62" spans="2:35"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</row>
    <row r="63" spans="2:35"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</row>
    <row r="64" spans="2:35"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</row>
    <row r="65" spans="2:35"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</row>
    <row r="66" spans="2:35"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</row>
    <row r="67" spans="2:35"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</row>
    <row r="68" spans="2:35"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</row>
    <row r="69" spans="2:35"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</row>
    <row r="70" spans="2:35"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</row>
    <row r="71" spans="2:35"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</row>
    <row r="72" spans="2:35"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</row>
    <row r="73" spans="2:35"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</row>
    <row r="74" spans="2:35"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</row>
    <row r="75" spans="2:35"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</row>
    <row r="76" spans="2:35"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</row>
    <row r="77" spans="2:35"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</row>
    <row r="78" spans="2:35"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</row>
    <row r="79" spans="2:35"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</row>
    <row r="80" spans="2:35"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</row>
    <row r="81" spans="2:35"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</row>
    <row r="82" spans="2:35"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</row>
    <row r="83" spans="2:35"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</row>
    <row r="84" spans="2:35"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</row>
    <row r="85" spans="2:35"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</row>
    <row r="86" spans="2:35"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</row>
    <row r="87" spans="2:35"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</row>
    <row r="88" spans="2:35"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</row>
    <row r="89" spans="2:35"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</row>
    <row r="90" spans="2:35"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</row>
    <row r="91" spans="2:35"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</row>
    <row r="92" spans="2:35"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</row>
    <row r="93" spans="2:35"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</row>
    <row r="94" spans="2:35"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</row>
    <row r="95" spans="2:35"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</row>
    <row r="96" spans="2:35"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</row>
    <row r="97" spans="2:35"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</row>
    <row r="98" spans="2:35"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</row>
    <row r="99" spans="2:35"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</row>
    <row r="100" spans="2:35"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</row>
    <row r="101" spans="2:35"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</row>
    <row r="102" spans="2:35"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</row>
    <row r="103" spans="2:35"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</row>
    <row r="104" spans="2:35"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</row>
    <row r="105" spans="2:35"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</row>
    <row r="106" spans="2:35"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</row>
    <row r="107" spans="2:35"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</row>
    <row r="108" spans="2:35"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</row>
    <row r="109" spans="2:35"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</row>
    <row r="110" spans="2:35"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</row>
    <row r="111" spans="2:35"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</row>
    <row r="112" spans="2:35"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</row>
    <row r="113" spans="2:35"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</row>
    <row r="114" spans="2:35"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</row>
    <row r="115" spans="2:35"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</row>
    <row r="116" spans="2:35"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</row>
    <row r="117" spans="2:35"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</row>
    <row r="118" spans="2:35"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</row>
    <row r="119" spans="2:35"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</row>
    <row r="120" spans="2:35"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</row>
    <row r="121" spans="2:35"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</row>
    <row r="122" spans="2:35"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</row>
    <row r="123" spans="2:35"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</row>
    <row r="124" spans="2:35"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</row>
    <row r="125" spans="2:35"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</row>
    <row r="126" spans="2:35"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</row>
    <row r="127" spans="2:35"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</row>
    <row r="128" spans="2:35"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</row>
    <row r="129" spans="2:35"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</row>
    <row r="130" spans="2:35"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</row>
    <row r="131" spans="2:35"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</row>
    <row r="132" spans="2:35"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</row>
    <row r="133" spans="2:35"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</row>
    <row r="134" spans="2:35"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</row>
    <row r="135" spans="2:35"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</row>
    <row r="136" spans="2:35"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</row>
    <row r="137" spans="2:35"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</row>
    <row r="138" spans="2:35"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</row>
    <row r="139" spans="2:35"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</row>
    <row r="140" spans="2:35"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</row>
    <row r="141" spans="2:35"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</row>
    <row r="142" spans="2:35"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</row>
    <row r="143" spans="2:35"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</row>
    <row r="144" spans="2:35"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</row>
    <row r="145" spans="2:35"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</row>
    <row r="146" spans="2:35"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</row>
    <row r="147" spans="2:35"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</row>
    <row r="148" spans="2:35"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</row>
    <row r="149" spans="2:35"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</row>
    <row r="150" spans="2:35"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</row>
    <row r="151" spans="2:35"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</row>
    <row r="152" spans="2:35"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</row>
    <row r="153" spans="2:35"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</row>
    <row r="154" spans="2:35"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</row>
    <row r="155" spans="2:35"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</row>
    <row r="156" spans="2:35"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</row>
    <row r="157" spans="2:35"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</row>
    <row r="158" spans="2:35"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</row>
    <row r="159" spans="2:35"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</row>
    <row r="160" spans="2:35"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</row>
    <row r="161" spans="2:35"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</row>
    <row r="162" spans="2:35"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</row>
    <row r="163" spans="2:35"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</row>
    <row r="164" spans="2:35"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</row>
    <row r="165" spans="2:35"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</row>
    <row r="166" spans="2:35"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</row>
    <row r="167" spans="2:35"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</row>
    <row r="168" spans="2:35"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</row>
    <row r="169" spans="2:35"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</row>
    <row r="170" spans="2:35"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</row>
    <row r="171" spans="2:35"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</row>
    <row r="172" spans="2:35"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</row>
    <row r="173" spans="2:35"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</row>
    <row r="174" spans="2:35"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</row>
    <row r="175" spans="2:35"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</row>
    <row r="176" spans="2:35"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</row>
    <row r="177" spans="2:35"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</row>
    <row r="178" spans="2:35"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</row>
    <row r="179" spans="2:35"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</row>
    <row r="180" spans="2:35"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</row>
    <row r="181" spans="2:35"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</row>
    <row r="182" spans="2:35"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</row>
    <row r="183" spans="2:35"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</row>
    <row r="184" spans="2:35"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</row>
    <row r="185" spans="2:35"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</row>
    <row r="186" spans="2:35"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</row>
    <row r="187" spans="2:35"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</row>
    <row r="188" spans="2:35"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</row>
    <row r="189" spans="2:35"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</row>
    <row r="190" spans="2:35"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</row>
    <row r="191" spans="2:35"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</row>
    <row r="192" spans="2:35"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</row>
    <row r="193" spans="2:35"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</row>
    <row r="194" spans="2:35"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</row>
    <row r="195" spans="2:35"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</row>
    <row r="196" spans="2:35"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</row>
    <row r="197" spans="2:35"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</row>
    <row r="198" spans="2:35"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</row>
    <row r="199" spans="2:35"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</row>
    <row r="200" spans="2:35"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</row>
    <row r="201" spans="2:35"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</row>
    <row r="202" spans="2:35"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</row>
    <row r="203" spans="2:35"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</row>
    <row r="204" spans="2:35"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</row>
    <row r="205" spans="2:35"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</row>
    <row r="206" spans="2:35"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</row>
    <row r="207" spans="2:35"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</row>
    <row r="208" spans="2:35"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</row>
    <row r="209" spans="2:35"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</row>
    <row r="210" spans="2:35"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</row>
    <row r="211" spans="2:35"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</row>
    <row r="212" spans="2:35"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</row>
    <row r="213" spans="2:35"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</row>
    <row r="214" spans="2:35"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</row>
    <row r="215" spans="2:35"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</row>
    <row r="216" spans="2:35"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</row>
    <row r="217" spans="2:35"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</row>
    <row r="218" spans="2:35"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</row>
    <row r="219" spans="2:35"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</row>
    <row r="220" spans="2:35"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</row>
    <row r="221" spans="2:35"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</row>
    <row r="222" spans="2:35"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</row>
    <row r="223" spans="2:35"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</row>
    <row r="224" spans="2:35"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</row>
    <row r="225" spans="2:35"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</row>
    <row r="226" spans="2:35"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</row>
    <row r="227" spans="2:35"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</row>
    <row r="228" spans="2:35"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</row>
    <row r="229" spans="2:35"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</row>
    <row r="230" spans="2:35"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</row>
  </sheetData>
  <sheetProtection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Y217"/>
  <sheetViews>
    <sheetView tabSelected="1" workbookViewId="0">
      <pane ySplit="1" topLeftCell="A62" activePane="bottomLeft" state="frozen"/>
      <selection activeCell="F1" sqref="F1"/>
      <selection pane="bottomLeft" sqref="A1:I1"/>
    </sheetView>
  </sheetViews>
  <sheetFormatPr baseColWidth="10" defaultRowHeight="15"/>
  <cols>
    <col min="1" max="1" width="31.140625" style="1" customWidth="1"/>
    <col min="2" max="2" width="33.140625" style="25" customWidth="1"/>
    <col min="3" max="3" width="30.140625" style="25" customWidth="1"/>
    <col min="4" max="4" width="11.85546875" style="25" customWidth="1"/>
    <col min="5" max="5" width="12" style="47" customWidth="1"/>
    <col min="6" max="6" width="17.7109375" style="6" customWidth="1"/>
    <col min="7" max="7" width="14.140625" style="55" customWidth="1"/>
    <col min="8" max="8" width="9.42578125" style="3" customWidth="1"/>
    <col min="9" max="9" width="13.85546875" style="71" customWidth="1"/>
    <col min="10" max="10" width="2.5703125" style="73" customWidth="1"/>
    <col min="26" max="16384" width="11.42578125" style="1"/>
  </cols>
  <sheetData>
    <row r="1" spans="1:11" s="52" customFormat="1" ht="45" customHeight="1">
      <c r="A1" s="74" t="s">
        <v>45</v>
      </c>
      <c r="B1" s="74" t="s">
        <v>39</v>
      </c>
      <c r="C1" s="74" t="s">
        <v>20</v>
      </c>
      <c r="D1" s="75" t="s">
        <v>21</v>
      </c>
      <c r="E1" s="75" t="s">
        <v>10</v>
      </c>
      <c r="F1" s="75" t="s">
        <v>317</v>
      </c>
      <c r="G1" s="77" t="s">
        <v>12</v>
      </c>
      <c r="H1" s="75" t="s">
        <v>13</v>
      </c>
      <c r="I1" s="76" t="s">
        <v>0</v>
      </c>
      <c r="J1" s="15"/>
      <c r="K1" s="72"/>
    </row>
    <row r="2" spans="1:11">
      <c r="A2" s="43" t="s">
        <v>46</v>
      </c>
      <c r="B2" s="2"/>
      <c r="C2" s="2"/>
      <c r="D2" s="54"/>
      <c r="F2" s="48">
        <v>22432</v>
      </c>
      <c r="G2" s="55">
        <v>42476</v>
      </c>
      <c r="H2" s="35">
        <v>101</v>
      </c>
      <c r="I2" s="71" t="s">
        <v>5</v>
      </c>
    </row>
    <row r="3" spans="1:11">
      <c r="A3" s="43" t="s">
        <v>47</v>
      </c>
      <c r="B3" s="2"/>
      <c r="C3" s="2"/>
      <c r="D3" s="2"/>
      <c r="F3" s="48"/>
      <c r="G3" s="55">
        <v>41730</v>
      </c>
      <c r="H3" s="35">
        <v>130</v>
      </c>
      <c r="I3" s="71" t="s">
        <v>1</v>
      </c>
    </row>
    <row r="4" spans="1:11">
      <c r="A4" s="43" t="s">
        <v>48</v>
      </c>
      <c r="B4" s="50"/>
      <c r="C4" s="50"/>
      <c r="D4" s="50"/>
      <c r="F4" s="48"/>
      <c r="G4" s="55">
        <v>42552</v>
      </c>
      <c r="H4" s="59">
        <v>149</v>
      </c>
      <c r="I4" s="71" t="s">
        <v>2</v>
      </c>
    </row>
    <row r="5" spans="1:11">
      <c r="A5" s="43" t="s">
        <v>49</v>
      </c>
      <c r="B5" s="50"/>
      <c r="C5" s="50"/>
      <c r="D5" s="50"/>
      <c r="E5" s="47" t="s">
        <v>215</v>
      </c>
      <c r="F5" s="48">
        <v>17119</v>
      </c>
      <c r="G5" s="55">
        <v>42339</v>
      </c>
      <c r="H5" s="59">
        <v>141</v>
      </c>
      <c r="I5" s="71" t="s">
        <v>3</v>
      </c>
    </row>
    <row r="6" spans="1:11">
      <c r="A6" s="43" t="s">
        <v>50</v>
      </c>
      <c r="B6" s="50"/>
      <c r="C6" s="50"/>
      <c r="D6" s="50"/>
      <c r="F6" s="48"/>
      <c r="G6" s="55">
        <v>42339</v>
      </c>
      <c r="H6" s="59">
        <v>141</v>
      </c>
      <c r="I6" s="71" t="s">
        <v>4</v>
      </c>
    </row>
    <row r="7" spans="1:11">
      <c r="A7" s="43" t="s">
        <v>51</v>
      </c>
      <c r="B7" s="50"/>
      <c r="C7" s="50"/>
      <c r="D7" s="50"/>
      <c r="E7" s="47" t="s">
        <v>216</v>
      </c>
      <c r="F7" s="48">
        <v>19069</v>
      </c>
      <c r="H7" s="59"/>
      <c r="I7" s="71" t="s">
        <v>5</v>
      </c>
    </row>
    <row r="8" spans="1:11">
      <c r="A8" s="43" t="s">
        <v>52</v>
      </c>
      <c r="B8" s="50"/>
      <c r="C8" s="50"/>
      <c r="D8" s="50"/>
      <c r="F8" s="48"/>
      <c r="G8" s="55">
        <v>42491</v>
      </c>
      <c r="H8" s="59">
        <v>147</v>
      </c>
      <c r="I8" s="71" t="s">
        <v>6</v>
      </c>
    </row>
    <row r="9" spans="1:11">
      <c r="A9" s="43" t="s">
        <v>53</v>
      </c>
      <c r="B9" s="50"/>
      <c r="C9" s="50"/>
      <c r="D9" s="50"/>
      <c r="E9" s="47" t="s">
        <v>217</v>
      </c>
      <c r="F9" s="48">
        <v>13689</v>
      </c>
      <c r="H9" s="59"/>
      <c r="I9" s="71" t="s">
        <v>7</v>
      </c>
    </row>
    <row r="10" spans="1:11">
      <c r="A10" s="43" t="s">
        <v>54</v>
      </c>
      <c r="B10" s="50"/>
      <c r="C10" s="50"/>
      <c r="D10" s="50"/>
      <c r="F10" s="48"/>
      <c r="G10" s="55">
        <v>41579</v>
      </c>
      <c r="H10" s="59"/>
      <c r="I10" s="71" t="s">
        <v>8</v>
      </c>
    </row>
    <row r="11" spans="1:11">
      <c r="A11" s="44" t="s">
        <v>55</v>
      </c>
      <c r="B11" s="50"/>
      <c r="C11" s="50"/>
      <c r="D11" s="50"/>
      <c r="E11" s="47" t="s">
        <v>218</v>
      </c>
      <c r="F11" s="48"/>
      <c r="G11" s="55">
        <v>41974</v>
      </c>
      <c r="H11" s="59">
        <v>130</v>
      </c>
      <c r="I11" s="71" t="s">
        <v>1</v>
      </c>
    </row>
    <row r="12" spans="1:11">
      <c r="A12" s="44" t="s">
        <v>56</v>
      </c>
      <c r="B12" s="50"/>
      <c r="C12" s="50"/>
      <c r="D12" s="50"/>
      <c r="E12" s="47" t="s">
        <v>219</v>
      </c>
      <c r="F12" s="48"/>
      <c r="H12" s="59"/>
      <c r="I12" s="71" t="s">
        <v>2</v>
      </c>
    </row>
    <row r="13" spans="1:11">
      <c r="A13" s="43" t="s">
        <v>57</v>
      </c>
      <c r="B13" s="50"/>
      <c r="C13" s="50"/>
      <c r="D13" s="50"/>
      <c r="E13" s="47" t="s">
        <v>220</v>
      </c>
      <c r="F13" s="48">
        <v>17599</v>
      </c>
      <c r="H13" s="59"/>
      <c r="I13" s="71" t="s">
        <v>3</v>
      </c>
    </row>
    <row r="14" spans="1:11">
      <c r="A14" s="43" t="s">
        <v>58</v>
      </c>
      <c r="B14" s="50"/>
      <c r="C14" s="50"/>
      <c r="D14" s="50"/>
      <c r="E14" s="47" t="s">
        <v>221</v>
      </c>
      <c r="F14" s="48">
        <v>15672</v>
      </c>
      <c r="G14" s="55" t="s">
        <v>44</v>
      </c>
      <c r="H14" s="59"/>
      <c r="I14" s="71" t="s">
        <v>4</v>
      </c>
    </row>
    <row r="15" spans="1:11">
      <c r="A15" s="43" t="s">
        <v>59</v>
      </c>
      <c r="B15" s="50"/>
      <c r="C15" s="50"/>
      <c r="D15" s="50"/>
      <c r="F15" s="48"/>
      <c r="G15" s="55">
        <v>42461</v>
      </c>
      <c r="H15" s="59">
        <v>145</v>
      </c>
      <c r="I15" s="71" t="s">
        <v>5</v>
      </c>
    </row>
    <row r="16" spans="1:11">
      <c r="A16" s="43" t="s">
        <v>60</v>
      </c>
      <c r="B16" s="50"/>
      <c r="C16" s="50"/>
      <c r="D16" s="50"/>
      <c r="E16" s="47" t="s">
        <v>222</v>
      </c>
      <c r="F16" s="48">
        <v>9083</v>
      </c>
      <c r="H16" s="59"/>
      <c r="I16" s="71" t="s">
        <v>6</v>
      </c>
    </row>
    <row r="17" spans="1:9">
      <c r="A17" s="43" t="s">
        <v>61</v>
      </c>
      <c r="B17" s="50"/>
      <c r="C17" s="50"/>
      <c r="D17" s="50"/>
      <c r="F17" s="48"/>
      <c r="G17" s="55">
        <v>41791</v>
      </c>
      <c r="H17" s="59"/>
      <c r="I17" s="71" t="s">
        <v>7</v>
      </c>
    </row>
    <row r="18" spans="1:9">
      <c r="A18" s="43" t="s">
        <v>62</v>
      </c>
      <c r="B18" s="50"/>
      <c r="C18" s="50"/>
      <c r="D18" s="50"/>
      <c r="F18" s="48"/>
      <c r="G18" s="55">
        <v>41030</v>
      </c>
      <c r="H18" s="59"/>
      <c r="I18" s="71" t="s">
        <v>8</v>
      </c>
    </row>
    <row r="19" spans="1:9">
      <c r="A19" s="43" t="s">
        <v>63</v>
      </c>
      <c r="B19" s="50"/>
      <c r="C19" s="50"/>
      <c r="D19" s="50"/>
      <c r="E19" s="47" t="s">
        <v>223</v>
      </c>
      <c r="F19" s="48">
        <v>11611</v>
      </c>
      <c r="G19" s="55">
        <v>42156</v>
      </c>
      <c r="H19" s="59">
        <v>136</v>
      </c>
      <c r="I19" s="71" t="s">
        <v>1</v>
      </c>
    </row>
    <row r="20" spans="1:9">
      <c r="A20" s="43" t="s">
        <v>64</v>
      </c>
      <c r="B20" s="50"/>
      <c r="C20" s="50"/>
      <c r="D20" s="50"/>
      <c r="F20" s="48"/>
      <c r="G20" s="55">
        <v>41609</v>
      </c>
      <c r="H20" s="59"/>
      <c r="I20" s="71" t="s">
        <v>2</v>
      </c>
    </row>
    <row r="21" spans="1:9">
      <c r="A21" s="43" t="s">
        <v>65</v>
      </c>
      <c r="B21" s="50"/>
      <c r="C21" s="50"/>
      <c r="D21" s="50"/>
      <c r="F21" s="48"/>
      <c r="G21" s="55">
        <v>39508</v>
      </c>
      <c r="H21" s="59"/>
      <c r="I21" s="71" t="s">
        <v>3</v>
      </c>
    </row>
    <row r="22" spans="1:9">
      <c r="A22" s="44" t="s">
        <v>66</v>
      </c>
      <c r="B22" s="50"/>
      <c r="C22" s="50"/>
      <c r="D22" s="50"/>
      <c r="E22" s="47" t="s">
        <v>224</v>
      </c>
      <c r="F22" s="48"/>
      <c r="G22" s="55">
        <v>42522</v>
      </c>
      <c r="H22" s="59">
        <v>148</v>
      </c>
      <c r="I22" s="71" t="s">
        <v>5</v>
      </c>
    </row>
    <row r="23" spans="1:9">
      <c r="A23" s="43" t="s">
        <v>67</v>
      </c>
      <c r="B23" s="50"/>
      <c r="C23" s="50"/>
      <c r="D23" s="50"/>
      <c r="F23" s="48"/>
      <c r="H23" s="59"/>
      <c r="I23" s="71" t="s">
        <v>6</v>
      </c>
    </row>
    <row r="24" spans="1:9">
      <c r="A24" s="43" t="s">
        <v>68</v>
      </c>
      <c r="B24" s="50"/>
      <c r="C24" s="50"/>
      <c r="D24" s="50"/>
      <c r="E24" s="47" t="s">
        <v>225</v>
      </c>
      <c r="F24" s="48">
        <v>19342</v>
      </c>
      <c r="G24" s="55">
        <v>42491</v>
      </c>
      <c r="H24" s="59">
        <v>146</v>
      </c>
      <c r="I24" s="71" t="s">
        <v>7</v>
      </c>
    </row>
    <row r="25" spans="1:9">
      <c r="A25" s="43" t="s">
        <v>69</v>
      </c>
      <c r="B25" s="50"/>
      <c r="C25" s="50"/>
      <c r="D25" s="50"/>
      <c r="E25" s="47" t="s">
        <v>226</v>
      </c>
      <c r="F25" s="48">
        <v>21141</v>
      </c>
      <c r="H25" s="59"/>
      <c r="I25" s="71" t="s">
        <v>8</v>
      </c>
    </row>
    <row r="26" spans="1:9">
      <c r="A26" s="43" t="s">
        <v>70</v>
      </c>
      <c r="B26" s="50"/>
      <c r="C26" s="50"/>
      <c r="D26" s="50"/>
      <c r="E26" s="47" t="s">
        <v>227</v>
      </c>
      <c r="F26" s="48">
        <v>13152</v>
      </c>
      <c r="H26" s="59"/>
      <c r="I26" s="71" t="s">
        <v>1</v>
      </c>
    </row>
    <row r="27" spans="1:9">
      <c r="A27" s="43" t="s">
        <v>71</v>
      </c>
      <c r="B27" s="50"/>
      <c r="C27" s="50"/>
      <c r="D27" s="50"/>
      <c r="F27" s="48">
        <v>21023</v>
      </c>
      <c r="H27" s="59"/>
      <c r="I27" s="71" t="s">
        <v>2</v>
      </c>
    </row>
    <row r="28" spans="1:9">
      <c r="A28" s="43" t="s">
        <v>72</v>
      </c>
      <c r="B28" s="2"/>
      <c r="C28" s="2"/>
      <c r="D28" s="2"/>
      <c r="E28" s="47" t="s">
        <v>228</v>
      </c>
      <c r="F28" s="48">
        <v>16752</v>
      </c>
      <c r="H28" s="35"/>
      <c r="I28" s="71" t="s">
        <v>3</v>
      </c>
    </row>
    <row r="29" spans="1:9">
      <c r="A29" s="43" t="s">
        <v>73</v>
      </c>
      <c r="B29" s="2"/>
      <c r="C29" s="2"/>
      <c r="D29" s="2"/>
      <c r="F29" s="48"/>
      <c r="G29" s="55">
        <v>42903</v>
      </c>
      <c r="H29" s="35">
        <v>100</v>
      </c>
      <c r="I29" s="71" t="s">
        <v>4</v>
      </c>
    </row>
    <row r="30" spans="1:9">
      <c r="A30" s="43" t="s">
        <v>74</v>
      </c>
      <c r="F30" s="48"/>
      <c r="G30" s="55">
        <v>42416</v>
      </c>
      <c r="H30" s="3">
        <v>100</v>
      </c>
      <c r="I30" s="71" t="s">
        <v>4</v>
      </c>
    </row>
    <row r="31" spans="1:9">
      <c r="A31" s="45" t="s">
        <v>75</v>
      </c>
      <c r="E31" s="47" t="s">
        <v>229</v>
      </c>
      <c r="F31" s="48">
        <v>14353</v>
      </c>
    </row>
    <row r="32" spans="1:9">
      <c r="A32" s="43" t="s">
        <v>76</v>
      </c>
      <c r="E32" s="47" t="s">
        <v>230</v>
      </c>
      <c r="F32" s="48">
        <v>17905</v>
      </c>
    </row>
    <row r="33" spans="1:6">
      <c r="A33" s="43" t="s">
        <v>77</v>
      </c>
      <c r="E33" s="47" t="s">
        <v>231</v>
      </c>
      <c r="F33" s="48">
        <v>14810</v>
      </c>
    </row>
    <row r="34" spans="1:6">
      <c r="A34" s="43" t="s">
        <v>78</v>
      </c>
      <c r="E34" s="47" t="s">
        <v>232</v>
      </c>
      <c r="F34" s="48">
        <v>19757</v>
      </c>
    </row>
    <row r="35" spans="1:6">
      <c r="A35" s="43" t="s">
        <v>79</v>
      </c>
      <c r="E35" s="47" t="s">
        <v>233</v>
      </c>
      <c r="F35" s="48">
        <v>15432</v>
      </c>
    </row>
    <row r="36" spans="1:6">
      <c r="A36" s="45" t="s">
        <v>80</v>
      </c>
      <c r="F36" s="48"/>
    </row>
    <row r="37" spans="1:6">
      <c r="A37" s="46" t="s">
        <v>81</v>
      </c>
      <c r="E37" s="47" t="s">
        <v>234</v>
      </c>
      <c r="F37" s="48"/>
    </row>
    <row r="38" spans="1:6">
      <c r="A38" s="43" t="s">
        <v>82</v>
      </c>
      <c r="F38" s="48"/>
    </row>
    <row r="39" spans="1:6">
      <c r="A39" s="43" t="s">
        <v>83</v>
      </c>
      <c r="E39" s="47" t="s">
        <v>235</v>
      </c>
      <c r="F39" s="48">
        <v>14241</v>
      </c>
    </row>
    <row r="40" spans="1:6">
      <c r="A40" s="43" t="s">
        <v>84</v>
      </c>
      <c r="E40" s="47" t="s">
        <v>236</v>
      </c>
      <c r="F40" s="48">
        <v>19122</v>
      </c>
    </row>
    <row r="41" spans="1:6">
      <c r="A41" s="44" t="s">
        <v>85</v>
      </c>
      <c r="E41" s="47" t="s">
        <v>237</v>
      </c>
      <c r="F41" s="48"/>
    </row>
    <row r="42" spans="1:6">
      <c r="A42" s="43" t="s">
        <v>86</v>
      </c>
      <c r="E42" s="47" t="s">
        <v>238</v>
      </c>
      <c r="F42" s="48">
        <v>15715</v>
      </c>
    </row>
    <row r="43" spans="1:6">
      <c r="A43" s="43" t="s">
        <v>87</v>
      </c>
      <c r="F43" s="48"/>
    </row>
    <row r="44" spans="1:6">
      <c r="A44" s="43" t="s">
        <v>88</v>
      </c>
      <c r="E44" s="47" t="s">
        <v>239</v>
      </c>
      <c r="F44" s="48">
        <v>11732</v>
      </c>
    </row>
    <row r="45" spans="1:6">
      <c r="A45" s="43" t="s">
        <v>89</v>
      </c>
      <c r="E45" s="47" t="s">
        <v>240</v>
      </c>
      <c r="F45" s="48">
        <v>12180</v>
      </c>
    </row>
    <row r="46" spans="1:6">
      <c r="A46" s="43" t="s">
        <v>90</v>
      </c>
      <c r="E46" s="47" t="s">
        <v>241</v>
      </c>
      <c r="F46" s="48">
        <v>14709</v>
      </c>
    </row>
    <row r="47" spans="1:6">
      <c r="A47" s="43" t="s">
        <v>91</v>
      </c>
      <c r="E47" s="47" t="s">
        <v>242</v>
      </c>
      <c r="F47" s="48">
        <v>14033</v>
      </c>
    </row>
    <row r="48" spans="1:6">
      <c r="A48" s="43" t="s">
        <v>92</v>
      </c>
      <c r="F48" s="48"/>
    </row>
    <row r="49" spans="1:6">
      <c r="A49" s="43" t="s">
        <v>93</v>
      </c>
      <c r="F49" s="48"/>
    </row>
    <row r="50" spans="1:6">
      <c r="A50" s="43" t="s">
        <v>94</v>
      </c>
      <c r="E50" s="47" t="s">
        <v>243</v>
      </c>
      <c r="F50" s="48">
        <v>10330</v>
      </c>
    </row>
    <row r="51" spans="1:6">
      <c r="A51" s="43" t="s">
        <v>95</v>
      </c>
      <c r="F51" s="48"/>
    </row>
    <row r="52" spans="1:6">
      <c r="A52" s="43" t="s">
        <v>96</v>
      </c>
      <c r="E52" s="47" t="s">
        <v>244</v>
      </c>
      <c r="F52" s="48">
        <v>20969</v>
      </c>
    </row>
    <row r="53" spans="1:6">
      <c r="A53" s="44" t="s">
        <v>97</v>
      </c>
      <c r="E53" s="47" t="s">
        <v>245</v>
      </c>
      <c r="F53" s="48"/>
    </row>
    <row r="54" spans="1:6">
      <c r="A54" s="43" t="s">
        <v>98</v>
      </c>
      <c r="F54" s="48"/>
    </row>
    <row r="55" spans="1:6">
      <c r="A55" s="43" t="s">
        <v>99</v>
      </c>
      <c r="E55" s="47" t="s">
        <v>246</v>
      </c>
      <c r="F55" s="48">
        <v>15540</v>
      </c>
    </row>
    <row r="56" spans="1:6">
      <c r="A56" s="43" t="s">
        <v>100</v>
      </c>
      <c r="E56" s="47" t="s">
        <v>247</v>
      </c>
      <c r="F56" s="48">
        <v>14721</v>
      </c>
    </row>
    <row r="57" spans="1:6">
      <c r="A57" s="43" t="s">
        <v>101</v>
      </c>
      <c r="E57" s="47" t="s">
        <v>248</v>
      </c>
      <c r="F57" s="48">
        <v>15725</v>
      </c>
    </row>
    <row r="58" spans="1:6">
      <c r="A58" s="43" t="s">
        <v>102</v>
      </c>
      <c r="E58" s="47" t="s">
        <v>249</v>
      </c>
      <c r="F58" s="48">
        <v>12940</v>
      </c>
    </row>
    <row r="59" spans="1:6">
      <c r="A59" s="43" t="s">
        <v>103</v>
      </c>
      <c r="F59" s="48"/>
    </row>
    <row r="60" spans="1:6">
      <c r="A60" s="45" t="s">
        <v>104</v>
      </c>
      <c r="E60" s="47" t="s">
        <v>250</v>
      </c>
      <c r="F60" s="48">
        <v>16245</v>
      </c>
    </row>
    <row r="61" spans="1:6">
      <c r="A61" s="43" t="s">
        <v>105</v>
      </c>
      <c r="F61" s="48"/>
    </row>
    <row r="62" spans="1:6">
      <c r="A62" s="43" t="s">
        <v>106</v>
      </c>
      <c r="F62" s="48"/>
    </row>
    <row r="63" spans="1:6">
      <c r="A63" s="43" t="s">
        <v>107</v>
      </c>
      <c r="F63" s="48"/>
    </row>
    <row r="64" spans="1:6">
      <c r="A64" s="43" t="s">
        <v>108</v>
      </c>
      <c r="F64" s="48"/>
    </row>
    <row r="65" spans="1:6">
      <c r="A65" s="43" t="s">
        <v>108</v>
      </c>
      <c r="F65" s="48"/>
    </row>
    <row r="66" spans="1:6">
      <c r="A66" s="43" t="s">
        <v>109</v>
      </c>
      <c r="E66" s="47" t="s">
        <v>251</v>
      </c>
      <c r="F66" s="48">
        <v>16409</v>
      </c>
    </row>
    <row r="67" spans="1:6">
      <c r="A67" s="44" t="s">
        <v>110</v>
      </c>
      <c r="E67" s="47" t="s">
        <v>252</v>
      </c>
      <c r="F67" s="48"/>
    </row>
    <row r="68" spans="1:6">
      <c r="A68" s="43" t="s">
        <v>111</v>
      </c>
      <c r="E68" s="47" t="s">
        <v>253</v>
      </c>
      <c r="F68" s="48">
        <v>23279</v>
      </c>
    </row>
    <row r="69" spans="1:6">
      <c r="A69" s="43" t="s">
        <v>112</v>
      </c>
      <c r="F69" s="48"/>
    </row>
    <row r="70" spans="1:6">
      <c r="A70" s="43" t="s">
        <v>113</v>
      </c>
      <c r="F70" s="48"/>
    </row>
    <row r="71" spans="1:6">
      <c r="A71" s="43" t="s">
        <v>114</v>
      </c>
      <c r="E71" s="47" t="s">
        <v>254</v>
      </c>
      <c r="F71" s="48">
        <v>16173</v>
      </c>
    </row>
    <row r="72" spans="1:6">
      <c r="A72" s="43" t="s">
        <v>115</v>
      </c>
      <c r="E72" s="47" t="s">
        <v>255</v>
      </c>
      <c r="F72" s="48">
        <v>9400</v>
      </c>
    </row>
    <row r="73" spans="1:6">
      <c r="A73" s="43" t="s">
        <v>116</v>
      </c>
      <c r="F73" s="48"/>
    </row>
    <row r="74" spans="1:6">
      <c r="A74" s="43" t="s">
        <v>117</v>
      </c>
      <c r="E74" s="47" t="s">
        <v>256</v>
      </c>
      <c r="F74" s="48">
        <v>15608</v>
      </c>
    </row>
    <row r="75" spans="1:6">
      <c r="A75" s="43" t="s">
        <v>118</v>
      </c>
      <c r="F75" s="48"/>
    </row>
    <row r="76" spans="1:6">
      <c r="A76" s="43" t="s">
        <v>119</v>
      </c>
      <c r="E76" s="47" t="s">
        <v>257</v>
      </c>
      <c r="F76" s="48">
        <v>18522</v>
      </c>
    </row>
    <row r="77" spans="1:6">
      <c r="A77" s="43" t="s">
        <v>120</v>
      </c>
      <c r="F77" s="48"/>
    </row>
    <row r="78" spans="1:6">
      <c r="A78" s="43" t="s">
        <v>121</v>
      </c>
      <c r="E78" s="47" t="s">
        <v>258</v>
      </c>
      <c r="F78" s="48">
        <v>13057</v>
      </c>
    </row>
    <row r="79" spans="1:6">
      <c r="A79" s="43" t="s">
        <v>122</v>
      </c>
      <c r="F79" s="48"/>
    </row>
    <row r="80" spans="1:6">
      <c r="A80" s="43" t="s">
        <v>123</v>
      </c>
      <c r="E80" s="47" t="s">
        <v>259</v>
      </c>
      <c r="F80" s="48">
        <v>17635</v>
      </c>
    </row>
    <row r="81" spans="1:6">
      <c r="A81" s="43" t="s">
        <v>124</v>
      </c>
      <c r="F81" s="48"/>
    </row>
    <row r="82" spans="1:6">
      <c r="A82" s="43" t="s">
        <v>125</v>
      </c>
      <c r="E82" s="47" t="s">
        <v>260</v>
      </c>
      <c r="F82" s="48">
        <v>20005</v>
      </c>
    </row>
    <row r="83" spans="1:6">
      <c r="A83" s="43" t="s">
        <v>126</v>
      </c>
      <c r="F83" s="48"/>
    </row>
    <row r="84" spans="1:6">
      <c r="A84" s="43" t="s">
        <v>127</v>
      </c>
      <c r="E84" s="47" t="s">
        <v>261</v>
      </c>
      <c r="F84" s="48">
        <v>19016</v>
      </c>
    </row>
    <row r="85" spans="1:6">
      <c r="A85" s="43" t="s">
        <v>128</v>
      </c>
      <c r="F85" s="48"/>
    </row>
    <row r="86" spans="1:6">
      <c r="A86" s="43" t="s">
        <v>129</v>
      </c>
      <c r="F86" s="48"/>
    </row>
    <row r="87" spans="1:6">
      <c r="A87" s="43" t="s">
        <v>130</v>
      </c>
      <c r="F87" s="48"/>
    </row>
    <row r="88" spans="1:6">
      <c r="A88" s="44" t="s">
        <v>131</v>
      </c>
      <c r="E88" s="47" t="s">
        <v>262</v>
      </c>
      <c r="F88" s="48"/>
    </row>
    <row r="89" spans="1:6">
      <c r="A89" s="43" t="s">
        <v>132</v>
      </c>
      <c r="E89" s="47" t="s">
        <v>263</v>
      </c>
      <c r="F89" s="48">
        <v>15631</v>
      </c>
    </row>
    <row r="90" spans="1:6">
      <c r="A90" s="43" t="s">
        <v>133</v>
      </c>
      <c r="E90" s="47" t="s">
        <v>264</v>
      </c>
      <c r="F90" s="48">
        <v>18726</v>
      </c>
    </row>
    <row r="91" spans="1:6">
      <c r="A91" s="43" t="s">
        <v>134</v>
      </c>
      <c r="E91" s="47" t="s">
        <v>265</v>
      </c>
      <c r="F91" s="48"/>
    </row>
    <row r="92" spans="1:6">
      <c r="A92" s="43" t="s">
        <v>135</v>
      </c>
      <c r="E92" s="47" t="s">
        <v>266</v>
      </c>
      <c r="F92" s="48">
        <v>17292</v>
      </c>
    </row>
    <row r="93" spans="1:6">
      <c r="A93" s="43" t="s">
        <v>136</v>
      </c>
      <c r="E93" s="47" t="s">
        <v>267</v>
      </c>
      <c r="F93" s="48">
        <v>22923</v>
      </c>
    </row>
    <row r="94" spans="1:6">
      <c r="A94" s="45" t="s">
        <v>137</v>
      </c>
      <c r="E94" s="47" t="s">
        <v>268</v>
      </c>
      <c r="F94" s="48">
        <v>20341</v>
      </c>
    </row>
    <row r="95" spans="1:6">
      <c r="A95" s="43" t="s">
        <v>138</v>
      </c>
      <c r="E95" s="47" t="s">
        <v>15</v>
      </c>
      <c r="F95" s="48">
        <v>16705</v>
      </c>
    </row>
    <row r="96" spans="1:6">
      <c r="A96" s="43" t="s">
        <v>139</v>
      </c>
      <c r="F96" s="48"/>
    </row>
    <row r="97" spans="1:6">
      <c r="A97" s="43" t="s">
        <v>140</v>
      </c>
      <c r="E97" s="47" t="s">
        <v>269</v>
      </c>
      <c r="F97" s="48">
        <v>12396</v>
      </c>
    </row>
    <row r="98" spans="1:6">
      <c r="A98" s="43" t="s">
        <v>141</v>
      </c>
      <c r="E98" s="47" t="s">
        <v>270</v>
      </c>
      <c r="F98" s="48">
        <v>18801</v>
      </c>
    </row>
    <row r="99" spans="1:6">
      <c r="A99" s="43" t="s">
        <v>142</v>
      </c>
      <c r="E99" s="47" t="s">
        <v>271</v>
      </c>
      <c r="F99" s="48">
        <v>17494</v>
      </c>
    </row>
    <row r="100" spans="1:6">
      <c r="A100" s="43" t="s">
        <v>143</v>
      </c>
      <c r="E100" s="47" t="s">
        <v>272</v>
      </c>
      <c r="F100" s="48">
        <v>15245</v>
      </c>
    </row>
    <row r="101" spans="1:6">
      <c r="A101" s="43" t="s">
        <v>144</v>
      </c>
      <c r="E101" s="47" t="s">
        <v>273</v>
      </c>
      <c r="F101" s="48">
        <v>18901</v>
      </c>
    </row>
    <row r="102" spans="1:6">
      <c r="A102" s="43" t="s">
        <v>145</v>
      </c>
      <c r="F102" s="48"/>
    </row>
    <row r="103" spans="1:6">
      <c r="A103" s="45" t="s">
        <v>146</v>
      </c>
      <c r="F103" s="48">
        <v>9529</v>
      </c>
    </row>
    <row r="104" spans="1:6">
      <c r="A104" s="43" t="s">
        <v>147</v>
      </c>
      <c r="E104" s="47" t="s">
        <v>274</v>
      </c>
      <c r="F104" s="48">
        <v>14637</v>
      </c>
    </row>
    <row r="105" spans="1:6">
      <c r="A105" s="43" t="s">
        <v>148</v>
      </c>
      <c r="E105" s="47" t="s">
        <v>275</v>
      </c>
      <c r="F105" s="48">
        <v>20076</v>
      </c>
    </row>
    <row r="106" spans="1:6">
      <c r="A106" s="43" t="s">
        <v>149</v>
      </c>
      <c r="F106" s="48"/>
    </row>
    <row r="107" spans="1:6">
      <c r="A107" s="43" t="s">
        <v>150</v>
      </c>
      <c r="E107" s="47" t="s">
        <v>276</v>
      </c>
      <c r="F107" s="48">
        <v>17503</v>
      </c>
    </row>
    <row r="108" spans="1:6">
      <c r="A108" s="44" t="s">
        <v>151</v>
      </c>
      <c r="E108" s="47" t="s">
        <v>277</v>
      </c>
      <c r="F108" s="48"/>
    </row>
    <row r="109" spans="1:6">
      <c r="A109" s="43" t="s">
        <v>152</v>
      </c>
      <c r="E109" s="47" t="s">
        <v>278</v>
      </c>
      <c r="F109" s="48">
        <v>18313</v>
      </c>
    </row>
    <row r="110" spans="1:6">
      <c r="A110" s="43" t="s">
        <v>153</v>
      </c>
      <c r="E110" s="47" t="s">
        <v>16</v>
      </c>
      <c r="F110" s="48">
        <v>17932</v>
      </c>
    </row>
    <row r="111" spans="1:6">
      <c r="A111" s="44" t="s">
        <v>154</v>
      </c>
      <c r="E111" s="47" t="s">
        <v>279</v>
      </c>
      <c r="F111" s="48"/>
    </row>
    <row r="112" spans="1:6">
      <c r="A112" s="44" t="s">
        <v>155</v>
      </c>
      <c r="E112" s="47" t="s">
        <v>280</v>
      </c>
      <c r="F112" s="48">
        <v>19197</v>
      </c>
    </row>
    <row r="113" spans="1:6">
      <c r="A113" s="43" t="s">
        <v>156</v>
      </c>
      <c r="E113" s="47" t="s">
        <v>17</v>
      </c>
      <c r="F113" s="48">
        <v>17148</v>
      </c>
    </row>
    <row r="114" spans="1:6">
      <c r="A114" s="43" t="s">
        <v>157</v>
      </c>
      <c r="F114" s="48"/>
    </row>
    <row r="115" spans="1:6">
      <c r="A115" s="43" t="s">
        <v>158</v>
      </c>
      <c r="E115" s="47" t="s">
        <v>281</v>
      </c>
      <c r="F115" s="48">
        <v>14858</v>
      </c>
    </row>
    <row r="116" spans="1:6">
      <c r="A116" s="43" t="s">
        <v>159</v>
      </c>
      <c r="E116" s="47" t="s">
        <v>282</v>
      </c>
      <c r="F116" s="48">
        <v>16708</v>
      </c>
    </row>
    <row r="117" spans="1:6">
      <c r="A117" s="43" t="s">
        <v>160</v>
      </c>
      <c r="F117" s="48"/>
    </row>
    <row r="118" spans="1:6">
      <c r="A118" s="43" t="s">
        <v>161</v>
      </c>
      <c r="E118" s="47" t="s">
        <v>283</v>
      </c>
      <c r="F118" s="48">
        <v>16524</v>
      </c>
    </row>
    <row r="119" spans="1:6">
      <c r="A119" s="44" t="s">
        <v>162</v>
      </c>
      <c r="E119" s="47" t="s">
        <v>284</v>
      </c>
      <c r="F119" s="48"/>
    </row>
    <row r="120" spans="1:6">
      <c r="A120" s="43" t="s">
        <v>163</v>
      </c>
      <c r="F120" s="48"/>
    </row>
    <row r="121" spans="1:6">
      <c r="A121" s="45" t="s">
        <v>164</v>
      </c>
      <c r="E121" s="47" t="s">
        <v>285</v>
      </c>
      <c r="F121" s="48">
        <v>13813</v>
      </c>
    </row>
    <row r="122" spans="1:6">
      <c r="A122" s="43" t="s">
        <v>165</v>
      </c>
      <c r="F122" s="48">
        <v>16803</v>
      </c>
    </row>
    <row r="123" spans="1:6">
      <c r="A123" s="43" t="s">
        <v>166</v>
      </c>
      <c r="E123" s="47" t="s">
        <v>286</v>
      </c>
      <c r="F123" s="48">
        <v>13340</v>
      </c>
    </row>
    <row r="124" spans="1:6">
      <c r="A124" s="43" t="s">
        <v>167</v>
      </c>
      <c r="E124" s="47" t="s">
        <v>14</v>
      </c>
      <c r="F124" s="48">
        <v>20416</v>
      </c>
    </row>
    <row r="125" spans="1:6">
      <c r="A125" s="43" t="s">
        <v>168</v>
      </c>
      <c r="F125" s="48"/>
    </row>
    <row r="126" spans="1:6">
      <c r="A126" s="43" t="s">
        <v>169</v>
      </c>
      <c r="E126" s="47" t="s">
        <v>287</v>
      </c>
      <c r="F126" s="48">
        <v>19440</v>
      </c>
    </row>
    <row r="127" spans="1:6">
      <c r="A127" s="43" t="s">
        <v>170</v>
      </c>
      <c r="E127" s="47" t="s">
        <v>288</v>
      </c>
      <c r="F127" s="48">
        <v>21744</v>
      </c>
    </row>
    <row r="128" spans="1:6">
      <c r="A128" s="43" t="s">
        <v>171</v>
      </c>
      <c r="E128" s="47" t="s">
        <v>289</v>
      </c>
      <c r="F128" s="48"/>
    </row>
    <row r="129" spans="1:6">
      <c r="A129" s="43" t="s">
        <v>172</v>
      </c>
      <c r="E129" s="47" t="s">
        <v>290</v>
      </c>
      <c r="F129" s="48">
        <v>16797</v>
      </c>
    </row>
    <row r="130" spans="1:6">
      <c r="A130" s="43" t="s">
        <v>173</v>
      </c>
      <c r="E130" s="47" t="s">
        <v>291</v>
      </c>
      <c r="F130" s="48">
        <v>15778</v>
      </c>
    </row>
    <row r="131" spans="1:6">
      <c r="A131" s="43" t="s">
        <v>174</v>
      </c>
      <c r="F131" s="48"/>
    </row>
    <row r="132" spans="1:6">
      <c r="A132" s="43" t="s">
        <v>175</v>
      </c>
      <c r="E132" s="47" t="s">
        <v>292</v>
      </c>
      <c r="F132" s="48">
        <v>17645</v>
      </c>
    </row>
    <row r="133" spans="1:6">
      <c r="A133" s="43" t="s">
        <v>176</v>
      </c>
      <c r="E133" s="47" t="s">
        <v>241</v>
      </c>
      <c r="F133" s="48">
        <v>16640</v>
      </c>
    </row>
    <row r="134" spans="1:6">
      <c r="A134" s="43" t="s">
        <v>177</v>
      </c>
      <c r="E134" s="47" t="s">
        <v>293</v>
      </c>
      <c r="F134" s="48">
        <v>16927</v>
      </c>
    </row>
    <row r="135" spans="1:6">
      <c r="A135" s="43" t="s">
        <v>178</v>
      </c>
      <c r="E135" s="47" t="s">
        <v>294</v>
      </c>
      <c r="F135" s="48">
        <v>17249</v>
      </c>
    </row>
    <row r="136" spans="1:6">
      <c r="A136" s="43" t="s">
        <v>179</v>
      </c>
      <c r="F136" s="48"/>
    </row>
    <row r="137" spans="1:6">
      <c r="A137" s="45" t="s">
        <v>180</v>
      </c>
      <c r="E137" s="47" t="s">
        <v>295</v>
      </c>
      <c r="F137" s="48"/>
    </row>
    <row r="138" spans="1:6">
      <c r="A138" s="43" t="s">
        <v>181</v>
      </c>
      <c r="E138" s="47" t="s">
        <v>296</v>
      </c>
      <c r="F138" s="48">
        <v>15608</v>
      </c>
    </row>
    <row r="139" spans="1:6">
      <c r="A139" s="43" t="s">
        <v>182</v>
      </c>
      <c r="E139" s="47" t="s">
        <v>297</v>
      </c>
      <c r="F139" s="48">
        <v>14049</v>
      </c>
    </row>
    <row r="140" spans="1:6">
      <c r="A140" s="43" t="s">
        <v>183</v>
      </c>
      <c r="E140" s="47" t="s">
        <v>298</v>
      </c>
      <c r="F140" s="48">
        <v>14668</v>
      </c>
    </row>
    <row r="141" spans="1:6">
      <c r="A141" s="43" t="s">
        <v>184</v>
      </c>
      <c r="F141" s="48"/>
    </row>
    <row r="142" spans="1:6">
      <c r="A142" s="43" t="s">
        <v>185</v>
      </c>
      <c r="E142" s="47" t="s">
        <v>299</v>
      </c>
      <c r="F142" s="48">
        <v>15826</v>
      </c>
    </row>
    <row r="143" spans="1:6">
      <c r="A143" s="43" t="s">
        <v>186</v>
      </c>
      <c r="E143" s="47" t="s">
        <v>300</v>
      </c>
      <c r="F143" s="48">
        <v>16915</v>
      </c>
    </row>
    <row r="144" spans="1:6">
      <c r="A144" s="43" t="s">
        <v>187</v>
      </c>
      <c r="F144" s="48"/>
    </row>
    <row r="145" spans="1:6">
      <c r="A145" s="43" t="s">
        <v>188</v>
      </c>
      <c r="F145" s="48"/>
    </row>
    <row r="146" spans="1:6">
      <c r="A146" s="43" t="s">
        <v>189</v>
      </c>
      <c r="E146" s="47" t="s">
        <v>301</v>
      </c>
      <c r="F146" s="48">
        <v>15795</v>
      </c>
    </row>
    <row r="147" spans="1:6">
      <c r="A147" s="43" t="s">
        <v>190</v>
      </c>
      <c r="E147" s="47" t="s">
        <v>302</v>
      </c>
      <c r="F147" s="48">
        <v>20897</v>
      </c>
    </row>
    <row r="148" spans="1:6">
      <c r="A148" s="43" t="s">
        <v>191</v>
      </c>
      <c r="F148" s="48"/>
    </row>
    <row r="149" spans="1:6">
      <c r="A149" s="43" t="s">
        <v>192</v>
      </c>
      <c r="E149" s="47" t="s">
        <v>303</v>
      </c>
      <c r="F149" s="48">
        <v>18578</v>
      </c>
    </row>
    <row r="150" spans="1:6">
      <c r="A150" s="43" t="s">
        <v>193</v>
      </c>
      <c r="F150" s="48"/>
    </row>
    <row r="151" spans="1:6">
      <c r="A151" s="43" t="s">
        <v>194</v>
      </c>
      <c r="F151" s="48"/>
    </row>
    <row r="152" spans="1:6">
      <c r="A152" s="43" t="s">
        <v>195</v>
      </c>
      <c r="E152" s="47" t="s">
        <v>304</v>
      </c>
      <c r="F152" s="48">
        <v>21112</v>
      </c>
    </row>
    <row r="153" spans="1:6">
      <c r="A153" s="43" t="s">
        <v>196</v>
      </c>
      <c r="F153" s="48"/>
    </row>
    <row r="154" spans="1:6">
      <c r="A154" s="43" t="s">
        <v>197</v>
      </c>
      <c r="E154" s="47" t="s">
        <v>305</v>
      </c>
      <c r="F154" s="48">
        <v>17713</v>
      </c>
    </row>
    <row r="155" spans="1:6">
      <c r="A155" s="43" t="s">
        <v>198</v>
      </c>
      <c r="F155" s="48">
        <v>13682</v>
      </c>
    </row>
    <row r="156" spans="1:6">
      <c r="A156" s="43" t="s">
        <v>199</v>
      </c>
      <c r="E156" s="47" t="s">
        <v>306</v>
      </c>
      <c r="F156" s="48">
        <v>18957</v>
      </c>
    </row>
    <row r="157" spans="1:6">
      <c r="A157" s="43" t="s">
        <v>200</v>
      </c>
      <c r="E157" s="47" t="s">
        <v>307</v>
      </c>
      <c r="F157" s="48">
        <v>14803</v>
      </c>
    </row>
    <row r="158" spans="1:6">
      <c r="A158" s="43" t="s">
        <v>200</v>
      </c>
      <c r="E158" s="47" t="s">
        <v>307</v>
      </c>
      <c r="F158" s="48">
        <v>14803</v>
      </c>
    </row>
    <row r="159" spans="1:6">
      <c r="A159" s="43" t="s">
        <v>201</v>
      </c>
      <c r="F159" s="48"/>
    </row>
    <row r="160" spans="1:6">
      <c r="A160" s="43" t="s">
        <v>202</v>
      </c>
      <c r="E160" s="47" t="s">
        <v>308</v>
      </c>
      <c r="F160" s="48">
        <v>18680</v>
      </c>
    </row>
    <row r="161" spans="1:6">
      <c r="A161" s="43" t="s">
        <v>202</v>
      </c>
      <c r="E161" s="47" t="s">
        <v>308</v>
      </c>
      <c r="F161" s="48">
        <v>18680</v>
      </c>
    </row>
    <row r="162" spans="1:6">
      <c r="A162" s="43" t="s">
        <v>203</v>
      </c>
      <c r="E162" s="47" t="s">
        <v>309</v>
      </c>
      <c r="F162" s="48">
        <v>18312</v>
      </c>
    </row>
    <row r="163" spans="1:6">
      <c r="A163" s="43" t="s">
        <v>203</v>
      </c>
      <c r="E163" s="47" t="s">
        <v>309</v>
      </c>
      <c r="F163" s="48">
        <v>18312</v>
      </c>
    </row>
    <row r="164" spans="1:6">
      <c r="A164" s="43" t="s">
        <v>204</v>
      </c>
      <c r="E164" s="47" t="s">
        <v>310</v>
      </c>
      <c r="F164" s="48">
        <v>19510</v>
      </c>
    </row>
    <row r="165" spans="1:6">
      <c r="A165" s="43" t="s">
        <v>204</v>
      </c>
      <c r="E165" s="47" t="s">
        <v>310</v>
      </c>
      <c r="F165" s="48">
        <v>19510</v>
      </c>
    </row>
    <row r="166" spans="1:6">
      <c r="A166" s="43" t="s">
        <v>205</v>
      </c>
      <c r="F166" s="48"/>
    </row>
    <row r="167" spans="1:6">
      <c r="A167" s="43" t="s">
        <v>205</v>
      </c>
      <c r="F167" s="48"/>
    </row>
    <row r="168" spans="1:6">
      <c r="A168" s="43" t="s">
        <v>206</v>
      </c>
      <c r="E168" s="47">
        <v>5142958105</v>
      </c>
      <c r="F168" s="48">
        <v>21353</v>
      </c>
    </row>
    <row r="169" spans="1:6">
      <c r="A169" s="43" t="s">
        <v>207</v>
      </c>
      <c r="F169" s="48"/>
    </row>
    <row r="170" spans="1:6">
      <c r="A170" s="43" t="s">
        <v>208</v>
      </c>
      <c r="E170" s="47" t="s">
        <v>311</v>
      </c>
      <c r="F170" s="48">
        <v>16078</v>
      </c>
    </row>
    <row r="171" spans="1:6">
      <c r="A171" s="43" t="s">
        <v>208</v>
      </c>
      <c r="E171" s="47" t="s">
        <v>311</v>
      </c>
      <c r="F171" s="48">
        <v>16078</v>
      </c>
    </row>
    <row r="172" spans="1:6">
      <c r="A172" s="43" t="s">
        <v>209</v>
      </c>
      <c r="E172" s="47" t="s">
        <v>312</v>
      </c>
      <c r="F172" s="48">
        <v>16911</v>
      </c>
    </row>
    <row r="173" spans="1:6">
      <c r="A173" s="43" t="s">
        <v>209</v>
      </c>
      <c r="E173" s="47" t="s">
        <v>312</v>
      </c>
      <c r="F173" s="48">
        <v>16911</v>
      </c>
    </row>
    <row r="174" spans="1:6">
      <c r="A174" s="44" t="s">
        <v>210</v>
      </c>
      <c r="F174" s="48"/>
    </row>
    <row r="175" spans="1:6">
      <c r="A175" s="43" t="s">
        <v>211</v>
      </c>
      <c r="F175" s="48"/>
    </row>
    <row r="176" spans="1:6">
      <c r="A176" s="43" t="s">
        <v>212</v>
      </c>
      <c r="F176" s="48"/>
    </row>
    <row r="177" spans="1:6">
      <c r="A177" s="44" t="s">
        <v>213</v>
      </c>
      <c r="E177" s="47" t="s">
        <v>313</v>
      </c>
      <c r="F177" s="48"/>
    </row>
    <row r="178" spans="1:6">
      <c r="A178" s="43" t="s">
        <v>214</v>
      </c>
      <c r="F178" s="48"/>
    </row>
    <row r="179" spans="1:6">
      <c r="A179" s="43"/>
      <c r="E179" s="47" t="s">
        <v>314</v>
      </c>
      <c r="F179" s="48"/>
    </row>
    <row r="180" spans="1:6">
      <c r="A180" s="43"/>
      <c r="E180" s="47" t="s">
        <v>315</v>
      </c>
      <c r="F180" s="48"/>
    </row>
    <row r="181" spans="1:6">
      <c r="A181" s="44"/>
      <c r="E181" s="47" t="s">
        <v>316</v>
      </c>
      <c r="F181" s="48"/>
    </row>
    <row r="182" spans="1:6">
      <c r="A182" s="43"/>
      <c r="F182" s="48"/>
    </row>
    <row r="183" spans="1:6">
      <c r="A183" s="44"/>
      <c r="F183" s="48"/>
    </row>
    <row r="184" spans="1:6">
      <c r="A184" s="43"/>
    </row>
    <row r="185" spans="1:6">
      <c r="A185" s="43"/>
    </row>
    <row r="186" spans="1:6">
      <c r="A186" s="43"/>
    </row>
    <row r="187" spans="1:6">
      <c r="A187" s="45"/>
    </row>
    <row r="188" spans="1:6">
      <c r="A188" s="43"/>
    </row>
    <row r="189" spans="1:6">
      <c r="A189" s="43"/>
    </row>
    <row r="190" spans="1:6">
      <c r="A190" s="43"/>
    </row>
    <row r="191" spans="1:6">
      <c r="A191" s="43"/>
    </row>
    <row r="192" spans="1:6">
      <c r="A192" s="43"/>
    </row>
    <row r="193" spans="1:1">
      <c r="A193" s="44"/>
    </row>
    <row r="194" spans="1:1">
      <c r="A194" s="43"/>
    </row>
    <row r="195" spans="1:1">
      <c r="A195" s="43"/>
    </row>
    <row r="196" spans="1:1">
      <c r="A196" s="43"/>
    </row>
    <row r="197" spans="1:1">
      <c r="A197" s="43"/>
    </row>
    <row r="198" spans="1:1">
      <c r="A198" s="43"/>
    </row>
    <row r="199" spans="1:1">
      <c r="A199" s="43"/>
    </row>
    <row r="200" spans="1:1">
      <c r="A200" s="43"/>
    </row>
    <row r="201" spans="1:1">
      <c r="A201" s="43"/>
    </row>
    <row r="202" spans="1:1">
      <c r="A202" s="45"/>
    </row>
    <row r="203" spans="1:1">
      <c r="A203" s="43"/>
    </row>
    <row r="204" spans="1:1">
      <c r="A204" s="43"/>
    </row>
    <row r="205" spans="1:1">
      <c r="A205" s="43"/>
    </row>
    <row r="206" spans="1:1">
      <c r="A206" s="43"/>
    </row>
    <row r="207" spans="1:1">
      <c r="A207" s="43"/>
    </row>
    <row r="208" spans="1:1">
      <c r="A208" s="43"/>
    </row>
    <row r="209" spans="1:1">
      <c r="A209" s="43"/>
    </row>
    <row r="210" spans="1:1">
      <c r="A210" s="45"/>
    </row>
    <row r="211" spans="1:1">
      <c r="A211" s="43"/>
    </row>
    <row r="212" spans="1:1">
      <c r="A212" s="43"/>
    </row>
    <row r="213" spans="1:1">
      <c r="A213" s="43"/>
    </row>
    <row r="214" spans="1:1">
      <c r="A214" s="45"/>
    </row>
    <row r="215" spans="1:1">
      <c r="A215" s="43"/>
    </row>
    <row r="216" spans="1:1">
      <c r="A216" s="43"/>
    </row>
    <row r="217" spans="1:1">
      <c r="A217" s="43"/>
    </row>
  </sheetData>
  <sortState ref="R2:R9">
    <sortCondition ref="R2"/>
  </sortState>
  <dataValidations disablePrompts="1" count="1">
    <dataValidation type="list" allowBlank="1" showInputMessage="1" showErrorMessage="1" sqref="I2:I1048576">
      <formula1>#REF!</formula1>
    </dataValidation>
  </dataValidations>
  <pageMargins left="0.7" right="0.7" top="0.75" bottom="0.75" header="0.3" footer="0.3"/>
  <pageSetup orientation="portrait" horizontalDpi="4294967294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Y301"/>
  <sheetViews>
    <sheetView topLeftCell="E1" workbookViewId="0">
      <selection activeCell="O2" sqref="O2"/>
    </sheetView>
  </sheetViews>
  <sheetFormatPr baseColWidth="10" defaultRowHeight="15"/>
  <cols>
    <col min="5" max="5" width="14.85546875" customWidth="1"/>
    <col min="9" max="9" width="14.85546875" style="28" customWidth="1"/>
    <col min="11" max="11" width="15" style="1" customWidth="1"/>
    <col min="12" max="12" width="14.7109375" style="1" bestFit="1" customWidth="1"/>
    <col min="13" max="13" width="1.7109375" style="1" customWidth="1"/>
    <col min="14" max="14" width="2.28515625" style="1" customWidth="1"/>
    <col min="15" max="15" width="14.7109375" style="1" bestFit="1" customWidth="1"/>
    <col min="16" max="18" width="11.42578125" style="1"/>
    <col min="19" max="19" width="17.7109375" style="1" bestFit="1" customWidth="1"/>
    <col min="20" max="20" width="11.140625" style="1" bestFit="1" customWidth="1"/>
    <col min="21" max="21" width="13.28515625" style="1" customWidth="1"/>
    <col min="22" max="22" width="13.5703125" style="1" customWidth="1"/>
    <col min="23" max="23" width="13.85546875" style="1" customWidth="1"/>
    <col min="24" max="24" width="3.85546875" style="1" customWidth="1"/>
    <col min="25" max="25" width="11.42578125" style="1"/>
  </cols>
  <sheetData>
    <row r="1" spans="1:25" ht="45">
      <c r="A1" s="1" t="str">
        <f>Calcul!R1</f>
        <v>En charge</v>
      </c>
      <c r="E1" s="3">
        <v>2</v>
      </c>
      <c r="G1" s="1" t="s">
        <v>22</v>
      </c>
      <c r="I1" s="3">
        <v>2</v>
      </c>
      <c r="K1" s="49" t="s">
        <v>38</v>
      </c>
      <c r="L1" s="49" t="s">
        <v>36</v>
      </c>
      <c r="M1" s="51"/>
      <c r="N1" s="32"/>
      <c r="O1" s="49" t="s">
        <v>37</v>
      </c>
      <c r="P1" s="52"/>
      <c r="Q1" s="52"/>
      <c r="R1" s="49" t="s">
        <v>0</v>
      </c>
      <c r="S1" s="49" t="s">
        <v>22</v>
      </c>
      <c r="T1" s="49" t="s">
        <v>41</v>
      </c>
      <c r="U1" s="49" t="s">
        <v>40</v>
      </c>
      <c r="V1" s="49" t="s">
        <v>42</v>
      </c>
      <c r="W1" s="49" t="s">
        <v>43</v>
      </c>
      <c r="X1" s="53" t="s">
        <v>18</v>
      </c>
      <c r="Y1" s="49" t="s">
        <v>18</v>
      </c>
    </row>
    <row r="2" spans="1:25">
      <c r="A2" s="1" t="str">
        <f>Calcul!R2</f>
        <v>Annie</v>
      </c>
      <c r="E2" s="3" t="str">
        <f>INDEX(A:A,E1)</f>
        <v>Annie</v>
      </c>
      <c r="G2" s="1" t="s">
        <v>23</v>
      </c>
      <c r="I2" s="3" t="str">
        <f>INDEX(G1:G12,I1)</f>
        <v>Janvier</v>
      </c>
      <c r="K2" s="1" t="b">
        <f>IF(Calcul!E2=Tableau2[[#This Row],[En charge]],TRUE,Calcul!$E$2=Données!I2)</f>
        <v>0</v>
      </c>
      <c r="L2" s="1" t="str">
        <f>IF(K2,ROWS($K$2:K2),"")</f>
        <v/>
      </c>
      <c r="O2" s="1">
        <f>IFERROR(SMALL(L:L,ROWS($L$2:L2))+1,"")</f>
        <v>6</v>
      </c>
      <c r="R2" s="1" t="s">
        <v>4</v>
      </c>
      <c r="S2" s="56">
        <f>IF(ISBLANK(Tableau2[[#This Row],[Fête]]),"-",IF(Tableau2[[#This Row],[Fête]]=Tableau2[[#This Row],[Fête]],Tableau2[[#This Row],[Fête]]," "))</f>
        <v>22432</v>
      </c>
      <c r="T2" s="57">
        <f t="shared" ref="T2:T65" si="0">IF(S2="-","0",MONTH(S2))</f>
        <v>5</v>
      </c>
      <c r="U2" s="58" t="b">
        <f>IF(T2+1=Calcul!$I$1,TRUE,Calcul!$E$2=Données!F2)</f>
        <v>0</v>
      </c>
      <c r="V2" s="1" t="str">
        <f>IF(U2,ROWS($U$2:U2),"")</f>
        <v/>
      </c>
      <c r="W2" s="1">
        <f>IFERROR(SMALL(V:V,ROWS($V$2:V2))+1,"")</f>
        <v>26</v>
      </c>
    </row>
    <row r="3" spans="1:25">
      <c r="A3" s="1" t="str">
        <f>Calcul!R3</f>
        <v>Claire</v>
      </c>
      <c r="G3" s="1" t="s">
        <v>24</v>
      </c>
      <c r="K3" s="1" t="b">
        <f>IF(Calcul!E3=Tableau2[[#This Row],[En charge]],TRUE,Calcul!$E$2=Données!I3)</f>
        <v>0</v>
      </c>
      <c r="L3" s="1" t="str">
        <f>IF(K3,ROWS($K$2:K3),"")</f>
        <v/>
      </c>
      <c r="O3" s="1">
        <f>IFERROR(SMALL(L:L,ROWS($L$2:L3))+1,"")</f>
        <v>14</v>
      </c>
      <c r="R3" s="1" t="s">
        <v>8</v>
      </c>
      <c r="S3" s="56" t="str">
        <f>IF(ISBLANK(Tableau2[[#This Row],[Fête]]),"-",IF(Tableau2[[#This Row],[Fête]]=Tableau2[[#This Row],[Fête]],Tableau2[[#This Row],[Fête]]," "))</f>
        <v>-</v>
      </c>
      <c r="T3" s="57" t="str">
        <f t="shared" si="0"/>
        <v>0</v>
      </c>
      <c r="U3" s="58" t="b">
        <f>IF(T3+1=Calcul!$I$1,TRUE,Calcul!$E$2=Données!F3)</f>
        <v>0</v>
      </c>
      <c r="V3" s="1" t="str">
        <f>IF(U3,ROWS($U$2:U3),"")</f>
        <v/>
      </c>
      <c r="W3" s="1">
        <f>IFERROR(SMALL(V:V,ROWS($V$2:V3))+1,"")</f>
        <v>32</v>
      </c>
    </row>
    <row r="4" spans="1:25">
      <c r="A4" s="1" t="str">
        <f>Calcul!R4</f>
        <v>Doris</v>
      </c>
      <c r="G4" s="1" t="s">
        <v>34</v>
      </c>
      <c r="K4" s="1" t="b">
        <f>IF(Calcul!E4=Tableau2[[#This Row],[En charge]],TRUE,Calcul!$E$2=Données!I4)</f>
        <v>0</v>
      </c>
      <c r="L4" s="1" t="str">
        <f>IF(K4,ROWS($K$2:K4),"")</f>
        <v/>
      </c>
      <c r="O4" s="1">
        <f>IFERROR(SMALL(L:L,ROWS($L$2:L4))+1,"")</f>
        <v>29</v>
      </c>
      <c r="R4" s="1" t="s">
        <v>2</v>
      </c>
      <c r="S4" s="56" t="str">
        <f>IF(ISBLANK(Tableau2[[#This Row],[Fête]]),"-",IF(Tableau2[[#This Row],[Fête]]=Tableau2[[#This Row],[Fête]],Tableau2[[#This Row],[Fête]]," "))</f>
        <v>-</v>
      </c>
      <c r="T4" s="57" t="str">
        <f t="shared" si="0"/>
        <v>0</v>
      </c>
      <c r="U4" s="58" t="b">
        <f>IF(T4+1=Calcul!$I$1,TRUE,Calcul!$E$2=Données!F4)</f>
        <v>0</v>
      </c>
      <c r="V4" s="1" t="str">
        <f>IF(U4,ROWS($U$2:U4),"")</f>
        <v/>
      </c>
      <c r="W4" s="1">
        <f>IFERROR(SMALL(V:V,ROWS($V$2:V4))+1,"")</f>
        <v>42</v>
      </c>
    </row>
    <row r="5" spans="1:25">
      <c r="A5" s="1" t="str">
        <f>Calcul!R5</f>
        <v>Gaetane</v>
      </c>
      <c r="G5" s="1" t="s">
        <v>25</v>
      </c>
      <c r="K5" s="1" t="b">
        <f>IF(Calcul!E5=Tableau2[[#This Row],[En charge]],TRUE,Calcul!$E$2=Données!I5)</f>
        <v>0</v>
      </c>
      <c r="L5" s="1" t="str">
        <f>IF(K5,ROWS($K$2:K5),"")</f>
        <v/>
      </c>
      <c r="O5" s="1">
        <f>IFERROR(SMALL(L:L,ROWS($L$2:L5))+1,"")</f>
        <v>30</v>
      </c>
      <c r="R5" s="1" t="s">
        <v>1</v>
      </c>
      <c r="S5" s="56">
        <f>IF(ISBLANK(Tableau2[[#This Row],[Fête]]),"-",IF(Tableau2[[#This Row],[Fête]]=Tableau2[[#This Row],[Fête]],Tableau2[[#This Row],[Fête]]," "))</f>
        <v>17119</v>
      </c>
      <c r="T5" s="57">
        <f t="shared" si="0"/>
        <v>11</v>
      </c>
      <c r="U5" s="58" t="b">
        <f>IF(T5+1=Calcul!$I$1,TRUE,Calcul!$E$2=Données!F5)</f>
        <v>0</v>
      </c>
      <c r="V5" s="1" t="str">
        <f>IF(U5,ROWS($U$2:U5),"")</f>
        <v/>
      </c>
      <c r="W5" s="1">
        <f>IFERROR(SMALL(V:V,ROWS($V$2:V5))+1,"")</f>
        <v>57</v>
      </c>
    </row>
    <row r="6" spans="1:25">
      <c r="A6" s="1" t="str">
        <f>Calcul!R6</f>
        <v>Johanne</v>
      </c>
      <c r="G6" s="1" t="s">
        <v>26</v>
      </c>
      <c r="K6" s="1" t="b">
        <f>IF(Calcul!$E$2="+Calcul!E2",TRUE,Calcul!$E$2=Données!I6)</f>
        <v>1</v>
      </c>
      <c r="L6" s="1">
        <f>IF(K6,ROWS($K$2:K6),"")</f>
        <v>5</v>
      </c>
      <c r="O6" s="1" t="str">
        <f>IFERROR(SMALL(L:L,ROWS($L$2:L6))+1,"")</f>
        <v/>
      </c>
      <c r="R6" s="1" t="s">
        <v>5</v>
      </c>
      <c r="S6" s="56" t="str">
        <f>IF(ISBLANK(Tableau2[[#This Row],[Fête]]),"-",IF(Tableau2[[#This Row],[Fête]]=Tableau2[[#This Row],[Fête]],Tableau2[[#This Row],[Fête]]," "))</f>
        <v>-</v>
      </c>
      <c r="T6" s="57" t="str">
        <f t="shared" si="0"/>
        <v>0</v>
      </c>
      <c r="U6" s="58" t="b">
        <f>IF(T6+1=Calcul!$I$1,TRUE,Calcul!$E$2=Données!F6)</f>
        <v>0</v>
      </c>
      <c r="V6" s="1" t="str">
        <f>IF(U6,ROWS($U$2:U6),"")</f>
        <v/>
      </c>
      <c r="W6" s="1">
        <f>IFERROR(SMALL(V:V,ROWS($V$2:V6))+1,"")</f>
        <v>84</v>
      </c>
    </row>
    <row r="7" spans="1:25">
      <c r="A7" s="1" t="str">
        <f>Calcul!R7</f>
        <v>Lise</v>
      </c>
      <c r="G7" s="1" t="s">
        <v>27</v>
      </c>
      <c r="K7" s="1" t="b">
        <f>IF(Calcul!$E$2="+Calcul!E2",TRUE,Calcul!$E$2=Données!I7)</f>
        <v>0</v>
      </c>
      <c r="L7" s="1" t="str">
        <f>IF(K7,ROWS($K$2:K7),"")</f>
        <v/>
      </c>
      <c r="O7" s="1" t="str">
        <f>IFERROR(SMALL(L:L,ROWS($L$2:L7))+1,"")</f>
        <v/>
      </c>
      <c r="R7" s="1" t="s">
        <v>3</v>
      </c>
      <c r="S7" s="56">
        <f>IF(ISBLANK(Tableau2[[#This Row],[Fête]]),"-",IF(Tableau2[[#This Row],[Fête]]=Tableau2[[#This Row],[Fête]],Tableau2[[#This Row],[Fête]]," "))</f>
        <v>19069</v>
      </c>
      <c r="T7" s="57">
        <f t="shared" si="0"/>
        <v>3</v>
      </c>
      <c r="U7" s="58" t="b">
        <f>IF(T7+1=Calcul!$I$1,TRUE,Calcul!$E$2=Données!F7)</f>
        <v>0</v>
      </c>
      <c r="V7" s="1" t="str">
        <f>IF(U7,ROWS($U$2:U7),"")</f>
        <v/>
      </c>
      <c r="W7" s="1">
        <f>IFERROR(SMALL(V:V,ROWS($V$2:V7))+1,"")</f>
        <v>104</v>
      </c>
    </row>
    <row r="8" spans="1:25">
      <c r="A8" s="1" t="str">
        <f>Calcul!R8</f>
        <v>Nicole</v>
      </c>
      <c r="G8" s="1" t="s">
        <v>28</v>
      </c>
      <c r="K8" s="1" t="b">
        <f>IF(Calcul!$E$2="+Calcul!E2",TRUE,Calcul!$E$2=Données!I8)</f>
        <v>0</v>
      </c>
      <c r="L8" s="1" t="str">
        <f>IF(K8,ROWS($K$2:K8),"")</f>
        <v/>
      </c>
      <c r="O8" s="1" t="str">
        <f>IFERROR(SMALL(L:L,ROWS($L$2:L8))+1,"")</f>
        <v/>
      </c>
      <c r="R8" s="1" t="s">
        <v>7</v>
      </c>
      <c r="S8" s="56" t="str">
        <f>IF(ISBLANK(Tableau2[[#This Row],[Fête]]),"-",IF(Tableau2[[#This Row],[Fête]]=Tableau2[[#This Row],[Fête]],Tableau2[[#This Row],[Fête]]," "))</f>
        <v>-</v>
      </c>
      <c r="T8" s="57" t="str">
        <f t="shared" si="0"/>
        <v>0</v>
      </c>
      <c r="U8" s="58" t="b">
        <f>IF(T8+1=Calcul!$I$1,TRUE,Calcul!$E$2=Données!F8)</f>
        <v>0</v>
      </c>
      <c r="V8" s="1" t="str">
        <f>IF(U8,ROWS($U$2:U8),"")</f>
        <v/>
      </c>
      <c r="W8" s="1">
        <f>IFERROR(SMALL(V:V,ROWS($V$2:V8))+1,"")</f>
        <v>122</v>
      </c>
    </row>
    <row r="9" spans="1:25">
      <c r="A9" s="1" t="str">
        <f>Calcul!R9</f>
        <v>Suzanne</v>
      </c>
      <c r="G9" s="1" t="s">
        <v>29</v>
      </c>
      <c r="K9" s="1" t="b">
        <f>IF(Calcul!$E$2="+Calcul!E2",TRUE,Calcul!$E$2=Données!I9)</f>
        <v>0</v>
      </c>
      <c r="L9" s="1" t="str">
        <f>IF(K9,ROWS($K$2:K9),"")</f>
        <v/>
      </c>
      <c r="O9" s="1" t="str">
        <f>IFERROR(SMALL(L:L,ROWS($L$2:L9))+1,"")</f>
        <v/>
      </c>
      <c r="R9" s="1" t="s">
        <v>6</v>
      </c>
      <c r="S9" s="56">
        <f>IF(ISBLANK(Tableau2[[#This Row],[Fête]]),"-",IF(Tableau2[[#This Row],[Fête]]=Tableau2[[#This Row],[Fête]],Tableau2[[#This Row],[Fête]]," "))</f>
        <v>13689</v>
      </c>
      <c r="T9" s="57">
        <f t="shared" si="0"/>
        <v>6</v>
      </c>
      <c r="U9" s="58" t="b">
        <f>IF(T9+1=Calcul!$I$1,TRUE,Calcul!$E$2=Données!F9)</f>
        <v>0</v>
      </c>
      <c r="V9" s="1" t="str">
        <f>IF(U9,ROWS($U$2:U9),"")</f>
        <v/>
      </c>
      <c r="W9" s="1">
        <f>IFERROR(SMALL(V:V,ROWS($V$2:V9))+1,"")</f>
        <v>170</v>
      </c>
    </row>
    <row r="10" spans="1:25">
      <c r="A10" s="1"/>
      <c r="G10" s="1" t="s">
        <v>30</v>
      </c>
      <c r="K10" s="1" t="b">
        <f>IF(Calcul!$E$2="+Calcul!E2",TRUE,Calcul!$E$2=Données!I10)</f>
        <v>0</v>
      </c>
      <c r="L10" s="1" t="str">
        <f>IF(K10,ROWS($K$2:K10),"")</f>
        <v/>
      </c>
      <c r="O10" s="1" t="str">
        <f>IFERROR(SMALL(L:L,ROWS($L$2:L10))+1,"")</f>
        <v/>
      </c>
      <c r="S10" s="56" t="str">
        <f>IF(ISBLANK(Tableau2[[#This Row],[Fête]]),"-",IF(Tableau2[[#This Row],[Fête]]=Tableau2[[#This Row],[Fête]],Tableau2[[#This Row],[Fête]]," "))</f>
        <v>-</v>
      </c>
      <c r="T10" s="57" t="str">
        <f t="shared" si="0"/>
        <v>0</v>
      </c>
      <c r="U10" s="58" t="b">
        <f>IF(T10+1=Calcul!$I$1,TRUE,Calcul!$E$2=Données!F10)</f>
        <v>0</v>
      </c>
      <c r="V10" s="1" t="str">
        <f>IF(U10,ROWS($U$2:U10),"")</f>
        <v/>
      </c>
      <c r="W10" s="1">
        <f>IFERROR(SMALL(V:V,ROWS($V$2:V10))+1,"")</f>
        <v>171</v>
      </c>
    </row>
    <row r="11" spans="1:25">
      <c r="A11" s="1"/>
      <c r="G11" s="1" t="s">
        <v>31</v>
      </c>
      <c r="K11" s="1" t="b">
        <f>IF(Calcul!$E$2="+Calcul!E2",TRUE,Calcul!$E$2=Données!I11)</f>
        <v>0</v>
      </c>
      <c r="L11" s="1" t="str">
        <f>IF(K11,ROWS($K$2:K11),"")</f>
        <v/>
      </c>
      <c r="O11" s="1" t="str">
        <f>IFERROR(SMALL(L:L,ROWS($L$2:L11))+1,"")</f>
        <v/>
      </c>
      <c r="S11" s="56" t="str">
        <f>IF(ISBLANK(Tableau2[[#This Row],[Fête]]),"-",IF(Tableau2[[#This Row],[Fête]]=Tableau2[[#This Row],[Fête]],Tableau2[[#This Row],[Fête]]," "))</f>
        <v>-</v>
      </c>
      <c r="T11" s="57" t="str">
        <f t="shared" si="0"/>
        <v>0</v>
      </c>
      <c r="U11" s="58" t="b">
        <f>IF(T11+1=Calcul!$I$1,TRUE,Calcul!$E$2=Données!F11)</f>
        <v>0</v>
      </c>
      <c r="V11" s="1" t="str">
        <f>IF(U11,ROWS($U$2:U11),"")</f>
        <v/>
      </c>
      <c r="W11" s="1" t="str">
        <f>IFERROR(SMALL(V:V,ROWS($V$2:V11))+1,"")</f>
        <v/>
      </c>
    </row>
    <row r="12" spans="1:25">
      <c r="A12" s="1"/>
      <c r="G12" s="1" t="s">
        <v>32</v>
      </c>
      <c r="K12" s="1" t="b">
        <f>IF(Calcul!$E$2="+Calcul!E2",TRUE,Calcul!$E$2=Données!I12)</f>
        <v>0</v>
      </c>
      <c r="L12" s="1" t="str">
        <f>IF(K12,ROWS($K$2:K12),"")</f>
        <v/>
      </c>
      <c r="O12" s="1" t="str">
        <f>IFERROR(SMALL(L:L,ROWS($L$2:L12))+1,"")</f>
        <v/>
      </c>
      <c r="S12" s="56" t="str">
        <f>IF(ISBLANK(Tableau2[[#This Row],[Fête]]),"-",IF(Tableau2[[#This Row],[Fête]]=Tableau2[[#This Row],[Fête]],Tableau2[[#This Row],[Fête]]," "))</f>
        <v>-</v>
      </c>
      <c r="T12" s="57" t="str">
        <f t="shared" si="0"/>
        <v>0</v>
      </c>
      <c r="U12" s="58" t="b">
        <f>IF(T12+1=Calcul!$I$1,TRUE,Calcul!$E$2=Données!F12)</f>
        <v>0</v>
      </c>
      <c r="V12" s="1" t="str">
        <f>IF(U12,ROWS($U$2:U12),"")</f>
        <v/>
      </c>
      <c r="W12" s="1" t="str">
        <f>IFERROR(SMALL(V:V,ROWS($V$2:V12))+1,"")</f>
        <v/>
      </c>
    </row>
    <row r="13" spans="1:25">
      <c r="A13" s="1"/>
      <c r="G13" s="1" t="s">
        <v>33</v>
      </c>
      <c r="K13" s="1" t="b">
        <f>IF(Calcul!$E$2="+Calcul!E2",TRUE,Calcul!$E$2=Données!I13)</f>
        <v>0</v>
      </c>
      <c r="L13" s="1" t="str">
        <f>IF(K13,ROWS($K$2:K13),"")</f>
        <v/>
      </c>
      <c r="O13" s="1" t="str">
        <f>IFERROR(SMALL(L:L,ROWS($L$2:L13))+1,"")</f>
        <v/>
      </c>
      <c r="S13" s="56">
        <f>IF(ISBLANK(Tableau2[[#This Row],[Fête]]),"-",IF(Tableau2[[#This Row],[Fête]]=Tableau2[[#This Row],[Fête]],Tableau2[[#This Row],[Fête]]," "))</f>
        <v>17599</v>
      </c>
      <c r="T13" s="57">
        <f t="shared" si="0"/>
        <v>3</v>
      </c>
      <c r="U13" s="58" t="b">
        <f>IF(T13+1=Calcul!$I$1,TRUE,Calcul!$E$2=Données!F13)</f>
        <v>0</v>
      </c>
      <c r="V13" s="1" t="str">
        <f>IF(U13,ROWS($U$2:U13),"")</f>
        <v/>
      </c>
      <c r="W13" s="1" t="str">
        <f>IFERROR(SMALL(V:V,ROWS($V$2:V13))+1,"")</f>
        <v/>
      </c>
    </row>
    <row r="14" spans="1:25">
      <c r="A14" s="1"/>
      <c r="K14" s="1" t="b">
        <f>IF(Calcul!$E$2="+Calcul!E2",TRUE,Calcul!$E$2=Données!I14)</f>
        <v>1</v>
      </c>
      <c r="L14" s="1">
        <f>IF(K14,ROWS($K$2:K14),"")</f>
        <v>13</v>
      </c>
      <c r="O14" s="1" t="str">
        <f>IFERROR(SMALL(L:L,ROWS($L$2:L14))+1,"")</f>
        <v/>
      </c>
      <c r="S14" s="56">
        <f>IF(ISBLANK(Tableau2[[#This Row],[Fête]]),"-",IF(Tableau2[[#This Row],[Fête]]=Tableau2[[#This Row],[Fête]],Tableau2[[#This Row],[Fête]]," "))</f>
        <v>15672</v>
      </c>
      <c r="T14" s="57">
        <f t="shared" si="0"/>
        <v>11</v>
      </c>
      <c r="U14" s="58" t="b">
        <f>IF(T14+1=Calcul!$I$1,TRUE,Calcul!$E$2=Données!F14)</f>
        <v>0</v>
      </c>
      <c r="V14" s="1" t="str">
        <f>IF(U14,ROWS($U$2:U14),"")</f>
        <v/>
      </c>
      <c r="W14" s="1" t="str">
        <f>IFERROR(SMALL(V:V,ROWS($V$2:V14))+1,"")</f>
        <v/>
      </c>
    </row>
    <row r="15" spans="1:25">
      <c r="A15" s="1"/>
      <c r="K15" s="1" t="b">
        <f>IF(Calcul!$E$2="+Calcul!E2",TRUE,Calcul!$E$2=Données!I15)</f>
        <v>0</v>
      </c>
      <c r="L15" s="1" t="str">
        <f>IF(ISBLANK(K15),"",IF(K15,ROWS($K$2:K15),""))</f>
        <v/>
      </c>
      <c r="O15" s="1" t="str">
        <f>IFERROR(SMALL(L:L,ROWS($L$2:L15))+1,"")</f>
        <v/>
      </c>
      <c r="S15" s="56" t="str">
        <f>IF(ISBLANK(Tableau2[[#This Row],[Fête]]),"-",IF(Tableau2[[#This Row],[Fête]]=Tableau2[[#This Row],[Fête]],Tableau2[[#This Row],[Fête]]," "))</f>
        <v>-</v>
      </c>
      <c r="T15" s="57" t="str">
        <f t="shared" si="0"/>
        <v>0</v>
      </c>
      <c r="U15" s="58" t="b">
        <f>IF(T15+1=Calcul!$I$1,TRUE,Calcul!$E$2=Données!F15)</f>
        <v>0</v>
      </c>
      <c r="V15" s="1" t="str">
        <f>IF(U15,ROWS($U$2:U15),"")</f>
        <v/>
      </c>
      <c r="W15" s="1" t="str">
        <f>IFERROR(SMALL(V:V,ROWS($V$2:V15))+1,"")</f>
        <v/>
      </c>
    </row>
    <row r="16" spans="1:25">
      <c r="A16" s="1"/>
      <c r="K16" s="1" t="b">
        <f>IF(Calcul!$E$2="+Calcul!E2",TRUE,Calcul!$E$2=Données!I16)</f>
        <v>0</v>
      </c>
      <c r="L16" s="1" t="str">
        <f>IF(ISBLANK(K16),"",IF(K16,ROWS($K$2:K16),""))</f>
        <v/>
      </c>
      <c r="O16" s="1" t="str">
        <f>IFERROR(SMALL(L:L,ROWS($L$2:L16))+1,"")</f>
        <v/>
      </c>
      <c r="S16" s="56">
        <f>IF(ISBLANK(Tableau2[[#This Row],[Fête]]),"-",IF(Tableau2[[#This Row],[Fête]]=Tableau2[[#This Row],[Fête]],Tableau2[[#This Row],[Fête]]," "))</f>
        <v>9083</v>
      </c>
      <c r="T16" s="57">
        <f t="shared" si="0"/>
        <v>11</v>
      </c>
      <c r="U16" s="58" t="b">
        <f>IF(T16+1=Calcul!$I$1,TRUE,Calcul!$E$2=Données!F16)</f>
        <v>0</v>
      </c>
      <c r="V16" s="1" t="str">
        <f>IF(U16,ROWS($U$2:U16),"")</f>
        <v/>
      </c>
      <c r="W16" s="1" t="str">
        <f>IFERROR(SMALL(V:V,ROWS($V$2:V16))+1,"")</f>
        <v/>
      </c>
    </row>
    <row r="17" spans="1:23">
      <c r="A17" s="1"/>
      <c r="K17" s="1" t="b">
        <f>IF(ISBLANK(Tableau2[[#This Row],[En charge]]),"",IF(Calcul!$E$2="+Calcul!E2",TRUE,Calcul!$E$2=Données!I17))</f>
        <v>0</v>
      </c>
      <c r="L17" s="1" t="str">
        <f>IF(ISBLANK(K17),"",IF(K17,ROWS($K$2:K17),""))</f>
        <v/>
      </c>
      <c r="O17" s="1" t="str">
        <f>IFERROR(SMALL(L:L,ROWS($L$2:L17))+1,"")</f>
        <v/>
      </c>
      <c r="S17" s="56" t="str">
        <f>IF(ISBLANK(Tableau2[[#This Row],[Fête]]),"-",IF(Tableau2[[#This Row],[Fête]]=Tableau2[[#This Row],[Fête]],Tableau2[[#This Row],[Fête]]," "))</f>
        <v>-</v>
      </c>
      <c r="T17" s="57" t="str">
        <f t="shared" si="0"/>
        <v>0</v>
      </c>
      <c r="U17" s="58" t="b">
        <f>IF(T17+1=Calcul!$I$1,TRUE,Calcul!$E$2=Données!F17)</f>
        <v>0</v>
      </c>
      <c r="V17" s="1" t="str">
        <f>IF(U17,ROWS($U$2:U17),"")</f>
        <v/>
      </c>
      <c r="W17" s="1" t="str">
        <f>IFERROR(SMALL(V:V,ROWS($V$2:V17))+1,"")</f>
        <v/>
      </c>
    </row>
    <row r="18" spans="1:23">
      <c r="A18" s="1"/>
      <c r="K18" s="1" t="b">
        <f>IF(ISBLANK(Tableau2[[#This Row],[En charge]]),"",IF(Calcul!$E$2="+Calcul!E2",TRUE,Calcul!$E$2=Données!I18))</f>
        <v>0</v>
      </c>
      <c r="L18" s="1" t="str">
        <f>IF(ISBLANK(K18),"",IF(K18,ROWS($K$2:K18),""))</f>
        <v/>
      </c>
      <c r="O18" s="1" t="str">
        <f>IFERROR(SMALL(L:L,ROWS($L$2:L18))+1,"")</f>
        <v/>
      </c>
      <c r="S18" s="56" t="str">
        <f>IF(ISBLANK(Tableau2[[#This Row],[Fête]]),"-",IF(Tableau2[[#This Row],[Fête]]=Tableau2[[#This Row],[Fête]],Tableau2[[#This Row],[Fête]]," "))</f>
        <v>-</v>
      </c>
      <c r="T18" s="57" t="str">
        <f t="shared" si="0"/>
        <v>0</v>
      </c>
      <c r="U18" s="58" t="b">
        <f>IF(T18+1=Calcul!$I$1,TRUE,Calcul!$E$2=Données!F18)</f>
        <v>0</v>
      </c>
      <c r="V18" s="1" t="str">
        <f>IF(U18,ROWS($U$2:U18),"")</f>
        <v/>
      </c>
      <c r="W18" s="1" t="str">
        <f>IFERROR(SMALL(V:V,ROWS($V$2:V18))+1,"")</f>
        <v/>
      </c>
    </row>
    <row r="19" spans="1:23">
      <c r="A19" s="1"/>
      <c r="K19" s="1" t="b">
        <f>IF(ISBLANK(Tableau2[[#This Row],[En charge]]),"",IF(Calcul!$E$2="+Calcul!E2",TRUE,Calcul!$E$2=Données!I19))</f>
        <v>0</v>
      </c>
      <c r="L19" s="1" t="str">
        <f>IF(ISBLANK(K19),"",IF(K19,ROWS($K$2:K19),""))</f>
        <v/>
      </c>
      <c r="O19" s="1" t="str">
        <f>IFERROR(SMALL(L:L,ROWS($L$2:L19))+1,"")</f>
        <v/>
      </c>
      <c r="S19" s="56">
        <f>IF(ISBLANK(Tableau2[[#This Row],[Fête]]),"-",IF(Tableau2[[#This Row],[Fête]]=Tableau2[[#This Row],[Fête]],Tableau2[[#This Row],[Fête]]," "))</f>
        <v>11611</v>
      </c>
      <c r="T19" s="57">
        <f t="shared" si="0"/>
        <v>10</v>
      </c>
      <c r="U19" s="58" t="b">
        <f>IF(T19+1=Calcul!$I$1,TRUE,Calcul!$E$2=Données!F19)</f>
        <v>0</v>
      </c>
      <c r="V19" s="1" t="str">
        <f>IF(U19,ROWS($U$2:U19),"")</f>
        <v/>
      </c>
      <c r="W19" s="1" t="str">
        <f>IFERROR(SMALL(V:V,ROWS($V$2:V19))+1,"")</f>
        <v/>
      </c>
    </row>
    <row r="20" spans="1:23">
      <c r="A20" s="1"/>
      <c r="K20" s="1" t="b">
        <f>IF(ISBLANK(Tableau2[[#This Row],[En charge]]),"",IF(Calcul!$E$2="+Calcul!E2",TRUE,Calcul!$E$2=Données!I20))</f>
        <v>0</v>
      </c>
      <c r="L20" s="1" t="str">
        <f>IF(ISBLANK(K20),"",IF(K20,ROWS($K$2:K20),""))</f>
        <v/>
      </c>
      <c r="O20" s="1" t="str">
        <f>IFERROR(SMALL(L:L,ROWS($L$2:L20))+1,"")</f>
        <v/>
      </c>
      <c r="S20" s="56" t="str">
        <f>IF(ISBLANK(Tableau2[[#This Row],[Fête]]),"-",IF(Tableau2[[#This Row],[Fête]]=Tableau2[[#This Row],[Fête]],Tableau2[[#This Row],[Fête]]," "))</f>
        <v>-</v>
      </c>
      <c r="T20" s="57" t="str">
        <f t="shared" si="0"/>
        <v>0</v>
      </c>
      <c r="U20" s="58" t="b">
        <f>IF(T20+1=Calcul!$I$1,TRUE,Calcul!$E$2=Données!F20)</f>
        <v>0</v>
      </c>
      <c r="V20" s="1" t="str">
        <f>IF(U20,ROWS($U$2:U20),"")</f>
        <v/>
      </c>
      <c r="W20" s="1" t="str">
        <f>IFERROR(SMALL(V:V,ROWS($V$2:V20))+1,"")</f>
        <v/>
      </c>
    </row>
    <row r="21" spans="1:23">
      <c r="A21" s="1"/>
      <c r="K21" s="1" t="b">
        <f>IF(ISBLANK(Tableau2[[#This Row],[En charge]]),"",IF(Calcul!$E$2="+Calcul!E2",TRUE,Calcul!$E$2=Données!I21))</f>
        <v>0</v>
      </c>
      <c r="L21" s="1" t="str">
        <f>IF(ISBLANK(K21),"",IF(K21,ROWS($K$2:K21),""))</f>
        <v/>
      </c>
      <c r="O21" s="1" t="str">
        <f>IFERROR(SMALL(L:L,ROWS($L$2:L21))+1,"")</f>
        <v/>
      </c>
      <c r="S21" s="56" t="str">
        <f>IF(ISBLANK(Tableau2[[#This Row],[Fête]]),"-",IF(Tableau2[[#This Row],[Fête]]=Tableau2[[#This Row],[Fête]],Tableau2[[#This Row],[Fête]]," "))</f>
        <v>-</v>
      </c>
      <c r="T21" s="57" t="str">
        <f t="shared" si="0"/>
        <v>0</v>
      </c>
      <c r="U21" s="58" t="b">
        <f>IF(T21+1=Calcul!$I$1,TRUE,Calcul!$E$2=Données!F21)</f>
        <v>0</v>
      </c>
      <c r="V21" s="1" t="str">
        <f>IF(U21,ROWS($U$2:U21),"")</f>
        <v/>
      </c>
      <c r="W21" s="1" t="str">
        <f>IFERROR(SMALL(V:V,ROWS($V$2:V21))+1,"")</f>
        <v/>
      </c>
    </row>
    <row r="22" spans="1:23">
      <c r="A22" s="1"/>
      <c r="K22" s="1" t="b">
        <f>IF(ISBLANK(Tableau2[[#This Row],[En charge]]),"",IF(Calcul!$E$2="+Calcul!E2",TRUE,Calcul!$E$2=Données!I22))</f>
        <v>0</v>
      </c>
      <c r="L22" s="1" t="str">
        <f>IF(ISBLANK(K22),"",IF(K22,ROWS($K$2:K22),""))</f>
        <v/>
      </c>
      <c r="O22" s="1" t="str">
        <f>IFERROR(SMALL(L:L,ROWS($L$2:L22))+1,"")</f>
        <v/>
      </c>
      <c r="S22" s="56" t="str">
        <f>IF(ISBLANK(Tableau2[[#This Row],[Fête]]),"-",IF(Tableau2[[#This Row],[Fête]]=Tableau2[[#This Row],[Fête]],Tableau2[[#This Row],[Fête]]," "))</f>
        <v>-</v>
      </c>
      <c r="T22" s="57" t="str">
        <f t="shared" si="0"/>
        <v>0</v>
      </c>
      <c r="U22" s="58" t="b">
        <f>IF(T22+1=Calcul!$I$1,TRUE,Calcul!$E$2=Données!F22)</f>
        <v>0</v>
      </c>
      <c r="V22" s="1" t="str">
        <f>IF(U22,ROWS($U$2:U22),"")</f>
        <v/>
      </c>
      <c r="W22" s="1" t="str">
        <f>IFERROR(SMALL(V:V,ROWS($V$2:V22))+1,"")</f>
        <v/>
      </c>
    </row>
    <row r="23" spans="1:23">
      <c r="A23" s="1"/>
      <c r="K23" s="1" t="b">
        <f>IF(ISBLANK(Tableau2[[#This Row],[En charge]]),"",IF(Calcul!$E$2="+Calcul!E2",TRUE,Calcul!$E$2=Données!I23))</f>
        <v>0</v>
      </c>
      <c r="L23" s="1" t="str">
        <f>IF(ISBLANK(K23),"",IF(K23,ROWS($K$2:K23),""))</f>
        <v/>
      </c>
      <c r="O23" s="1" t="str">
        <f>IFERROR(SMALL(L:L,ROWS($L$2:L23))+1,"")</f>
        <v/>
      </c>
      <c r="S23" s="56" t="str">
        <f>IF(ISBLANK(Tableau2[[#This Row],[Fête]]),"-",IF(Tableau2[[#This Row],[Fête]]=Tableau2[[#This Row],[Fête]],Tableau2[[#This Row],[Fête]]," "))</f>
        <v>-</v>
      </c>
      <c r="T23" s="57" t="str">
        <f t="shared" si="0"/>
        <v>0</v>
      </c>
      <c r="U23" s="58" t="b">
        <f>IF(T23+1=Calcul!$I$1,TRUE,Calcul!$E$2=Données!F23)</f>
        <v>0</v>
      </c>
      <c r="V23" s="1" t="str">
        <f>IF(U23,ROWS($U$2:U23),"")</f>
        <v/>
      </c>
      <c r="W23" s="1" t="str">
        <f>IFERROR(SMALL(V:V,ROWS($V$2:V23))+1,"")</f>
        <v/>
      </c>
    </row>
    <row r="24" spans="1:23">
      <c r="A24" s="1"/>
      <c r="K24" s="1" t="b">
        <f>IF(ISBLANK(Tableau2[[#This Row],[En charge]]),"",IF(Calcul!$E$2="+Calcul!E2",TRUE,Calcul!$E$2=Données!I24))</f>
        <v>0</v>
      </c>
      <c r="L24" s="1" t="str">
        <f>IF(ISBLANK(K24),"",IF(K24,ROWS($K$2:K24),""))</f>
        <v/>
      </c>
      <c r="O24" s="1" t="str">
        <f>IFERROR(SMALL(L:L,ROWS($L$2:L24))+1,"")</f>
        <v/>
      </c>
      <c r="S24" s="56">
        <f>IF(ISBLANK(Tableau2[[#This Row],[Fête]]),"-",IF(Tableau2[[#This Row],[Fête]]=Tableau2[[#This Row],[Fête]],Tableau2[[#This Row],[Fête]]," "))</f>
        <v>19342</v>
      </c>
      <c r="T24" s="57">
        <f t="shared" si="0"/>
        <v>12</v>
      </c>
      <c r="U24" s="58" t="b">
        <f>IF(T24+1=Calcul!$I$1,TRUE,Calcul!$E$2=Données!F24)</f>
        <v>0</v>
      </c>
      <c r="V24" s="1" t="str">
        <f>IF(U24,ROWS($U$2:U24),"")</f>
        <v/>
      </c>
      <c r="W24" s="1" t="str">
        <f>IFERROR(SMALL(V:V,ROWS($V$2:V24))+1,"")</f>
        <v/>
      </c>
    </row>
    <row r="25" spans="1:23">
      <c r="A25" s="1"/>
      <c r="K25" s="1" t="b">
        <f>IF(ISBLANK(Tableau2[[#This Row],[En charge]]),"",IF(Calcul!$E$2="+Calcul!E2",TRUE,Calcul!$E$2=Données!I25))</f>
        <v>0</v>
      </c>
      <c r="L25" s="1" t="str">
        <f>IF(ISBLANK(K25),"",IF(K25,ROWS($K$2:K25),""))</f>
        <v/>
      </c>
      <c r="O25" s="1" t="str">
        <f>IFERROR(SMALL(L:L,ROWS($L$2:L25))+1,"")</f>
        <v/>
      </c>
      <c r="S25" s="56">
        <f>IF(ISBLANK(Tableau2[[#This Row],[Fête]]),"-",IF(Tableau2[[#This Row],[Fête]]=Tableau2[[#This Row],[Fête]],Tableau2[[#This Row],[Fête]]," "))</f>
        <v>21141</v>
      </c>
      <c r="T25" s="57">
        <f t="shared" si="0"/>
        <v>11</v>
      </c>
      <c r="U25" s="58" t="b">
        <f>IF(T25+1=Calcul!$I$1,TRUE,Calcul!$E$2=Données!F25)</f>
        <v>0</v>
      </c>
      <c r="V25" s="1" t="str">
        <f>IF(U25,ROWS($U$2:U25),"")</f>
        <v/>
      </c>
      <c r="W25" s="1" t="str">
        <f>IFERROR(SMALL(V:V,ROWS($V$2:V25))+1,"")</f>
        <v/>
      </c>
    </row>
    <row r="26" spans="1:23">
      <c r="A26" s="1"/>
      <c r="K26" s="1" t="b">
        <f>IF(ISBLANK(Tableau2[[#This Row],[En charge]]),"",IF(Calcul!$E$2="+Calcul!E2",TRUE,Calcul!$E$2=Données!I26))</f>
        <v>0</v>
      </c>
      <c r="L26" s="1" t="str">
        <f>IF(ISBLANK(K26),"",IF(K26,ROWS($K$2:K26),""))</f>
        <v/>
      </c>
      <c r="O26" s="1" t="str">
        <f>IFERROR(SMALL(L:L,ROWS($L$2:L26))+1,"")</f>
        <v/>
      </c>
      <c r="S26" s="56">
        <f>IF(ISBLANK(Tableau2[[#This Row],[Fête]]),"-",IF(Tableau2[[#This Row],[Fête]]=Tableau2[[#This Row],[Fête]],Tableau2[[#This Row],[Fête]]," "))</f>
        <v>13152</v>
      </c>
      <c r="T26" s="57">
        <f t="shared" si="0"/>
        <v>1</v>
      </c>
      <c r="U26" s="58" t="b">
        <f>IF(T26+1=Calcul!$I$1,TRUE,Calcul!$E$2=Données!F26)</f>
        <v>1</v>
      </c>
      <c r="V26" s="1">
        <f>IF(U26,ROWS($U$2:U26),"")</f>
        <v>25</v>
      </c>
      <c r="W26" s="1" t="str">
        <f>IFERROR(SMALL(V:V,ROWS($V$2:V26))+1,"")</f>
        <v/>
      </c>
    </row>
    <row r="27" spans="1:23">
      <c r="A27" s="1"/>
      <c r="K27" s="1" t="b">
        <f>IF(ISBLANK(Tableau2[[#This Row],[En charge]]),"",IF(Calcul!$E$2="+Calcul!E2",TRUE,Calcul!$E$2=Données!I27))</f>
        <v>0</v>
      </c>
      <c r="L27" s="1" t="str">
        <f>IF(ISBLANK(K27),"",IF(K27,ROWS($K$2:K27),""))</f>
        <v/>
      </c>
      <c r="O27" s="1" t="str">
        <f>IFERROR(SMALL(L:L,ROWS($L$2:L27))+1,"")</f>
        <v/>
      </c>
      <c r="S27" s="56">
        <f>IF(ISBLANK(Tableau2[[#This Row],[Fête]]),"-",IF(Tableau2[[#This Row],[Fête]]=Tableau2[[#This Row],[Fête]],Tableau2[[#This Row],[Fête]]," "))</f>
        <v>21023</v>
      </c>
      <c r="T27" s="57">
        <f t="shared" si="0"/>
        <v>7</v>
      </c>
      <c r="U27" s="58" t="b">
        <f>IF(T27+1=Calcul!$I$1,TRUE,Calcul!$E$2=Données!F27)</f>
        <v>0</v>
      </c>
      <c r="V27" s="1" t="str">
        <f>IF(U27,ROWS($U$2:U27),"")</f>
        <v/>
      </c>
      <c r="W27" s="1" t="str">
        <f>IFERROR(SMALL(V:V,ROWS($V$2:V27))+1,"")</f>
        <v/>
      </c>
    </row>
    <row r="28" spans="1:23">
      <c r="A28" s="1"/>
      <c r="K28" s="1" t="b">
        <f>IF(ISBLANK(Tableau2[[#This Row],[En charge]]),"",IF(Calcul!$E$2="+Calcul!E2",TRUE,Calcul!$E$2=Données!I28))</f>
        <v>0</v>
      </c>
      <c r="L28" s="1" t="str">
        <f>IF(ISBLANK(K28),"",IF(K28,ROWS($K$2:K28),""))</f>
        <v/>
      </c>
      <c r="O28" s="1" t="str">
        <f>IFERROR(SMALL(L:L,ROWS($L$2:L28))+1,"")</f>
        <v/>
      </c>
      <c r="S28" s="56">
        <f>IF(ISBLANK(Tableau2[[#This Row],[Fête]]),"-",IF(Tableau2[[#This Row],[Fête]]=Tableau2[[#This Row],[Fête]],Tableau2[[#This Row],[Fête]]," "))</f>
        <v>16752</v>
      </c>
      <c r="T28" s="57">
        <f t="shared" si="0"/>
        <v>11</v>
      </c>
      <c r="U28" s="58" t="b">
        <f>IF(T28+1=Calcul!$I$1,TRUE,Calcul!$E$2=Données!F28)</f>
        <v>0</v>
      </c>
      <c r="V28" s="1" t="str">
        <f>IF(U28,ROWS($U$2:U28),"")</f>
        <v/>
      </c>
      <c r="W28" s="1" t="str">
        <f>IFERROR(SMALL(V:V,ROWS($V$2:V28))+1,"")</f>
        <v/>
      </c>
    </row>
    <row r="29" spans="1:23">
      <c r="A29" s="1"/>
      <c r="K29" s="1" t="b">
        <f>IF(ISBLANK(Tableau2[[#This Row],[En charge]]),"",IF(Calcul!$E$2="+Calcul!E2",TRUE,Calcul!$E$2=Données!I29))</f>
        <v>1</v>
      </c>
      <c r="L29" s="1">
        <f>IF(ISBLANK(K29),"",IF(K29,ROWS($K$2:K29),""))</f>
        <v>28</v>
      </c>
      <c r="O29" s="1" t="str">
        <f>IFERROR(SMALL(L:L,ROWS($L$2:L29))+1,"")</f>
        <v/>
      </c>
      <c r="S29" s="56" t="str">
        <f>IF(ISBLANK(Tableau2[[#This Row],[Fête]]),"-",IF(Tableau2[[#This Row],[Fête]]=Tableau2[[#This Row],[Fête]],Tableau2[[#This Row],[Fête]]," "))</f>
        <v>-</v>
      </c>
      <c r="T29" s="57" t="str">
        <f t="shared" si="0"/>
        <v>0</v>
      </c>
      <c r="U29" s="58" t="b">
        <f>IF(T29+1=Calcul!$I$1,TRUE,Calcul!$E$2=Données!F29)</f>
        <v>0</v>
      </c>
      <c r="V29" s="1" t="str">
        <f>IF(U29,ROWS($U$2:U29),"")</f>
        <v/>
      </c>
      <c r="W29" s="1" t="str">
        <f>IFERROR(SMALL(V:V,ROWS($V$2:V29))+1,"")</f>
        <v/>
      </c>
    </row>
    <row r="30" spans="1:23">
      <c r="A30" s="1"/>
      <c r="K30" s="1" t="b">
        <f>IF(ISBLANK(Tableau2[[#This Row],[En charge]]),"",IF(Calcul!$E$2="+Calcul!E2",TRUE,Calcul!$E$2=Données!I30))</f>
        <v>1</v>
      </c>
      <c r="L30" s="1">
        <f>IF(ISBLANK(K30),"",IF(K30,ROWS($K$2:K30),""))</f>
        <v>29</v>
      </c>
      <c r="O30" s="1" t="str">
        <f>IFERROR(SMALL(L:L,ROWS($L$2:L30))+1,"")</f>
        <v/>
      </c>
      <c r="S30" s="56" t="str">
        <f>IF(ISBLANK(Tableau2[[#This Row],[Fête]]),"-",IF(Tableau2[[#This Row],[Fête]]=Tableau2[[#This Row],[Fête]],Tableau2[[#This Row],[Fête]]," "))</f>
        <v>-</v>
      </c>
      <c r="T30" s="57" t="str">
        <f t="shared" si="0"/>
        <v>0</v>
      </c>
      <c r="U30" s="58" t="b">
        <f>IF(T30+1=Calcul!$I$1,TRUE,Calcul!$E$2=Données!F30)</f>
        <v>0</v>
      </c>
      <c r="V30" s="1" t="str">
        <f>IF(U30,ROWS($U$2:U30),"")</f>
        <v/>
      </c>
      <c r="W30" s="1" t="str">
        <f>IFERROR(SMALL(V:V,ROWS($V$2:V30))+1,"")</f>
        <v/>
      </c>
    </row>
    <row r="31" spans="1:23">
      <c r="A31" s="1"/>
      <c r="K31" s="1" t="str">
        <f>IF(ISBLANK(Tableau2[[#This Row],[En charge]]),"",IF(Calcul!$E$2="+Calcul!E2",TRUE,Calcul!$E$2=Données!I31))</f>
        <v/>
      </c>
      <c r="L31" s="1" t="str">
        <f t="shared" ref="L31:L94" si="1">IF(ISBLANK(K31),"","")</f>
        <v/>
      </c>
      <c r="O31" s="1" t="str">
        <f>IFERROR(SMALL(L:L,ROWS($L$2:L31))+1,"")</f>
        <v/>
      </c>
      <c r="S31" s="56">
        <f>IF(ISBLANK(Tableau2[[#This Row],[Fête]]),"-",IF(Tableau2[[#This Row],[Fête]]=Tableau2[[#This Row],[Fête]],Tableau2[[#This Row],[Fête]]," "))</f>
        <v>14353</v>
      </c>
      <c r="T31" s="57">
        <f t="shared" si="0"/>
        <v>4</v>
      </c>
      <c r="U31" s="58" t="b">
        <f>IF(T31+1=Calcul!$I$1,TRUE,Calcul!$E$2=Données!F31)</f>
        <v>0</v>
      </c>
      <c r="V31" s="1" t="str">
        <f>IF(U31,ROWS($U$2:U31),"")</f>
        <v/>
      </c>
      <c r="W31" s="1" t="str">
        <f>IFERROR(SMALL(V:V,ROWS($V$2:V31))+1,"")</f>
        <v/>
      </c>
    </row>
    <row r="32" spans="1:23">
      <c r="A32" s="1"/>
      <c r="K32" s="1" t="str">
        <f>IF(ISBLANK(Tableau2[[#This Row],[En charge]]),"",IF(Calcul!$E$2="+Calcul!E2",TRUE,Calcul!$E$2=Données!I32))</f>
        <v/>
      </c>
      <c r="L32" s="1" t="str">
        <f t="shared" si="1"/>
        <v/>
      </c>
      <c r="O32" s="1" t="str">
        <f>IFERROR(SMALL(L:L,ROWS($L$2:L32))+1,"")</f>
        <v/>
      </c>
      <c r="S32" s="56">
        <f>IF(ISBLANK(Tableau2[[#This Row],[Fête]]),"-",IF(Tableau2[[#This Row],[Fête]]=Tableau2[[#This Row],[Fête]],Tableau2[[#This Row],[Fête]]," "))</f>
        <v>17905</v>
      </c>
      <c r="T32" s="57">
        <f t="shared" si="0"/>
        <v>1</v>
      </c>
      <c r="U32" s="58" t="b">
        <f>IF(T32+1=Calcul!$I$1,TRUE,Calcul!$E$2=Données!F32)</f>
        <v>1</v>
      </c>
      <c r="V32" s="1">
        <f>IF(U32,ROWS($U$2:U32),"")</f>
        <v>31</v>
      </c>
      <c r="W32" s="1" t="str">
        <f>IFERROR(SMALL(V:V,ROWS($V$2:V32))+1,"")</f>
        <v/>
      </c>
    </row>
    <row r="33" spans="1:23">
      <c r="A33" s="1"/>
      <c r="K33" s="1" t="str">
        <f>IF(ISBLANK(Tableau2[[#This Row],[En charge]]),"",IF(Calcul!$E$2="+Calcul!E2",TRUE,Calcul!$E$2=Données!I33))</f>
        <v/>
      </c>
      <c r="L33" s="1" t="str">
        <f t="shared" si="1"/>
        <v/>
      </c>
      <c r="O33" s="1" t="str">
        <f>IFERROR(SMALL(L:L,ROWS($L$2:L33))+1,"")</f>
        <v/>
      </c>
      <c r="S33" s="56">
        <f>IF(ISBLANK(Tableau2[[#This Row],[Fête]]),"-",IF(Tableau2[[#This Row],[Fête]]=Tableau2[[#This Row],[Fête]],Tableau2[[#This Row],[Fête]]," "))</f>
        <v>14810</v>
      </c>
      <c r="T33" s="57">
        <f t="shared" si="0"/>
        <v>7</v>
      </c>
      <c r="U33" s="58" t="b">
        <f>IF(T33+1=Calcul!$I$1,TRUE,Calcul!$E$2=Données!F33)</f>
        <v>0</v>
      </c>
      <c r="V33" s="1" t="str">
        <f>IF(U33,ROWS($U$2:U33),"")</f>
        <v/>
      </c>
      <c r="W33" s="1" t="str">
        <f>IFERROR(SMALL(V:V,ROWS($V$2:V33))+1,"")</f>
        <v/>
      </c>
    </row>
    <row r="34" spans="1:23">
      <c r="A34" s="1"/>
      <c r="K34" s="1" t="str">
        <f>IF(ISBLANK(Tableau2[[#This Row],[En charge]]),"",IF(Calcul!$E$2="+Calcul!E2",TRUE,Calcul!$E$2=Données!I34))</f>
        <v/>
      </c>
      <c r="L34" s="1" t="str">
        <f t="shared" si="1"/>
        <v/>
      </c>
      <c r="O34" s="1" t="str">
        <f>IFERROR(SMALL(L:L,ROWS($L$2:L34))+1,"")</f>
        <v/>
      </c>
      <c r="S34" s="56">
        <f>IF(ISBLANK(Tableau2[[#This Row],[Fête]]),"-",IF(Tableau2[[#This Row],[Fête]]=Tableau2[[#This Row],[Fête]],Tableau2[[#This Row],[Fête]]," "))</f>
        <v>19757</v>
      </c>
      <c r="T34" s="57">
        <f t="shared" si="0"/>
        <v>2</v>
      </c>
      <c r="U34" s="58" t="b">
        <f>IF(T34+1=Calcul!$I$1,TRUE,Calcul!$E$2=Données!F34)</f>
        <v>0</v>
      </c>
      <c r="V34" s="1" t="str">
        <f>IF(U34,ROWS($U$2:U34),"")</f>
        <v/>
      </c>
      <c r="W34" s="1" t="str">
        <f>IFERROR(SMALL(V:V,ROWS($V$2:V34))+1,"")</f>
        <v/>
      </c>
    </row>
    <row r="35" spans="1:23">
      <c r="A35" s="1"/>
      <c r="K35" s="1" t="str">
        <f>IF(ISBLANK(Tableau2[[#This Row],[En charge]]),"",IF(Calcul!$E$2="+Calcul!E2",TRUE,Calcul!$E$2=Données!I35))</f>
        <v/>
      </c>
      <c r="L35" s="1" t="str">
        <f t="shared" si="1"/>
        <v/>
      </c>
      <c r="O35" s="1" t="str">
        <f>IFERROR(SMALL(L:L,ROWS($L$2:L35))+1,"")</f>
        <v/>
      </c>
      <c r="S35" s="56">
        <f>IF(ISBLANK(Tableau2[[#This Row],[Fête]]),"-",IF(Tableau2[[#This Row],[Fête]]=Tableau2[[#This Row],[Fête]],Tableau2[[#This Row],[Fête]]," "))</f>
        <v>15432</v>
      </c>
      <c r="T35" s="57">
        <f t="shared" si="0"/>
        <v>4</v>
      </c>
      <c r="U35" s="58" t="b">
        <f>IF(T35+1=Calcul!$I$1,TRUE,Calcul!$E$2=Données!F35)</f>
        <v>0</v>
      </c>
      <c r="V35" s="1" t="str">
        <f>IF(U35,ROWS($U$2:U35),"")</f>
        <v/>
      </c>
      <c r="W35" s="1" t="str">
        <f>IFERROR(SMALL(V:V,ROWS($V$2:V35))+1,"")</f>
        <v/>
      </c>
    </row>
    <row r="36" spans="1:23">
      <c r="A36" s="1"/>
      <c r="K36" s="1" t="str">
        <f>IF(ISBLANK(Tableau2[[#This Row],[En charge]]),"",IF(Calcul!$E$2="+Calcul!E2",TRUE,Calcul!$E$2=Données!I36))</f>
        <v/>
      </c>
      <c r="L36" s="1" t="str">
        <f t="shared" si="1"/>
        <v/>
      </c>
      <c r="O36" s="1" t="str">
        <f>IFERROR(SMALL(L:L,ROWS($L$2:L36))+1,"")</f>
        <v/>
      </c>
      <c r="S36" s="56" t="str">
        <f>IF(ISBLANK(Tableau2[[#This Row],[Fête]]),"-",IF(Tableau2[[#This Row],[Fête]]=Tableau2[[#This Row],[Fête]],Tableau2[[#This Row],[Fête]]," "))</f>
        <v>-</v>
      </c>
      <c r="T36" s="57" t="str">
        <f t="shared" si="0"/>
        <v>0</v>
      </c>
      <c r="U36" s="58" t="b">
        <f>IF(T36+1=Calcul!$I$1,TRUE,Calcul!$E$2=Données!F36)</f>
        <v>0</v>
      </c>
      <c r="V36" s="1" t="str">
        <f>IF(U36,ROWS($U$2:U36),"")</f>
        <v/>
      </c>
      <c r="W36" s="1" t="str">
        <f>IFERROR(SMALL(V:V,ROWS($V$2:V36))+1,"")</f>
        <v/>
      </c>
    </row>
    <row r="37" spans="1:23">
      <c r="A37" s="1"/>
      <c r="K37" s="1" t="str">
        <f>IF(ISBLANK(Tableau2[[#This Row],[En charge]]),"",IF(Calcul!$E$2="+Calcul!E2",TRUE,Calcul!$E$2=Données!I37))</f>
        <v/>
      </c>
      <c r="L37" s="1" t="str">
        <f t="shared" si="1"/>
        <v/>
      </c>
      <c r="O37" s="1" t="str">
        <f>IFERROR(SMALL(L:L,ROWS($L$2:L37))+1,"")</f>
        <v/>
      </c>
      <c r="S37" s="56" t="str">
        <f>IF(ISBLANK(Tableau2[[#This Row],[Fête]]),"-",IF(Tableau2[[#This Row],[Fête]]=Tableau2[[#This Row],[Fête]],Tableau2[[#This Row],[Fête]]," "))</f>
        <v>-</v>
      </c>
      <c r="T37" s="57" t="str">
        <f t="shared" si="0"/>
        <v>0</v>
      </c>
      <c r="U37" s="58" t="b">
        <f>IF(T37+1=Calcul!$I$1,TRUE,Calcul!$E$2=Données!F37)</f>
        <v>0</v>
      </c>
      <c r="V37" s="1" t="str">
        <f>IF(U37,ROWS($U$2:U37),"")</f>
        <v/>
      </c>
      <c r="W37" s="1" t="str">
        <f>IFERROR(SMALL(V:V,ROWS($V$2:V37))+1,"")</f>
        <v/>
      </c>
    </row>
    <row r="38" spans="1:23">
      <c r="A38" s="1"/>
      <c r="K38" s="1" t="str">
        <f>IF(ISBLANK(Tableau2[[#This Row],[En charge]]),"",IF(Calcul!$E$2="+Calcul!E2",TRUE,Calcul!$E$2=Données!I38))</f>
        <v/>
      </c>
      <c r="L38" s="1" t="str">
        <f t="shared" si="1"/>
        <v/>
      </c>
      <c r="O38" s="1" t="str">
        <f>IFERROR(SMALL(L:L,ROWS($L$2:L38))+1,"")</f>
        <v/>
      </c>
      <c r="S38" s="56" t="str">
        <f>IF(ISBLANK(Tableau2[[#This Row],[Fête]]),"-",IF(Tableau2[[#This Row],[Fête]]=Tableau2[[#This Row],[Fête]],Tableau2[[#This Row],[Fête]]," "))</f>
        <v>-</v>
      </c>
      <c r="T38" s="57" t="str">
        <f t="shared" si="0"/>
        <v>0</v>
      </c>
      <c r="U38" s="58" t="b">
        <f>IF(T38+1=Calcul!$I$1,TRUE,Calcul!$E$2=Données!F38)</f>
        <v>0</v>
      </c>
      <c r="V38" s="1" t="str">
        <f>IF(U38,ROWS($U$2:U38),"")</f>
        <v/>
      </c>
      <c r="W38" s="1" t="str">
        <f>IFERROR(SMALL(V:V,ROWS($V$2:V38))+1,"")</f>
        <v/>
      </c>
    </row>
    <row r="39" spans="1:23">
      <c r="A39" s="1"/>
      <c r="K39" s="1" t="str">
        <f>IF(ISBLANK(Tableau2[[#This Row],[En charge]]),"",IF(Calcul!$E$2="+Calcul!E2",TRUE,Calcul!$E$2=Données!I39))</f>
        <v/>
      </c>
      <c r="L39" s="1" t="str">
        <f t="shared" si="1"/>
        <v/>
      </c>
      <c r="O39" s="1" t="str">
        <f>IFERROR(SMALL(L:L,ROWS($L$2:L39))+1,"")</f>
        <v/>
      </c>
      <c r="S39" s="56">
        <f>IF(ISBLANK(Tableau2[[#This Row],[Fête]]),"-",IF(Tableau2[[#This Row],[Fête]]=Tableau2[[#This Row],[Fête]],Tableau2[[#This Row],[Fête]]," "))</f>
        <v>14241</v>
      </c>
      <c r="T39" s="57">
        <f t="shared" si="0"/>
        <v>12</v>
      </c>
      <c r="U39" s="58" t="b">
        <f>IF(T39+1=Calcul!$I$1,TRUE,Calcul!$E$2=Données!F39)</f>
        <v>0</v>
      </c>
      <c r="V39" s="1" t="str">
        <f>IF(U39,ROWS($U$2:U39),"")</f>
        <v/>
      </c>
      <c r="W39" s="1" t="str">
        <f>IFERROR(SMALL(V:V,ROWS($V$2:V39))+1,"")</f>
        <v/>
      </c>
    </row>
    <row r="40" spans="1:23">
      <c r="A40" s="1"/>
      <c r="K40" s="1" t="str">
        <f>IF(ISBLANK(Tableau2[[#This Row],[En charge]]),"",IF(Calcul!$E$2="+Calcul!E2",TRUE,Calcul!$E$2=Données!I40))</f>
        <v/>
      </c>
      <c r="L40" s="1" t="str">
        <f t="shared" si="1"/>
        <v/>
      </c>
      <c r="O40" s="1" t="str">
        <f>IFERROR(SMALL(L:L,ROWS($L$2:L40))+1,"")</f>
        <v/>
      </c>
      <c r="S40" s="56">
        <f>IF(ISBLANK(Tableau2[[#This Row],[Fête]]),"-",IF(Tableau2[[#This Row],[Fête]]=Tableau2[[#This Row],[Fête]],Tableau2[[#This Row],[Fête]]," "))</f>
        <v>19122</v>
      </c>
      <c r="T40" s="57">
        <f t="shared" si="0"/>
        <v>5</v>
      </c>
      <c r="U40" s="58" t="b">
        <f>IF(T40+1=Calcul!$I$1,TRUE,Calcul!$E$2=Données!F40)</f>
        <v>0</v>
      </c>
      <c r="V40" s="1" t="str">
        <f>IF(U40,ROWS($U$2:U40),"")</f>
        <v/>
      </c>
      <c r="W40" s="1" t="str">
        <f>IFERROR(SMALL(V:V,ROWS($V$2:V40))+1,"")</f>
        <v/>
      </c>
    </row>
    <row r="41" spans="1:23">
      <c r="A41" s="1"/>
      <c r="K41" s="1" t="str">
        <f>IF(ISBLANK(Tableau2[[#This Row],[En charge]]),"",IF(Calcul!$E$2="+Calcul!E2",TRUE,Calcul!$E$2=Données!I41))</f>
        <v/>
      </c>
      <c r="L41" s="1" t="str">
        <f t="shared" si="1"/>
        <v/>
      </c>
      <c r="O41" s="1" t="str">
        <f>IFERROR(SMALL(L:L,ROWS($L$2:L41))+1,"")</f>
        <v/>
      </c>
      <c r="S41" s="56" t="str">
        <f>IF(ISBLANK(Tableau2[[#This Row],[Fête]]),"-",IF(Tableau2[[#This Row],[Fête]]=Tableau2[[#This Row],[Fête]],Tableau2[[#This Row],[Fête]]," "))</f>
        <v>-</v>
      </c>
      <c r="T41" s="57" t="str">
        <f t="shared" si="0"/>
        <v>0</v>
      </c>
      <c r="U41" s="58" t="b">
        <f>IF(T41+1=Calcul!$I$1,TRUE,Calcul!$E$2=Données!F41)</f>
        <v>0</v>
      </c>
      <c r="V41" s="1" t="str">
        <f>IF(U41,ROWS($U$2:U41),"")</f>
        <v/>
      </c>
      <c r="W41" s="1" t="str">
        <f>IFERROR(SMALL(V:V,ROWS($V$2:V41))+1,"")</f>
        <v/>
      </c>
    </row>
    <row r="42" spans="1:23">
      <c r="A42" s="1"/>
      <c r="K42" s="1" t="str">
        <f>IF(ISBLANK(Tableau2[[#This Row],[En charge]]),"",IF(Calcul!$E$2="+Calcul!E2",TRUE,Calcul!$E$2=Données!I42))</f>
        <v/>
      </c>
      <c r="L42" s="1" t="str">
        <f t="shared" si="1"/>
        <v/>
      </c>
      <c r="O42" s="1" t="str">
        <f>IFERROR(SMALL(L:L,ROWS($L$2:L42))+1,"")</f>
        <v/>
      </c>
      <c r="S42" s="56">
        <f>IF(ISBLANK(Tableau2[[#This Row],[Fête]]),"-",IF(Tableau2[[#This Row],[Fête]]=Tableau2[[#This Row],[Fête]],Tableau2[[#This Row],[Fête]]," "))</f>
        <v>15715</v>
      </c>
      <c r="T42" s="57">
        <f t="shared" si="0"/>
        <v>1</v>
      </c>
      <c r="U42" s="58" t="b">
        <f>IF(T42+1=Calcul!$I$1,TRUE,Calcul!$E$2=Données!F42)</f>
        <v>1</v>
      </c>
      <c r="V42" s="1">
        <f>IF(U42,ROWS($U$2:U42),"")</f>
        <v>41</v>
      </c>
      <c r="W42" s="1" t="str">
        <f>IFERROR(SMALL(V:V,ROWS($V$2:V42))+1,"")</f>
        <v/>
      </c>
    </row>
    <row r="43" spans="1:23">
      <c r="A43" s="1"/>
      <c r="K43" s="1" t="str">
        <f>IF(ISBLANK(Tableau2[[#This Row],[En charge]]),"",IF(Calcul!$E$2="+Calcul!E2",TRUE,Calcul!$E$2=Données!I43))</f>
        <v/>
      </c>
      <c r="L43" s="1" t="str">
        <f t="shared" si="1"/>
        <v/>
      </c>
      <c r="O43" s="1" t="str">
        <f>IFERROR(SMALL(L:L,ROWS($L$2:L43))+1,"")</f>
        <v/>
      </c>
      <c r="S43" s="56" t="str">
        <f>IF(ISBLANK(Tableau2[[#This Row],[Fête]]),"-",IF(Tableau2[[#This Row],[Fête]]=Tableau2[[#This Row],[Fête]],Tableau2[[#This Row],[Fête]]," "))</f>
        <v>-</v>
      </c>
      <c r="T43" s="57" t="str">
        <f t="shared" si="0"/>
        <v>0</v>
      </c>
      <c r="U43" s="58" t="b">
        <f>IF(T43+1=Calcul!$I$1,TRUE,Calcul!$E$2=Données!F43)</f>
        <v>0</v>
      </c>
      <c r="V43" s="1" t="str">
        <f>IF(U43,ROWS($U$2:U43),"")</f>
        <v/>
      </c>
      <c r="W43" s="1" t="str">
        <f>IFERROR(SMALL(V:V,ROWS($V$2:V43))+1,"")</f>
        <v/>
      </c>
    </row>
    <row r="44" spans="1:23">
      <c r="A44" s="1"/>
      <c r="K44" s="1" t="str">
        <f>IF(ISBLANK(Tableau2[[#This Row],[En charge]]),"",IF(Calcul!$E$2="+Calcul!E2",TRUE,Calcul!$E$2=Données!I44))</f>
        <v/>
      </c>
      <c r="L44" s="1" t="str">
        <f t="shared" si="1"/>
        <v/>
      </c>
      <c r="O44" s="1" t="str">
        <f>IFERROR(SMALL(L:L,ROWS($L$2:L44))+1,"")</f>
        <v/>
      </c>
      <c r="S44" s="56">
        <f>IF(ISBLANK(Tableau2[[#This Row],[Fête]]),"-",IF(Tableau2[[#This Row],[Fête]]=Tableau2[[#This Row],[Fête]],Tableau2[[#This Row],[Fête]]," "))</f>
        <v>11732</v>
      </c>
      <c r="T44" s="57">
        <f t="shared" si="0"/>
        <v>2</v>
      </c>
      <c r="U44" s="58" t="b">
        <f>IF(T44+1=Calcul!$I$1,TRUE,Calcul!$E$2=Données!F44)</f>
        <v>0</v>
      </c>
      <c r="V44" s="1" t="str">
        <f>IF(U44,ROWS($U$2:U44),"")</f>
        <v/>
      </c>
      <c r="W44" s="1" t="str">
        <f>IFERROR(SMALL(V:V,ROWS($V$2:V44))+1,"")</f>
        <v/>
      </c>
    </row>
    <row r="45" spans="1:23">
      <c r="A45" s="1"/>
      <c r="K45" s="1" t="str">
        <f>IF(ISBLANK(Tableau2[[#This Row],[En charge]]),"",IF(Calcul!$E$2="+Calcul!E2",TRUE,Calcul!$E$2=Données!I45))</f>
        <v/>
      </c>
      <c r="L45" s="1" t="str">
        <f t="shared" si="1"/>
        <v/>
      </c>
      <c r="O45" s="1" t="str">
        <f>IFERROR(SMALL(L:L,ROWS($L$2:L45))+1,"")</f>
        <v/>
      </c>
      <c r="S45" s="56">
        <f>IF(ISBLANK(Tableau2[[#This Row],[Fête]]),"-",IF(Tableau2[[#This Row],[Fête]]=Tableau2[[#This Row],[Fête]],Tableau2[[#This Row],[Fête]]," "))</f>
        <v>12180</v>
      </c>
      <c r="T45" s="57">
        <f t="shared" si="0"/>
        <v>5</v>
      </c>
      <c r="U45" s="58" t="b">
        <f>IF(T45+1=Calcul!$I$1,TRUE,Calcul!$E$2=Données!F45)</f>
        <v>0</v>
      </c>
      <c r="V45" s="1" t="str">
        <f>IF(U45,ROWS($U$2:U45),"")</f>
        <v/>
      </c>
      <c r="W45" s="1" t="str">
        <f>IFERROR(SMALL(V:V,ROWS($V$2:V45))+1,"")</f>
        <v/>
      </c>
    </row>
    <row r="46" spans="1:23">
      <c r="A46" s="1"/>
      <c r="K46" s="1" t="str">
        <f>IF(ISBLANK(Tableau2[[#This Row],[En charge]]),"",IF(Calcul!$E$2="+Calcul!E2",TRUE,Calcul!$E$2=Données!I46))</f>
        <v/>
      </c>
      <c r="L46" s="1" t="str">
        <f t="shared" si="1"/>
        <v/>
      </c>
      <c r="O46" s="1" t="str">
        <f>IFERROR(SMALL(L:L,ROWS($L$2:L46))+1,"")</f>
        <v/>
      </c>
      <c r="S46" s="56">
        <f>IF(ISBLANK(Tableau2[[#This Row],[Fête]]),"-",IF(Tableau2[[#This Row],[Fête]]=Tableau2[[#This Row],[Fête]],Tableau2[[#This Row],[Fête]]," "))</f>
        <v>14709</v>
      </c>
      <c r="T46" s="57">
        <f t="shared" si="0"/>
        <v>4</v>
      </c>
      <c r="U46" s="58" t="b">
        <f>IF(T46+1=Calcul!$I$1,TRUE,Calcul!$E$2=Données!F46)</f>
        <v>0</v>
      </c>
      <c r="V46" s="1" t="str">
        <f>IF(U46,ROWS($U$2:U46),"")</f>
        <v/>
      </c>
      <c r="W46" s="1" t="str">
        <f>IFERROR(SMALL(V:V,ROWS($V$2:V46))+1,"")</f>
        <v/>
      </c>
    </row>
    <row r="47" spans="1:23">
      <c r="A47" s="1"/>
      <c r="K47" s="1" t="str">
        <f>IF(ISBLANK(Tableau2[[#This Row],[En charge]]),"",IF(Calcul!$E$2="+Calcul!E2",TRUE,Calcul!$E$2=Données!I47))</f>
        <v/>
      </c>
      <c r="L47" s="1" t="str">
        <f t="shared" si="1"/>
        <v/>
      </c>
      <c r="O47" s="1" t="str">
        <f>IFERROR(SMALL(L:L,ROWS($L$2:L47))+1,"")</f>
        <v/>
      </c>
      <c r="S47" s="56">
        <f>IF(ISBLANK(Tableau2[[#This Row],[Fête]]),"-",IF(Tableau2[[#This Row],[Fête]]=Tableau2[[#This Row],[Fête]],Tableau2[[#This Row],[Fête]]," "))</f>
        <v>14033</v>
      </c>
      <c r="T47" s="57">
        <f t="shared" si="0"/>
        <v>6</v>
      </c>
      <c r="U47" s="58" t="b">
        <f>IF(T47+1=Calcul!$I$1,TRUE,Calcul!$E$2=Données!F47)</f>
        <v>0</v>
      </c>
      <c r="V47" s="1" t="str">
        <f>IF(U47,ROWS($U$2:U47),"")</f>
        <v/>
      </c>
      <c r="W47" s="1" t="str">
        <f>IFERROR(SMALL(V:V,ROWS($V$2:V47))+1,"")</f>
        <v/>
      </c>
    </row>
    <row r="48" spans="1:23">
      <c r="A48" s="1"/>
      <c r="K48" s="1" t="str">
        <f>IF(ISBLANK(Tableau2[[#This Row],[En charge]]),"",IF(Calcul!$E$2="+Calcul!E2",TRUE,Calcul!$E$2=Données!I48))</f>
        <v/>
      </c>
      <c r="L48" s="1" t="str">
        <f t="shared" si="1"/>
        <v/>
      </c>
      <c r="O48" s="1" t="str">
        <f>IFERROR(SMALL(L:L,ROWS($L$2:L48))+1,"")</f>
        <v/>
      </c>
      <c r="S48" s="56" t="str">
        <f>IF(ISBLANK(Tableau2[[#This Row],[Fête]]),"-",IF(Tableau2[[#This Row],[Fête]]=Tableau2[[#This Row],[Fête]],Tableau2[[#This Row],[Fête]]," "))</f>
        <v>-</v>
      </c>
      <c r="T48" s="57" t="str">
        <f t="shared" si="0"/>
        <v>0</v>
      </c>
      <c r="U48" s="58" t="b">
        <f>IF(T48+1=Calcul!$I$1,TRUE,Calcul!$E$2=Données!F48)</f>
        <v>0</v>
      </c>
      <c r="V48" s="1" t="str">
        <f>IF(U48,ROWS($U$2:U48),"")</f>
        <v/>
      </c>
      <c r="W48" s="1" t="str">
        <f>IFERROR(SMALL(V:V,ROWS($V$2:V48))+1,"")</f>
        <v/>
      </c>
    </row>
    <row r="49" spans="1:23">
      <c r="A49" s="1"/>
      <c r="K49" s="1" t="str">
        <f>IF(ISBLANK(Tableau2[[#This Row],[En charge]]),"",IF(Calcul!$E$2="+Calcul!E2",TRUE,Calcul!$E$2=Données!I49))</f>
        <v/>
      </c>
      <c r="L49" s="1" t="str">
        <f t="shared" si="1"/>
        <v/>
      </c>
      <c r="O49" s="1" t="str">
        <f>IFERROR(SMALL(L:L,ROWS($L$2:L49))+1,"")</f>
        <v/>
      </c>
      <c r="S49" s="56" t="str">
        <f>IF(ISBLANK(Tableau2[[#This Row],[Fête]]),"-",IF(Tableau2[[#This Row],[Fête]]=Tableau2[[#This Row],[Fête]],Tableau2[[#This Row],[Fête]]," "))</f>
        <v>-</v>
      </c>
      <c r="T49" s="57" t="str">
        <f t="shared" si="0"/>
        <v>0</v>
      </c>
      <c r="U49" s="58" t="b">
        <f>IF(T49+1=Calcul!$I$1,TRUE,Calcul!$E$2=Données!F49)</f>
        <v>0</v>
      </c>
      <c r="V49" s="1" t="str">
        <f>IF(U49,ROWS($U$2:U49),"")</f>
        <v/>
      </c>
      <c r="W49" s="1" t="str">
        <f>IFERROR(SMALL(V:V,ROWS($V$2:V49))+1,"")</f>
        <v/>
      </c>
    </row>
    <row r="50" spans="1:23">
      <c r="A50" s="1"/>
      <c r="K50" s="1" t="str">
        <f>IF(ISBLANK(Tableau2[[#This Row],[En charge]]),"",IF(Calcul!$E$2="+Calcul!E2",TRUE,Calcul!$E$2=Données!I50))</f>
        <v/>
      </c>
      <c r="L50" s="1" t="str">
        <f t="shared" si="1"/>
        <v/>
      </c>
      <c r="O50" s="1" t="str">
        <f>IFERROR(SMALL(L:L,ROWS($L$2:L50))+1,"")</f>
        <v/>
      </c>
      <c r="S50" s="56">
        <f>IF(ISBLANK(Tableau2[[#This Row],[Fête]]),"-",IF(Tableau2[[#This Row],[Fête]]=Tableau2[[#This Row],[Fête]],Tableau2[[#This Row],[Fête]]," "))</f>
        <v>10330</v>
      </c>
      <c r="T50" s="57">
        <f t="shared" si="0"/>
        <v>4</v>
      </c>
      <c r="U50" s="58" t="b">
        <f>IF(T50+1=Calcul!$I$1,TRUE,Calcul!$E$2=Données!F50)</f>
        <v>0</v>
      </c>
      <c r="V50" s="1" t="str">
        <f>IF(U50,ROWS($U$2:U50),"")</f>
        <v/>
      </c>
      <c r="W50" s="1" t="str">
        <f>IFERROR(SMALL(V:V,ROWS($V$2:V50))+1,"")</f>
        <v/>
      </c>
    </row>
    <row r="51" spans="1:23">
      <c r="K51" s="1" t="str">
        <f>IF(ISBLANK(Tableau2[[#This Row],[En charge]]),"",IF(Calcul!$E$2="+Calcul!E2",TRUE,Calcul!$E$2=Données!I51))</f>
        <v/>
      </c>
      <c r="L51" s="1" t="str">
        <f t="shared" si="1"/>
        <v/>
      </c>
      <c r="O51" s="1" t="str">
        <f>IFERROR(SMALL(L:L,ROWS($L$2:L51))+1,"")</f>
        <v/>
      </c>
      <c r="S51" s="56" t="str">
        <f>IF(ISBLANK(Tableau2[[#This Row],[Fête]]),"-",IF(Tableau2[[#This Row],[Fête]]=Tableau2[[#This Row],[Fête]],Tableau2[[#This Row],[Fête]]," "))</f>
        <v>-</v>
      </c>
      <c r="T51" s="57" t="str">
        <f t="shared" si="0"/>
        <v>0</v>
      </c>
      <c r="U51" s="58" t="b">
        <f>IF(T51+1=Calcul!$I$1,TRUE,Calcul!$E$2=Données!F51)</f>
        <v>0</v>
      </c>
      <c r="V51" s="1" t="str">
        <f>IF(U51,ROWS($U$2:U51),"")</f>
        <v/>
      </c>
      <c r="W51" s="1" t="str">
        <f>IFERROR(SMALL(V:V,ROWS($V$2:V51))+1,"")</f>
        <v/>
      </c>
    </row>
    <row r="52" spans="1:23">
      <c r="K52" s="1" t="str">
        <f>IF(ISBLANK(Tableau2[[#This Row],[En charge]]),"",IF(Calcul!$E$2="+Calcul!E2",TRUE,Calcul!$E$2=Données!I52))</f>
        <v/>
      </c>
      <c r="L52" s="1" t="str">
        <f t="shared" si="1"/>
        <v/>
      </c>
      <c r="O52" s="1" t="str">
        <f>IFERROR(SMALL(L:L,ROWS($L$2:L52))+1,"")</f>
        <v/>
      </c>
      <c r="S52" s="56">
        <f>IF(ISBLANK(Tableau2[[#This Row],[Fête]]),"-",IF(Tableau2[[#This Row],[Fête]]=Tableau2[[#This Row],[Fête]],Tableau2[[#This Row],[Fête]]," "))</f>
        <v>20969</v>
      </c>
      <c r="T52" s="57">
        <f t="shared" si="0"/>
        <v>5</v>
      </c>
      <c r="U52" s="58" t="b">
        <f>IF(T52+1=Calcul!$I$1,TRUE,Calcul!$E$2=Données!F52)</f>
        <v>0</v>
      </c>
      <c r="V52" s="1" t="str">
        <f>IF(U52,ROWS($U$2:U52),"")</f>
        <v/>
      </c>
      <c r="W52" s="1" t="str">
        <f>IFERROR(SMALL(V:V,ROWS($V$2:V52))+1,"")</f>
        <v/>
      </c>
    </row>
    <row r="53" spans="1:23">
      <c r="K53" s="1" t="str">
        <f>IF(ISBLANK(Tableau2[[#This Row],[En charge]]),"",IF(Calcul!$E$2="+Calcul!E2",TRUE,Calcul!$E$2=Données!I53))</f>
        <v/>
      </c>
      <c r="L53" s="1" t="str">
        <f t="shared" si="1"/>
        <v/>
      </c>
      <c r="O53" s="1" t="str">
        <f>IFERROR(SMALL(L:L,ROWS($L$2:L53))+1,"")</f>
        <v/>
      </c>
      <c r="S53" s="56" t="str">
        <f>IF(ISBLANK(Tableau2[[#This Row],[Fête]]),"-",IF(Tableau2[[#This Row],[Fête]]=Tableau2[[#This Row],[Fête]],Tableau2[[#This Row],[Fête]]," "))</f>
        <v>-</v>
      </c>
      <c r="T53" s="57" t="str">
        <f t="shared" si="0"/>
        <v>0</v>
      </c>
      <c r="U53" s="58" t="b">
        <f>IF(T53+1=Calcul!$I$1,TRUE,Calcul!$E$2=Données!F53)</f>
        <v>0</v>
      </c>
      <c r="V53" s="1" t="str">
        <f>IF(U53,ROWS($U$2:U53),"")</f>
        <v/>
      </c>
      <c r="W53" s="1" t="str">
        <f>IFERROR(SMALL(V:V,ROWS($V$2:V53))+1,"")</f>
        <v/>
      </c>
    </row>
    <row r="54" spans="1:23">
      <c r="K54" s="1" t="str">
        <f>IF(ISBLANK(Tableau2[[#This Row],[En charge]]),"",IF(Calcul!$E$2="+Calcul!E2",TRUE,Calcul!$E$2=Données!I54))</f>
        <v/>
      </c>
      <c r="L54" s="1" t="str">
        <f t="shared" si="1"/>
        <v/>
      </c>
      <c r="O54" s="1" t="str">
        <f>IFERROR(SMALL(L:L,ROWS($L$2:L54))+1,"")</f>
        <v/>
      </c>
      <c r="S54" s="56" t="str">
        <f>IF(ISBLANK(Tableau2[[#This Row],[Fête]]),"-",IF(Tableau2[[#This Row],[Fête]]=Tableau2[[#This Row],[Fête]],Tableau2[[#This Row],[Fête]]," "))</f>
        <v>-</v>
      </c>
      <c r="T54" s="57" t="str">
        <f t="shared" si="0"/>
        <v>0</v>
      </c>
      <c r="U54" s="58" t="b">
        <f>IF(T54+1=Calcul!$I$1,TRUE,Calcul!$E$2=Données!F54)</f>
        <v>0</v>
      </c>
      <c r="V54" s="1" t="str">
        <f>IF(U54,ROWS($U$2:U54),"")</f>
        <v/>
      </c>
      <c r="W54" s="1" t="str">
        <f>IFERROR(SMALL(V:V,ROWS($V$2:V54))+1,"")</f>
        <v/>
      </c>
    </row>
    <row r="55" spans="1:23">
      <c r="K55" s="1" t="str">
        <f>IF(ISBLANK(Tableau2[[#This Row],[En charge]]),"",IF(Calcul!$E$2="+Calcul!E2",TRUE,Calcul!$E$2=Données!I55))</f>
        <v/>
      </c>
      <c r="L55" s="1" t="str">
        <f t="shared" si="1"/>
        <v/>
      </c>
      <c r="O55" s="1" t="str">
        <f>IFERROR(SMALL(L:L,ROWS($L$2:L55))+1,"")</f>
        <v/>
      </c>
      <c r="S55" s="56">
        <f>IF(ISBLANK(Tableau2[[#This Row],[Fête]]),"-",IF(Tableau2[[#This Row],[Fête]]=Tableau2[[#This Row],[Fête]],Tableau2[[#This Row],[Fête]]," "))</f>
        <v>15540</v>
      </c>
      <c r="T55" s="57">
        <f t="shared" si="0"/>
        <v>7</v>
      </c>
      <c r="U55" s="58" t="b">
        <f>IF(T55+1=Calcul!$I$1,TRUE,Calcul!$E$2=Données!F55)</f>
        <v>0</v>
      </c>
      <c r="V55" s="1" t="str">
        <f>IF(U55,ROWS($U$2:U55),"")</f>
        <v/>
      </c>
      <c r="W55" s="1" t="str">
        <f>IFERROR(SMALL(V:V,ROWS($V$2:V55))+1,"")</f>
        <v/>
      </c>
    </row>
    <row r="56" spans="1:23">
      <c r="K56" s="1" t="str">
        <f>IF(ISBLANK(Tableau2[[#This Row],[En charge]]),"",IF(Calcul!$E$2="+Calcul!E2",TRUE,Calcul!$E$2=Données!I56))</f>
        <v/>
      </c>
      <c r="L56" s="1" t="str">
        <f t="shared" si="1"/>
        <v/>
      </c>
      <c r="O56" s="1" t="str">
        <f>IFERROR(SMALL(L:L,ROWS($L$2:L56))+1,"")</f>
        <v/>
      </c>
      <c r="S56" s="56">
        <f>IF(ISBLANK(Tableau2[[#This Row],[Fête]]),"-",IF(Tableau2[[#This Row],[Fête]]=Tableau2[[#This Row],[Fête]],Tableau2[[#This Row],[Fête]]," "))</f>
        <v>14721</v>
      </c>
      <c r="T56" s="57">
        <f t="shared" si="0"/>
        <v>4</v>
      </c>
      <c r="U56" s="58" t="b">
        <f>IF(T56+1=Calcul!$I$1,TRUE,Calcul!$E$2=Données!F56)</f>
        <v>0</v>
      </c>
      <c r="V56" s="1" t="str">
        <f>IF(U56,ROWS($U$2:U56),"")</f>
        <v/>
      </c>
      <c r="W56" s="1" t="str">
        <f>IFERROR(SMALL(V:V,ROWS($V$2:V56))+1,"")</f>
        <v/>
      </c>
    </row>
    <row r="57" spans="1:23">
      <c r="K57" s="1" t="str">
        <f>IF(ISBLANK(Tableau2[[#This Row],[En charge]]),"",IF(Calcul!$E$2="+Calcul!E2",TRUE,Calcul!$E$2=Données!I57))</f>
        <v/>
      </c>
      <c r="L57" s="1" t="str">
        <f t="shared" si="1"/>
        <v/>
      </c>
      <c r="O57" s="1" t="str">
        <f>IFERROR(SMALL(L:L,ROWS($L$2:L57))+1,"")</f>
        <v/>
      </c>
      <c r="S57" s="56">
        <f>IF(ISBLANK(Tableau2[[#This Row],[Fête]]),"-",IF(Tableau2[[#This Row],[Fête]]=Tableau2[[#This Row],[Fête]],Tableau2[[#This Row],[Fête]]," "))</f>
        <v>15725</v>
      </c>
      <c r="T57" s="57">
        <f t="shared" si="0"/>
        <v>1</v>
      </c>
      <c r="U57" s="58" t="b">
        <f>IF(T57+1=Calcul!$I$1,TRUE,Calcul!$E$2=Données!F57)</f>
        <v>1</v>
      </c>
      <c r="V57" s="1">
        <f>IF(U57,ROWS($U$2:U57),"")</f>
        <v>56</v>
      </c>
      <c r="W57" s="1" t="str">
        <f>IFERROR(SMALL(V:V,ROWS($V$2:V57))+1,"")</f>
        <v/>
      </c>
    </row>
    <row r="58" spans="1:23">
      <c r="K58" s="1" t="str">
        <f>IF(ISBLANK(Tableau2[[#This Row],[En charge]]),"",IF(Calcul!$E$2="+Calcul!E2",TRUE,Calcul!$E$2=Données!I58))</f>
        <v/>
      </c>
      <c r="L58" s="1" t="str">
        <f t="shared" si="1"/>
        <v/>
      </c>
      <c r="O58" s="1" t="str">
        <f>IFERROR(SMALL(L:L,ROWS($L$2:L58))+1,"")</f>
        <v/>
      </c>
      <c r="S58" s="56">
        <f>IF(ISBLANK(Tableau2[[#This Row],[Fête]]),"-",IF(Tableau2[[#This Row],[Fête]]=Tableau2[[#This Row],[Fête]],Tableau2[[#This Row],[Fête]]," "))</f>
        <v>12940</v>
      </c>
      <c r="T58" s="57">
        <f t="shared" si="0"/>
        <v>6</v>
      </c>
      <c r="U58" s="58" t="b">
        <f>IF(T58+1=Calcul!$I$1,TRUE,Calcul!$E$2=Données!F58)</f>
        <v>0</v>
      </c>
      <c r="V58" s="1" t="str">
        <f>IF(U58,ROWS($U$2:U58),"")</f>
        <v/>
      </c>
      <c r="W58" s="1" t="str">
        <f>IFERROR(SMALL(V:V,ROWS($V$2:V58))+1,"")</f>
        <v/>
      </c>
    </row>
    <row r="59" spans="1:23">
      <c r="K59" s="1" t="str">
        <f>IF(ISBLANK(Tableau2[[#This Row],[En charge]]),"",IF(Calcul!$E$2="+Calcul!E2",TRUE,Calcul!$E$2=Données!I59))</f>
        <v/>
      </c>
      <c r="L59" s="1" t="str">
        <f t="shared" si="1"/>
        <v/>
      </c>
      <c r="O59" s="1" t="str">
        <f>IFERROR(SMALL(L:L,ROWS($L$2:L59))+1,"")</f>
        <v/>
      </c>
      <c r="S59" s="56" t="str">
        <f>IF(ISBLANK(Tableau2[[#This Row],[Fête]]),"-",IF(Tableau2[[#This Row],[Fête]]=Tableau2[[#This Row],[Fête]],Tableau2[[#This Row],[Fête]]," "))</f>
        <v>-</v>
      </c>
      <c r="T59" s="57" t="str">
        <f t="shared" si="0"/>
        <v>0</v>
      </c>
      <c r="U59" s="58" t="b">
        <f>IF(T59+1=Calcul!$I$1,TRUE,Calcul!$E$2=Données!F59)</f>
        <v>0</v>
      </c>
      <c r="V59" s="1" t="str">
        <f>IF(U59,ROWS($U$2:U59),"")</f>
        <v/>
      </c>
      <c r="W59" s="1" t="str">
        <f>IFERROR(SMALL(V:V,ROWS($V$2:V59))+1,"")</f>
        <v/>
      </c>
    </row>
    <row r="60" spans="1:23">
      <c r="K60" s="1" t="str">
        <f>IF(ISBLANK(Tableau2[[#This Row],[En charge]]),"",IF(Calcul!$E$2="+Calcul!E2",TRUE,Calcul!$E$2=Données!I60))</f>
        <v/>
      </c>
      <c r="L60" s="1" t="str">
        <f t="shared" si="1"/>
        <v/>
      </c>
      <c r="O60" s="1" t="str">
        <f>IFERROR(SMALL(L:L,ROWS($L$2:L60))+1,"")</f>
        <v/>
      </c>
      <c r="S60" s="56">
        <f>IF(ISBLANK(Tableau2[[#This Row],[Fête]]),"-",IF(Tableau2[[#This Row],[Fête]]=Tableau2[[#This Row],[Fête]],Tableau2[[#This Row],[Fête]]," "))</f>
        <v>16245</v>
      </c>
      <c r="T60" s="57">
        <f t="shared" si="0"/>
        <v>6</v>
      </c>
      <c r="U60" s="58" t="b">
        <f>IF(T60+1=Calcul!$I$1,TRUE,Calcul!$E$2=Données!F60)</f>
        <v>0</v>
      </c>
      <c r="V60" s="1" t="str">
        <f>IF(U60,ROWS($U$2:U60),"")</f>
        <v/>
      </c>
      <c r="W60" s="1" t="str">
        <f>IFERROR(SMALL(V:V,ROWS($V$2:V60))+1,"")</f>
        <v/>
      </c>
    </row>
    <row r="61" spans="1:23">
      <c r="K61" s="1" t="str">
        <f>IF(ISBLANK(Tableau2[[#This Row],[En charge]]),"",IF(Calcul!$E$2="+Calcul!E2",TRUE,Calcul!$E$2=Données!I61))</f>
        <v/>
      </c>
      <c r="L61" s="1" t="str">
        <f t="shared" si="1"/>
        <v/>
      </c>
      <c r="O61" s="1" t="str">
        <f>IFERROR(SMALL(L:L,ROWS($L$2:L61))+1,"")</f>
        <v/>
      </c>
      <c r="S61" s="56" t="str">
        <f>IF(ISBLANK(Tableau2[[#This Row],[Fête]]),"-",IF(Tableau2[[#This Row],[Fête]]=Tableau2[[#This Row],[Fête]],Tableau2[[#This Row],[Fête]]," "))</f>
        <v>-</v>
      </c>
      <c r="T61" s="57" t="str">
        <f t="shared" si="0"/>
        <v>0</v>
      </c>
      <c r="U61" s="58" t="b">
        <f>IF(T61+1=Calcul!$I$1,TRUE,Calcul!$E$2=Données!F61)</f>
        <v>0</v>
      </c>
      <c r="V61" s="1" t="str">
        <f>IF(U61,ROWS($U$2:U61),"")</f>
        <v/>
      </c>
      <c r="W61" s="1" t="str">
        <f>IFERROR(SMALL(V:V,ROWS($V$2:V61))+1,"")</f>
        <v/>
      </c>
    </row>
    <row r="62" spans="1:23">
      <c r="K62" s="1" t="str">
        <f>IF(ISBLANK(Tableau2[[#This Row],[En charge]]),"",IF(Calcul!$E$2="+Calcul!E2",TRUE,Calcul!$E$2=Données!I62))</f>
        <v/>
      </c>
      <c r="L62" s="1" t="str">
        <f t="shared" si="1"/>
        <v/>
      </c>
      <c r="O62" s="1" t="str">
        <f>IFERROR(SMALL(L:L,ROWS($L$2:L62))+1,"")</f>
        <v/>
      </c>
      <c r="S62" s="56" t="str">
        <f>IF(ISBLANK(Tableau2[[#This Row],[Fête]]),"-",IF(Tableau2[[#This Row],[Fête]]=Tableau2[[#This Row],[Fête]],Tableau2[[#This Row],[Fête]]," "))</f>
        <v>-</v>
      </c>
      <c r="T62" s="57" t="str">
        <f t="shared" si="0"/>
        <v>0</v>
      </c>
      <c r="U62" s="58" t="b">
        <f>IF(T62+1=Calcul!$I$1,TRUE,Calcul!$E$2=Données!F62)</f>
        <v>0</v>
      </c>
      <c r="V62" s="1" t="str">
        <f>IF(U62,ROWS($U$2:U62),"")</f>
        <v/>
      </c>
      <c r="W62" s="1" t="str">
        <f>IFERROR(SMALL(V:V,ROWS($V$2:V62))+1,"")</f>
        <v/>
      </c>
    </row>
    <row r="63" spans="1:23">
      <c r="K63" s="1" t="str">
        <f>IF(ISBLANK(Tableau2[[#This Row],[En charge]]),"",IF(Calcul!$E$2="+Calcul!E2",TRUE,Calcul!$E$2=Données!I63))</f>
        <v/>
      </c>
      <c r="L63" s="1" t="str">
        <f t="shared" si="1"/>
        <v/>
      </c>
      <c r="O63" s="1" t="str">
        <f>IFERROR(SMALL(L:L,ROWS($L$2:L63))+1,"")</f>
        <v/>
      </c>
      <c r="S63" s="56" t="str">
        <f>IF(ISBLANK(Tableau2[[#This Row],[Fête]]),"-",IF(Tableau2[[#This Row],[Fête]]=Tableau2[[#This Row],[Fête]],Tableau2[[#This Row],[Fête]]," "))</f>
        <v>-</v>
      </c>
      <c r="T63" s="57" t="str">
        <f t="shared" si="0"/>
        <v>0</v>
      </c>
      <c r="U63" s="58" t="b">
        <f>IF(T63+1=Calcul!$I$1,TRUE,Calcul!$E$2=Données!F63)</f>
        <v>0</v>
      </c>
      <c r="V63" s="1" t="str">
        <f>IF(U63,ROWS($U$2:U63),"")</f>
        <v/>
      </c>
      <c r="W63" s="1" t="str">
        <f>IFERROR(SMALL(V:V,ROWS($V$2:V63))+1,"")</f>
        <v/>
      </c>
    </row>
    <row r="64" spans="1:23">
      <c r="K64" s="1" t="str">
        <f>IF(ISBLANK(Tableau2[[#This Row],[En charge]]),"",IF(Calcul!$E$2="+Calcul!E2",TRUE,Calcul!$E$2=Données!I64))</f>
        <v/>
      </c>
      <c r="L64" s="1" t="str">
        <f t="shared" si="1"/>
        <v/>
      </c>
      <c r="O64" s="1" t="str">
        <f>IFERROR(SMALL(L:L,ROWS($L$2:L64))+1,"")</f>
        <v/>
      </c>
      <c r="S64" s="56" t="str">
        <f>IF(ISBLANK(Tableau2[[#This Row],[Fête]]),"-",IF(Tableau2[[#This Row],[Fête]]=Tableau2[[#This Row],[Fête]],Tableau2[[#This Row],[Fête]]," "))</f>
        <v>-</v>
      </c>
      <c r="T64" s="57" t="str">
        <f t="shared" si="0"/>
        <v>0</v>
      </c>
      <c r="U64" s="58" t="b">
        <f>IF(T64+1=Calcul!$I$1,TRUE,Calcul!$E$2=Données!F64)</f>
        <v>0</v>
      </c>
      <c r="V64" s="1" t="str">
        <f>IF(U64,ROWS($U$2:U64),"")</f>
        <v/>
      </c>
      <c r="W64" s="1" t="str">
        <f>IFERROR(SMALL(V:V,ROWS($V$2:V64))+1,"")</f>
        <v/>
      </c>
    </row>
    <row r="65" spans="11:23">
      <c r="K65" s="1" t="str">
        <f>IF(ISBLANK(Tableau2[[#This Row],[En charge]]),"",IF(Calcul!$E$2="+Calcul!E2",TRUE,Calcul!$E$2=Données!I65))</f>
        <v/>
      </c>
      <c r="L65" s="1" t="str">
        <f t="shared" si="1"/>
        <v/>
      </c>
      <c r="O65" s="1" t="str">
        <f>IFERROR(SMALL(L:L,ROWS($L$2:L65))+1,"")</f>
        <v/>
      </c>
      <c r="S65" s="56" t="str">
        <f>IF(ISBLANK(Tableau2[[#This Row],[Fête]]),"-",IF(Tableau2[[#This Row],[Fête]]=Tableau2[[#This Row],[Fête]],Tableau2[[#This Row],[Fête]]," "))</f>
        <v>-</v>
      </c>
      <c r="T65" s="57" t="str">
        <f t="shared" si="0"/>
        <v>0</v>
      </c>
      <c r="U65" s="58" t="b">
        <f>IF(T65+1=Calcul!$I$1,TRUE,Calcul!$E$2=Données!F65)</f>
        <v>0</v>
      </c>
      <c r="V65" s="1" t="str">
        <f>IF(U65,ROWS($U$2:U65),"")</f>
        <v/>
      </c>
      <c r="W65" s="1" t="str">
        <f>IFERROR(SMALL(V:V,ROWS($V$2:V65))+1,"")</f>
        <v/>
      </c>
    </row>
    <row r="66" spans="11:23">
      <c r="K66" s="1" t="str">
        <f>IF(ISBLANK(Tableau2[[#This Row],[En charge]]),"",IF(Calcul!$E$2="+Calcul!E2",TRUE,Calcul!$E$2=Données!I66))</f>
        <v/>
      </c>
      <c r="L66" s="1" t="str">
        <f t="shared" si="1"/>
        <v/>
      </c>
      <c r="O66" s="1" t="str">
        <f>IFERROR(SMALL(L:L,ROWS($L$2:L66))+1,"")</f>
        <v/>
      </c>
      <c r="S66" s="56">
        <f>IF(ISBLANK(Tableau2[[#This Row],[Fête]]),"-",IF(Tableau2[[#This Row],[Fête]]=Tableau2[[#This Row],[Fête]],Tableau2[[#This Row],[Fête]]," "))</f>
        <v>16409</v>
      </c>
      <c r="T66" s="57">
        <f t="shared" ref="T66:T129" si="2">IF(S66="-","0",MONTH(S66))</f>
        <v>12</v>
      </c>
      <c r="U66" s="58" t="b">
        <f>IF(T66+1=Calcul!$I$1,TRUE,Calcul!$E$2=Données!F66)</f>
        <v>0</v>
      </c>
      <c r="V66" s="1" t="str">
        <f>IF(U66,ROWS($U$2:U66),"")</f>
        <v/>
      </c>
      <c r="W66" s="1" t="str">
        <f>IFERROR(SMALL(V:V,ROWS($V$2:V66))+1,"")</f>
        <v/>
      </c>
    </row>
    <row r="67" spans="11:23">
      <c r="K67" s="1" t="str">
        <f>IF(ISBLANK(Tableau2[[#This Row],[En charge]]),"",IF(Calcul!$E$2="+Calcul!E2",TRUE,Calcul!$E$2=Données!I67))</f>
        <v/>
      </c>
      <c r="L67" s="1" t="str">
        <f t="shared" si="1"/>
        <v/>
      </c>
      <c r="O67" s="1" t="str">
        <f>IFERROR(SMALL(L:L,ROWS($L$2:L67))+1,"")</f>
        <v/>
      </c>
      <c r="S67" s="56" t="str">
        <f>IF(ISBLANK(Tableau2[[#This Row],[Fête]]),"-",IF(Tableau2[[#This Row],[Fête]]=Tableau2[[#This Row],[Fête]],Tableau2[[#This Row],[Fête]]," "))</f>
        <v>-</v>
      </c>
      <c r="T67" s="57" t="str">
        <f t="shared" si="2"/>
        <v>0</v>
      </c>
      <c r="U67" s="58" t="b">
        <f>IF(T67+1=Calcul!$I$1,TRUE,Calcul!$E$2=Données!F67)</f>
        <v>0</v>
      </c>
      <c r="V67" s="1" t="str">
        <f>IF(U67,ROWS($U$2:U67),"")</f>
        <v/>
      </c>
      <c r="W67" s="1" t="str">
        <f>IFERROR(SMALL(V:V,ROWS($V$2:V67))+1,"")</f>
        <v/>
      </c>
    </row>
    <row r="68" spans="11:23">
      <c r="K68" s="1" t="str">
        <f>IF(ISBLANK(Tableau2[[#This Row],[En charge]]),"",IF(Calcul!$E$2="+Calcul!E2",TRUE,Calcul!$E$2=Données!I68))</f>
        <v/>
      </c>
      <c r="L68" s="1" t="str">
        <f t="shared" si="1"/>
        <v/>
      </c>
      <c r="O68" s="1" t="str">
        <f>IFERROR(SMALL(L:L,ROWS($L$2:L68))+1,"")</f>
        <v/>
      </c>
      <c r="S68" s="56">
        <f>IF(ISBLANK(Tableau2[[#This Row],[Fête]]),"-",IF(Tableau2[[#This Row],[Fête]]=Tableau2[[#This Row],[Fête]],Tableau2[[#This Row],[Fête]]," "))</f>
        <v>23279</v>
      </c>
      <c r="T68" s="57">
        <f t="shared" si="2"/>
        <v>9</v>
      </c>
      <c r="U68" s="58" t="b">
        <f>IF(T68+1=Calcul!$I$1,TRUE,Calcul!$E$2=Données!F68)</f>
        <v>0</v>
      </c>
      <c r="V68" s="1" t="str">
        <f>IF(U68,ROWS($U$2:U68),"")</f>
        <v/>
      </c>
      <c r="W68" s="1" t="str">
        <f>IFERROR(SMALL(V:V,ROWS($V$2:V68))+1,"")</f>
        <v/>
      </c>
    </row>
    <row r="69" spans="11:23">
      <c r="K69" s="1" t="str">
        <f>IF(ISBLANK(Tableau2[[#This Row],[En charge]]),"",IF(Calcul!$E$2="+Calcul!E2",TRUE,Calcul!$E$2=Données!I69))</f>
        <v/>
      </c>
      <c r="L69" s="1" t="str">
        <f t="shared" si="1"/>
        <v/>
      </c>
      <c r="O69" s="1" t="str">
        <f>IFERROR(SMALL(L:L,ROWS($L$2:L69))+1,"")</f>
        <v/>
      </c>
      <c r="S69" s="56" t="str">
        <f>IF(ISBLANK(Tableau2[[#This Row],[Fête]]),"-",IF(Tableau2[[#This Row],[Fête]]=Tableau2[[#This Row],[Fête]],Tableau2[[#This Row],[Fête]]," "))</f>
        <v>-</v>
      </c>
      <c r="T69" s="57" t="str">
        <f t="shared" si="2"/>
        <v>0</v>
      </c>
      <c r="U69" s="58" t="b">
        <f>IF(T69+1=Calcul!$I$1,TRUE,Calcul!$E$2=Données!F69)</f>
        <v>0</v>
      </c>
      <c r="V69" s="1" t="str">
        <f>IF(U69,ROWS($U$2:U69),"")</f>
        <v/>
      </c>
      <c r="W69" s="1" t="str">
        <f>IFERROR(SMALL(V:V,ROWS($V$2:V69))+1,"")</f>
        <v/>
      </c>
    </row>
    <row r="70" spans="11:23">
      <c r="K70" s="1" t="str">
        <f>IF(ISBLANK(Tableau2[[#This Row],[En charge]]),"",IF(Calcul!$E$2="+Calcul!E2",TRUE,Calcul!$E$2=Données!I70))</f>
        <v/>
      </c>
      <c r="L70" s="1" t="str">
        <f t="shared" si="1"/>
        <v/>
      </c>
      <c r="O70" s="1" t="str">
        <f>IFERROR(SMALL(L:L,ROWS($L$2:L70))+1,"")</f>
        <v/>
      </c>
      <c r="S70" s="56" t="str">
        <f>IF(ISBLANK(Tableau2[[#This Row],[Fête]]),"-",IF(Tableau2[[#This Row],[Fête]]=Tableau2[[#This Row],[Fête]],Tableau2[[#This Row],[Fête]]," "))</f>
        <v>-</v>
      </c>
      <c r="T70" s="57" t="str">
        <f t="shared" si="2"/>
        <v>0</v>
      </c>
      <c r="U70" s="58" t="b">
        <f>IF(T70+1=Calcul!$I$1,TRUE,Calcul!$E$2=Données!F70)</f>
        <v>0</v>
      </c>
      <c r="V70" s="1" t="str">
        <f>IF(U70,ROWS($U$2:U70),"")</f>
        <v/>
      </c>
      <c r="W70" s="1" t="str">
        <f>IFERROR(SMALL(V:V,ROWS($V$2:V70))+1,"")</f>
        <v/>
      </c>
    </row>
    <row r="71" spans="11:23">
      <c r="K71" s="1" t="str">
        <f>IF(ISBLANK(Tableau2[[#This Row],[En charge]]),"",IF(Calcul!$E$2="+Calcul!E2",TRUE,Calcul!$E$2=Données!I71))</f>
        <v/>
      </c>
      <c r="L71" s="1" t="str">
        <f t="shared" si="1"/>
        <v/>
      </c>
      <c r="O71" s="1" t="str">
        <f>IFERROR(SMALL(L:L,ROWS($L$2:L71))+1,"")</f>
        <v/>
      </c>
      <c r="S71" s="56">
        <f>IF(ISBLANK(Tableau2[[#This Row],[Fête]]),"-",IF(Tableau2[[#This Row],[Fête]]=Tableau2[[#This Row],[Fête]],Tableau2[[#This Row],[Fête]]," "))</f>
        <v>16173</v>
      </c>
      <c r="T71" s="57">
        <f t="shared" si="2"/>
        <v>4</v>
      </c>
      <c r="U71" s="58" t="b">
        <f>IF(T71+1=Calcul!$I$1,TRUE,Calcul!$E$2=Données!F71)</f>
        <v>0</v>
      </c>
      <c r="V71" s="1" t="str">
        <f>IF(U71,ROWS($U$2:U71),"")</f>
        <v/>
      </c>
      <c r="W71" s="1" t="str">
        <f>IFERROR(SMALL(V:V,ROWS($V$2:V71))+1,"")</f>
        <v/>
      </c>
    </row>
    <row r="72" spans="11:23">
      <c r="K72" s="1" t="str">
        <f>IF(ISBLANK(Tableau2[[#This Row],[En charge]]),"",IF(Calcul!$E$2="+Calcul!E2",TRUE,Calcul!$E$2=Données!I72))</f>
        <v/>
      </c>
      <c r="L72" s="1" t="str">
        <f t="shared" si="1"/>
        <v/>
      </c>
      <c r="O72" s="1" t="str">
        <f>IFERROR(SMALL(L:L,ROWS($L$2:L72))+1,"")</f>
        <v/>
      </c>
      <c r="S72" s="56">
        <f>IF(ISBLANK(Tableau2[[#This Row],[Fête]]),"-",IF(Tableau2[[#This Row],[Fête]]=Tableau2[[#This Row],[Fête]],Tableau2[[#This Row],[Fête]]," "))</f>
        <v>9400</v>
      </c>
      <c r="T72" s="57">
        <f t="shared" si="2"/>
        <v>9</v>
      </c>
      <c r="U72" s="58" t="b">
        <f>IF(T72+1=Calcul!$I$1,TRUE,Calcul!$E$2=Données!F72)</f>
        <v>0</v>
      </c>
      <c r="V72" s="1" t="str">
        <f>IF(U72,ROWS($U$2:U72),"")</f>
        <v/>
      </c>
      <c r="W72" s="1" t="str">
        <f>IFERROR(SMALL(V:V,ROWS($V$2:V72))+1,"")</f>
        <v/>
      </c>
    </row>
    <row r="73" spans="11:23">
      <c r="K73" s="1" t="str">
        <f>IF(ISBLANK(Tableau2[[#This Row],[En charge]]),"",IF(Calcul!$E$2="+Calcul!E2",TRUE,Calcul!$E$2=Données!I73))</f>
        <v/>
      </c>
      <c r="L73" s="1" t="str">
        <f t="shared" si="1"/>
        <v/>
      </c>
      <c r="O73" s="1" t="str">
        <f>IFERROR(SMALL(L:L,ROWS($L$2:L73))+1,"")</f>
        <v/>
      </c>
      <c r="S73" s="56" t="str">
        <f>IF(ISBLANK(Tableau2[[#This Row],[Fête]]),"-",IF(Tableau2[[#This Row],[Fête]]=Tableau2[[#This Row],[Fête]],Tableau2[[#This Row],[Fête]]," "))</f>
        <v>-</v>
      </c>
      <c r="T73" s="57" t="str">
        <f t="shared" si="2"/>
        <v>0</v>
      </c>
      <c r="U73" s="58" t="b">
        <f>IF(T73+1=Calcul!$I$1,TRUE,Calcul!$E$2=Données!F73)</f>
        <v>0</v>
      </c>
      <c r="V73" s="1" t="str">
        <f>IF(U73,ROWS($U$2:U73),"")</f>
        <v/>
      </c>
      <c r="W73" s="1" t="str">
        <f>IFERROR(SMALL(V:V,ROWS($V$2:V73))+1,"")</f>
        <v/>
      </c>
    </row>
    <row r="74" spans="11:23">
      <c r="K74" s="1" t="str">
        <f>IF(ISBLANK(Tableau2[[#This Row],[En charge]]),"",IF(Calcul!$E$2="+Calcul!E2",TRUE,Calcul!$E$2=Données!I74))</f>
        <v/>
      </c>
      <c r="L74" s="1" t="str">
        <f t="shared" si="1"/>
        <v/>
      </c>
      <c r="O74" s="1" t="str">
        <f>IFERROR(SMALL(L:L,ROWS($L$2:L74))+1,"")</f>
        <v/>
      </c>
      <c r="S74" s="56">
        <f>IF(ISBLANK(Tableau2[[#This Row],[Fête]]),"-",IF(Tableau2[[#This Row],[Fête]]=Tableau2[[#This Row],[Fête]],Tableau2[[#This Row],[Fête]]," "))</f>
        <v>15608</v>
      </c>
      <c r="T74" s="57">
        <f t="shared" si="2"/>
        <v>9</v>
      </c>
      <c r="U74" s="58" t="b">
        <f>IF(T74+1=Calcul!$I$1,TRUE,Calcul!$E$2=Données!F74)</f>
        <v>0</v>
      </c>
      <c r="V74" s="1" t="str">
        <f>IF(U74,ROWS($U$2:U74),"")</f>
        <v/>
      </c>
      <c r="W74" s="1" t="str">
        <f>IFERROR(SMALL(V:V,ROWS($V$2:V74))+1,"")</f>
        <v/>
      </c>
    </row>
    <row r="75" spans="11:23">
      <c r="K75" s="1" t="str">
        <f>IF(ISBLANK(Tableau2[[#This Row],[En charge]]),"",IF(Calcul!$E$2="+Calcul!E2",TRUE,Calcul!$E$2=Données!I75))</f>
        <v/>
      </c>
      <c r="L75" s="1" t="str">
        <f t="shared" si="1"/>
        <v/>
      </c>
      <c r="O75" s="1" t="str">
        <f>IFERROR(SMALL(L:L,ROWS($L$2:L75))+1,"")</f>
        <v/>
      </c>
      <c r="S75" s="56" t="str">
        <f>IF(ISBLANK(Tableau2[[#This Row],[Fête]]),"-",IF(Tableau2[[#This Row],[Fête]]=Tableau2[[#This Row],[Fête]],Tableau2[[#This Row],[Fête]]," "))</f>
        <v>-</v>
      </c>
      <c r="T75" s="57" t="str">
        <f t="shared" si="2"/>
        <v>0</v>
      </c>
      <c r="U75" s="58" t="b">
        <f>IF(T75+1=Calcul!$I$1,TRUE,Calcul!$E$2=Données!F75)</f>
        <v>0</v>
      </c>
      <c r="V75" s="1" t="str">
        <f>IF(U75,ROWS($U$2:U75),"")</f>
        <v/>
      </c>
      <c r="W75" s="1" t="str">
        <f>IFERROR(SMALL(V:V,ROWS($V$2:V75))+1,"")</f>
        <v/>
      </c>
    </row>
    <row r="76" spans="11:23">
      <c r="K76" s="1" t="str">
        <f>IF(ISBLANK(Tableau2[[#This Row],[En charge]]),"",IF(Calcul!$E$2="+Calcul!E2",TRUE,Calcul!$E$2=Données!I76))</f>
        <v/>
      </c>
      <c r="L76" s="1" t="str">
        <f t="shared" si="1"/>
        <v/>
      </c>
      <c r="O76" s="1" t="str">
        <f>IFERROR(SMALL(L:L,ROWS($L$2:L76))+1,"")</f>
        <v/>
      </c>
      <c r="S76" s="56">
        <f>IF(ISBLANK(Tableau2[[#This Row],[Fête]]),"-",IF(Tableau2[[#This Row],[Fête]]=Tableau2[[#This Row],[Fête]],Tableau2[[#This Row],[Fête]]," "))</f>
        <v>18522</v>
      </c>
      <c r="T76" s="57">
        <f t="shared" si="2"/>
        <v>9</v>
      </c>
      <c r="U76" s="58" t="b">
        <f>IF(T76+1=Calcul!$I$1,TRUE,Calcul!$E$2=Données!F76)</f>
        <v>0</v>
      </c>
      <c r="V76" s="1" t="str">
        <f>IF(U76,ROWS($U$2:U76),"")</f>
        <v/>
      </c>
      <c r="W76" s="1" t="str">
        <f>IFERROR(SMALL(V:V,ROWS($V$2:V76))+1,"")</f>
        <v/>
      </c>
    </row>
    <row r="77" spans="11:23">
      <c r="K77" s="1" t="str">
        <f>IF(ISBLANK(Tableau2[[#This Row],[En charge]]),"",IF(Calcul!$E$2="+Calcul!E2",TRUE,Calcul!$E$2=Données!I77))</f>
        <v/>
      </c>
      <c r="L77" s="1" t="str">
        <f t="shared" si="1"/>
        <v/>
      </c>
      <c r="O77" s="1" t="str">
        <f>IFERROR(SMALL(L:L,ROWS($L$2:L77))+1,"")</f>
        <v/>
      </c>
      <c r="S77" s="56" t="str">
        <f>IF(ISBLANK(Tableau2[[#This Row],[Fête]]),"-",IF(Tableau2[[#This Row],[Fête]]=Tableau2[[#This Row],[Fête]],Tableau2[[#This Row],[Fête]]," "))</f>
        <v>-</v>
      </c>
      <c r="T77" s="57" t="str">
        <f t="shared" si="2"/>
        <v>0</v>
      </c>
      <c r="U77" s="58" t="b">
        <f>IF(T77+1=Calcul!$I$1,TRUE,Calcul!$E$2=Données!F77)</f>
        <v>0</v>
      </c>
      <c r="V77" s="1" t="str">
        <f>IF(U77,ROWS($U$2:U77),"")</f>
        <v/>
      </c>
      <c r="W77" s="1" t="str">
        <f>IFERROR(SMALL(V:V,ROWS($V$2:V77))+1,"")</f>
        <v/>
      </c>
    </row>
    <row r="78" spans="11:23">
      <c r="K78" s="1" t="str">
        <f>IF(ISBLANK(Tableau2[[#This Row],[En charge]]),"",IF(Calcul!$E$2="+Calcul!E2",TRUE,Calcul!$E$2=Données!I78))</f>
        <v/>
      </c>
      <c r="L78" s="1" t="str">
        <f t="shared" si="1"/>
        <v/>
      </c>
      <c r="O78" s="1" t="str">
        <f>IFERROR(SMALL(L:L,ROWS($L$2:L78))+1,"")</f>
        <v/>
      </c>
      <c r="S78" s="56">
        <f>IF(ISBLANK(Tableau2[[#This Row],[Fête]]),"-",IF(Tableau2[[#This Row],[Fête]]=Tableau2[[#This Row],[Fête]],Tableau2[[#This Row],[Fête]]," "))</f>
        <v>13057</v>
      </c>
      <c r="T78" s="57">
        <f t="shared" si="2"/>
        <v>9</v>
      </c>
      <c r="U78" s="58" t="b">
        <f>IF(T78+1=Calcul!$I$1,TRUE,Calcul!$E$2=Données!F78)</f>
        <v>0</v>
      </c>
      <c r="V78" s="1" t="str">
        <f>IF(U78,ROWS($U$2:U78),"")</f>
        <v/>
      </c>
      <c r="W78" s="1" t="str">
        <f>IFERROR(SMALL(V:V,ROWS($V$2:V78))+1,"")</f>
        <v/>
      </c>
    </row>
    <row r="79" spans="11:23">
      <c r="K79" s="1" t="str">
        <f>IF(ISBLANK(Tableau2[[#This Row],[En charge]]),"",IF(Calcul!$E$2="+Calcul!E2",TRUE,Calcul!$E$2=Données!I79))</f>
        <v/>
      </c>
      <c r="L79" s="1" t="str">
        <f t="shared" si="1"/>
        <v/>
      </c>
      <c r="O79" s="1" t="str">
        <f>IFERROR(SMALL(L:L,ROWS($L$2:L79))+1,"")</f>
        <v/>
      </c>
      <c r="S79" s="56" t="str">
        <f>IF(ISBLANK(Tableau2[[#This Row],[Fête]]),"-",IF(Tableau2[[#This Row],[Fête]]=Tableau2[[#This Row],[Fête]],Tableau2[[#This Row],[Fête]]," "))</f>
        <v>-</v>
      </c>
      <c r="T79" s="57" t="str">
        <f t="shared" si="2"/>
        <v>0</v>
      </c>
      <c r="U79" s="58" t="b">
        <f>IF(T79+1=Calcul!$I$1,TRUE,Calcul!$E$2=Données!F79)</f>
        <v>0</v>
      </c>
      <c r="V79" s="1" t="str">
        <f>IF(U79,ROWS($U$2:U79),"")</f>
        <v/>
      </c>
      <c r="W79" s="1" t="str">
        <f>IFERROR(SMALL(V:V,ROWS($V$2:V79))+1,"")</f>
        <v/>
      </c>
    </row>
    <row r="80" spans="11:23">
      <c r="K80" s="1" t="str">
        <f>IF(ISBLANK(Tableau2[[#This Row],[En charge]]),"",IF(Calcul!$E$2="+Calcul!E2",TRUE,Calcul!$E$2=Données!I80))</f>
        <v/>
      </c>
      <c r="L80" s="1" t="str">
        <f t="shared" si="1"/>
        <v/>
      </c>
      <c r="O80" s="1" t="str">
        <f>IFERROR(SMALL(L:L,ROWS($L$2:L80))+1,"")</f>
        <v/>
      </c>
      <c r="S80" s="56">
        <f>IF(ISBLANK(Tableau2[[#This Row],[Fête]]),"-",IF(Tableau2[[#This Row],[Fête]]=Tableau2[[#This Row],[Fête]],Tableau2[[#This Row],[Fête]]," "))</f>
        <v>17635</v>
      </c>
      <c r="T80" s="57">
        <f t="shared" si="2"/>
        <v>4</v>
      </c>
      <c r="U80" s="58" t="b">
        <f>IF(T80+1=Calcul!$I$1,TRUE,Calcul!$E$2=Données!F80)</f>
        <v>0</v>
      </c>
      <c r="V80" s="1" t="str">
        <f>IF(U80,ROWS($U$2:U80),"")</f>
        <v/>
      </c>
      <c r="W80" s="1" t="str">
        <f>IFERROR(SMALL(V:V,ROWS($V$2:V80))+1,"")</f>
        <v/>
      </c>
    </row>
    <row r="81" spans="11:23">
      <c r="K81" s="1" t="str">
        <f>IF(ISBLANK(Tableau2[[#This Row],[En charge]]),"",IF(Calcul!$E$2="+Calcul!E2",TRUE,Calcul!$E$2=Données!I81))</f>
        <v/>
      </c>
      <c r="L81" s="1" t="str">
        <f t="shared" si="1"/>
        <v/>
      </c>
      <c r="O81" s="1" t="str">
        <f>IFERROR(SMALL(L:L,ROWS($L$2:L81))+1,"")</f>
        <v/>
      </c>
      <c r="S81" s="56" t="str">
        <f>IF(ISBLANK(Tableau2[[#This Row],[Fête]]),"-",IF(Tableau2[[#This Row],[Fête]]=Tableau2[[#This Row],[Fête]],Tableau2[[#This Row],[Fête]]," "))</f>
        <v>-</v>
      </c>
      <c r="T81" s="57" t="str">
        <f t="shared" si="2"/>
        <v>0</v>
      </c>
      <c r="U81" s="58" t="b">
        <f>IF(T81+1=Calcul!$I$1,TRUE,Calcul!$E$2=Données!F81)</f>
        <v>0</v>
      </c>
      <c r="V81" s="1" t="str">
        <f>IF(U81,ROWS($U$2:U81),"")</f>
        <v/>
      </c>
      <c r="W81" s="1" t="str">
        <f>IFERROR(SMALL(V:V,ROWS($V$2:V81))+1,"")</f>
        <v/>
      </c>
    </row>
    <row r="82" spans="11:23">
      <c r="K82" s="1" t="str">
        <f>IF(ISBLANK(Tableau2[[#This Row],[En charge]]),"",IF(Calcul!$E$2="+Calcul!E2",TRUE,Calcul!$E$2=Données!I82))</f>
        <v/>
      </c>
      <c r="L82" s="1" t="str">
        <f t="shared" si="1"/>
        <v/>
      </c>
      <c r="O82" s="1" t="str">
        <f>IFERROR(SMALL(L:L,ROWS($L$2:L82))+1,"")</f>
        <v/>
      </c>
      <c r="S82" s="56">
        <f>IF(ISBLANK(Tableau2[[#This Row],[Fête]]),"-",IF(Tableau2[[#This Row],[Fête]]=Tableau2[[#This Row],[Fête]],Tableau2[[#This Row],[Fête]]," "))</f>
        <v>20005</v>
      </c>
      <c r="T82" s="57">
        <f t="shared" si="2"/>
        <v>10</v>
      </c>
      <c r="U82" s="58" t="b">
        <f>IF(T82+1=Calcul!$I$1,TRUE,Calcul!$E$2=Données!F82)</f>
        <v>0</v>
      </c>
      <c r="V82" s="1" t="str">
        <f>IF(U82,ROWS($U$2:U82),"")</f>
        <v/>
      </c>
      <c r="W82" s="1" t="str">
        <f>IFERROR(SMALL(V:V,ROWS($V$2:V82))+1,"")</f>
        <v/>
      </c>
    </row>
    <row r="83" spans="11:23">
      <c r="K83" s="1" t="str">
        <f>IF(ISBLANK(Tableau2[[#This Row],[En charge]]),"",IF(Calcul!$E$2="+Calcul!E2",TRUE,Calcul!$E$2=Données!I83))</f>
        <v/>
      </c>
      <c r="L83" s="1" t="str">
        <f t="shared" si="1"/>
        <v/>
      </c>
      <c r="O83" s="1" t="str">
        <f>IFERROR(SMALL(L:L,ROWS($L$2:L83))+1,"")</f>
        <v/>
      </c>
      <c r="S83" s="56" t="str">
        <f>IF(ISBLANK(Tableau2[[#This Row],[Fête]]),"-",IF(Tableau2[[#This Row],[Fête]]=Tableau2[[#This Row],[Fête]],Tableau2[[#This Row],[Fête]]," "))</f>
        <v>-</v>
      </c>
      <c r="T83" s="57" t="str">
        <f t="shared" si="2"/>
        <v>0</v>
      </c>
      <c r="U83" s="58" t="b">
        <f>IF(T83+1=Calcul!$I$1,TRUE,Calcul!$E$2=Données!F83)</f>
        <v>0</v>
      </c>
      <c r="V83" s="1" t="str">
        <f>IF(U83,ROWS($U$2:U83),"")</f>
        <v/>
      </c>
      <c r="W83" s="1" t="str">
        <f>IFERROR(SMALL(V:V,ROWS($V$2:V83))+1,"")</f>
        <v/>
      </c>
    </row>
    <row r="84" spans="11:23">
      <c r="K84" s="1" t="str">
        <f>IF(ISBLANK(Tableau2[[#This Row],[En charge]]),"",IF(Calcul!$E$2="+Calcul!E2",TRUE,Calcul!$E$2=Données!I84))</f>
        <v/>
      </c>
      <c r="L84" s="1" t="str">
        <f t="shared" si="1"/>
        <v/>
      </c>
      <c r="O84" s="1" t="str">
        <f>IFERROR(SMALL(L:L,ROWS($L$2:L84))+1,"")</f>
        <v/>
      </c>
      <c r="S84" s="56">
        <f>IF(ISBLANK(Tableau2[[#This Row],[Fête]]),"-",IF(Tableau2[[#This Row],[Fête]]=Tableau2[[#This Row],[Fête]],Tableau2[[#This Row],[Fête]]," "))</f>
        <v>19016</v>
      </c>
      <c r="T84" s="57">
        <f t="shared" si="2"/>
        <v>1</v>
      </c>
      <c r="U84" s="58" t="b">
        <f>IF(T84+1=Calcul!$I$1,TRUE,Calcul!$E$2=Données!F84)</f>
        <v>1</v>
      </c>
      <c r="V84" s="1">
        <f>IF(U84,ROWS($U$2:U84),"")</f>
        <v>83</v>
      </c>
      <c r="W84" s="1" t="str">
        <f>IFERROR(SMALL(V:V,ROWS($V$2:V84))+1,"")</f>
        <v/>
      </c>
    </row>
    <row r="85" spans="11:23">
      <c r="K85" s="1" t="str">
        <f>IF(ISBLANK(Tableau2[[#This Row],[En charge]]),"",IF(Calcul!$E$2="+Calcul!E2",TRUE,Calcul!$E$2=Données!I85))</f>
        <v/>
      </c>
      <c r="L85" s="1" t="str">
        <f t="shared" si="1"/>
        <v/>
      </c>
      <c r="O85" s="1" t="str">
        <f>IFERROR(SMALL(L:L,ROWS($L$2:L85))+1,"")</f>
        <v/>
      </c>
      <c r="S85" s="56" t="str">
        <f>IF(ISBLANK(Tableau2[[#This Row],[Fête]]),"-",IF(Tableau2[[#This Row],[Fête]]=Tableau2[[#This Row],[Fête]],Tableau2[[#This Row],[Fête]]," "))</f>
        <v>-</v>
      </c>
      <c r="T85" s="57" t="str">
        <f t="shared" si="2"/>
        <v>0</v>
      </c>
      <c r="U85" s="58" t="b">
        <f>IF(T85+1=Calcul!$I$1,TRUE,Calcul!$E$2=Données!F85)</f>
        <v>0</v>
      </c>
      <c r="V85" s="1" t="str">
        <f>IF(U85,ROWS($U$2:U85),"")</f>
        <v/>
      </c>
      <c r="W85" s="1" t="str">
        <f>IFERROR(SMALL(V:V,ROWS($V$2:V85))+1,"")</f>
        <v/>
      </c>
    </row>
    <row r="86" spans="11:23">
      <c r="K86" s="1" t="str">
        <f>IF(ISBLANK(Tableau2[[#This Row],[En charge]]),"",IF(Calcul!$E$2="+Calcul!E2",TRUE,Calcul!$E$2=Données!I86))</f>
        <v/>
      </c>
      <c r="L86" s="1" t="str">
        <f t="shared" si="1"/>
        <v/>
      </c>
      <c r="O86" s="1" t="str">
        <f>IFERROR(SMALL(L:L,ROWS($L$2:L86))+1,"")</f>
        <v/>
      </c>
      <c r="S86" s="56" t="str">
        <f>IF(ISBLANK(Tableau2[[#This Row],[Fête]]),"-",IF(Tableau2[[#This Row],[Fête]]=Tableau2[[#This Row],[Fête]],Tableau2[[#This Row],[Fête]]," "))</f>
        <v>-</v>
      </c>
      <c r="T86" s="57" t="str">
        <f t="shared" si="2"/>
        <v>0</v>
      </c>
      <c r="U86" s="58" t="b">
        <f>IF(T86+1=Calcul!$I$1,TRUE,Calcul!$E$2=Données!F86)</f>
        <v>0</v>
      </c>
      <c r="V86" s="1" t="str">
        <f>IF(U86,ROWS($U$2:U86),"")</f>
        <v/>
      </c>
      <c r="W86" s="1" t="str">
        <f>IFERROR(SMALL(V:V,ROWS($V$2:V86))+1,"")</f>
        <v/>
      </c>
    </row>
    <row r="87" spans="11:23">
      <c r="K87" s="1" t="str">
        <f>IF(ISBLANK(Tableau2[[#This Row],[En charge]]),"",IF(Calcul!$E$2="+Calcul!E2",TRUE,Calcul!$E$2=Données!I87))</f>
        <v/>
      </c>
      <c r="L87" s="1" t="str">
        <f t="shared" si="1"/>
        <v/>
      </c>
      <c r="O87" s="1" t="str">
        <f>IFERROR(SMALL(L:L,ROWS($L$2:L87))+1,"")</f>
        <v/>
      </c>
      <c r="S87" s="56" t="str">
        <f>IF(ISBLANK(Tableau2[[#This Row],[Fête]]),"-",IF(Tableau2[[#This Row],[Fête]]=Tableau2[[#This Row],[Fête]],Tableau2[[#This Row],[Fête]]," "))</f>
        <v>-</v>
      </c>
      <c r="T87" s="57" t="str">
        <f t="shared" si="2"/>
        <v>0</v>
      </c>
      <c r="U87" s="58" t="b">
        <f>IF(T87+1=Calcul!$I$1,TRUE,Calcul!$E$2=Données!F87)</f>
        <v>0</v>
      </c>
      <c r="V87" s="1" t="str">
        <f>IF(U87,ROWS($U$2:U87),"")</f>
        <v/>
      </c>
      <c r="W87" s="1" t="str">
        <f>IFERROR(SMALL(V:V,ROWS($V$2:V87))+1,"")</f>
        <v/>
      </c>
    </row>
    <row r="88" spans="11:23">
      <c r="K88" s="1" t="str">
        <f>IF(ISBLANK(Tableau2[[#This Row],[En charge]]),"",IF(Calcul!$E$2="+Calcul!E2",TRUE,Calcul!$E$2=Données!I88))</f>
        <v/>
      </c>
      <c r="L88" s="1" t="str">
        <f t="shared" si="1"/>
        <v/>
      </c>
      <c r="O88" s="1" t="str">
        <f>IFERROR(SMALL(L:L,ROWS($L$2:L88))+1,"")</f>
        <v/>
      </c>
      <c r="S88" s="56" t="str">
        <f>IF(ISBLANK(Tableau2[[#This Row],[Fête]]),"-",IF(Tableau2[[#This Row],[Fête]]=Tableau2[[#This Row],[Fête]],Tableau2[[#This Row],[Fête]]," "))</f>
        <v>-</v>
      </c>
      <c r="T88" s="57" t="str">
        <f t="shared" si="2"/>
        <v>0</v>
      </c>
      <c r="U88" s="58" t="b">
        <f>IF(T88+1=Calcul!$I$1,TRUE,Calcul!$E$2=Données!F88)</f>
        <v>0</v>
      </c>
      <c r="V88" s="1" t="str">
        <f>IF(U88,ROWS($U$2:U88),"")</f>
        <v/>
      </c>
      <c r="W88" s="1" t="str">
        <f>IFERROR(SMALL(V:V,ROWS($V$2:V88))+1,"")</f>
        <v/>
      </c>
    </row>
    <row r="89" spans="11:23">
      <c r="K89" s="1" t="str">
        <f>IF(ISBLANK(Tableau2[[#This Row],[En charge]]),"",IF(Calcul!$E$2="+Calcul!E2",TRUE,Calcul!$E$2=Données!I89))</f>
        <v/>
      </c>
      <c r="L89" s="1" t="str">
        <f t="shared" si="1"/>
        <v/>
      </c>
      <c r="O89" s="1" t="str">
        <f>IFERROR(SMALL(L:L,ROWS($L$2:L89))+1,"")</f>
        <v/>
      </c>
      <c r="S89" s="56">
        <f>IF(ISBLANK(Tableau2[[#This Row],[Fête]]),"-",IF(Tableau2[[#This Row],[Fête]]=Tableau2[[#This Row],[Fête]],Tableau2[[#This Row],[Fête]]," "))</f>
        <v>15631</v>
      </c>
      <c r="T89" s="57">
        <f t="shared" si="2"/>
        <v>10</v>
      </c>
      <c r="U89" s="58" t="b">
        <f>IF(T89+1=Calcul!$I$1,TRUE,Calcul!$E$2=Données!F89)</f>
        <v>0</v>
      </c>
      <c r="V89" s="1" t="str">
        <f>IF(U89,ROWS($U$2:U89),"")</f>
        <v/>
      </c>
      <c r="W89" s="1" t="str">
        <f>IFERROR(SMALL(V:V,ROWS($V$2:V89))+1,"")</f>
        <v/>
      </c>
    </row>
    <row r="90" spans="11:23">
      <c r="K90" s="1" t="str">
        <f>IF(ISBLANK(Tableau2[[#This Row],[En charge]]),"",IF(Calcul!$E$2="+Calcul!E2",TRUE,Calcul!$E$2=Données!I90))</f>
        <v/>
      </c>
      <c r="L90" s="1" t="str">
        <f t="shared" si="1"/>
        <v/>
      </c>
      <c r="O90" s="1" t="str">
        <f>IFERROR(SMALL(L:L,ROWS($L$2:L90))+1,"")</f>
        <v/>
      </c>
      <c r="S90" s="56">
        <f>IF(ISBLANK(Tableau2[[#This Row],[Fête]]),"-",IF(Tableau2[[#This Row],[Fête]]=Tableau2[[#This Row],[Fête]],Tableau2[[#This Row],[Fête]]," "))</f>
        <v>18726</v>
      </c>
      <c r="T90" s="57">
        <f t="shared" si="2"/>
        <v>4</v>
      </c>
      <c r="U90" s="58" t="b">
        <f>IF(T90+1=Calcul!$I$1,TRUE,Calcul!$E$2=Données!F90)</f>
        <v>0</v>
      </c>
      <c r="V90" s="1" t="str">
        <f>IF(U90,ROWS($U$2:U90),"")</f>
        <v/>
      </c>
      <c r="W90" s="1" t="str">
        <f>IFERROR(SMALL(V:V,ROWS($V$2:V90))+1,"")</f>
        <v/>
      </c>
    </row>
    <row r="91" spans="11:23">
      <c r="K91" s="1" t="str">
        <f>IF(ISBLANK(Tableau2[[#This Row],[En charge]]),"",IF(Calcul!$E$2="+Calcul!E2",TRUE,Calcul!$E$2=Données!I91))</f>
        <v/>
      </c>
      <c r="L91" s="1" t="str">
        <f t="shared" si="1"/>
        <v/>
      </c>
      <c r="O91" s="1" t="str">
        <f>IFERROR(SMALL(L:L,ROWS($L$2:L91))+1,"")</f>
        <v/>
      </c>
      <c r="S91" s="56" t="str">
        <f>IF(ISBLANK(Tableau2[[#This Row],[Fête]]),"-",IF(Tableau2[[#This Row],[Fête]]=Tableau2[[#This Row],[Fête]],Tableau2[[#This Row],[Fête]]," "))</f>
        <v>-</v>
      </c>
      <c r="T91" s="57" t="str">
        <f t="shared" si="2"/>
        <v>0</v>
      </c>
      <c r="U91" s="58" t="b">
        <f>IF(T91+1=Calcul!$I$1,TRUE,Calcul!$E$2=Données!F91)</f>
        <v>0</v>
      </c>
      <c r="V91" s="1" t="str">
        <f>IF(U91,ROWS($U$2:U91),"")</f>
        <v/>
      </c>
      <c r="W91" s="1" t="str">
        <f>IFERROR(SMALL(V:V,ROWS($V$2:V91))+1,"")</f>
        <v/>
      </c>
    </row>
    <row r="92" spans="11:23">
      <c r="K92" s="1" t="str">
        <f>IF(ISBLANK(Tableau2[[#This Row],[En charge]]),"",IF(Calcul!$E$2="+Calcul!E2",TRUE,Calcul!$E$2=Données!I92))</f>
        <v/>
      </c>
      <c r="L92" s="1" t="str">
        <f t="shared" si="1"/>
        <v/>
      </c>
      <c r="O92" s="1" t="str">
        <f>IFERROR(SMALL(L:L,ROWS($L$2:L92))+1,"")</f>
        <v/>
      </c>
      <c r="S92" s="56">
        <f>IF(ISBLANK(Tableau2[[#This Row],[Fête]]),"-",IF(Tableau2[[#This Row],[Fête]]=Tableau2[[#This Row],[Fête]],Tableau2[[#This Row],[Fête]]," "))</f>
        <v>17292</v>
      </c>
      <c r="T92" s="57">
        <f t="shared" si="2"/>
        <v>5</v>
      </c>
      <c r="U92" s="58" t="b">
        <f>IF(T92+1=Calcul!$I$1,TRUE,Calcul!$E$2=Données!F92)</f>
        <v>0</v>
      </c>
      <c r="V92" s="1" t="str">
        <f>IF(U92,ROWS($U$2:U92),"")</f>
        <v/>
      </c>
      <c r="W92" s="1" t="str">
        <f>IFERROR(SMALL(V:V,ROWS($V$2:V92))+1,"")</f>
        <v/>
      </c>
    </row>
    <row r="93" spans="11:23">
      <c r="K93" s="1" t="str">
        <f>IF(ISBLANK(Tableau2[[#This Row],[En charge]]),"",IF(Calcul!$E$2="+Calcul!E2",TRUE,Calcul!$E$2=Données!I93))</f>
        <v/>
      </c>
      <c r="L93" s="1" t="str">
        <f t="shared" si="1"/>
        <v/>
      </c>
      <c r="O93" s="1" t="str">
        <f>IFERROR(SMALL(L:L,ROWS($L$2:L93))+1,"")</f>
        <v/>
      </c>
      <c r="S93" s="56">
        <f>IF(ISBLANK(Tableau2[[#This Row],[Fête]]),"-",IF(Tableau2[[#This Row],[Fête]]=Tableau2[[#This Row],[Fête]],Tableau2[[#This Row],[Fête]]," "))</f>
        <v>22923</v>
      </c>
      <c r="T93" s="57">
        <f t="shared" si="2"/>
        <v>10</v>
      </c>
      <c r="U93" s="58" t="b">
        <f>IF(T93+1=Calcul!$I$1,TRUE,Calcul!$E$2=Données!F93)</f>
        <v>0</v>
      </c>
      <c r="V93" s="1" t="str">
        <f>IF(U93,ROWS($U$2:U93),"")</f>
        <v/>
      </c>
      <c r="W93" s="1" t="str">
        <f>IFERROR(SMALL(V:V,ROWS($V$2:V93))+1,"")</f>
        <v/>
      </c>
    </row>
    <row r="94" spans="11:23">
      <c r="K94" s="1" t="str">
        <f>IF(ISBLANK(Tableau2[[#This Row],[En charge]]),"",IF(Calcul!$E$2="+Calcul!E2",TRUE,Calcul!$E$2=Données!I94))</f>
        <v/>
      </c>
      <c r="L94" s="1" t="str">
        <f t="shared" si="1"/>
        <v/>
      </c>
      <c r="O94" s="1" t="str">
        <f>IFERROR(SMALL(L:L,ROWS($L$2:L94))+1,"")</f>
        <v/>
      </c>
      <c r="S94" s="56">
        <f>IF(ISBLANK(Tableau2[[#This Row],[Fête]]),"-",IF(Tableau2[[#This Row],[Fête]]=Tableau2[[#This Row],[Fête]],Tableau2[[#This Row],[Fête]]," "))</f>
        <v>20341</v>
      </c>
      <c r="T94" s="57">
        <f t="shared" si="2"/>
        <v>9</v>
      </c>
      <c r="U94" s="58" t="b">
        <f>IF(T94+1=Calcul!$I$1,TRUE,Calcul!$E$2=Données!F94)</f>
        <v>0</v>
      </c>
      <c r="V94" s="1" t="str">
        <f>IF(U94,ROWS($U$2:U94),"")</f>
        <v/>
      </c>
      <c r="W94" s="1" t="str">
        <f>IFERROR(SMALL(V:V,ROWS($V$2:V94))+1,"")</f>
        <v/>
      </c>
    </row>
    <row r="95" spans="11:23">
      <c r="K95" s="1" t="str">
        <f>IF(ISBLANK(Tableau2[[#This Row],[En charge]]),"",IF(Calcul!$E$2="+Calcul!E2",TRUE,Calcul!$E$2=Données!I95))</f>
        <v/>
      </c>
      <c r="L95" s="1" t="str">
        <f t="shared" ref="L95:L158" si="3">IF(ISBLANK(K95),"","")</f>
        <v/>
      </c>
      <c r="O95" s="1" t="str">
        <f>IFERROR(SMALL(L:L,ROWS($L$2:L95))+1,"")</f>
        <v/>
      </c>
      <c r="S95" s="56">
        <f>IF(ISBLANK(Tableau2[[#This Row],[Fête]]),"-",IF(Tableau2[[#This Row],[Fête]]=Tableau2[[#This Row],[Fête]],Tableau2[[#This Row],[Fête]]," "))</f>
        <v>16705</v>
      </c>
      <c r="T95" s="57">
        <f t="shared" si="2"/>
        <v>9</v>
      </c>
      <c r="U95" s="58" t="b">
        <f>IF(T95+1=Calcul!$I$1,TRUE,Calcul!$E$2=Données!F95)</f>
        <v>0</v>
      </c>
      <c r="V95" s="1" t="str">
        <f>IF(U95,ROWS($U$2:U95),"")</f>
        <v/>
      </c>
      <c r="W95" s="1" t="str">
        <f>IFERROR(SMALL(V:V,ROWS($V$2:V95))+1,"")</f>
        <v/>
      </c>
    </row>
    <row r="96" spans="11:23">
      <c r="K96" s="1" t="str">
        <f>IF(ISBLANK(Tableau2[[#This Row],[En charge]]),"",IF(Calcul!$E$2="+Calcul!E2",TRUE,Calcul!$E$2=Données!I96))</f>
        <v/>
      </c>
      <c r="L96" s="1" t="str">
        <f t="shared" si="3"/>
        <v/>
      </c>
      <c r="O96" s="1" t="str">
        <f>IFERROR(SMALL(L:L,ROWS($L$2:L96))+1,"")</f>
        <v/>
      </c>
      <c r="S96" s="56" t="str">
        <f>IF(ISBLANK(Tableau2[[#This Row],[Fête]]),"-",IF(Tableau2[[#This Row],[Fête]]=Tableau2[[#This Row],[Fête]],Tableau2[[#This Row],[Fête]]," "))</f>
        <v>-</v>
      </c>
      <c r="T96" s="57" t="str">
        <f t="shared" si="2"/>
        <v>0</v>
      </c>
      <c r="U96" s="58" t="b">
        <f>IF(T96+1=Calcul!$I$1,TRUE,Calcul!$E$2=Données!F96)</f>
        <v>0</v>
      </c>
      <c r="V96" s="1" t="str">
        <f>IF(U96,ROWS($U$2:U96),"")</f>
        <v/>
      </c>
      <c r="W96" s="1" t="str">
        <f>IFERROR(SMALL(V:V,ROWS($V$2:V96))+1,"")</f>
        <v/>
      </c>
    </row>
    <row r="97" spans="11:23">
      <c r="K97" s="1" t="str">
        <f>IF(ISBLANK(Tableau2[[#This Row],[En charge]]),"",IF(Calcul!$E$2="+Calcul!E2",TRUE,Calcul!$E$2=Données!I97))</f>
        <v/>
      </c>
      <c r="L97" s="1" t="str">
        <f t="shared" si="3"/>
        <v/>
      </c>
      <c r="O97" s="1" t="str">
        <f>IFERROR(SMALL(L:L,ROWS($L$2:L97))+1,"")</f>
        <v/>
      </c>
      <c r="S97" s="56">
        <f>IF(ISBLANK(Tableau2[[#This Row],[Fête]]),"-",IF(Tableau2[[#This Row],[Fête]]=Tableau2[[#This Row],[Fête]],Tableau2[[#This Row],[Fête]]," "))</f>
        <v>12396</v>
      </c>
      <c r="T97" s="57">
        <f t="shared" si="2"/>
        <v>12</v>
      </c>
      <c r="U97" s="58" t="b">
        <f>IF(T97+1=Calcul!$I$1,TRUE,Calcul!$E$2=Données!F97)</f>
        <v>0</v>
      </c>
      <c r="V97" s="1" t="str">
        <f>IF(U97,ROWS($U$2:U97),"")</f>
        <v/>
      </c>
      <c r="W97" s="1" t="str">
        <f>IFERROR(SMALL(V:V,ROWS($V$2:V97))+1,"")</f>
        <v/>
      </c>
    </row>
    <row r="98" spans="11:23">
      <c r="K98" s="1" t="str">
        <f>IF(ISBLANK(Tableau2[[#This Row],[En charge]]),"",IF(Calcul!$E$2="+Calcul!E2",TRUE,Calcul!$E$2=Données!I98))</f>
        <v/>
      </c>
      <c r="L98" s="1" t="str">
        <f t="shared" si="3"/>
        <v/>
      </c>
      <c r="O98" s="1" t="str">
        <f>IFERROR(SMALL(L:L,ROWS($L$2:L98))+1,"")</f>
        <v/>
      </c>
      <c r="S98" s="56">
        <f>IF(ISBLANK(Tableau2[[#This Row],[Fête]]),"-",IF(Tableau2[[#This Row],[Fête]]=Tableau2[[#This Row],[Fête]],Tableau2[[#This Row],[Fête]]," "))</f>
        <v>18801</v>
      </c>
      <c r="T98" s="57">
        <f t="shared" si="2"/>
        <v>6</v>
      </c>
      <c r="U98" s="58" t="b">
        <f>IF(T98+1=Calcul!$I$1,TRUE,Calcul!$E$2=Données!F98)</f>
        <v>0</v>
      </c>
      <c r="V98" s="1" t="str">
        <f>IF(U98,ROWS($U$2:U98),"")</f>
        <v/>
      </c>
      <c r="W98" s="1" t="str">
        <f>IFERROR(SMALL(V:V,ROWS($V$2:V98))+1,"")</f>
        <v/>
      </c>
    </row>
    <row r="99" spans="11:23">
      <c r="K99" s="1" t="str">
        <f>IF(ISBLANK(Tableau2[[#This Row],[En charge]]),"",IF(Calcul!$E$2="+Calcul!E2",TRUE,Calcul!$E$2=Données!I99))</f>
        <v/>
      </c>
      <c r="L99" s="1" t="str">
        <f t="shared" si="3"/>
        <v/>
      </c>
      <c r="O99" s="1" t="str">
        <f>IFERROR(SMALL(L:L,ROWS($L$2:L99))+1,"")</f>
        <v/>
      </c>
      <c r="S99" s="56">
        <f>IF(ISBLANK(Tableau2[[#This Row],[Fête]]),"-",IF(Tableau2[[#This Row],[Fête]]=Tableau2[[#This Row],[Fête]],Tableau2[[#This Row],[Fête]]," "))</f>
        <v>17494</v>
      </c>
      <c r="T99" s="57">
        <f t="shared" si="2"/>
        <v>11</v>
      </c>
      <c r="U99" s="58" t="b">
        <f>IF(T99+1=Calcul!$I$1,TRUE,Calcul!$E$2=Données!F99)</f>
        <v>0</v>
      </c>
      <c r="V99" s="1" t="str">
        <f>IF(U99,ROWS($U$2:U99),"")</f>
        <v/>
      </c>
      <c r="W99" s="1" t="str">
        <f>IFERROR(SMALL(V:V,ROWS($V$2:V99))+1,"")</f>
        <v/>
      </c>
    </row>
    <row r="100" spans="11:23">
      <c r="K100" s="1" t="str">
        <f>IF(ISBLANK(Tableau2[[#This Row],[En charge]]),"",IF(Calcul!$E$2="+Calcul!E2",TRUE,Calcul!$E$2=Données!I100))</f>
        <v/>
      </c>
      <c r="L100" s="1" t="str">
        <f t="shared" si="3"/>
        <v/>
      </c>
      <c r="O100" s="1" t="str">
        <f>IFERROR(SMALL(L:L,ROWS($L$2:L100))+1,"")</f>
        <v/>
      </c>
      <c r="S100" s="56">
        <f>IF(ISBLANK(Tableau2[[#This Row],[Fête]]),"-",IF(Tableau2[[#This Row],[Fête]]=Tableau2[[#This Row],[Fête]],Tableau2[[#This Row],[Fête]]," "))</f>
        <v>15245</v>
      </c>
      <c r="T100" s="57">
        <f t="shared" si="2"/>
        <v>9</v>
      </c>
      <c r="U100" s="58" t="b">
        <f>IF(T100+1=Calcul!$I$1,TRUE,Calcul!$E$2=Données!F100)</f>
        <v>0</v>
      </c>
      <c r="V100" s="1" t="str">
        <f>IF(U100,ROWS($U$2:U100),"")</f>
        <v/>
      </c>
      <c r="W100" s="1" t="str">
        <f>IFERROR(SMALL(V:V,ROWS($V$2:V100))+1,"")</f>
        <v/>
      </c>
    </row>
    <row r="101" spans="11:23">
      <c r="K101" s="1" t="str">
        <f>IF(ISBLANK(Tableau2[[#This Row],[En charge]]),"",IF(Calcul!$E$2="+Calcul!E2",TRUE,Calcul!$E$2=Données!I101))</f>
        <v/>
      </c>
      <c r="L101" s="1" t="str">
        <f t="shared" si="3"/>
        <v/>
      </c>
      <c r="O101" s="1" t="str">
        <f>IFERROR(SMALL(L:L,ROWS($L$2:L101))+1,"")</f>
        <v/>
      </c>
      <c r="S101" s="56">
        <f>IF(ISBLANK(Tableau2[[#This Row],[Fête]]),"-",IF(Tableau2[[#This Row],[Fête]]=Tableau2[[#This Row],[Fête]],Tableau2[[#This Row],[Fête]]," "))</f>
        <v>18901</v>
      </c>
      <c r="T101" s="57">
        <f t="shared" si="2"/>
        <v>9</v>
      </c>
      <c r="U101" s="58" t="b">
        <f>IF(T101+1=Calcul!$I$1,TRUE,Calcul!$E$2=Données!F101)</f>
        <v>0</v>
      </c>
      <c r="V101" s="1" t="str">
        <f>IF(U101,ROWS($U$2:U101),"")</f>
        <v/>
      </c>
      <c r="W101" s="1" t="str">
        <f>IFERROR(SMALL(V:V,ROWS($V$2:V101))+1,"")</f>
        <v/>
      </c>
    </row>
    <row r="102" spans="11:23">
      <c r="K102" s="1" t="str">
        <f>IF(ISBLANK(Tableau2[[#This Row],[En charge]]),"",IF(Calcul!$E$2="+Calcul!E2",TRUE,Calcul!$E$2=Données!I102))</f>
        <v/>
      </c>
      <c r="L102" s="1" t="str">
        <f t="shared" si="3"/>
        <v/>
      </c>
      <c r="O102" s="1" t="str">
        <f>IFERROR(SMALL(L:L,ROWS($L$2:L102))+1,"")</f>
        <v/>
      </c>
      <c r="S102" s="56" t="str">
        <f>IF(ISBLANK(Tableau2[[#This Row],[Fête]]),"-",IF(Tableau2[[#This Row],[Fête]]=Tableau2[[#This Row],[Fête]],Tableau2[[#This Row],[Fête]]," "))</f>
        <v>-</v>
      </c>
      <c r="T102" s="57" t="str">
        <f t="shared" si="2"/>
        <v>0</v>
      </c>
      <c r="U102" s="58" t="b">
        <f>IF(T102+1=Calcul!$I$1,TRUE,Calcul!$E$2=Données!F102)</f>
        <v>0</v>
      </c>
      <c r="V102" s="1" t="str">
        <f>IF(U102,ROWS($U$2:U102),"")</f>
        <v/>
      </c>
      <c r="W102" s="1" t="str">
        <f>IFERROR(SMALL(V:V,ROWS($V$2:V102))+1,"")</f>
        <v/>
      </c>
    </row>
    <row r="103" spans="11:23">
      <c r="K103" s="1" t="str">
        <f>IF(ISBLANK(Tableau2[[#This Row],[En charge]]),"",IF(Calcul!$E$2="+Calcul!E2",TRUE,Calcul!$E$2=Données!I103))</f>
        <v/>
      </c>
      <c r="L103" s="1" t="str">
        <f t="shared" si="3"/>
        <v/>
      </c>
      <c r="O103" s="1" t="str">
        <f>IFERROR(SMALL(L:L,ROWS($L$2:L103))+1,"")</f>
        <v/>
      </c>
      <c r="S103" s="56">
        <f>IF(ISBLANK(Tableau2[[#This Row],[Fête]]),"-",IF(Tableau2[[#This Row],[Fête]]=Tableau2[[#This Row],[Fête]],Tableau2[[#This Row],[Fête]]," "))</f>
        <v>9529</v>
      </c>
      <c r="T103" s="57">
        <f t="shared" si="2"/>
        <v>2</v>
      </c>
      <c r="U103" s="58" t="b">
        <f>IF(T103+1=Calcul!$I$1,TRUE,Calcul!$E$2=Données!F103)</f>
        <v>0</v>
      </c>
      <c r="V103" s="1" t="str">
        <f>IF(U103,ROWS($U$2:U103),"")</f>
        <v/>
      </c>
      <c r="W103" s="1" t="str">
        <f>IFERROR(SMALL(V:V,ROWS($V$2:V103))+1,"")</f>
        <v/>
      </c>
    </row>
    <row r="104" spans="11:23">
      <c r="K104" s="1" t="str">
        <f>IF(ISBLANK(Tableau2[[#This Row],[En charge]]),"",IF(Calcul!$E$2="+Calcul!E2",TRUE,Calcul!$E$2=Données!I104))</f>
        <v/>
      </c>
      <c r="L104" s="1" t="str">
        <f t="shared" si="3"/>
        <v/>
      </c>
      <c r="O104" s="1" t="str">
        <f>IFERROR(SMALL(L:L,ROWS($L$2:L104))+1,"")</f>
        <v/>
      </c>
      <c r="S104" s="56">
        <f>IF(ISBLANK(Tableau2[[#This Row],[Fête]]),"-",IF(Tableau2[[#This Row],[Fête]]=Tableau2[[#This Row],[Fête]],Tableau2[[#This Row],[Fête]]," "))</f>
        <v>14637</v>
      </c>
      <c r="T104" s="57">
        <f t="shared" si="2"/>
        <v>1</v>
      </c>
      <c r="U104" s="58" t="b">
        <f>IF(T104+1=Calcul!$I$1,TRUE,Calcul!$E$2=Données!F104)</f>
        <v>1</v>
      </c>
      <c r="V104" s="1">
        <f>IF(U104,ROWS($U$2:U104),"")</f>
        <v>103</v>
      </c>
      <c r="W104" s="1" t="str">
        <f>IFERROR(SMALL(V:V,ROWS($V$2:V104))+1,"")</f>
        <v/>
      </c>
    </row>
    <row r="105" spans="11:23">
      <c r="K105" s="1" t="str">
        <f>IF(ISBLANK(Tableau2[[#This Row],[En charge]]),"",IF(Calcul!$E$2="+Calcul!E2",TRUE,Calcul!$E$2=Données!I105))</f>
        <v/>
      </c>
      <c r="L105" s="1" t="str">
        <f t="shared" si="3"/>
        <v/>
      </c>
      <c r="O105" s="1" t="str">
        <f>IFERROR(SMALL(L:L,ROWS($L$2:L105))+1,"")</f>
        <v/>
      </c>
      <c r="S105" s="56">
        <f>IF(ISBLANK(Tableau2[[#This Row],[Fête]]),"-",IF(Tableau2[[#This Row],[Fête]]=Tableau2[[#This Row],[Fête]],Tableau2[[#This Row],[Fête]]," "))</f>
        <v>20076</v>
      </c>
      <c r="T105" s="57">
        <f t="shared" si="2"/>
        <v>12</v>
      </c>
      <c r="U105" s="58" t="b">
        <f>IF(T105+1=Calcul!$I$1,TRUE,Calcul!$E$2=Données!F105)</f>
        <v>0</v>
      </c>
      <c r="V105" s="1" t="str">
        <f>IF(U105,ROWS($U$2:U105),"")</f>
        <v/>
      </c>
      <c r="W105" s="1" t="str">
        <f>IFERROR(SMALL(V:V,ROWS($V$2:V105))+1,"")</f>
        <v/>
      </c>
    </row>
    <row r="106" spans="11:23">
      <c r="K106" s="1" t="str">
        <f>IF(ISBLANK(Tableau2[[#This Row],[En charge]]),"",IF(Calcul!$E$2="+Calcul!E2",TRUE,Calcul!$E$2=Données!I106))</f>
        <v/>
      </c>
      <c r="L106" s="1" t="str">
        <f t="shared" si="3"/>
        <v/>
      </c>
      <c r="O106" s="1" t="str">
        <f>IFERROR(SMALL(L:L,ROWS($L$2:L106))+1,"")</f>
        <v/>
      </c>
      <c r="S106" s="56" t="str">
        <f>IF(ISBLANK(Tableau2[[#This Row],[Fête]]),"-",IF(Tableau2[[#This Row],[Fête]]=Tableau2[[#This Row],[Fête]],Tableau2[[#This Row],[Fête]]," "))</f>
        <v>-</v>
      </c>
      <c r="T106" s="57" t="str">
        <f t="shared" si="2"/>
        <v>0</v>
      </c>
      <c r="U106" s="58" t="b">
        <f>IF(T106+1=Calcul!$I$1,TRUE,Calcul!$E$2=Données!F106)</f>
        <v>0</v>
      </c>
      <c r="V106" s="1" t="str">
        <f>IF(U106,ROWS($U$2:U106),"")</f>
        <v/>
      </c>
      <c r="W106" s="1" t="str">
        <f>IFERROR(SMALL(V:V,ROWS($V$2:V106))+1,"")</f>
        <v/>
      </c>
    </row>
    <row r="107" spans="11:23">
      <c r="K107" s="1" t="str">
        <f>IF(ISBLANK(Tableau2[[#This Row],[En charge]]),"",IF(Calcul!$E$2="+Calcul!E2",TRUE,Calcul!$E$2=Données!I107))</f>
        <v/>
      </c>
      <c r="L107" s="1" t="str">
        <f t="shared" si="3"/>
        <v/>
      </c>
      <c r="O107" s="1" t="str">
        <f>IFERROR(SMALL(L:L,ROWS($L$2:L107))+1,"")</f>
        <v/>
      </c>
      <c r="S107" s="56">
        <f>IF(ISBLANK(Tableau2[[#This Row],[Fête]]),"-",IF(Tableau2[[#This Row],[Fête]]=Tableau2[[#This Row],[Fête]],Tableau2[[#This Row],[Fête]]," "))</f>
        <v>17503</v>
      </c>
      <c r="T107" s="57">
        <f t="shared" si="2"/>
        <v>12</v>
      </c>
      <c r="U107" s="58" t="b">
        <f>IF(T107+1=Calcul!$I$1,TRUE,Calcul!$E$2=Données!F107)</f>
        <v>0</v>
      </c>
      <c r="V107" s="1" t="str">
        <f>IF(U107,ROWS($U$2:U107),"")</f>
        <v/>
      </c>
      <c r="W107" s="1" t="str">
        <f>IFERROR(SMALL(V:V,ROWS($V$2:V107))+1,"")</f>
        <v/>
      </c>
    </row>
    <row r="108" spans="11:23">
      <c r="K108" s="1" t="str">
        <f>IF(ISBLANK(Tableau2[[#This Row],[En charge]]),"",IF(Calcul!$E$2="+Calcul!E2",TRUE,Calcul!$E$2=Données!I108))</f>
        <v/>
      </c>
      <c r="L108" s="1" t="str">
        <f t="shared" si="3"/>
        <v/>
      </c>
      <c r="O108" s="1" t="str">
        <f>IFERROR(SMALL(L:L,ROWS($L$2:L108))+1,"")</f>
        <v/>
      </c>
      <c r="S108" s="56" t="str">
        <f>IF(ISBLANK(Tableau2[[#This Row],[Fête]]),"-",IF(Tableau2[[#This Row],[Fête]]=Tableau2[[#This Row],[Fête]],Tableau2[[#This Row],[Fête]]," "))</f>
        <v>-</v>
      </c>
      <c r="T108" s="57" t="str">
        <f t="shared" si="2"/>
        <v>0</v>
      </c>
      <c r="U108" s="58" t="b">
        <f>IF(T108+1=Calcul!$I$1,TRUE,Calcul!$E$2=Données!F108)</f>
        <v>0</v>
      </c>
      <c r="V108" s="1" t="str">
        <f>IF(U108,ROWS($U$2:U108),"")</f>
        <v/>
      </c>
      <c r="W108" s="1" t="str">
        <f>IFERROR(SMALL(V:V,ROWS($V$2:V108))+1,"")</f>
        <v/>
      </c>
    </row>
    <row r="109" spans="11:23">
      <c r="K109" s="1" t="str">
        <f>IF(ISBLANK(Tableau2[[#This Row],[En charge]]),"",IF(Calcul!$E$2="+Calcul!E2",TRUE,Calcul!$E$2=Données!I109))</f>
        <v/>
      </c>
      <c r="L109" s="1" t="str">
        <f t="shared" si="3"/>
        <v/>
      </c>
      <c r="O109" s="1" t="str">
        <f>IFERROR(SMALL(L:L,ROWS($L$2:L109))+1,"")</f>
        <v/>
      </c>
      <c r="S109" s="56">
        <f>IF(ISBLANK(Tableau2[[#This Row],[Fête]]),"-",IF(Tableau2[[#This Row],[Fête]]=Tableau2[[#This Row],[Fête]],Tableau2[[#This Row],[Fête]]," "))</f>
        <v>18313</v>
      </c>
      <c r="T109" s="57">
        <f t="shared" si="2"/>
        <v>2</v>
      </c>
      <c r="U109" s="58" t="b">
        <f>IF(T109+1=Calcul!$I$1,TRUE,Calcul!$E$2=Données!F109)</f>
        <v>0</v>
      </c>
      <c r="V109" s="1" t="str">
        <f>IF(U109,ROWS($U$2:U109),"")</f>
        <v/>
      </c>
      <c r="W109" s="1" t="str">
        <f>IFERROR(SMALL(V:V,ROWS($V$2:V109))+1,"")</f>
        <v/>
      </c>
    </row>
    <row r="110" spans="11:23">
      <c r="K110" s="1" t="str">
        <f>IF(ISBLANK(Tableau2[[#This Row],[En charge]]),"",IF(Calcul!$E$2="+Calcul!E2",TRUE,Calcul!$E$2=Données!I110))</f>
        <v/>
      </c>
      <c r="L110" s="1" t="str">
        <f t="shared" si="3"/>
        <v/>
      </c>
      <c r="O110" s="1" t="str">
        <f>IFERROR(SMALL(L:L,ROWS($L$2:L110))+1,"")</f>
        <v/>
      </c>
      <c r="S110" s="56">
        <f>IF(ISBLANK(Tableau2[[#This Row],[Fête]]),"-",IF(Tableau2[[#This Row],[Fête]]=Tableau2[[#This Row],[Fête]],Tableau2[[#This Row],[Fête]]," "))</f>
        <v>17932</v>
      </c>
      <c r="T110" s="57">
        <f t="shared" si="2"/>
        <v>2</v>
      </c>
      <c r="U110" s="58" t="b">
        <f>IF(T110+1=Calcul!$I$1,TRUE,Calcul!$E$2=Données!F110)</f>
        <v>0</v>
      </c>
      <c r="V110" s="1" t="str">
        <f>IF(U110,ROWS($U$2:U110),"")</f>
        <v/>
      </c>
      <c r="W110" s="1" t="str">
        <f>IFERROR(SMALL(V:V,ROWS($V$2:V110))+1,"")</f>
        <v/>
      </c>
    </row>
    <row r="111" spans="11:23">
      <c r="K111" s="1" t="str">
        <f>IF(ISBLANK(Tableau2[[#This Row],[En charge]]),"",IF(Calcul!$E$2="+Calcul!E2",TRUE,Calcul!$E$2=Données!I111))</f>
        <v/>
      </c>
      <c r="L111" s="1" t="str">
        <f t="shared" si="3"/>
        <v/>
      </c>
      <c r="O111" s="1" t="str">
        <f>IFERROR(SMALL(L:L,ROWS($L$2:L111))+1,"")</f>
        <v/>
      </c>
      <c r="S111" s="56" t="str">
        <f>IF(ISBLANK(Tableau2[[#This Row],[Fête]]),"-",IF(Tableau2[[#This Row],[Fête]]=Tableau2[[#This Row],[Fête]],Tableau2[[#This Row],[Fête]]," "))</f>
        <v>-</v>
      </c>
      <c r="T111" s="57" t="str">
        <f t="shared" si="2"/>
        <v>0</v>
      </c>
      <c r="U111" s="58" t="b">
        <f>IF(T111+1=Calcul!$I$1,TRUE,Calcul!$E$2=Données!F111)</f>
        <v>0</v>
      </c>
      <c r="V111" s="1" t="str">
        <f>IF(U111,ROWS($U$2:U111),"")</f>
        <v/>
      </c>
      <c r="W111" s="1" t="str">
        <f>IFERROR(SMALL(V:V,ROWS($V$2:V111))+1,"")</f>
        <v/>
      </c>
    </row>
    <row r="112" spans="11:23">
      <c r="K112" s="1" t="str">
        <f>IF(ISBLANK(Tableau2[[#This Row],[En charge]]),"",IF(Calcul!$E$2="+Calcul!E2",TRUE,Calcul!$E$2=Données!I112))</f>
        <v/>
      </c>
      <c r="L112" s="1" t="str">
        <f t="shared" si="3"/>
        <v/>
      </c>
      <c r="O112" s="1" t="str">
        <f>IFERROR(SMALL(L:L,ROWS($L$2:L112))+1,"")</f>
        <v/>
      </c>
      <c r="S112" s="56">
        <f>IF(ISBLANK(Tableau2[[#This Row],[Fête]]),"-",IF(Tableau2[[#This Row],[Fête]]=Tableau2[[#This Row],[Fête]],Tableau2[[#This Row],[Fête]]," "))</f>
        <v>19197</v>
      </c>
      <c r="T112" s="57">
        <f t="shared" si="2"/>
        <v>7</v>
      </c>
      <c r="U112" s="58" t="b">
        <f>IF(T112+1=Calcul!$I$1,TRUE,Calcul!$E$2=Données!F112)</f>
        <v>0</v>
      </c>
      <c r="V112" s="1" t="str">
        <f>IF(U112,ROWS($U$2:U112),"")</f>
        <v/>
      </c>
      <c r="W112" s="1" t="str">
        <f>IFERROR(SMALL(V:V,ROWS($V$2:V112))+1,"")</f>
        <v/>
      </c>
    </row>
    <row r="113" spans="11:23">
      <c r="K113" s="1" t="str">
        <f>IF(ISBLANK(Tableau2[[#This Row],[En charge]]),"",IF(Calcul!$E$2="+Calcul!E2",TRUE,Calcul!$E$2=Données!I113))</f>
        <v/>
      </c>
      <c r="L113" s="1" t="str">
        <f t="shared" si="3"/>
        <v/>
      </c>
      <c r="O113" s="1" t="str">
        <f>IFERROR(SMALL(L:L,ROWS($L$2:L113))+1,"")</f>
        <v/>
      </c>
      <c r="S113" s="56">
        <f>IF(ISBLANK(Tableau2[[#This Row],[Fête]]),"-",IF(Tableau2[[#This Row],[Fête]]=Tableau2[[#This Row],[Fête]],Tableau2[[#This Row],[Fête]]," "))</f>
        <v>17148</v>
      </c>
      <c r="T113" s="57">
        <f t="shared" si="2"/>
        <v>12</v>
      </c>
      <c r="U113" s="58" t="b">
        <f>IF(T113+1=Calcul!$I$1,TRUE,Calcul!$E$2=Données!F113)</f>
        <v>0</v>
      </c>
      <c r="V113" s="1" t="str">
        <f>IF(U113,ROWS($U$2:U113),"")</f>
        <v/>
      </c>
      <c r="W113" s="1" t="str">
        <f>IFERROR(SMALL(V:V,ROWS($V$2:V113))+1,"")</f>
        <v/>
      </c>
    </row>
    <row r="114" spans="11:23">
      <c r="K114" s="1" t="str">
        <f>IF(ISBLANK(Tableau2[[#This Row],[En charge]]),"",IF(Calcul!$E$2="+Calcul!E2",TRUE,Calcul!$E$2=Données!I114))</f>
        <v/>
      </c>
      <c r="L114" s="1" t="str">
        <f t="shared" si="3"/>
        <v/>
      </c>
      <c r="O114" s="1" t="str">
        <f>IFERROR(SMALL(L:L,ROWS($L$2:L114))+1,"")</f>
        <v/>
      </c>
      <c r="S114" s="56" t="str">
        <f>IF(ISBLANK(Tableau2[[#This Row],[Fête]]),"-",IF(Tableau2[[#This Row],[Fête]]=Tableau2[[#This Row],[Fête]],Tableau2[[#This Row],[Fête]]," "))</f>
        <v>-</v>
      </c>
      <c r="T114" s="57" t="str">
        <f t="shared" si="2"/>
        <v>0</v>
      </c>
      <c r="U114" s="58" t="b">
        <f>IF(T114+1=Calcul!$I$1,TRUE,Calcul!$E$2=Données!F114)</f>
        <v>0</v>
      </c>
      <c r="V114" s="1" t="str">
        <f>IF(U114,ROWS($U$2:U114),"")</f>
        <v/>
      </c>
      <c r="W114" s="1" t="str">
        <f>IFERROR(SMALL(V:V,ROWS($V$2:V114))+1,"")</f>
        <v/>
      </c>
    </row>
    <row r="115" spans="11:23">
      <c r="K115" s="1" t="str">
        <f>IF(ISBLANK(Tableau2[[#This Row],[En charge]]),"",IF(Calcul!$E$2="+Calcul!E2",TRUE,Calcul!$E$2=Données!I115))</f>
        <v/>
      </c>
      <c r="L115" s="1" t="str">
        <f t="shared" si="3"/>
        <v/>
      </c>
      <c r="O115" s="1" t="str">
        <f>IFERROR(SMALL(L:L,ROWS($L$2:L115))+1,"")</f>
        <v/>
      </c>
      <c r="S115" s="56">
        <f>IF(ISBLANK(Tableau2[[#This Row],[Fête]]),"-",IF(Tableau2[[#This Row],[Fête]]=Tableau2[[#This Row],[Fête]],Tableau2[[#This Row],[Fête]]," "))</f>
        <v>14858</v>
      </c>
      <c r="T115" s="57">
        <f t="shared" si="2"/>
        <v>9</v>
      </c>
      <c r="U115" s="58" t="b">
        <f>IF(T115+1=Calcul!$I$1,TRUE,Calcul!$E$2=Données!F115)</f>
        <v>0</v>
      </c>
      <c r="V115" s="1" t="str">
        <f>IF(U115,ROWS($U$2:U115),"")</f>
        <v/>
      </c>
      <c r="W115" s="1" t="str">
        <f>IFERROR(SMALL(V:V,ROWS($V$2:V115))+1,"")</f>
        <v/>
      </c>
    </row>
    <row r="116" spans="11:23">
      <c r="K116" s="1" t="str">
        <f>IF(ISBLANK(Tableau2[[#This Row],[En charge]]),"",IF(Calcul!$E$2="+Calcul!E2",TRUE,Calcul!$E$2=Données!I116))</f>
        <v/>
      </c>
      <c r="L116" s="1" t="str">
        <f t="shared" si="3"/>
        <v/>
      </c>
      <c r="O116" s="1" t="str">
        <f>IFERROR(SMALL(L:L,ROWS($L$2:L116))+1,"")</f>
        <v/>
      </c>
      <c r="S116" s="56">
        <f>IF(ISBLANK(Tableau2[[#This Row],[Fête]]),"-",IF(Tableau2[[#This Row],[Fête]]=Tableau2[[#This Row],[Fête]],Tableau2[[#This Row],[Fête]]," "))</f>
        <v>16708</v>
      </c>
      <c r="T116" s="57">
        <f t="shared" si="2"/>
        <v>9</v>
      </c>
      <c r="U116" s="58" t="b">
        <f>IF(T116+1=Calcul!$I$1,TRUE,Calcul!$E$2=Données!F116)</f>
        <v>0</v>
      </c>
      <c r="V116" s="1" t="str">
        <f>IF(U116,ROWS($U$2:U116),"")</f>
        <v/>
      </c>
      <c r="W116" s="1" t="str">
        <f>IFERROR(SMALL(V:V,ROWS($V$2:V116))+1,"")</f>
        <v/>
      </c>
    </row>
    <row r="117" spans="11:23">
      <c r="K117" s="1" t="str">
        <f>IF(ISBLANK(Tableau2[[#This Row],[En charge]]),"",IF(Calcul!$E$2="+Calcul!E2",TRUE,Calcul!$E$2=Données!I117))</f>
        <v/>
      </c>
      <c r="L117" s="1" t="str">
        <f t="shared" si="3"/>
        <v/>
      </c>
      <c r="O117" s="1" t="str">
        <f>IFERROR(SMALL(L:L,ROWS($L$2:L117))+1,"")</f>
        <v/>
      </c>
      <c r="S117" s="56" t="str">
        <f>IF(ISBLANK(Tableau2[[#This Row],[Fête]]),"-",IF(Tableau2[[#This Row],[Fête]]=Tableau2[[#This Row],[Fête]],Tableau2[[#This Row],[Fête]]," "))</f>
        <v>-</v>
      </c>
      <c r="T117" s="57" t="str">
        <f t="shared" si="2"/>
        <v>0</v>
      </c>
      <c r="U117" s="58" t="b">
        <f>IF(T117+1=Calcul!$I$1,TRUE,Calcul!$E$2=Données!F117)</f>
        <v>0</v>
      </c>
      <c r="V117" s="1" t="str">
        <f>IF(U117,ROWS($U$2:U117),"")</f>
        <v/>
      </c>
      <c r="W117" s="1" t="str">
        <f>IFERROR(SMALL(V:V,ROWS($V$2:V117))+1,"")</f>
        <v/>
      </c>
    </row>
    <row r="118" spans="11:23">
      <c r="K118" s="1" t="str">
        <f>IF(ISBLANK(Tableau2[[#This Row],[En charge]]),"",IF(Calcul!$E$2="+Calcul!E2",TRUE,Calcul!$E$2=Données!I118))</f>
        <v/>
      </c>
      <c r="L118" s="1" t="str">
        <f t="shared" si="3"/>
        <v/>
      </c>
      <c r="O118" s="1" t="str">
        <f>IFERROR(SMALL(L:L,ROWS($L$2:L118))+1,"")</f>
        <v/>
      </c>
      <c r="S118" s="56">
        <f>IF(ISBLANK(Tableau2[[#This Row],[Fête]]),"-",IF(Tableau2[[#This Row],[Fête]]=Tableau2[[#This Row],[Fête]],Tableau2[[#This Row],[Fête]]," "))</f>
        <v>16524</v>
      </c>
      <c r="T118" s="57">
        <f t="shared" si="2"/>
        <v>3</v>
      </c>
      <c r="U118" s="58" t="b">
        <f>IF(T118+1=Calcul!$I$1,TRUE,Calcul!$E$2=Données!F118)</f>
        <v>0</v>
      </c>
      <c r="V118" s="1" t="str">
        <f>IF(U118,ROWS($U$2:U118),"")</f>
        <v/>
      </c>
      <c r="W118" s="1" t="str">
        <f>IFERROR(SMALL(V:V,ROWS($V$2:V118))+1,"")</f>
        <v/>
      </c>
    </row>
    <row r="119" spans="11:23">
      <c r="K119" s="1" t="str">
        <f>IF(ISBLANK(Tableau2[[#This Row],[En charge]]),"",IF(Calcul!$E$2="+Calcul!E2",TRUE,Calcul!$E$2=Données!I119))</f>
        <v/>
      </c>
      <c r="L119" s="1" t="str">
        <f t="shared" si="3"/>
        <v/>
      </c>
      <c r="O119" s="1" t="str">
        <f>IFERROR(SMALL(L:L,ROWS($L$2:L119))+1,"")</f>
        <v/>
      </c>
      <c r="S119" s="56" t="str">
        <f>IF(ISBLANK(Tableau2[[#This Row],[Fête]]),"-",IF(Tableau2[[#This Row],[Fête]]=Tableau2[[#This Row],[Fête]],Tableau2[[#This Row],[Fête]]," "))</f>
        <v>-</v>
      </c>
      <c r="T119" s="57" t="str">
        <f t="shared" si="2"/>
        <v>0</v>
      </c>
      <c r="U119" s="58" t="b">
        <f>IF(T119+1=Calcul!$I$1,TRUE,Calcul!$E$2=Données!F119)</f>
        <v>0</v>
      </c>
      <c r="V119" s="1" t="str">
        <f>IF(U119,ROWS($U$2:U119),"")</f>
        <v/>
      </c>
      <c r="W119" s="1" t="str">
        <f>IFERROR(SMALL(V:V,ROWS($V$2:V119))+1,"")</f>
        <v/>
      </c>
    </row>
    <row r="120" spans="11:23">
      <c r="K120" s="1" t="str">
        <f>IF(ISBLANK(Tableau2[[#This Row],[En charge]]),"",IF(Calcul!$E$2="+Calcul!E2",TRUE,Calcul!$E$2=Données!I120))</f>
        <v/>
      </c>
      <c r="L120" s="1" t="str">
        <f t="shared" si="3"/>
        <v/>
      </c>
      <c r="O120" s="1" t="str">
        <f>IFERROR(SMALL(L:L,ROWS($L$2:L120))+1,"")</f>
        <v/>
      </c>
      <c r="S120" s="56" t="str">
        <f>IF(ISBLANK(Tableau2[[#This Row],[Fête]]),"-",IF(Tableau2[[#This Row],[Fête]]=Tableau2[[#This Row],[Fête]],Tableau2[[#This Row],[Fête]]," "))</f>
        <v>-</v>
      </c>
      <c r="T120" s="57" t="str">
        <f t="shared" si="2"/>
        <v>0</v>
      </c>
      <c r="U120" s="58" t="b">
        <f>IF(T120+1=Calcul!$I$1,TRUE,Calcul!$E$2=Données!F120)</f>
        <v>0</v>
      </c>
      <c r="V120" s="1" t="str">
        <f>IF(U120,ROWS($U$2:U120),"")</f>
        <v/>
      </c>
      <c r="W120" s="1" t="str">
        <f>IFERROR(SMALL(V:V,ROWS($V$2:V120))+1,"")</f>
        <v/>
      </c>
    </row>
    <row r="121" spans="11:23">
      <c r="K121" s="1" t="str">
        <f>IF(ISBLANK(Tableau2[[#This Row],[En charge]]),"",IF(Calcul!$E$2="+Calcul!E2",TRUE,Calcul!$E$2=Données!I121))</f>
        <v/>
      </c>
      <c r="L121" s="1" t="str">
        <f t="shared" si="3"/>
        <v/>
      </c>
      <c r="O121" s="1" t="str">
        <f>IFERROR(SMALL(L:L,ROWS($L$2:L121))+1,"")</f>
        <v/>
      </c>
      <c r="S121" s="56">
        <f>IF(ISBLANK(Tableau2[[#This Row],[Fête]]),"-",IF(Tableau2[[#This Row],[Fête]]=Tableau2[[#This Row],[Fête]],Tableau2[[#This Row],[Fête]]," "))</f>
        <v>13813</v>
      </c>
      <c r="T121" s="57">
        <f t="shared" si="2"/>
        <v>10</v>
      </c>
      <c r="U121" s="58" t="b">
        <f>IF(T121+1=Calcul!$I$1,TRUE,Calcul!$E$2=Données!F121)</f>
        <v>0</v>
      </c>
      <c r="V121" s="1" t="str">
        <f>IF(U121,ROWS($U$2:U121),"")</f>
        <v/>
      </c>
      <c r="W121" s="1" t="str">
        <f>IFERROR(SMALL(V:V,ROWS($V$2:V121))+1,"")</f>
        <v/>
      </c>
    </row>
    <row r="122" spans="11:23">
      <c r="K122" s="1" t="str">
        <f>IF(ISBLANK(Tableau2[[#This Row],[En charge]]),"",IF(Calcul!$E$2="+Calcul!E2",TRUE,Calcul!$E$2=Données!I122))</f>
        <v/>
      </c>
      <c r="L122" s="1" t="str">
        <f t="shared" si="3"/>
        <v/>
      </c>
      <c r="O122" s="1" t="str">
        <f>IFERROR(SMALL(L:L,ROWS($L$2:L122))+1,"")</f>
        <v/>
      </c>
      <c r="S122" s="56">
        <f>IF(ISBLANK(Tableau2[[#This Row],[Fête]]),"-",IF(Tableau2[[#This Row],[Fête]]=Tableau2[[#This Row],[Fête]],Tableau2[[#This Row],[Fête]]," "))</f>
        <v>16803</v>
      </c>
      <c r="T122" s="57">
        <f t="shared" si="2"/>
        <v>1</v>
      </c>
      <c r="U122" s="58" t="b">
        <f>IF(T122+1=Calcul!$I$1,TRUE,Calcul!$E$2=Données!F122)</f>
        <v>1</v>
      </c>
      <c r="V122" s="1">
        <f>IF(U122,ROWS($U$2:U122),"")</f>
        <v>121</v>
      </c>
      <c r="W122" s="1" t="str">
        <f>IFERROR(SMALL(V:V,ROWS($V$2:V122))+1,"")</f>
        <v/>
      </c>
    </row>
    <row r="123" spans="11:23">
      <c r="K123" s="1" t="str">
        <f>IF(ISBLANK(Tableau2[[#This Row],[En charge]]),"",IF(Calcul!$E$2="+Calcul!E2",TRUE,Calcul!$E$2=Données!I123))</f>
        <v/>
      </c>
      <c r="L123" s="1" t="str">
        <f t="shared" si="3"/>
        <v/>
      </c>
      <c r="O123" s="1" t="str">
        <f>IFERROR(SMALL(L:L,ROWS($L$2:L123))+1,"")</f>
        <v/>
      </c>
      <c r="S123" s="56">
        <f>IF(ISBLANK(Tableau2[[#This Row],[Fête]]),"-",IF(Tableau2[[#This Row],[Fête]]=Tableau2[[#This Row],[Fête]],Tableau2[[#This Row],[Fête]]," "))</f>
        <v>13340</v>
      </c>
      <c r="T123" s="57">
        <f t="shared" si="2"/>
        <v>7</v>
      </c>
      <c r="U123" s="58" t="b">
        <f>IF(T123+1=Calcul!$I$1,TRUE,Calcul!$E$2=Données!F123)</f>
        <v>0</v>
      </c>
      <c r="V123" s="1" t="str">
        <f>IF(U123,ROWS($U$2:U123),"")</f>
        <v/>
      </c>
      <c r="W123" s="1" t="str">
        <f>IFERROR(SMALL(V:V,ROWS($V$2:V123))+1,"")</f>
        <v/>
      </c>
    </row>
    <row r="124" spans="11:23">
      <c r="K124" s="1" t="str">
        <f>IF(ISBLANK(Tableau2[[#This Row],[En charge]]),"",IF(Calcul!$E$2="+Calcul!E2",TRUE,Calcul!$E$2=Données!I124))</f>
        <v/>
      </c>
      <c r="L124" s="1" t="str">
        <f t="shared" si="3"/>
        <v/>
      </c>
      <c r="O124" s="1" t="str">
        <f>IFERROR(SMALL(L:L,ROWS($L$2:L124))+1,"")</f>
        <v/>
      </c>
      <c r="S124" s="56">
        <f>IF(ISBLANK(Tableau2[[#This Row],[Fête]]),"-",IF(Tableau2[[#This Row],[Fête]]=Tableau2[[#This Row],[Fête]],Tableau2[[#This Row],[Fête]]," "))</f>
        <v>20416</v>
      </c>
      <c r="T124" s="57">
        <f t="shared" si="2"/>
        <v>11</v>
      </c>
      <c r="U124" s="58" t="b">
        <f>IF(T124+1=Calcul!$I$1,TRUE,Calcul!$E$2=Données!F124)</f>
        <v>0</v>
      </c>
      <c r="V124" s="1" t="str">
        <f>IF(U124,ROWS($U$2:U124),"")</f>
        <v/>
      </c>
      <c r="W124" s="1" t="str">
        <f>IFERROR(SMALL(V:V,ROWS($V$2:V124))+1,"")</f>
        <v/>
      </c>
    </row>
    <row r="125" spans="11:23">
      <c r="K125" s="1" t="str">
        <f>IF(ISBLANK(Tableau2[[#This Row],[En charge]]),"",IF(Calcul!$E$2="+Calcul!E2",TRUE,Calcul!$E$2=Données!I125))</f>
        <v/>
      </c>
      <c r="L125" s="1" t="str">
        <f t="shared" si="3"/>
        <v/>
      </c>
      <c r="O125" s="1" t="str">
        <f>IFERROR(SMALL(L:L,ROWS($L$2:L125))+1,"")</f>
        <v/>
      </c>
      <c r="S125" s="56" t="str">
        <f>IF(ISBLANK(Tableau2[[#This Row],[Fête]]),"-",IF(Tableau2[[#This Row],[Fête]]=Tableau2[[#This Row],[Fête]],Tableau2[[#This Row],[Fête]]," "))</f>
        <v>-</v>
      </c>
      <c r="T125" s="57" t="str">
        <f t="shared" si="2"/>
        <v>0</v>
      </c>
      <c r="U125" s="58" t="b">
        <f>IF(T125+1=Calcul!$I$1,TRUE,Calcul!$E$2=Données!F125)</f>
        <v>0</v>
      </c>
      <c r="V125" s="1" t="str">
        <f>IF(U125,ROWS($U$2:U125),"")</f>
        <v/>
      </c>
      <c r="W125" s="1" t="str">
        <f>IFERROR(SMALL(V:V,ROWS($V$2:V125))+1,"")</f>
        <v/>
      </c>
    </row>
    <row r="126" spans="11:23">
      <c r="K126" s="1" t="str">
        <f>IF(ISBLANK(Tableau2[[#This Row],[En charge]]),"",IF(Calcul!$E$2="+Calcul!E2",TRUE,Calcul!$E$2=Données!I126))</f>
        <v/>
      </c>
      <c r="L126" s="1" t="str">
        <f t="shared" si="3"/>
        <v/>
      </c>
      <c r="O126" s="1" t="str">
        <f>IFERROR(SMALL(L:L,ROWS($L$2:L126))+1,"")</f>
        <v/>
      </c>
      <c r="S126" s="56">
        <f>IF(ISBLANK(Tableau2[[#This Row],[Fête]]),"-",IF(Tableau2[[#This Row],[Fête]]=Tableau2[[#This Row],[Fête]],Tableau2[[#This Row],[Fête]]," "))</f>
        <v>19440</v>
      </c>
      <c r="T126" s="57">
        <f t="shared" si="2"/>
        <v>3</v>
      </c>
      <c r="U126" s="58" t="b">
        <f>IF(T126+1=Calcul!$I$1,TRUE,Calcul!$E$2=Données!F126)</f>
        <v>0</v>
      </c>
      <c r="V126" s="1" t="str">
        <f>IF(U126,ROWS($U$2:U126),"")</f>
        <v/>
      </c>
      <c r="W126" s="1" t="str">
        <f>IFERROR(SMALL(V:V,ROWS($V$2:V126))+1,"")</f>
        <v/>
      </c>
    </row>
    <row r="127" spans="11:23">
      <c r="K127" s="1" t="str">
        <f>IF(ISBLANK(Tableau2[[#This Row],[En charge]]),"",IF(Calcul!$E$2="+Calcul!E2",TRUE,Calcul!$E$2=Données!I127))</f>
        <v/>
      </c>
      <c r="L127" s="1" t="str">
        <f t="shared" si="3"/>
        <v/>
      </c>
      <c r="O127" s="1" t="str">
        <f>IFERROR(SMALL(L:L,ROWS($L$2:L127))+1,"")</f>
        <v/>
      </c>
      <c r="S127" s="56">
        <f>IF(ISBLANK(Tableau2[[#This Row],[Fête]]),"-",IF(Tableau2[[#This Row],[Fête]]=Tableau2[[#This Row],[Fête]],Tableau2[[#This Row],[Fête]]," "))</f>
        <v>21744</v>
      </c>
      <c r="T127" s="57">
        <f t="shared" si="2"/>
        <v>7</v>
      </c>
      <c r="U127" s="58" t="b">
        <f>IF(T127+1=Calcul!$I$1,TRUE,Calcul!$E$2=Données!F127)</f>
        <v>0</v>
      </c>
      <c r="V127" s="1" t="str">
        <f>IF(U127,ROWS($U$2:U127),"")</f>
        <v/>
      </c>
      <c r="W127" s="1" t="str">
        <f>IFERROR(SMALL(V:V,ROWS($V$2:V127))+1,"")</f>
        <v/>
      </c>
    </row>
    <row r="128" spans="11:23">
      <c r="K128" s="1" t="str">
        <f>IF(ISBLANK(Tableau2[[#This Row],[En charge]]),"",IF(Calcul!$E$2="+Calcul!E2",TRUE,Calcul!$E$2=Données!I128))</f>
        <v/>
      </c>
      <c r="L128" s="1" t="str">
        <f t="shared" si="3"/>
        <v/>
      </c>
      <c r="O128" s="1" t="str">
        <f>IFERROR(SMALL(L:L,ROWS($L$2:L128))+1,"")</f>
        <v/>
      </c>
      <c r="S128" s="56" t="str">
        <f>IF(ISBLANK(Tableau2[[#This Row],[Fête]]),"-",IF(Tableau2[[#This Row],[Fête]]=Tableau2[[#This Row],[Fête]],Tableau2[[#This Row],[Fête]]," "))</f>
        <v>-</v>
      </c>
      <c r="T128" s="57" t="str">
        <f t="shared" si="2"/>
        <v>0</v>
      </c>
      <c r="U128" s="58" t="b">
        <f>IF(T128+1=Calcul!$I$1,TRUE,Calcul!$E$2=Données!F128)</f>
        <v>0</v>
      </c>
      <c r="V128" s="1" t="str">
        <f>IF(U128,ROWS($U$2:U128),"")</f>
        <v/>
      </c>
      <c r="W128" s="1" t="str">
        <f>IFERROR(SMALL(V:V,ROWS($V$2:V128))+1,"")</f>
        <v/>
      </c>
    </row>
    <row r="129" spans="11:23">
      <c r="K129" s="1" t="str">
        <f>IF(ISBLANK(Tableau2[[#This Row],[En charge]]),"",IF(Calcul!$E$2="+Calcul!E2",TRUE,Calcul!$E$2=Données!I129))</f>
        <v/>
      </c>
      <c r="L129" s="1" t="str">
        <f t="shared" si="3"/>
        <v/>
      </c>
      <c r="O129" s="1" t="str">
        <f>IFERROR(SMALL(L:L,ROWS($L$2:L129))+1,"")</f>
        <v/>
      </c>
      <c r="S129" s="56">
        <f>IF(ISBLANK(Tableau2[[#This Row],[Fête]]),"-",IF(Tableau2[[#This Row],[Fête]]=Tableau2[[#This Row],[Fête]],Tableau2[[#This Row],[Fête]]," "))</f>
        <v>16797</v>
      </c>
      <c r="T129" s="57">
        <f t="shared" si="2"/>
        <v>12</v>
      </c>
      <c r="U129" s="58" t="b">
        <f>IF(T129+1=Calcul!$I$1,TRUE,Calcul!$E$2=Données!F129)</f>
        <v>0</v>
      </c>
      <c r="V129" s="1" t="str">
        <f>IF(U129,ROWS($U$2:U129),"")</f>
        <v/>
      </c>
      <c r="W129" s="1" t="str">
        <f>IFERROR(SMALL(V:V,ROWS($V$2:V129))+1,"")</f>
        <v/>
      </c>
    </row>
    <row r="130" spans="11:23">
      <c r="K130" s="1" t="str">
        <f>IF(ISBLANK(Tableau2[[#This Row],[En charge]]),"",IF(Calcul!$E$2="+Calcul!E2",TRUE,Calcul!$E$2=Données!I130))</f>
        <v/>
      </c>
      <c r="L130" s="1" t="str">
        <f t="shared" si="3"/>
        <v/>
      </c>
      <c r="O130" s="1" t="str">
        <f>IFERROR(SMALL(L:L,ROWS($L$2:L130))+1,"")</f>
        <v/>
      </c>
      <c r="S130" s="56">
        <f>IF(ISBLANK(Tableau2[[#This Row],[Fête]]),"-",IF(Tableau2[[#This Row],[Fête]]=Tableau2[[#This Row],[Fête]],Tableau2[[#This Row],[Fête]]," "))</f>
        <v>15778</v>
      </c>
      <c r="T130" s="57">
        <f t="shared" ref="T130:T193" si="4">IF(S130="-","0",MONTH(S130))</f>
        <v>3</v>
      </c>
      <c r="U130" s="58" t="b">
        <f>IF(T130+1=Calcul!$I$1,TRUE,Calcul!$E$2=Données!F130)</f>
        <v>0</v>
      </c>
      <c r="V130" s="1" t="str">
        <f>IF(U130,ROWS($U$2:U130),"")</f>
        <v/>
      </c>
      <c r="W130" s="1" t="str">
        <f>IFERROR(SMALL(V:V,ROWS($V$2:V130))+1,"")</f>
        <v/>
      </c>
    </row>
    <row r="131" spans="11:23">
      <c r="K131" s="1" t="str">
        <f>IF(ISBLANK(Tableau2[[#This Row],[En charge]]),"",IF(Calcul!$E$2="+Calcul!E2",TRUE,Calcul!$E$2=Données!I131))</f>
        <v/>
      </c>
      <c r="L131" s="1" t="str">
        <f t="shared" si="3"/>
        <v/>
      </c>
      <c r="O131" s="1" t="str">
        <f>IFERROR(SMALL(L:L,ROWS($L$2:L131))+1,"")</f>
        <v/>
      </c>
      <c r="S131" s="56" t="str">
        <f>IF(ISBLANK(Tableau2[[#This Row],[Fête]]),"-",IF(Tableau2[[#This Row],[Fête]]=Tableau2[[#This Row],[Fête]],Tableau2[[#This Row],[Fête]]," "))</f>
        <v>-</v>
      </c>
      <c r="T131" s="57" t="str">
        <f t="shared" si="4"/>
        <v>0</v>
      </c>
      <c r="U131" s="58" t="b">
        <f>IF(T131+1=Calcul!$I$1,TRUE,Calcul!$E$2=Données!F131)</f>
        <v>0</v>
      </c>
      <c r="V131" s="1" t="str">
        <f>IF(U131,ROWS($U$2:U131),"")</f>
        <v/>
      </c>
      <c r="W131" s="1" t="str">
        <f>IFERROR(SMALL(V:V,ROWS($V$2:V131))+1,"")</f>
        <v/>
      </c>
    </row>
    <row r="132" spans="11:23">
      <c r="K132" s="1" t="str">
        <f>IF(ISBLANK(Tableau2[[#This Row],[En charge]]),"",IF(Calcul!$E$2="+Calcul!E2",TRUE,Calcul!$E$2=Données!I132))</f>
        <v/>
      </c>
      <c r="L132" s="1" t="str">
        <f t="shared" si="3"/>
        <v/>
      </c>
      <c r="O132" s="1" t="str">
        <f>IFERROR(SMALL(L:L,ROWS($L$2:L132))+1,"")</f>
        <v/>
      </c>
      <c r="S132" s="56">
        <f>IF(ISBLANK(Tableau2[[#This Row],[Fête]]),"-",IF(Tableau2[[#This Row],[Fête]]=Tableau2[[#This Row],[Fête]],Tableau2[[#This Row],[Fête]]," "))</f>
        <v>17645</v>
      </c>
      <c r="T132" s="57">
        <f t="shared" si="4"/>
        <v>4</v>
      </c>
      <c r="U132" s="58" t="b">
        <f>IF(T132+1=Calcul!$I$1,TRUE,Calcul!$E$2=Données!F132)</f>
        <v>0</v>
      </c>
      <c r="V132" s="1" t="str">
        <f>IF(U132,ROWS($U$2:U132),"")</f>
        <v/>
      </c>
      <c r="W132" s="1" t="str">
        <f>IFERROR(SMALL(V:V,ROWS($V$2:V132))+1,"")</f>
        <v/>
      </c>
    </row>
    <row r="133" spans="11:23">
      <c r="K133" s="1" t="str">
        <f>IF(ISBLANK(Tableau2[[#This Row],[En charge]]),"",IF(Calcul!$E$2="+Calcul!E2",TRUE,Calcul!$E$2=Données!I133))</f>
        <v/>
      </c>
      <c r="L133" s="1" t="str">
        <f t="shared" si="3"/>
        <v/>
      </c>
      <c r="O133" s="1" t="str">
        <f>IFERROR(SMALL(L:L,ROWS($L$2:L133))+1,"")</f>
        <v/>
      </c>
      <c r="S133" s="56">
        <f>IF(ISBLANK(Tableau2[[#This Row],[Fête]]),"-",IF(Tableau2[[#This Row],[Fête]]=Tableau2[[#This Row],[Fête]],Tableau2[[#This Row],[Fête]]," "))</f>
        <v>16640</v>
      </c>
      <c r="T133" s="57">
        <f t="shared" si="4"/>
        <v>7</v>
      </c>
      <c r="U133" s="58" t="b">
        <f>IF(T133+1=Calcul!$I$1,TRUE,Calcul!$E$2=Données!F133)</f>
        <v>0</v>
      </c>
      <c r="V133" s="1" t="str">
        <f>IF(U133,ROWS($U$2:U133),"")</f>
        <v/>
      </c>
      <c r="W133" s="1" t="str">
        <f>IFERROR(SMALL(V:V,ROWS($V$2:V133))+1,"")</f>
        <v/>
      </c>
    </row>
    <row r="134" spans="11:23">
      <c r="K134" s="1" t="str">
        <f>IF(ISBLANK(Tableau2[[#This Row],[En charge]]),"",IF(Calcul!$E$2="+Calcul!E2",TRUE,Calcul!$E$2=Données!I134))</f>
        <v/>
      </c>
      <c r="L134" s="1" t="str">
        <f t="shared" si="3"/>
        <v/>
      </c>
      <c r="O134" s="1" t="str">
        <f>IFERROR(SMALL(L:L,ROWS($L$2:L134))+1,"")</f>
        <v/>
      </c>
      <c r="S134" s="56">
        <f>IF(ISBLANK(Tableau2[[#This Row],[Fête]]),"-",IF(Tableau2[[#This Row],[Fête]]=Tableau2[[#This Row],[Fête]],Tableau2[[#This Row],[Fête]]," "))</f>
        <v>16927</v>
      </c>
      <c r="T134" s="57">
        <f t="shared" si="4"/>
        <v>5</v>
      </c>
      <c r="U134" s="58" t="b">
        <f>IF(T134+1=Calcul!$I$1,TRUE,Calcul!$E$2=Données!F134)</f>
        <v>0</v>
      </c>
      <c r="V134" s="1" t="str">
        <f>IF(U134,ROWS($U$2:U134),"")</f>
        <v/>
      </c>
      <c r="W134" s="1" t="str">
        <f>IFERROR(SMALL(V:V,ROWS($V$2:V134))+1,"")</f>
        <v/>
      </c>
    </row>
    <row r="135" spans="11:23">
      <c r="K135" s="1" t="str">
        <f>IF(ISBLANK(Tableau2[[#This Row],[En charge]]),"",IF(Calcul!$E$2="+Calcul!E2",TRUE,Calcul!$E$2=Données!I135))</f>
        <v/>
      </c>
      <c r="L135" s="1" t="str">
        <f t="shared" si="3"/>
        <v/>
      </c>
      <c r="O135" s="1" t="str">
        <f>IFERROR(SMALL(L:L,ROWS($L$2:L135))+1,"")</f>
        <v/>
      </c>
      <c r="S135" s="56">
        <f>IF(ISBLANK(Tableau2[[#This Row],[Fête]]),"-",IF(Tableau2[[#This Row],[Fête]]=Tableau2[[#This Row],[Fête]],Tableau2[[#This Row],[Fête]]," "))</f>
        <v>17249</v>
      </c>
      <c r="T135" s="57">
        <f t="shared" si="4"/>
        <v>3</v>
      </c>
      <c r="U135" s="58" t="b">
        <f>IF(T135+1=Calcul!$I$1,TRUE,Calcul!$E$2=Données!F135)</f>
        <v>0</v>
      </c>
      <c r="V135" s="1" t="str">
        <f>IF(U135,ROWS($U$2:U135),"")</f>
        <v/>
      </c>
      <c r="W135" s="1" t="str">
        <f>IFERROR(SMALL(V:V,ROWS($V$2:V135))+1,"")</f>
        <v/>
      </c>
    </row>
    <row r="136" spans="11:23">
      <c r="K136" s="1" t="str">
        <f>IF(ISBLANK(Tableau2[[#This Row],[En charge]]),"",IF(Calcul!$E$2="+Calcul!E2",TRUE,Calcul!$E$2=Données!I136))</f>
        <v/>
      </c>
      <c r="L136" s="1" t="str">
        <f t="shared" si="3"/>
        <v/>
      </c>
      <c r="O136" s="1" t="str">
        <f>IFERROR(SMALL(L:L,ROWS($L$2:L136))+1,"")</f>
        <v/>
      </c>
      <c r="S136" s="56" t="str">
        <f>IF(ISBLANK(Tableau2[[#This Row],[Fête]]),"-",IF(Tableau2[[#This Row],[Fête]]=Tableau2[[#This Row],[Fête]],Tableau2[[#This Row],[Fête]]," "))</f>
        <v>-</v>
      </c>
      <c r="T136" s="57" t="str">
        <f t="shared" si="4"/>
        <v>0</v>
      </c>
      <c r="U136" s="58" t="b">
        <f>IF(T136+1=Calcul!$I$1,TRUE,Calcul!$E$2=Données!F136)</f>
        <v>0</v>
      </c>
      <c r="V136" s="1" t="str">
        <f>IF(U136,ROWS($U$2:U136),"")</f>
        <v/>
      </c>
      <c r="W136" s="1" t="str">
        <f>IFERROR(SMALL(V:V,ROWS($V$2:V136))+1,"")</f>
        <v/>
      </c>
    </row>
    <row r="137" spans="11:23">
      <c r="K137" s="1" t="str">
        <f>IF(ISBLANK(Tableau2[[#This Row],[En charge]]),"",IF(Calcul!$E$2="+Calcul!E2",TRUE,Calcul!$E$2=Données!I137))</f>
        <v/>
      </c>
      <c r="L137" s="1" t="str">
        <f t="shared" si="3"/>
        <v/>
      </c>
      <c r="O137" s="1" t="str">
        <f>IFERROR(SMALL(L:L,ROWS($L$2:L137))+1,"")</f>
        <v/>
      </c>
      <c r="S137" s="56" t="str">
        <f>IF(ISBLANK(Tableau2[[#This Row],[Fête]]),"-",IF(Tableau2[[#This Row],[Fête]]=Tableau2[[#This Row],[Fête]],Tableau2[[#This Row],[Fête]]," "))</f>
        <v>-</v>
      </c>
      <c r="T137" s="57" t="str">
        <f t="shared" si="4"/>
        <v>0</v>
      </c>
      <c r="U137" s="58" t="b">
        <f>IF(T137+1=Calcul!$I$1,TRUE,Calcul!$E$2=Données!F137)</f>
        <v>0</v>
      </c>
      <c r="V137" s="1" t="str">
        <f>IF(U137,ROWS($U$2:U137),"")</f>
        <v/>
      </c>
      <c r="W137" s="1" t="str">
        <f>IFERROR(SMALL(V:V,ROWS($V$2:V137))+1,"")</f>
        <v/>
      </c>
    </row>
    <row r="138" spans="11:23">
      <c r="K138" s="1" t="str">
        <f>IF(ISBLANK(Tableau2[[#This Row],[En charge]]),"",IF(Calcul!$E$2="+Calcul!E2",TRUE,Calcul!$E$2=Données!I138))</f>
        <v/>
      </c>
      <c r="L138" s="1" t="str">
        <f t="shared" si="3"/>
        <v/>
      </c>
      <c r="O138" s="1" t="str">
        <f>IFERROR(SMALL(L:L,ROWS($L$2:L138))+1,"")</f>
        <v/>
      </c>
      <c r="S138" s="56">
        <f>IF(ISBLANK(Tableau2[[#This Row],[Fête]]),"-",IF(Tableau2[[#This Row],[Fête]]=Tableau2[[#This Row],[Fête]],Tableau2[[#This Row],[Fête]]," "))</f>
        <v>15608</v>
      </c>
      <c r="T138" s="57">
        <f t="shared" si="4"/>
        <v>9</v>
      </c>
      <c r="U138" s="58" t="b">
        <f>IF(T138+1=Calcul!$I$1,TRUE,Calcul!$E$2=Données!F138)</f>
        <v>0</v>
      </c>
      <c r="V138" s="1" t="str">
        <f>IF(U138,ROWS($U$2:U138),"")</f>
        <v/>
      </c>
      <c r="W138" s="1" t="str">
        <f>IFERROR(SMALL(V:V,ROWS($V$2:V138))+1,"")</f>
        <v/>
      </c>
    </row>
    <row r="139" spans="11:23">
      <c r="K139" s="1" t="str">
        <f>IF(ISBLANK(Tableau2[[#This Row],[En charge]]),"",IF(Calcul!$E$2="+Calcul!E2",TRUE,Calcul!$E$2=Données!I139))</f>
        <v/>
      </c>
      <c r="L139" s="1" t="str">
        <f t="shared" si="3"/>
        <v/>
      </c>
      <c r="O139" s="1" t="str">
        <f>IFERROR(SMALL(L:L,ROWS($L$2:L139))+1,"")</f>
        <v/>
      </c>
      <c r="S139" s="56">
        <f>IF(ISBLANK(Tableau2[[#This Row],[Fête]]),"-",IF(Tableau2[[#This Row],[Fête]]=Tableau2[[#This Row],[Fête]],Tableau2[[#This Row],[Fête]]," "))</f>
        <v>14049</v>
      </c>
      <c r="T139" s="57">
        <f t="shared" si="4"/>
        <v>6</v>
      </c>
      <c r="U139" s="58" t="b">
        <f>IF(T139+1=Calcul!$I$1,TRUE,Calcul!$E$2=Données!F139)</f>
        <v>0</v>
      </c>
      <c r="V139" s="1" t="str">
        <f>IF(U139,ROWS($U$2:U139),"")</f>
        <v/>
      </c>
      <c r="W139" s="1" t="str">
        <f>IFERROR(SMALL(V:V,ROWS($V$2:V139))+1,"")</f>
        <v/>
      </c>
    </row>
    <row r="140" spans="11:23">
      <c r="K140" s="1" t="str">
        <f>IF(ISBLANK(Tableau2[[#This Row],[En charge]]),"",IF(Calcul!$E$2="+Calcul!E2",TRUE,Calcul!$E$2=Données!I140))</f>
        <v/>
      </c>
      <c r="L140" s="1" t="str">
        <f t="shared" si="3"/>
        <v/>
      </c>
      <c r="O140" s="1" t="str">
        <f>IFERROR(SMALL(L:L,ROWS($L$2:L140))+1,"")</f>
        <v/>
      </c>
      <c r="S140" s="56">
        <f>IF(ISBLANK(Tableau2[[#This Row],[Fête]]),"-",IF(Tableau2[[#This Row],[Fête]]=Tableau2[[#This Row],[Fête]],Tableau2[[#This Row],[Fête]]," "))</f>
        <v>14668</v>
      </c>
      <c r="T140" s="57">
        <f t="shared" si="4"/>
        <v>2</v>
      </c>
      <c r="U140" s="58" t="b">
        <f>IF(T140+1=Calcul!$I$1,TRUE,Calcul!$E$2=Données!F140)</f>
        <v>0</v>
      </c>
      <c r="V140" s="1" t="str">
        <f>IF(U140,ROWS($U$2:U140),"")</f>
        <v/>
      </c>
      <c r="W140" s="1" t="str">
        <f>IFERROR(SMALL(V:V,ROWS($V$2:V140))+1,"")</f>
        <v/>
      </c>
    </row>
    <row r="141" spans="11:23">
      <c r="K141" s="1" t="str">
        <f>IF(ISBLANK(Tableau2[[#This Row],[En charge]]),"",IF(Calcul!$E$2="+Calcul!E2",TRUE,Calcul!$E$2=Données!I141))</f>
        <v/>
      </c>
      <c r="L141" s="1" t="str">
        <f t="shared" si="3"/>
        <v/>
      </c>
      <c r="O141" s="1" t="str">
        <f>IFERROR(SMALL(L:L,ROWS($L$2:L141))+1,"")</f>
        <v/>
      </c>
      <c r="S141" s="56" t="str">
        <f>IF(ISBLANK(Tableau2[[#This Row],[Fête]]),"-",IF(Tableau2[[#This Row],[Fête]]=Tableau2[[#This Row],[Fête]],Tableau2[[#This Row],[Fête]]," "))</f>
        <v>-</v>
      </c>
      <c r="T141" s="57" t="str">
        <f t="shared" si="4"/>
        <v>0</v>
      </c>
      <c r="U141" s="58" t="b">
        <f>IF(T141+1=Calcul!$I$1,TRUE,Calcul!$E$2=Données!F141)</f>
        <v>0</v>
      </c>
      <c r="V141" s="1" t="str">
        <f>IF(U141,ROWS($U$2:U141),"")</f>
        <v/>
      </c>
      <c r="W141" s="1" t="str">
        <f>IFERROR(SMALL(V:V,ROWS($V$2:V141))+1,"")</f>
        <v/>
      </c>
    </row>
    <row r="142" spans="11:23">
      <c r="K142" s="1" t="str">
        <f>IF(ISBLANK(Tableau2[[#This Row],[En charge]]),"",IF(Calcul!$E$2="+Calcul!E2",TRUE,Calcul!$E$2=Données!I142))</f>
        <v/>
      </c>
      <c r="L142" s="1" t="str">
        <f t="shared" si="3"/>
        <v/>
      </c>
      <c r="O142" s="1" t="str">
        <f>IFERROR(SMALL(L:L,ROWS($L$2:L142))+1,"")</f>
        <v/>
      </c>
      <c r="S142" s="56">
        <f>IF(ISBLANK(Tableau2[[#This Row],[Fête]]),"-",IF(Tableau2[[#This Row],[Fête]]=Tableau2[[#This Row],[Fête]],Tableau2[[#This Row],[Fête]]," "))</f>
        <v>15826</v>
      </c>
      <c r="T142" s="57">
        <f t="shared" si="4"/>
        <v>4</v>
      </c>
      <c r="U142" s="58" t="b">
        <f>IF(T142+1=Calcul!$I$1,TRUE,Calcul!$E$2=Données!F142)</f>
        <v>0</v>
      </c>
      <c r="V142" s="1" t="str">
        <f>IF(U142,ROWS($U$2:U142),"")</f>
        <v/>
      </c>
      <c r="W142" s="1" t="str">
        <f>IFERROR(SMALL(V:V,ROWS($V$2:V142))+1,"")</f>
        <v/>
      </c>
    </row>
    <row r="143" spans="11:23">
      <c r="K143" s="1" t="str">
        <f>IF(ISBLANK(Tableau2[[#This Row],[En charge]]),"",IF(Calcul!$E$2="+Calcul!E2",TRUE,Calcul!$E$2=Données!I143))</f>
        <v/>
      </c>
      <c r="L143" s="1" t="str">
        <f t="shared" si="3"/>
        <v/>
      </c>
      <c r="O143" s="1" t="str">
        <f>IFERROR(SMALL(L:L,ROWS($L$2:L143))+1,"")</f>
        <v/>
      </c>
      <c r="S143" s="56">
        <f>IF(ISBLANK(Tableau2[[#This Row],[Fête]]),"-",IF(Tableau2[[#This Row],[Fête]]=Tableau2[[#This Row],[Fête]],Tableau2[[#This Row],[Fête]]," "))</f>
        <v>16915</v>
      </c>
      <c r="T143" s="57">
        <f t="shared" si="4"/>
        <v>4</v>
      </c>
      <c r="U143" s="58" t="b">
        <f>IF(T143+1=Calcul!$I$1,TRUE,Calcul!$E$2=Données!F143)</f>
        <v>0</v>
      </c>
      <c r="V143" s="1" t="str">
        <f>IF(U143,ROWS($U$2:U143),"")</f>
        <v/>
      </c>
      <c r="W143" s="1" t="str">
        <f>IFERROR(SMALL(V:V,ROWS($V$2:V143))+1,"")</f>
        <v/>
      </c>
    </row>
    <row r="144" spans="11:23">
      <c r="K144" s="1" t="str">
        <f>IF(ISBLANK(Tableau2[[#This Row],[En charge]]),"",IF(Calcul!$E$2="+Calcul!E2",TRUE,Calcul!$E$2=Données!I144))</f>
        <v/>
      </c>
      <c r="L144" s="1" t="str">
        <f t="shared" si="3"/>
        <v/>
      </c>
      <c r="O144" s="1" t="str">
        <f>IFERROR(SMALL(L:L,ROWS($L$2:L144))+1,"")</f>
        <v/>
      </c>
      <c r="S144" s="56" t="str">
        <f>IF(ISBLANK(Tableau2[[#This Row],[Fête]]),"-",IF(Tableau2[[#This Row],[Fête]]=Tableau2[[#This Row],[Fête]],Tableau2[[#This Row],[Fête]]," "))</f>
        <v>-</v>
      </c>
      <c r="T144" s="57" t="str">
        <f t="shared" si="4"/>
        <v>0</v>
      </c>
      <c r="U144" s="58" t="b">
        <f>IF(T144+1=Calcul!$I$1,TRUE,Calcul!$E$2=Données!F144)</f>
        <v>0</v>
      </c>
      <c r="V144" s="1" t="str">
        <f>IF(U144,ROWS($U$2:U144),"")</f>
        <v/>
      </c>
      <c r="W144" s="1" t="str">
        <f>IFERROR(SMALL(V:V,ROWS($V$2:V144))+1,"")</f>
        <v/>
      </c>
    </row>
    <row r="145" spans="11:23">
      <c r="K145" s="1" t="str">
        <f>IF(ISBLANK(Tableau2[[#This Row],[En charge]]),"",IF(Calcul!$E$2="+Calcul!E2",TRUE,Calcul!$E$2=Données!I145))</f>
        <v/>
      </c>
      <c r="L145" s="1" t="str">
        <f t="shared" si="3"/>
        <v/>
      </c>
      <c r="O145" s="1" t="str">
        <f>IFERROR(SMALL(L:L,ROWS($L$2:L145))+1,"")</f>
        <v/>
      </c>
      <c r="S145" s="56" t="str">
        <f>IF(ISBLANK(Tableau2[[#This Row],[Fête]]),"-",IF(Tableau2[[#This Row],[Fête]]=Tableau2[[#This Row],[Fête]],Tableau2[[#This Row],[Fête]]," "))</f>
        <v>-</v>
      </c>
      <c r="T145" s="57" t="str">
        <f t="shared" si="4"/>
        <v>0</v>
      </c>
      <c r="U145" s="58" t="b">
        <f>IF(T145+1=Calcul!$I$1,TRUE,Calcul!$E$2=Données!F145)</f>
        <v>0</v>
      </c>
      <c r="V145" s="1" t="str">
        <f>IF(U145,ROWS($U$2:U145),"")</f>
        <v/>
      </c>
      <c r="W145" s="1" t="str">
        <f>IFERROR(SMALL(V:V,ROWS($V$2:V145))+1,"")</f>
        <v/>
      </c>
    </row>
    <row r="146" spans="11:23">
      <c r="K146" s="1" t="str">
        <f>IF(ISBLANK(Tableau2[[#This Row],[En charge]]),"",IF(Calcul!$E$2="+Calcul!E2",TRUE,Calcul!$E$2=Données!I146))</f>
        <v/>
      </c>
      <c r="L146" s="1" t="str">
        <f t="shared" si="3"/>
        <v/>
      </c>
      <c r="O146" s="1" t="str">
        <f>IFERROR(SMALL(L:L,ROWS($L$2:L146))+1,"")</f>
        <v/>
      </c>
      <c r="S146" s="56">
        <f>IF(ISBLANK(Tableau2[[#This Row],[Fête]]),"-",IF(Tableau2[[#This Row],[Fête]]=Tableau2[[#This Row],[Fête]],Tableau2[[#This Row],[Fête]]," "))</f>
        <v>15795</v>
      </c>
      <c r="T146" s="57">
        <f t="shared" si="4"/>
        <v>3</v>
      </c>
      <c r="U146" s="58" t="b">
        <f>IF(T146+1=Calcul!$I$1,TRUE,Calcul!$E$2=Données!F146)</f>
        <v>0</v>
      </c>
      <c r="V146" s="1" t="str">
        <f>IF(U146,ROWS($U$2:U146),"")</f>
        <v/>
      </c>
      <c r="W146" s="1" t="str">
        <f>IFERROR(SMALL(V:V,ROWS($V$2:V146))+1,"")</f>
        <v/>
      </c>
    </row>
    <row r="147" spans="11:23">
      <c r="K147" s="1" t="str">
        <f>IF(ISBLANK(Tableau2[[#This Row],[En charge]]),"",IF(Calcul!$E$2="+Calcul!E2",TRUE,Calcul!$E$2=Données!I147))</f>
        <v/>
      </c>
      <c r="L147" s="1" t="str">
        <f t="shared" si="3"/>
        <v/>
      </c>
      <c r="O147" s="1" t="str">
        <f>IFERROR(SMALL(L:L,ROWS($L$2:L147))+1,"")</f>
        <v/>
      </c>
      <c r="S147" s="56">
        <f>IF(ISBLANK(Tableau2[[#This Row],[Fête]]),"-",IF(Tableau2[[#This Row],[Fête]]=Tableau2[[#This Row],[Fête]],Tableau2[[#This Row],[Fête]]," "))</f>
        <v>20897</v>
      </c>
      <c r="T147" s="57">
        <f t="shared" si="4"/>
        <v>3</v>
      </c>
      <c r="U147" s="58" t="b">
        <f>IF(T147+1=Calcul!$I$1,TRUE,Calcul!$E$2=Données!F147)</f>
        <v>0</v>
      </c>
      <c r="V147" s="1" t="str">
        <f>IF(U147,ROWS($U$2:U147),"")</f>
        <v/>
      </c>
      <c r="W147" s="1" t="str">
        <f>IFERROR(SMALL(V:V,ROWS($V$2:V147))+1,"")</f>
        <v/>
      </c>
    </row>
    <row r="148" spans="11:23">
      <c r="K148" s="1" t="str">
        <f>IF(ISBLANK(Tableau2[[#This Row],[En charge]]),"",IF(Calcul!$E$2="+Calcul!E2",TRUE,Calcul!$E$2=Données!I148))</f>
        <v/>
      </c>
      <c r="L148" s="1" t="str">
        <f t="shared" si="3"/>
        <v/>
      </c>
      <c r="O148" s="1" t="str">
        <f>IFERROR(SMALL(L:L,ROWS($L$2:L148))+1,"")</f>
        <v/>
      </c>
      <c r="S148" s="56" t="str">
        <f>IF(ISBLANK(Tableau2[[#This Row],[Fête]]),"-",IF(Tableau2[[#This Row],[Fête]]=Tableau2[[#This Row],[Fête]],Tableau2[[#This Row],[Fête]]," "))</f>
        <v>-</v>
      </c>
      <c r="T148" s="57" t="str">
        <f t="shared" si="4"/>
        <v>0</v>
      </c>
      <c r="U148" s="58" t="b">
        <f>IF(T148+1=Calcul!$I$1,TRUE,Calcul!$E$2=Données!F148)</f>
        <v>0</v>
      </c>
      <c r="V148" s="1" t="str">
        <f>IF(U148,ROWS($U$2:U148),"")</f>
        <v/>
      </c>
      <c r="W148" s="1" t="str">
        <f>IFERROR(SMALL(V:V,ROWS($V$2:V148))+1,"")</f>
        <v/>
      </c>
    </row>
    <row r="149" spans="11:23">
      <c r="K149" s="1" t="str">
        <f>IF(ISBLANK(Tableau2[[#This Row],[En charge]]),"",IF(Calcul!$E$2="+Calcul!E2",TRUE,Calcul!$E$2=Données!I149))</f>
        <v/>
      </c>
      <c r="L149" s="1" t="str">
        <f t="shared" si="3"/>
        <v/>
      </c>
      <c r="O149" s="1" t="str">
        <f>IFERROR(SMALL(L:L,ROWS($L$2:L149))+1,"")</f>
        <v/>
      </c>
      <c r="S149" s="56">
        <f>IF(ISBLANK(Tableau2[[#This Row],[Fête]]),"-",IF(Tableau2[[#This Row],[Fête]]=Tableau2[[#This Row],[Fête]],Tableau2[[#This Row],[Fête]]," "))</f>
        <v>18578</v>
      </c>
      <c r="T149" s="57">
        <f t="shared" si="4"/>
        <v>11</v>
      </c>
      <c r="U149" s="58" t="b">
        <f>IF(T149+1=Calcul!$I$1,TRUE,Calcul!$E$2=Données!F149)</f>
        <v>0</v>
      </c>
      <c r="V149" s="1" t="str">
        <f>IF(U149,ROWS($U$2:U149),"")</f>
        <v/>
      </c>
      <c r="W149" s="1" t="str">
        <f>IFERROR(SMALL(V:V,ROWS($V$2:V149))+1,"")</f>
        <v/>
      </c>
    </row>
    <row r="150" spans="11:23">
      <c r="K150" s="1" t="str">
        <f>IF(ISBLANK(Tableau2[[#This Row],[En charge]]),"",IF(Calcul!$E$2="+Calcul!E2",TRUE,Calcul!$E$2=Données!I150))</f>
        <v/>
      </c>
      <c r="L150" s="1" t="str">
        <f t="shared" si="3"/>
        <v/>
      </c>
      <c r="O150" s="1" t="str">
        <f>IFERROR(SMALL(L:L,ROWS($L$2:L150))+1,"")</f>
        <v/>
      </c>
      <c r="S150" s="56" t="str">
        <f>IF(ISBLANK(Tableau2[[#This Row],[Fête]]),"-",IF(Tableau2[[#This Row],[Fête]]=Tableau2[[#This Row],[Fête]],Tableau2[[#This Row],[Fête]]," "))</f>
        <v>-</v>
      </c>
      <c r="T150" s="57" t="str">
        <f t="shared" si="4"/>
        <v>0</v>
      </c>
      <c r="U150" s="58" t="b">
        <f>IF(T150+1=Calcul!$I$1,TRUE,Calcul!$E$2=Données!F150)</f>
        <v>0</v>
      </c>
      <c r="V150" s="1" t="str">
        <f>IF(U150,ROWS($U$2:U150),"")</f>
        <v/>
      </c>
      <c r="W150" s="1" t="str">
        <f>IFERROR(SMALL(V:V,ROWS($V$2:V150))+1,"")</f>
        <v/>
      </c>
    </row>
    <row r="151" spans="11:23">
      <c r="K151" s="1" t="str">
        <f>IF(ISBLANK(Tableau2[[#This Row],[En charge]]),"",IF(Calcul!$E$2="+Calcul!E2",TRUE,Calcul!$E$2=Données!I151))</f>
        <v/>
      </c>
      <c r="L151" s="1" t="str">
        <f t="shared" si="3"/>
        <v/>
      </c>
      <c r="O151" s="1" t="str">
        <f>IFERROR(SMALL(L:L,ROWS($L$2:L151))+1,"")</f>
        <v/>
      </c>
      <c r="S151" s="56" t="str">
        <f>IF(ISBLANK(Tableau2[[#This Row],[Fête]]),"-",IF(Tableau2[[#This Row],[Fête]]=Tableau2[[#This Row],[Fête]],Tableau2[[#This Row],[Fête]]," "))</f>
        <v>-</v>
      </c>
      <c r="T151" s="57" t="str">
        <f t="shared" si="4"/>
        <v>0</v>
      </c>
      <c r="U151" s="58" t="b">
        <f>IF(T151+1=Calcul!$I$1,TRUE,Calcul!$E$2=Données!F151)</f>
        <v>0</v>
      </c>
      <c r="V151" s="1" t="str">
        <f>IF(U151,ROWS($U$2:U151),"")</f>
        <v/>
      </c>
      <c r="W151" s="1" t="str">
        <f>IFERROR(SMALL(V:V,ROWS($V$2:V151))+1,"")</f>
        <v/>
      </c>
    </row>
    <row r="152" spans="11:23">
      <c r="K152" s="1" t="str">
        <f>IF(ISBLANK(Tableau2[[#This Row],[En charge]]),"",IF(Calcul!$E$2="+Calcul!E2",TRUE,Calcul!$E$2=Données!I152))</f>
        <v/>
      </c>
      <c r="L152" s="1" t="str">
        <f t="shared" si="3"/>
        <v/>
      </c>
      <c r="O152" s="1" t="str">
        <f>IFERROR(SMALL(L:L,ROWS($L$2:L152))+1,"")</f>
        <v/>
      </c>
      <c r="S152" s="56">
        <f>IF(ISBLANK(Tableau2[[#This Row],[Fête]]),"-",IF(Tableau2[[#This Row],[Fête]]=Tableau2[[#This Row],[Fête]],Tableau2[[#This Row],[Fête]]," "))</f>
        <v>21112</v>
      </c>
      <c r="T152" s="57">
        <f t="shared" si="4"/>
        <v>10</v>
      </c>
      <c r="U152" s="58" t="b">
        <f>IF(T152+1=Calcul!$I$1,TRUE,Calcul!$E$2=Données!F152)</f>
        <v>0</v>
      </c>
      <c r="V152" s="1" t="str">
        <f>IF(U152,ROWS($U$2:U152),"")</f>
        <v/>
      </c>
      <c r="W152" s="1" t="str">
        <f>IFERROR(SMALL(V:V,ROWS($V$2:V152))+1,"")</f>
        <v/>
      </c>
    </row>
    <row r="153" spans="11:23">
      <c r="K153" s="1" t="str">
        <f>IF(ISBLANK(Tableau2[[#This Row],[En charge]]),"",IF(Calcul!$E$2="+Calcul!E2",TRUE,Calcul!$E$2=Données!I153))</f>
        <v/>
      </c>
      <c r="L153" s="1" t="str">
        <f t="shared" si="3"/>
        <v/>
      </c>
      <c r="O153" s="1" t="str">
        <f>IFERROR(SMALL(L:L,ROWS($L$2:L153))+1,"")</f>
        <v/>
      </c>
      <c r="S153" s="56" t="str">
        <f>IF(ISBLANK(Tableau2[[#This Row],[Fête]]),"-",IF(Tableau2[[#This Row],[Fête]]=Tableau2[[#This Row],[Fête]],Tableau2[[#This Row],[Fête]]," "))</f>
        <v>-</v>
      </c>
      <c r="T153" s="57" t="str">
        <f t="shared" si="4"/>
        <v>0</v>
      </c>
      <c r="U153" s="58" t="b">
        <f>IF(T153+1=Calcul!$I$1,TRUE,Calcul!$E$2=Données!F153)</f>
        <v>0</v>
      </c>
      <c r="V153" s="1" t="str">
        <f>IF(U153,ROWS($U$2:U153),"")</f>
        <v/>
      </c>
      <c r="W153" s="1" t="str">
        <f>IFERROR(SMALL(V:V,ROWS($V$2:V153))+1,"")</f>
        <v/>
      </c>
    </row>
    <row r="154" spans="11:23">
      <c r="K154" s="1" t="str">
        <f>IF(ISBLANK(Tableau2[[#This Row],[En charge]]),"",IF(Calcul!$E$2="+Calcul!E2",TRUE,Calcul!$E$2=Données!I154))</f>
        <v/>
      </c>
      <c r="L154" s="1" t="str">
        <f t="shared" si="3"/>
        <v/>
      </c>
      <c r="O154" s="1" t="str">
        <f>IFERROR(SMALL(L:L,ROWS($L$2:L154))+1,"")</f>
        <v/>
      </c>
      <c r="S154" s="56">
        <f>IF(ISBLANK(Tableau2[[#This Row],[Fête]]),"-",IF(Tableau2[[#This Row],[Fête]]=Tableau2[[#This Row],[Fête]],Tableau2[[#This Row],[Fête]]," "))</f>
        <v>17713</v>
      </c>
      <c r="T154" s="57">
        <f t="shared" si="4"/>
        <v>6</v>
      </c>
      <c r="U154" s="58" t="b">
        <f>IF(T154+1=Calcul!$I$1,TRUE,Calcul!$E$2=Données!F154)</f>
        <v>0</v>
      </c>
      <c r="V154" s="1" t="str">
        <f>IF(U154,ROWS($U$2:U154),"")</f>
        <v/>
      </c>
      <c r="W154" s="1" t="str">
        <f>IFERROR(SMALL(V:V,ROWS($V$2:V154))+1,"")</f>
        <v/>
      </c>
    </row>
    <row r="155" spans="11:23">
      <c r="K155" s="1" t="str">
        <f>IF(ISBLANK(Tableau2[[#This Row],[En charge]]),"",IF(Calcul!$E$2="+Calcul!E2",TRUE,Calcul!$E$2=Données!I155))</f>
        <v/>
      </c>
      <c r="L155" s="1" t="str">
        <f t="shared" si="3"/>
        <v/>
      </c>
      <c r="O155" s="1" t="str">
        <f>IFERROR(SMALL(L:L,ROWS($L$2:L155))+1,"")</f>
        <v/>
      </c>
      <c r="S155" s="56">
        <f>IF(ISBLANK(Tableau2[[#This Row],[Fête]]),"-",IF(Tableau2[[#This Row],[Fête]]=Tableau2[[#This Row],[Fête]],Tableau2[[#This Row],[Fête]]," "))</f>
        <v>13682</v>
      </c>
      <c r="T155" s="57">
        <f t="shared" si="4"/>
        <v>6</v>
      </c>
      <c r="U155" s="58" t="b">
        <f>IF(T155+1=Calcul!$I$1,TRUE,Calcul!$E$2=Données!F155)</f>
        <v>0</v>
      </c>
      <c r="V155" s="1" t="str">
        <f>IF(U155,ROWS($U$2:U155),"")</f>
        <v/>
      </c>
      <c r="W155" s="1" t="str">
        <f>IFERROR(SMALL(V:V,ROWS($V$2:V155))+1,"")</f>
        <v/>
      </c>
    </row>
    <row r="156" spans="11:23">
      <c r="K156" s="1" t="str">
        <f>IF(ISBLANK(Tableau2[[#This Row],[En charge]]),"",IF(Calcul!$E$2="+Calcul!E2",TRUE,Calcul!$E$2=Données!I156))</f>
        <v/>
      </c>
      <c r="L156" s="1" t="str">
        <f t="shared" si="3"/>
        <v/>
      </c>
      <c r="O156" s="1" t="str">
        <f>IFERROR(SMALL(L:L,ROWS($L$2:L156))+1,"")</f>
        <v/>
      </c>
      <c r="S156" s="56">
        <f>IF(ISBLANK(Tableau2[[#This Row],[Fête]]),"-",IF(Tableau2[[#This Row],[Fête]]=Tableau2[[#This Row],[Fête]],Tableau2[[#This Row],[Fête]]," "))</f>
        <v>18957</v>
      </c>
      <c r="T156" s="57">
        <f t="shared" si="4"/>
        <v>11</v>
      </c>
      <c r="U156" s="58" t="b">
        <f>IF(T156+1=Calcul!$I$1,TRUE,Calcul!$E$2=Données!F156)</f>
        <v>0</v>
      </c>
      <c r="V156" s="1" t="str">
        <f>IF(U156,ROWS($U$2:U156),"")</f>
        <v/>
      </c>
      <c r="W156" s="1" t="str">
        <f>IFERROR(SMALL(V:V,ROWS($V$2:V156))+1,"")</f>
        <v/>
      </c>
    </row>
    <row r="157" spans="11:23">
      <c r="K157" s="1" t="str">
        <f>IF(ISBLANK(Tableau2[[#This Row],[En charge]]),"",IF(Calcul!$E$2="+Calcul!E2",TRUE,Calcul!$E$2=Données!I157))</f>
        <v/>
      </c>
      <c r="L157" s="1" t="str">
        <f t="shared" si="3"/>
        <v/>
      </c>
      <c r="O157" s="1" t="str">
        <f>IFERROR(SMALL(L:L,ROWS($L$2:L157))+1,"")</f>
        <v/>
      </c>
      <c r="S157" s="56">
        <f>IF(ISBLANK(Tableau2[[#This Row],[Fête]]),"-",IF(Tableau2[[#This Row],[Fête]]=Tableau2[[#This Row],[Fête]],Tableau2[[#This Row],[Fête]]," "))</f>
        <v>14803</v>
      </c>
      <c r="T157" s="57">
        <f t="shared" si="4"/>
        <v>7</v>
      </c>
      <c r="U157" s="58" t="b">
        <f>IF(T157+1=Calcul!$I$1,TRUE,Calcul!$E$2=Données!F157)</f>
        <v>0</v>
      </c>
      <c r="V157" s="1" t="str">
        <f>IF(U157,ROWS($U$2:U157),"")</f>
        <v/>
      </c>
      <c r="W157" s="1" t="str">
        <f>IFERROR(SMALL(V:V,ROWS($V$2:V157))+1,"")</f>
        <v/>
      </c>
    </row>
    <row r="158" spans="11:23">
      <c r="K158" s="1" t="str">
        <f>IF(ISBLANK(Tableau2[[#This Row],[En charge]]),"",IF(Calcul!$E$2="+Calcul!E2",TRUE,Calcul!$E$2=Données!I158))</f>
        <v/>
      </c>
      <c r="L158" s="1" t="str">
        <f t="shared" si="3"/>
        <v/>
      </c>
      <c r="O158" s="1" t="str">
        <f>IFERROR(SMALL(L:L,ROWS($L$2:L158))+1,"")</f>
        <v/>
      </c>
      <c r="S158" s="56">
        <f>IF(ISBLANK(Tableau2[[#This Row],[Fête]]),"-",IF(Tableau2[[#This Row],[Fête]]=Tableau2[[#This Row],[Fête]],Tableau2[[#This Row],[Fête]]," "))</f>
        <v>14803</v>
      </c>
      <c r="T158" s="57">
        <f t="shared" si="4"/>
        <v>7</v>
      </c>
      <c r="U158" s="58" t="b">
        <f>IF(T158+1=Calcul!$I$1,TRUE,Calcul!$E$2=Données!F158)</f>
        <v>0</v>
      </c>
      <c r="V158" s="1" t="str">
        <f>IF(U158,ROWS($U$2:U158),"")</f>
        <v/>
      </c>
      <c r="W158" s="1" t="str">
        <f>IFERROR(SMALL(V:V,ROWS($V$2:V158))+1,"")</f>
        <v/>
      </c>
    </row>
    <row r="159" spans="11:23">
      <c r="K159" s="1" t="str">
        <f>IF(ISBLANK(Tableau2[[#This Row],[En charge]]),"",IF(Calcul!$E$2="+Calcul!E2",TRUE,Calcul!$E$2=Données!I159))</f>
        <v/>
      </c>
      <c r="L159" s="1" t="str">
        <f t="shared" ref="L159:L222" si="5">IF(ISBLANK(K159),"","")</f>
        <v/>
      </c>
      <c r="O159" s="1" t="str">
        <f>IFERROR(SMALL(L:L,ROWS($L$2:L159))+1,"")</f>
        <v/>
      </c>
      <c r="S159" s="56" t="str">
        <f>IF(ISBLANK(Tableau2[[#This Row],[Fête]]),"-",IF(Tableau2[[#This Row],[Fête]]=Tableau2[[#This Row],[Fête]],Tableau2[[#This Row],[Fête]]," "))</f>
        <v>-</v>
      </c>
      <c r="T159" s="57" t="str">
        <f t="shared" si="4"/>
        <v>0</v>
      </c>
      <c r="U159" s="58" t="b">
        <f>IF(T159+1=Calcul!$I$1,TRUE,Calcul!$E$2=Données!F159)</f>
        <v>0</v>
      </c>
      <c r="V159" s="1" t="str">
        <f>IF(U159,ROWS($U$2:U159),"")</f>
        <v/>
      </c>
      <c r="W159" s="1" t="str">
        <f>IFERROR(SMALL(V:V,ROWS($V$2:V159))+1,"")</f>
        <v/>
      </c>
    </row>
    <row r="160" spans="11:23">
      <c r="K160" s="1" t="str">
        <f>IF(ISBLANK(Tableau2[[#This Row],[En charge]]),"",IF(Calcul!$E$2="+Calcul!E2",TRUE,Calcul!$E$2=Données!I160))</f>
        <v/>
      </c>
      <c r="L160" s="1" t="str">
        <f t="shared" si="5"/>
        <v/>
      </c>
      <c r="O160" s="1" t="str">
        <f>IFERROR(SMALL(L:L,ROWS($L$2:L160))+1,"")</f>
        <v/>
      </c>
      <c r="S160" s="56">
        <f>IF(ISBLANK(Tableau2[[#This Row],[Fête]]),"-",IF(Tableau2[[#This Row],[Fête]]=Tableau2[[#This Row],[Fête]],Tableau2[[#This Row],[Fête]]," "))</f>
        <v>18680</v>
      </c>
      <c r="T160" s="57">
        <f t="shared" si="4"/>
        <v>2</v>
      </c>
      <c r="U160" s="58" t="b">
        <f>IF(T160+1=Calcul!$I$1,TRUE,Calcul!$E$2=Données!F160)</f>
        <v>0</v>
      </c>
      <c r="V160" s="1" t="str">
        <f>IF(U160,ROWS($U$2:U160),"")</f>
        <v/>
      </c>
      <c r="W160" s="1" t="str">
        <f>IFERROR(SMALL(V:V,ROWS($V$2:V160))+1,"")</f>
        <v/>
      </c>
    </row>
    <row r="161" spans="11:23">
      <c r="K161" s="1" t="str">
        <f>IF(ISBLANK(Tableau2[[#This Row],[En charge]]),"",IF(Calcul!$E$2="+Calcul!E2",TRUE,Calcul!$E$2=Données!I161))</f>
        <v/>
      </c>
      <c r="L161" s="1" t="str">
        <f t="shared" si="5"/>
        <v/>
      </c>
      <c r="O161" s="1" t="str">
        <f>IFERROR(SMALL(L:L,ROWS($L$2:L161))+1,"")</f>
        <v/>
      </c>
      <c r="S161" s="56">
        <f>IF(ISBLANK(Tableau2[[#This Row],[Fête]]),"-",IF(Tableau2[[#This Row],[Fête]]=Tableau2[[#This Row],[Fête]],Tableau2[[#This Row],[Fête]]," "))</f>
        <v>18680</v>
      </c>
      <c r="T161" s="57">
        <f t="shared" si="4"/>
        <v>2</v>
      </c>
      <c r="U161" s="58" t="b">
        <f>IF(T161+1=Calcul!$I$1,TRUE,Calcul!$E$2=Données!F161)</f>
        <v>0</v>
      </c>
      <c r="V161" s="1" t="str">
        <f>IF(U161,ROWS($U$2:U161),"")</f>
        <v/>
      </c>
      <c r="W161" s="1" t="str">
        <f>IFERROR(SMALL(V:V,ROWS($V$2:V161))+1,"")</f>
        <v/>
      </c>
    </row>
    <row r="162" spans="11:23">
      <c r="K162" s="1" t="str">
        <f>IF(ISBLANK(Tableau2[[#This Row],[En charge]]),"",IF(Calcul!$E$2="+Calcul!E2",TRUE,Calcul!$E$2=Données!I162))</f>
        <v/>
      </c>
      <c r="L162" s="1" t="str">
        <f t="shared" si="5"/>
        <v/>
      </c>
      <c r="O162" s="1" t="str">
        <f>IFERROR(SMALL(L:L,ROWS($L$2:L162))+1,"")</f>
        <v/>
      </c>
      <c r="S162" s="56">
        <f>IF(ISBLANK(Tableau2[[#This Row],[Fête]]),"-",IF(Tableau2[[#This Row],[Fête]]=Tableau2[[#This Row],[Fête]],Tableau2[[#This Row],[Fête]]," "))</f>
        <v>18312</v>
      </c>
      <c r="T162" s="57">
        <f t="shared" si="4"/>
        <v>2</v>
      </c>
      <c r="U162" s="58" t="b">
        <f>IF(T162+1=Calcul!$I$1,TRUE,Calcul!$E$2=Données!F162)</f>
        <v>0</v>
      </c>
      <c r="V162" s="1" t="str">
        <f>IF(U162,ROWS($U$2:U162),"")</f>
        <v/>
      </c>
      <c r="W162" s="1" t="str">
        <f>IFERROR(SMALL(V:V,ROWS($V$2:V162))+1,"")</f>
        <v/>
      </c>
    </row>
    <row r="163" spans="11:23">
      <c r="K163" s="1" t="str">
        <f>IF(ISBLANK(Tableau2[[#This Row],[En charge]]),"",IF(Calcul!$E$2="+Calcul!E2",TRUE,Calcul!$E$2=Données!I163))</f>
        <v/>
      </c>
      <c r="L163" s="1" t="str">
        <f t="shared" si="5"/>
        <v/>
      </c>
      <c r="O163" s="1" t="str">
        <f>IFERROR(SMALL(L:L,ROWS($L$2:L163))+1,"")</f>
        <v/>
      </c>
      <c r="S163" s="56">
        <f>IF(ISBLANK(Tableau2[[#This Row],[Fête]]),"-",IF(Tableau2[[#This Row],[Fête]]=Tableau2[[#This Row],[Fête]],Tableau2[[#This Row],[Fête]]," "))</f>
        <v>18312</v>
      </c>
      <c r="T163" s="57">
        <f t="shared" si="4"/>
        <v>2</v>
      </c>
      <c r="U163" s="58" t="b">
        <f>IF(T163+1=Calcul!$I$1,TRUE,Calcul!$E$2=Données!F163)</f>
        <v>0</v>
      </c>
      <c r="V163" s="1" t="str">
        <f>IF(U163,ROWS($U$2:U163),"")</f>
        <v/>
      </c>
      <c r="W163" s="1" t="str">
        <f>IFERROR(SMALL(V:V,ROWS($V$2:V163))+1,"")</f>
        <v/>
      </c>
    </row>
    <row r="164" spans="11:23">
      <c r="K164" s="1" t="str">
        <f>IF(ISBLANK(Tableau2[[#This Row],[En charge]]),"",IF(Calcul!$E$2="+Calcul!E2",TRUE,Calcul!$E$2=Données!I164))</f>
        <v/>
      </c>
      <c r="L164" s="1" t="str">
        <f t="shared" si="5"/>
        <v/>
      </c>
      <c r="O164" s="1" t="str">
        <f>IFERROR(SMALL(L:L,ROWS($L$2:L164))+1,"")</f>
        <v/>
      </c>
      <c r="S164" s="56">
        <f>IF(ISBLANK(Tableau2[[#This Row],[Fête]]),"-",IF(Tableau2[[#This Row],[Fête]]=Tableau2[[#This Row],[Fête]],Tableau2[[#This Row],[Fête]]," "))</f>
        <v>19510</v>
      </c>
      <c r="T164" s="57">
        <f t="shared" si="4"/>
        <v>5</v>
      </c>
      <c r="U164" s="58" t="b">
        <f>IF(T164+1=Calcul!$I$1,TRUE,Calcul!$E$2=Données!F164)</f>
        <v>0</v>
      </c>
      <c r="V164" s="1" t="str">
        <f>IF(U164,ROWS($U$2:U164),"")</f>
        <v/>
      </c>
      <c r="W164" s="1" t="str">
        <f>IFERROR(SMALL(V:V,ROWS($V$2:V164))+1,"")</f>
        <v/>
      </c>
    </row>
    <row r="165" spans="11:23">
      <c r="K165" s="1" t="str">
        <f>IF(ISBLANK(Tableau2[[#This Row],[En charge]]),"",IF(Calcul!$E$2="+Calcul!E2",TRUE,Calcul!$E$2=Données!I165))</f>
        <v/>
      </c>
      <c r="L165" s="1" t="str">
        <f t="shared" si="5"/>
        <v/>
      </c>
      <c r="O165" s="1" t="str">
        <f>IFERROR(SMALL(L:L,ROWS($L$2:L165))+1,"")</f>
        <v/>
      </c>
      <c r="S165" s="56">
        <f>IF(ISBLANK(Tableau2[[#This Row],[Fête]]),"-",IF(Tableau2[[#This Row],[Fête]]=Tableau2[[#This Row],[Fête]],Tableau2[[#This Row],[Fête]]," "))</f>
        <v>19510</v>
      </c>
      <c r="T165" s="57">
        <f t="shared" si="4"/>
        <v>5</v>
      </c>
      <c r="U165" s="58" t="b">
        <f>IF(T165+1=Calcul!$I$1,TRUE,Calcul!$E$2=Données!F165)</f>
        <v>0</v>
      </c>
      <c r="V165" s="1" t="str">
        <f>IF(U165,ROWS($U$2:U165),"")</f>
        <v/>
      </c>
      <c r="W165" s="1" t="str">
        <f>IFERROR(SMALL(V:V,ROWS($V$2:V165))+1,"")</f>
        <v/>
      </c>
    </row>
    <row r="166" spans="11:23">
      <c r="K166" s="1" t="str">
        <f>IF(ISBLANK(Tableau2[[#This Row],[En charge]]),"",IF(Calcul!$E$2="+Calcul!E2",TRUE,Calcul!$E$2=Données!I166))</f>
        <v/>
      </c>
      <c r="L166" s="1" t="str">
        <f t="shared" si="5"/>
        <v/>
      </c>
      <c r="O166" s="1" t="str">
        <f>IFERROR(SMALL(L:L,ROWS($L$2:L166))+1,"")</f>
        <v/>
      </c>
      <c r="S166" s="56" t="str">
        <f>IF(ISBLANK(Tableau2[[#This Row],[Fête]]),"-",IF(Tableau2[[#This Row],[Fête]]=Tableau2[[#This Row],[Fête]],Tableau2[[#This Row],[Fête]]," "))</f>
        <v>-</v>
      </c>
      <c r="T166" s="57" t="str">
        <f t="shared" si="4"/>
        <v>0</v>
      </c>
      <c r="U166" s="58" t="b">
        <f>IF(T166+1=Calcul!$I$1,TRUE,Calcul!$E$2=Données!F166)</f>
        <v>0</v>
      </c>
      <c r="V166" s="1" t="str">
        <f>IF(U166,ROWS($U$2:U166),"")</f>
        <v/>
      </c>
      <c r="W166" s="1" t="str">
        <f>IFERROR(SMALL(V:V,ROWS($V$2:V166))+1,"")</f>
        <v/>
      </c>
    </row>
    <row r="167" spans="11:23">
      <c r="K167" s="1" t="str">
        <f>IF(ISBLANK(Tableau2[[#This Row],[En charge]]),"",IF(Calcul!$E$2="+Calcul!E2",TRUE,Calcul!$E$2=Données!I167))</f>
        <v/>
      </c>
      <c r="L167" s="1" t="str">
        <f t="shared" si="5"/>
        <v/>
      </c>
      <c r="O167" s="1" t="str">
        <f>IFERROR(SMALL(L:L,ROWS($L$2:L167))+1,"")</f>
        <v/>
      </c>
      <c r="S167" s="56" t="str">
        <f>IF(ISBLANK(Tableau2[[#This Row],[Fête]]),"-",IF(Tableau2[[#This Row],[Fête]]=Tableau2[[#This Row],[Fête]],Tableau2[[#This Row],[Fête]]," "))</f>
        <v>-</v>
      </c>
      <c r="T167" s="57" t="str">
        <f t="shared" si="4"/>
        <v>0</v>
      </c>
      <c r="U167" s="58" t="b">
        <f>IF(T167+1=Calcul!$I$1,TRUE,Calcul!$E$2=Données!F167)</f>
        <v>0</v>
      </c>
      <c r="V167" s="1" t="str">
        <f>IF(U167,ROWS($U$2:U167),"")</f>
        <v/>
      </c>
      <c r="W167" s="1" t="str">
        <f>IFERROR(SMALL(V:V,ROWS($V$2:V167))+1,"")</f>
        <v/>
      </c>
    </row>
    <row r="168" spans="11:23">
      <c r="K168" s="1" t="str">
        <f>IF(ISBLANK(Tableau2[[#This Row],[En charge]]),"",IF(Calcul!$E$2="+Calcul!E2",TRUE,Calcul!$E$2=Données!I168))</f>
        <v/>
      </c>
      <c r="L168" s="1" t="str">
        <f t="shared" si="5"/>
        <v/>
      </c>
      <c r="O168" s="1" t="str">
        <f>IFERROR(SMALL(L:L,ROWS($L$2:L168))+1,"")</f>
        <v/>
      </c>
      <c r="S168" s="56">
        <f>IF(ISBLANK(Tableau2[[#This Row],[Fête]]),"-",IF(Tableau2[[#This Row],[Fête]]=Tableau2[[#This Row],[Fête]],Tableau2[[#This Row],[Fête]]," "))</f>
        <v>21353</v>
      </c>
      <c r="T168" s="57">
        <f t="shared" si="4"/>
        <v>6</v>
      </c>
      <c r="U168" s="58" t="b">
        <f>IF(T168+1=Calcul!$I$1,TRUE,Calcul!$E$2=Données!F168)</f>
        <v>0</v>
      </c>
      <c r="V168" s="1" t="str">
        <f>IF(U168,ROWS($U$2:U168),"")</f>
        <v/>
      </c>
      <c r="W168" s="1" t="str">
        <f>IFERROR(SMALL(V:V,ROWS($V$2:V168))+1,"")</f>
        <v/>
      </c>
    </row>
    <row r="169" spans="11:23">
      <c r="K169" s="1" t="str">
        <f>IF(ISBLANK(Tableau2[[#This Row],[En charge]]),"",IF(Calcul!$E$2="+Calcul!E2",TRUE,Calcul!$E$2=Données!I169))</f>
        <v/>
      </c>
      <c r="L169" s="1" t="str">
        <f t="shared" si="5"/>
        <v/>
      </c>
      <c r="O169" s="1" t="str">
        <f>IFERROR(SMALL(L:L,ROWS($L$2:L169))+1,"")</f>
        <v/>
      </c>
      <c r="S169" s="56" t="str">
        <f>IF(ISBLANK(Tableau2[[#This Row],[Fête]]),"-",IF(Tableau2[[#This Row],[Fête]]=Tableau2[[#This Row],[Fête]],Tableau2[[#This Row],[Fête]]," "))</f>
        <v>-</v>
      </c>
      <c r="T169" s="57" t="str">
        <f t="shared" si="4"/>
        <v>0</v>
      </c>
      <c r="U169" s="58" t="b">
        <f>IF(T169+1=Calcul!$I$1,TRUE,Calcul!$E$2=Données!F169)</f>
        <v>0</v>
      </c>
      <c r="V169" s="1" t="str">
        <f>IF(U169,ROWS($U$2:U169),"")</f>
        <v/>
      </c>
      <c r="W169" s="1" t="str">
        <f>IFERROR(SMALL(V:V,ROWS($V$2:V169))+1,"")</f>
        <v/>
      </c>
    </row>
    <row r="170" spans="11:23">
      <c r="K170" s="1" t="str">
        <f>IF(ISBLANK(Tableau2[[#This Row],[En charge]]),"",IF(Calcul!$E$2="+Calcul!E2",TRUE,Calcul!$E$2=Données!I170))</f>
        <v/>
      </c>
      <c r="L170" s="1" t="str">
        <f t="shared" si="5"/>
        <v/>
      </c>
      <c r="O170" s="1" t="str">
        <f>IFERROR(SMALL(L:L,ROWS($L$2:L170))+1,"")</f>
        <v/>
      </c>
      <c r="S170" s="56">
        <f>IF(ISBLANK(Tableau2[[#This Row],[Fête]]),"-",IF(Tableau2[[#This Row],[Fête]]=Tableau2[[#This Row],[Fête]],Tableau2[[#This Row],[Fête]]," "))</f>
        <v>16078</v>
      </c>
      <c r="T170" s="57">
        <f t="shared" si="4"/>
        <v>1</v>
      </c>
      <c r="U170" s="58" t="b">
        <f>IF(T170+1=Calcul!$I$1,TRUE,Calcul!$E$2=Données!F170)</f>
        <v>1</v>
      </c>
      <c r="V170" s="1">
        <f>IF(U170,ROWS($U$2:U170),"")</f>
        <v>169</v>
      </c>
      <c r="W170" s="1" t="str">
        <f>IFERROR(SMALL(V:V,ROWS($V$2:V170))+1,"")</f>
        <v/>
      </c>
    </row>
    <row r="171" spans="11:23">
      <c r="K171" s="1" t="str">
        <f>IF(ISBLANK(Tableau2[[#This Row],[En charge]]),"",IF(Calcul!$E$2="+Calcul!E2",TRUE,Calcul!$E$2=Données!I171))</f>
        <v/>
      </c>
      <c r="L171" s="1" t="str">
        <f t="shared" si="5"/>
        <v/>
      </c>
      <c r="O171" s="1" t="str">
        <f>IFERROR(SMALL(L:L,ROWS($L$2:L171))+1,"")</f>
        <v/>
      </c>
      <c r="S171" s="56">
        <f>IF(ISBLANK(Tableau2[[#This Row],[Fête]]),"-",IF(Tableau2[[#This Row],[Fête]]=Tableau2[[#This Row],[Fête]],Tableau2[[#This Row],[Fête]]," "))</f>
        <v>16078</v>
      </c>
      <c r="T171" s="57">
        <f t="shared" si="4"/>
        <v>1</v>
      </c>
      <c r="U171" s="58" t="b">
        <f>IF(T171+1=Calcul!$I$1,TRUE,Calcul!$E$2=Données!F171)</f>
        <v>1</v>
      </c>
      <c r="V171" s="1">
        <f>IF(U171,ROWS($U$2:U171),"")</f>
        <v>170</v>
      </c>
      <c r="W171" s="1" t="str">
        <f>IFERROR(SMALL(V:V,ROWS($V$2:V171))+1,"")</f>
        <v/>
      </c>
    </row>
    <row r="172" spans="11:23">
      <c r="K172" s="1" t="str">
        <f>IF(ISBLANK(Tableau2[[#This Row],[En charge]]),"",IF(Calcul!$E$2="+Calcul!E2",TRUE,Calcul!$E$2=Données!I172))</f>
        <v/>
      </c>
      <c r="L172" s="1" t="str">
        <f t="shared" si="5"/>
        <v/>
      </c>
      <c r="O172" s="1" t="str">
        <f>IFERROR(SMALL(L:L,ROWS($L$2:L172))+1,"")</f>
        <v/>
      </c>
      <c r="S172" s="56">
        <f>IF(ISBLANK(Tableau2[[#This Row],[Fête]]),"-",IF(Tableau2[[#This Row],[Fête]]=Tableau2[[#This Row],[Fête]],Tableau2[[#This Row],[Fête]]," "))</f>
        <v>16911</v>
      </c>
      <c r="T172" s="57">
        <f t="shared" si="4"/>
        <v>4</v>
      </c>
      <c r="U172" s="58" t="b">
        <f>IF(T172+1=Calcul!$I$1,TRUE,Calcul!$E$2=Données!F172)</f>
        <v>0</v>
      </c>
      <c r="V172" s="1" t="str">
        <f>IF(U172,ROWS($U$2:U172),"")</f>
        <v/>
      </c>
      <c r="W172" s="1" t="str">
        <f>IFERROR(SMALL(V:V,ROWS($V$2:V172))+1,"")</f>
        <v/>
      </c>
    </row>
    <row r="173" spans="11:23">
      <c r="K173" s="1" t="str">
        <f>IF(ISBLANK(Tableau2[[#This Row],[En charge]]),"",IF(Calcul!$E$2="+Calcul!E2",TRUE,Calcul!$E$2=Données!I173))</f>
        <v/>
      </c>
      <c r="L173" s="1" t="str">
        <f t="shared" si="5"/>
        <v/>
      </c>
      <c r="O173" s="1" t="str">
        <f>IFERROR(SMALL(L:L,ROWS($L$2:L173))+1,"")</f>
        <v/>
      </c>
      <c r="S173" s="56">
        <f>IF(ISBLANK(Tableau2[[#This Row],[Fête]]),"-",IF(Tableau2[[#This Row],[Fête]]=Tableau2[[#This Row],[Fête]],Tableau2[[#This Row],[Fête]]," "))</f>
        <v>16911</v>
      </c>
      <c r="T173" s="57">
        <f t="shared" si="4"/>
        <v>4</v>
      </c>
      <c r="U173" s="58" t="b">
        <f>IF(T173+1=Calcul!$I$1,TRUE,Calcul!$E$2=Données!F173)</f>
        <v>0</v>
      </c>
      <c r="V173" s="1" t="str">
        <f>IF(U173,ROWS($U$2:U173),"")</f>
        <v/>
      </c>
      <c r="W173" s="1" t="str">
        <f>IFERROR(SMALL(V:V,ROWS($V$2:V173))+1,"")</f>
        <v/>
      </c>
    </row>
    <row r="174" spans="11:23">
      <c r="K174" s="1" t="str">
        <f>IF(ISBLANK(Tableau2[[#This Row],[En charge]]),"",IF(Calcul!$E$2="+Calcul!E2",TRUE,Calcul!$E$2=Données!I174))</f>
        <v/>
      </c>
      <c r="L174" s="1" t="str">
        <f t="shared" si="5"/>
        <v/>
      </c>
      <c r="O174" s="1" t="str">
        <f>IFERROR(SMALL(L:L,ROWS($L$2:L174))+1,"")</f>
        <v/>
      </c>
      <c r="S174" s="56" t="str">
        <f>IF(ISBLANK(Tableau2[[#This Row],[Fête]]),"-",IF(Tableau2[[#This Row],[Fête]]=Tableau2[[#This Row],[Fête]],Tableau2[[#This Row],[Fête]]," "))</f>
        <v>-</v>
      </c>
      <c r="T174" s="57" t="str">
        <f t="shared" si="4"/>
        <v>0</v>
      </c>
      <c r="U174" s="58" t="b">
        <f>IF(T174+1=Calcul!$I$1,TRUE,Calcul!$E$2=Données!F174)</f>
        <v>0</v>
      </c>
      <c r="V174" s="1" t="str">
        <f>IF(U174,ROWS($U$2:U174),"")</f>
        <v/>
      </c>
      <c r="W174" s="1" t="str">
        <f>IFERROR(SMALL(V:V,ROWS($V$2:V174))+1,"")</f>
        <v/>
      </c>
    </row>
    <row r="175" spans="11:23">
      <c r="K175" s="1" t="str">
        <f>IF(ISBLANK(Tableau2[[#This Row],[En charge]]),"",IF(Calcul!$E$2="+Calcul!E2",TRUE,Calcul!$E$2=Données!I175))</f>
        <v/>
      </c>
      <c r="L175" s="1" t="str">
        <f t="shared" si="5"/>
        <v/>
      </c>
      <c r="O175" s="1" t="str">
        <f>IFERROR(SMALL(L:L,ROWS($L$2:L175))+1,"")</f>
        <v/>
      </c>
      <c r="S175" s="56" t="str">
        <f>IF(ISBLANK(Tableau2[[#This Row],[Fête]]),"-",IF(Tableau2[[#This Row],[Fête]]=Tableau2[[#This Row],[Fête]],Tableau2[[#This Row],[Fête]]," "))</f>
        <v>-</v>
      </c>
      <c r="T175" s="57" t="str">
        <f t="shared" si="4"/>
        <v>0</v>
      </c>
      <c r="U175" s="58" t="b">
        <f>IF(T175+1=Calcul!$I$1,TRUE,Calcul!$E$2=Données!F175)</f>
        <v>0</v>
      </c>
      <c r="V175" s="1" t="str">
        <f>IF(U175,ROWS($U$2:U175),"")</f>
        <v/>
      </c>
      <c r="W175" s="1" t="str">
        <f>IFERROR(SMALL(V:V,ROWS($V$2:V175))+1,"")</f>
        <v/>
      </c>
    </row>
    <row r="176" spans="11:23">
      <c r="K176" s="1" t="str">
        <f>IF(ISBLANK(Tableau2[[#This Row],[En charge]]),"",IF(Calcul!$E$2="+Calcul!E2",TRUE,Calcul!$E$2=Données!I176))</f>
        <v/>
      </c>
      <c r="L176" s="1" t="str">
        <f t="shared" si="5"/>
        <v/>
      </c>
      <c r="O176" s="1" t="str">
        <f>IFERROR(SMALL(L:L,ROWS($L$2:L176))+1,"")</f>
        <v/>
      </c>
      <c r="S176" s="56" t="str">
        <f>IF(ISBLANK(Tableau2[[#This Row],[Fête]]),"-",IF(Tableau2[[#This Row],[Fête]]=Tableau2[[#This Row],[Fête]],Tableau2[[#This Row],[Fête]]," "))</f>
        <v>-</v>
      </c>
      <c r="T176" s="57" t="str">
        <f t="shared" si="4"/>
        <v>0</v>
      </c>
      <c r="U176" s="58" t="b">
        <f>IF(T176+1=Calcul!$I$1,TRUE,Calcul!$E$2=Données!F176)</f>
        <v>0</v>
      </c>
      <c r="V176" s="1" t="str">
        <f>IF(U176,ROWS($U$2:U176),"")</f>
        <v/>
      </c>
      <c r="W176" s="1" t="str">
        <f>IFERROR(SMALL(V:V,ROWS($V$2:V176))+1,"")</f>
        <v/>
      </c>
    </row>
    <row r="177" spans="11:23">
      <c r="K177" s="1" t="str">
        <f>IF(ISBLANK(Tableau2[[#This Row],[En charge]]),"",IF(Calcul!$E$2="+Calcul!E2",TRUE,Calcul!$E$2=Données!I177))</f>
        <v/>
      </c>
      <c r="L177" s="1" t="str">
        <f t="shared" si="5"/>
        <v/>
      </c>
      <c r="O177" s="1" t="str">
        <f>IFERROR(SMALL(L:L,ROWS($L$2:L177))+1,"")</f>
        <v/>
      </c>
      <c r="S177" s="56" t="str">
        <f>IF(ISBLANK(Tableau2[[#This Row],[Fête]]),"-",IF(Tableau2[[#This Row],[Fête]]=Tableau2[[#This Row],[Fête]],Tableau2[[#This Row],[Fête]]," "))</f>
        <v>-</v>
      </c>
      <c r="T177" s="57" t="str">
        <f t="shared" si="4"/>
        <v>0</v>
      </c>
      <c r="U177" s="58" t="b">
        <f>IF(T177+1=Calcul!$I$1,TRUE,Calcul!$E$2=Données!F177)</f>
        <v>0</v>
      </c>
      <c r="V177" s="1" t="str">
        <f>IF(U177,ROWS($U$2:U177),"")</f>
        <v/>
      </c>
      <c r="W177" s="1" t="str">
        <f>IFERROR(SMALL(V:V,ROWS($V$2:V177))+1,"")</f>
        <v/>
      </c>
    </row>
    <row r="178" spans="11:23">
      <c r="K178" s="1" t="str">
        <f>IF(ISBLANK(Tableau2[[#This Row],[En charge]]),"",IF(Calcul!$E$2="+Calcul!E2",TRUE,Calcul!$E$2=Données!I178))</f>
        <v/>
      </c>
      <c r="L178" s="1" t="str">
        <f t="shared" si="5"/>
        <v/>
      </c>
      <c r="O178" s="1" t="str">
        <f>IFERROR(SMALL(L:L,ROWS($L$2:L178))+1,"")</f>
        <v/>
      </c>
      <c r="S178" s="56" t="str">
        <f>IF(ISBLANK(Tableau2[[#This Row],[Fête]]),"-",IF(Tableau2[[#This Row],[Fête]]=Tableau2[[#This Row],[Fête]],Tableau2[[#This Row],[Fête]]," "))</f>
        <v>-</v>
      </c>
      <c r="T178" s="57" t="str">
        <f t="shared" si="4"/>
        <v>0</v>
      </c>
      <c r="U178" s="58" t="b">
        <f>IF(T178+1=Calcul!$I$1,TRUE,Calcul!$E$2=Données!F178)</f>
        <v>0</v>
      </c>
      <c r="V178" s="1" t="str">
        <f>IF(U178,ROWS($U$2:U178),"")</f>
        <v/>
      </c>
      <c r="W178" s="1" t="str">
        <f>IFERROR(SMALL(V:V,ROWS($V$2:V178))+1,"")</f>
        <v/>
      </c>
    </row>
    <row r="179" spans="11:23">
      <c r="K179" s="1" t="str">
        <f>IF(ISBLANK(Tableau2[[#This Row],[En charge]]),"",IF(Calcul!$E$2="+Calcul!E2",TRUE,Calcul!$E$2=Données!I179))</f>
        <v/>
      </c>
      <c r="L179" s="1" t="str">
        <f t="shared" si="5"/>
        <v/>
      </c>
      <c r="O179" s="1" t="str">
        <f>IFERROR(SMALL(L:L,ROWS($L$2:L179))+1,"")</f>
        <v/>
      </c>
      <c r="S179" s="56" t="str">
        <f>IF(ISBLANK(Tableau2[[#This Row],[Fête]]),"-",IF(Tableau2[[#This Row],[Fête]]=Tableau2[[#This Row],[Fête]],Tableau2[[#This Row],[Fête]]," "))</f>
        <v>-</v>
      </c>
      <c r="T179" s="57" t="str">
        <f t="shared" si="4"/>
        <v>0</v>
      </c>
      <c r="U179" s="58" t="b">
        <f>IF(T179+1=Calcul!$I$1,TRUE,Calcul!$E$2=Données!F179)</f>
        <v>0</v>
      </c>
      <c r="V179" s="1" t="str">
        <f>IF(U179,ROWS($U$2:U179),"")</f>
        <v/>
      </c>
      <c r="W179" s="1" t="str">
        <f>IFERROR(SMALL(V:V,ROWS($V$2:V179))+1,"")</f>
        <v/>
      </c>
    </row>
    <row r="180" spans="11:23">
      <c r="K180" s="1" t="str">
        <f>IF(ISBLANK(Tableau2[[#This Row],[En charge]]),"",IF(Calcul!$E$2="+Calcul!E2",TRUE,Calcul!$E$2=Données!I180))</f>
        <v/>
      </c>
      <c r="L180" s="1" t="str">
        <f t="shared" si="5"/>
        <v/>
      </c>
      <c r="O180" s="1" t="str">
        <f>IFERROR(SMALL(L:L,ROWS($L$2:L180))+1,"")</f>
        <v/>
      </c>
      <c r="S180" s="56" t="str">
        <f>IF(ISBLANK(Tableau2[[#This Row],[Fête]]),"-",IF(Tableau2[[#This Row],[Fête]]=Tableau2[[#This Row],[Fête]],Tableau2[[#This Row],[Fête]]," "))</f>
        <v>-</v>
      </c>
      <c r="T180" s="57" t="str">
        <f t="shared" si="4"/>
        <v>0</v>
      </c>
      <c r="U180" s="58" t="b">
        <f>IF(T180+1=Calcul!$I$1,TRUE,Calcul!$E$2=Données!F180)</f>
        <v>0</v>
      </c>
      <c r="V180" s="1" t="str">
        <f>IF(U180,ROWS($U$2:U180),"")</f>
        <v/>
      </c>
      <c r="W180" s="1" t="str">
        <f>IFERROR(SMALL(V:V,ROWS($V$2:V180))+1,"")</f>
        <v/>
      </c>
    </row>
    <row r="181" spans="11:23">
      <c r="K181" s="1" t="str">
        <f>IF(ISBLANK(Tableau2[[#This Row],[En charge]]),"",IF(Calcul!$E$2="+Calcul!E2",TRUE,Calcul!$E$2=Données!I181))</f>
        <v/>
      </c>
      <c r="L181" s="1" t="str">
        <f t="shared" si="5"/>
        <v/>
      </c>
      <c r="O181" s="1" t="str">
        <f>IFERROR(SMALL(L:L,ROWS($L$2:L181))+1,"")</f>
        <v/>
      </c>
      <c r="S181" s="56" t="str">
        <f>IF(ISBLANK(Tableau2[[#This Row],[Fête]]),"-",IF(Tableau2[[#This Row],[Fête]]=Tableau2[[#This Row],[Fête]],Tableau2[[#This Row],[Fête]]," "))</f>
        <v>-</v>
      </c>
      <c r="T181" s="57" t="str">
        <f t="shared" si="4"/>
        <v>0</v>
      </c>
      <c r="U181" s="58" t="b">
        <f>IF(T181+1=Calcul!$I$1,TRUE,Calcul!$E$2=Données!F181)</f>
        <v>0</v>
      </c>
      <c r="V181" s="1" t="str">
        <f>IF(U181,ROWS($U$2:U181),"")</f>
        <v/>
      </c>
      <c r="W181" s="1" t="str">
        <f>IFERROR(SMALL(V:V,ROWS($V$2:V181))+1,"")</f>
        <v/>
      </c>
    </row>
    <row r="182" spans="11:23">
      <c r="K182" s="1" t="str">
        <f>IF(ISBLANK(Tableau2[[#This Row],[En charge]]),"",IF(Calcul!$E$2="+Calcul!E2",TRUE,Calcul!$E$2=Données!I182))</f>
        <v/>
      </c>
      <c r="L182" s="1" t="str">
        <f t="shared" si="5"/>
        <v/>
      </c>
      <c r="O182" s="1" t="str">
        <f>IFERROR(SMALL(L:L,ROWS($L$2:L182))+1,"")</f>
        <v/>
      </c>
      <c r="S182" s="56" t="str">
        <f>IF(ISBLANK(Tableau2[[#This Row],[Fête]]),"-",IF(Tableau2[[#This Row],[Fête]]=Tableau2[[#This Row],[Fête]],Tableau2[[#This Row],[Fête]]," "))</f>
        <v>-</v>
      </c>
      <c r="T182" s="57" t="str">
        <f t="shared" si="4"/>
        <v>0</v>
      </c>
      <c r="U182" s="58" t="b">
        <f>IF(T182+1=Calcul!$I$1,TRUE,Calcul!$E$2=Données!F182)</f>
        <v>0</v>
      </c>
      <c r="V182" s="1" t="str">
        <f>IF(U182,ROWS($U$2:U182),"")</f>
        <v/>
      </c>
      <c r="W182" s="1" t="str">
        <f>IFERROR(SMALL(V:V,ROWS($V$2:V182))+1,"")</f>
        <v/>
      </c>
    </row>
    <row r="183" spans="11:23">
      <c r="K183" s="1" t="str">
        <f>IF(ISBLANK(Tableau2[[#This Row],[En charge]]),"",IF(Calcul!$E$2="+Calcul!E2",TRUE,Calcul!$E$2=Données!I183))</f>
        <v/>
      </c>
      <c r="L183" s="1" t="str">
        <f t="shared" si="5"/>
        <v/>
      </c>
      <c r="O183" s="1" t="str">
        <f>IFERROR(SMALL(L:L,ROWS($L$2:L183))+1,"")</f>
        <v/>
      </c>
      <c r="S183" s="56" t="str">
        <f>IF(ISBLANK(Tableau2[[#This Row],[Fête]]),"-",IF(Tableau2[[#This Row],[Fête]]=Tableau2[[#This Row],[Fête]],Tableau2[[#This Row],[Fête]]," "))</f>
        <v>-</v>
      </c>
      <c r="T183" s="57" t="str">
        <f t="shared" si="4"/>
        <v>0</v>
      </c>
      <c r="U183" s="58" t="b">
        <f>IF(T183+1=Calcul!$I$1,TRUE,Calcul!$E$2=Données!F183)</f>
        <v>0</v>
      </c>
      <c r="V183" s="1" t="str">
        <f>IF(U183,ROWS($U$2:U183),"")</f>
        <v/>
      </c>
      <c r="W183" s="1" t="str">
        <f>IFERROR(SMALL(V:V,ROWS($V$2:V183))+1,"")</f>
        <v/>
      </c>
    </row>
    <row r="184" spans="11:23">
      <c r="K184" s="1" t="str">
        <f>IF(ISBLANK(Tableau2[[#This Row],[En charge]]),"",IF(Calcul!$E$2="+Calcul!E2",TRUE,Calcul!$E$2=Données!I184))</f>
        <v/>
      </c>
      <c r="L184" s="1" t="str">
        <f t="shared" si="5"/>
        <v/>
      </c>
      <c r="O184" s="1" t="str">
        <f>IFERROR(SMALL(L:L,ROWS($L$2:L184))+1,"")</f>
        <v/>
      </c>
      <c r="S184" s="56" t="str">
        <f>IF(ISBLANK(Tableau2[[#This Row],[Fête]]),"-",IF(Tableau2[[#This Row],[Fête]]=Tableau2[[#This Row],[Fête]],Tableau2[[#This Row],[Fête]]," "))</f>
        <v>-</v>
      </c>
      <c r="T184" s="57" t="str">
        <f t="shared" si="4"/>
        <v>0</v>
      </c>
      <c r="U184" s="58" t="b">
        <f>IF(T184+1=Calcul!$I$1,TRUE,Calcul!$E$2=Données!F184)</f>
        <v>0</v>
      </c>
      <c r="V184" s="1" t="str">
        <f>IF(U184,ROWS($U$2:U184),"")</f>
        <v/>
      </c>
      <c r="W184" s="1" t="str">
        <f>IFERROR(SMALL(V:V,ROWS($V$2:V184))+1,"")</f>
        <v/>
      </c>
    </row>
    <row r="185" spans="11:23">
      <c r="K185" s="1" t="str">
        <f>IF(ISBLANK(Tableau2[[#This Row],[En charge]]),"",IF(Calcul!$E$2="+Calcul!E2",TRUE,Calcul!$E$2=Données!I185))</f>
        <v/>
      </c>
      <c r="L185" s="1" t="str">
        <f t="shared" si="5"/>
        <v/>
      </c>
      <c r="O185" s="1" t="str">
        <f>IFERROR(SMALL(L:L,ROWS($L$2:L185))+1,"")</f>
        <v/>
      </c>
      <c r="S185" s="56" t="str">
        <f>IF(ISBLANK(Tableau2[[#This Row],[Fête]]),"-",IF(Tableau2[[#This Row],[Fête]]=Tableau2[[#This Row],[Fête]],Tableau2[[#This Row],[Fête]]," "))</f>
        <v>-</v>
      </c>
      <c r="T185" s="57" t="str">
        <f t="shared" si="4"/>
        <v>0</v>
      </c>
      <c r="U185" s="58" t="b">
        <f>IF(T185+1=Calcul!$I$1,TRUE,Calcul!$E$2=Données!F185)</f>
        <v>0</v>
      </c>
      <c r="V185" s="1" t="str">
        <f>IF(U185,ROWS($U$2:U185),"")</f>
        <v/>
      </c>
      <c r="W185" s="1" t="str">
        <f>IFERROR(SMALL(V:V,ROWS($V$2:V185))+1,"")</f>
        <v/>
      </c>
    </row>
    <row r="186" spans="11:23">
      <c r="K186" s="1" t="str">
        <f>IF(ISBLANK(Tableau2[[#This Row],[En charge]]),"",IF(Calcul!$E$2="+Calcul!E2",TRUE,Calcul!$E$2=Données!I186))</f>
        <v/>
      </c>
      <c r="L186" s="1" t="str">
        <f t="shared" si="5"/>
        <v/>
      </c>
      <c r="O186" s="1" t="str">
        <f>IFERROR(SMALL(L:L,ROWS($L$2:L186))+1,"")</f>
        <v/>
      </c>
      <c r="S186" s="56" t="str">
        <f>IF(ISBLANK(Tableau2[[#This Row],[Fête]]),"-",IF(Tableau2[[#This Row],[Fête]]=Tableau2[[#This Row],[Fête]],Tableau2[[#This Row],[Fête]]," "))</f>
        <v>-</v>
      </c>
      <c r="T186" s="57" t="str">
        <f t="shared" si="4"/>
        <v>0</v>
      </c>
      <c r="U186" s="58" t="b">
        <f>IF(T186+1=Calcul!$I$1,TRUE,Calcul!$E$2=Données!F186)</f>
        <v>0</v>
      </c>
      <c r="V186" s="1" t="str">
        <f>IF(U186,ROWS($U$2:U186),"")</f>
        <v/>
      </c>
      <c r="W186" s="1" t="str">
        <f>IFERROR(SMALL(V:V,ROWS($V$2:V186))+1,"")</f>
        <v/>
      </c>
    </row>
    <row r="187" spans="11:23">
      <c r="K187" s="1" t="str">
        <f>IF(ISBLANK(Tableau2[[#This Row],[En charge]]),"",IF(Calcul!$E$2="+Calcul!E2",TRUE,Calcul!$E$2=Données!I187))</f>
        <v/>
      </c>
      <c r="L187" s="1" t="str">
        <f t="shared" si="5"/>
        <v/>
      </c>
      <c r="O187" s="1" t="str">
        <f>IFERROR(SMALL(L:L,ROWS($L$2:L187))+1,"")</f>
        <v/>
      </c>
      <c r="S187" s="56" t="str">
        <f>IF(ISBLANK(Tableau2[[#This Row],[Fête]]),"-",IF(Tableau2[[#This Row],[Fête]]=Tableau2[[#This Row],[Fête]],Tableau2[[#This Row],[Fête]]," "))</f>
        <v>-</v>
      </c>
      <c r="T187" s="57" t="str">
        <f t="shared" si="4"/>
        <v>0</v>
      </c>
      <c r="U187" s="58" t="b">
        <f>IF(T187+1=Calcul!$I$1,TRUE,Calcul!$E$2=Données!F187)</f>
        <v>0</v>
      </c>
      <c r="V187" s="1" t="str">
        <f>IF(U187,ROWS($U$2:U187),"")</f>
        <v/>
      </c>
      <c r="W187" s="1" t="str">
        <f>IFERROR(SMALL(V:V,ROWS($V$2:V187))+1,"")</f>
        <v/>
      </c>
    </row>
    <row r="188" spans="11:23">
      <c r="K188" s="1" t="str">
        <f>IF(ISBLANK(Tableau2[[#This Row],[En charge]]),"",IF(Calcul!$E$2="+Calcul!E2",TRUE,Calcul!$E$2=Données!I188))</f>
        <v/>
      </c>
      <c r="L188" s="1" t="str">
        <f t="shared" si="5"/>
        <v/>
      </c>
      <c r="O188" s="1" t="str">
        <f>IFERROR(SMALL(L:L,ROWS($L$2:L188))+1,"")</f>
        <v/>
      </c>
      <c r="S188" s="56" t="str">
        <f>IF(ISBLANK(Tableau2[[#This Row],[Fête]]),"-",IF(Tableau2[[#This Row],[Fête]]=Tableau2[[#This Row],[Fête]],Tableau2[[#This Row],[Fête]]," "))</f>
        <v>-</v>
      </c>
      <c r="T188" s="57" t="str">
        <f t="shared" si="4"/>
        <v>0</v>
      </c>
      <c r="U188" s="58" t="b">
        <f>IF(T188+1=Calcul!$I$1,TRUE,Calcul!$E$2=Données!F188)</f>
        <v>0</v>
      </c>
      <c r="V188" s="1" t="str">
        <f>IF(U188,ROWS($U$2:U188),"")</f>
        <v/>
      </c>
      <c r="W188" s="1" t="str">
        <f>IFERROR(SMALL(V:V,ROWS($V$2:V188))+1,"")</f>
        <v/>
      </c>
    </row>
    <row r="189" spans="11:23">
      <c r="K189" s="1" t="str">
        <f>IF(ISBLANK(Tableau2[[#This Row],[En charge]]),"",IF(Calcul!$E$2="+Calcul!E2",TRUE,Calcul!$E$2=Données!I189))</f>
        <v/>
      </c>
      <c r="L189" s="1" t="str">
        <f t="shared" si="5"/>
        <v/>
      </c>
      <c r="O189" s="1" t="str">
        <f>IFERROR(SMALL(L:L,ROWS($L$2:L189))+1,"")</f>
        <v/>
      </c>
      <c r="S189" s="56" t="str">
        <f>IF(ISBLANK(Tableau2[[#This Row],[Fête]]),"-",IF(Tableau2[[#This Row],[Fête]]=Tableau2[[#This Row],[Fête]],Tableau2[[#This Row],[Fête]]," "))</f>
        <v>-</v>
      </c>
      <c r="T189" s="57" t="str">
        <f t="shared" si="4"/>
        <v>0</v>
      </c>
      <c r="U189" s="58" t="b">
        <f>IF(T189+1=Calcul!$I$1,TRUE,Calcul!$E$2=Données!F189)</f>
        <v>0</v>
      </c>
      <c r="V189" s="1" t="str">
        <f>IF(U189,ROWS($U$2:U189),"")</f>
        <v/>
      </c>
      <c r="W189" s="1" t="str">
        <f>IFERROR(SMALL(V:V,ROWS($V$2:V189))+1,"")</f>
        <v/>
      </c>
    </row>
    <row r="190" spans="11:23">
      <c r="K190" s="1" t="str">
        <f>IF(ISBLANK(Tableau2[[#This Row],[En charge]]),"",IF(Calcul!$E$2="+Calcul!E2",TRUE,Calcul!$E$2=Données!I190))</f>
        <v/>
      </c>
      <c r="L190" s="1" t="str">
        <f t="shared" si="5"/>
        <v/>
      </c>
      <c r="O190" s="1" t="str">
        <f>IFERROR(SMALL(L:L,ROWS($L$2:L190))+1,"")</f>
        <v/>
      </c>
      <c r="S190" s="56" t="str">
        <f>IF(ISBLANK(Tableau2[[#This Row],[Fête]]),"-",IF(Tableau2[[#This Row],[Fête]]=Tableau2[[#This Row],[Fête]],Tableau2[[#This Row],[Fête]]," "))</f>
        <v>-</v>
      </c>
      <c r="T190" s="57" t="str">
        <f t="shared" si="4"/>
        <v>0</v>
      </c>
      <c r="U190" s="58" t="b">
        <f>IF(T190+1=Calcul!$I$1,TRUE,Calcul!$E$2=Données!F190)</f>
        <v>0</v>
      </c>
      <c r="V190" s="1" t="str">
        <f>IF(U190,ROWS($U$2:U190),"")</f>
        <v/>
      </c>
      <c r="W190" s="1" t="str">
        <f>IFERROR(SMALL(V:V,ROWS($V$2:V190))+1,"")</f>
        <v/>
      </c>
    </row>
    <row r="191" spans="11:23">
      <c r="K191" s="1" t="str">
        <f>IF(ISBLANK(Tableau2[[#This Row],[En charge]]),"",IF(Calcul!$E$2="+Calcul!E2",TRUE,Calcul!$E$2=Données!I191))</f>
        <v/>
      </c>
      <c r="L191" s="1" t="str">
        <f t="shared" si="5"/>
        <v/>
      </c>
      <c r="O191" s="1" t="str">
        <f>IFERROR(SMALL(L:L,ROWS($L$2:L191))+1,"")</f>
        <v/>
      </c>
      <c r="S191" s="56" t="str">
        <f>IF(ISBLANK(Tableau2[[#This Row],[Fête]]),"-",IF(Tableau2[[#This Row],[Fête]]=Tableau2[[#This Row],[Fête]],Tableau2[[#This Row],[Fête]]," "))</f>
        <v>-</v>
      </c>
      <c r="T191" s="57" t="str">
        <f t="shared" si="4"/>
        <v>0</v>
      </c>
      <c r="U191" s="58" t="b">
        <f>IF(T191+1=Calcul!$I$1,TRUE,Calcul!$E$2=Données!F191)</f>
        <v>0</v>
      </c>
      <c r="V191" s="1" t="str">
        <f>IF(U191,ROWS($U$2:U191),"")</f>
        <v/>
      </c>
      <c r="W191" s="1" t="str">
        <f>IFERROR(SMALL(V:V,ROWS($V$2:V191))+1,"")</f>
        <v/>
      </c>
    </row>
    <row r="192" spans="11:23">
      <c r="K192" s="1" t="str">
        <f>IF(ISBLANK(Tableau2[[#This Row],[En charge]]),"",IF(Calcul!$E$2="+Calcul!E2",TRUE,Calcul!$E$2=Données!I192))</f>
        <v/>
      </c>
      <c r="L192" s="1" t="str">
        <f t="shared" si="5"/>
        <v/>
      </c>
      <c r="O192" s="1" t="str">
        <f>IFERROR(SMALL(L:L,ROWS($L$2:L192))+1,"")</f>
        <v/>
      </c>
      <c r="S192" s="56" t="str">
        <f>IF(ISBLANK(Tableau2[[#This Row],[Fête]]),"-",IF(Tableau2[[#This Row],[Fête]]=Tableau2[[#This Row],[Fête]],Tableau2[[#This Row],[Fête]]," "))</f>
        <v>-</v>
      </c>
      <c r="T192" s="57" t="str">
        <f t="shared" si="4"/>
        <v>0</v>
      </c>
      <c r="U192" s="58" t="b">
        <f>IF(T192+1=Calcul!$I$1,TRUE,Calcul!$E$2=Données!F192)</f>
        <v>0</v>
      </c>
      <c r="V192" s="1" t="str">
        <f>IF(U192,ROWS($U$2:U192),"")</f>
        <v/>
      </c>
      <c r="W192" s="1" t="str">
        <f>IFERROR(SMALL(V:V,ROWS($V$2:V192))+1,"")</f>
        <v/>
      </c>
    </row>
    <row r="193" spans="11:23">
      <c r="K193" s="1" t="str">
        <f>IF(ISBLANK(Tableau2[[#This Row],[En charge]]),"",IF(Calcul!$E$2="+Calcul!E2",TRUE,Calcul!$E$2=Données!I193))</f>
        <v/>
      </c>
      <c r="L193" s="1" t="str">
        <f t="shared" si="5"/>
        <v/>
      </c>
      <c r="O193" s="1" t="str">
        <f>IFERROR(SMALL(L:L,ROWS($L$2:L193))+1,"")</f>
        <v/>
      </c>
      <c r="S193" s="56" t="str">
        <f>IF(ISBLANK(Tableau2[[#This Row],[Fête]]),"-",IF(Tableau2[[#This Row],[Fête]]=Tableau2[[#This Row],[Fête]],Tableau2[[#This Row],[Fête]]," "))</f>
        <v>-</v>
      </c>
      <c r="T193" s="57" t="str">
        <f t="shared" si="4"/>
        <v>0</v>
      </c>
      <c r="U193" s="58" t="b">
        <f>IF(T193+1=Calcul!$I$1,TRUE,Calcul!$E$2=Données!F193)</f>
        <v>0</v>
      </c>
      <c r="V193" s="1" t="str">
        <f>IF(U193,ROWS($U$2:U193),"")</f>
        <v/>
      </c>
      <c r="W193" s="1" t="str">
        <f>IFERROR(SMALL(V:V,ROWS($V$2:V193))+1,"")</f>
        <v/>
      </c>
    </row>
    <row r="194" spans="11:23">
      <c r="K194" s="1" t="str">
        <f>IF(ISBLANK(Tableau2[[#This Row],[En charge]]),"",IF(Calcul!$E$2="+Calcul!E2",TRUE,Calcul!$E$2=Données!I194))</f>
        <v/>
      </c>
      <c r="L194" s="1" t="str">
        <f t="shared" si="5"/>
        <v/>
      </c>
      <c r="O194" s="1" t="str">
        <f>IFERROR(SMALL(L:L,ROWS($L$2:L194))+1,"")</f>
        <v/>
      </c>
      <c r="S194" s="56" t="str">
        <f>IF(ISBLANK(Tableau2[[#This Row],[Fête]]),"-",IF(Tableau2[[#This Row],[Fête]]=Tableau2[[#This Row],[Fête]],Tableau2[[#This Row],[Fête]]," "))</f>
        <v>-</v>
      </c>
      <c r="T194" s="57" t="str">
        <f t="shared" ref="T194:T257" si="6">IF(S194="-","0",MONTH(S194))</f>
        <v>0</v>
      </c>
      <c r="U194" s="58" t="b">
        <f>IF(T194+1=Calcul!$I$1,TRUE,Calcul!$E$2=Données!F194)</f>
        <v>0</v>
      </c>
      <c r="V194" s="1" t="str">
        <f>IF(U194,ROWS($U$2:U194),"")</f>
        <v/>
      </c>
      <c r="W194" s="1" t="str">
        <f>IFERROR(SMALL(V:V,ROWS($V$2:V194))+1,"")</f>
        <v/>
      </c>
    </row>
    <row r="195" spans="11:23">
      <c r="K195" s="1" t="str">
        <f>IF(ISBLANK(Tableau2[[#This Row],[En charge]]),"",IF(Calcul!$E$2="+Calcul!E2",TRUE,Calcul!$E$2=Données!I195))</f>
        <v/>
      </c>
      <c r="L195" s="1" t="str">
        <f t="shared" si="5"/>
        <v/>
      </c>
      <c r="O195" s="1" t="str">
        <f>IFERROR(SMALL(L:L,ROWS($L$2:L195))+1,"")</f>
        <v/>
      </c>
      <c r="S195" s="56" t="str">
        <f>IF(ISBLANK(Tableau2[[#This Row],[Fête]]),"-",IF(Tableau2[[#This Row],[Fête]]=Tableau2[[#This Row],[Fête]],Tableau2[[#This Row],[Fête]]," "))</f>
        <v>-</v>
      </c>
      <c r="T195" s="57" t="str">
        <f t="shared" si="6"/>
        <v>0</v>
      </c>
      <c r="U195" s="58" t="b">
        <f>IF(T195+1=Calcul!$I$1,TRUE,Calcul!$E$2=Données!F195)</f>
        <v>0</v>
      </c>
      <c r="V195" s="1" t="str">
        <f>IF(U195,ROWS($U$2:U195),"")</f>
        <v/>
      </c>
      <c r="W195" s="1" t="str">
        <f>IFERROR(SMALL(V:V,ROWS($V$2:V195))+1,"")</f>
        <v/>
      </c>
    </row>
    <row r="196" spans="11:23">
      <c r="K196" s="1" t="str">
        <f>IF(ISBLANK(Tableau2[[#This Row],[En charge]]),"",IF(Calcul!$E$2="+Calcul!E2",TRUE,Calcul!$E$2=Données!I196))</f>
        <v/>
      </c>
      <c r="L196" s="1" t="str">
        <f t="shared" si="5"/>
        <v/>
      </c>
      <c r="O196" s="1" t="str">
        <f>IFERROR(SMALL(L:L,ROWS($L$2:L196))+1,"")</f>
        <v/>
      </c>
      <c r="S196" s="56" t="str">
        <f>IF(ISBLANK(Tableau2[[#This Row],[Fête]]),"-",IF(Tableau2[[#This Row],[Fête]]=Tableau2[[#This Row],[Fête]],Tableau2[[#This Row],[Fête]]," "))</f>
        <v>-</v>
      </c>
      <c r="T196" s="57" t="str">
        <f t="shared" si="6"/>
        <v>0</v>
      </c>
      <c r="U196" s="58" t="b">
        <f>IF(T196+1=Calcul!$I$1,TRUE,Calcul!$E$2=Données!F196)</f>
        <v>0</v>
      </c>
      <c r="V196" s="1" t="str">
        <f>IF(U196,ROWS($U$2:U196),"")</f>
        <v/>
      </c>
      <c r="W196" s="1" t="str">
        <f>IFERROR(SMALL(V:V,ROWS($V$2:V196))+1,"")</f>
        <v/>
      </c>
    </row>
    <row r="197" spans="11:23">
      <c r="K197" s="1" t="str">
        <f>IF(ISBLANK(Tableau2[[#This Row],[En charge]]),"",IF(Calcul!$E$2="+Calcul!E2",TRUE,Calcul!$E$2=Données!I197))</f>
        <v/>
      </c>
      <c r="L197" s="1" t="str">
        <f t="shared" si="5"/>
        <v/>
      </c>
      <c r="O197" s="1" t="str">
        <f>IFERROR(SMALL(L:L,ROWS($L$2:L197))+1,"")</f>
        <v/>
      </c>
      <c r="S197" s="56" t="str">
        <f>IF(ISBLANK(Tableau2[[#This Row],[Fête]]),"-",IF(Tableau2[[#This Row],[Fête]]=Tableau2[[#This Row],[Fête]],Tableau2[[#This Row],[Fête]]," "))</f>
        <v>-</v>
      </c>
      <c r="T197" s="57" t="str">
        <f t="shared" si="6"/>
        <v>0</v>
      </c>
      <c r="U197" s="58" t="b">
        <f>IF(T197+1=Calcul!$I$1,TRUE,Calcul!$E$2=Données!F197)</f>
        <v>0</v>
      </c>
      <c r="V197" s="1" t="str">
        <f>IF(U197,ROWS($U$2:U197),"")</f>
        <v/>
      </c>
      <c r="W197" s="1" t="str">
        <f>IFERROR(SMALL(V:V,ROWS($V$2:V197))+1,"")</f>
        <v/>
      </c>
    </row>
    <row r="198" spans="11:23">
      <c r="K198" s="1" t="str">
        <f>IF(ISBLANK(Tableau2[[#This Row],[En charge]]),"",IF(Calcul!$E$2="+Calcul!E2",TRUE,Calcul!$E$2=Données!I198))</f>
        <v/>
      </c>
      <c r="L198" s="1" t="str">
        <f t="shared" si="5"/>
        <v/>
      </c>
      <c r="O198" s="1" t="str">
        <f>IFERROR(SMALL(L:L,ROWS($L$2:L198))+1,"")</f>
        <v/>
      </c>
      <c r="S198" s="56" t="str">
        <f>IF(ISBLANK(Tableau2[[#This Row],[Fête]]),"-",IF(Tableau2[[#This Row],[Fête]]=Tableau2[[#This Row],[Fête]],Tableau2[[#This Row],[Fête]]," "))</f>
        <v>-</v>
      </c>
      <c r="T198" s="57" t="str">
        <f t="shared" si="6"/>
        <v>0</v>
      </c>
      <c r="U198" s="58" t="b">
        <f>IF(T198+1=Calcul!$I$1,TRUE,Calcul!$E$2=Données!F198)</f>
        <v>0</v>
      </c>
      <c r="V198" s="1" t="str">
        <f>IF(U198,ROWS($U$2:U198),"")</f>
        <v/>
      </c>
      <c r="W198" s="1" t="str">
        <f>IFERROR(SMALL(V:V,ROWS($V$2:V198))+1,"")</f>
        <v/>
      </c>
    </row>
    <row r="199" spans="11:23">
      <c r="K199" s="1" t="str">
        <f>IF(ISBLANK(Tableau2[[#This Row],[En charge]]),"",IF(Calcul!$E$2="+Calcul!E2",TRUE,Calcul!$E$2=Données!I199))</f>
        <v/>
      </c>
      <c r="L199" s="1" t="str">
        <f t="shared" si="5"/>
        <v/>
      </c>
      <c r="O199" s="1" t="str">
        <f>IFERROR(SMALL(L:L,ROWS($L$2:L199))+1,"")</f>
        <v/>
      </c>
      <c r="S199" s="56" t="str">
        <f>IF(ISBLANK(Tableau2[[#This Row],[Fête]]),"-",IF(Tableau2[[#This Row],[Fête]]=Tableau2[[#This Row],[Fête]],Tableau2[[#This Row],[Fête]]," "))</f>
        <v>-</v>
      </c>
      <c r="T199" s="57" t="str">
        <f t="shared" si="6"/>
        <v>0</v>
      </c>
      <c r="U199" s="58" t="b">
        <f>IF(T199+1=Calcul!$I$1,TRUE,Calcul!$E$2=Données!F199)</f>
        <v>0</v>
      </c>
      <c r="V199" s="1" t="str">
        <f>IF(U199,ROWS($U$2:U199),"")</f>
        <v/>
      </c>
      <c r="W199" s="1" t="str">
        <f>IFERROR(SMALL(V:V,ROWS($V$2:V199))+1,"")</f>
        <v/>
      </c>
    </row>
    <row r="200" spans="11:23">
      <c r="K200" s="1" t="str">
        <f>IF(ISBLANK(Tableau2[[#This Row],[En charge]]),"",IF(Calcul!$E$2="+Calcul!E2",TRUE,Calcul!$E$2=Données!I200))</f>
        <v/>
      </c>
      <c r="L200" s="1" t="str">
        <f t="shared" si="5"/>
        <v/>
      </c>
      <c r="O200" s="1" t="str">
        <f>IFERROR(SMALL(L:L,ROWS($L$2:L200))+1,"")</f>
        <v/>
      </c>
      <c r="S200" s="56" t="str">
        <f>IF(ISBLANK(Tableau2[[#This Row],[Fête]]),"-",IF(Tableau2[[#This Row],[Fête]]=Tableau2[[#This Row],[Fête]],Tableau2[[#This Row],[Fête]]," "))</f>
        <v>-</v>
      </c>
      <c r="T200" s="57" t="str">
        <f t="shared" si="6"/>
        <v>0</v>
      </c>
      <c r="U200" s="58" t="b">
        <f>IF(T200+1=Calcul!$I$1,TRUE,Calcul!$E$2=Données!F200)</f>
        <v>0</v>
      </c>
      <c r="V200" s="1" t="str">
        <f>IF(U200,ROWS($U$2:U200),"")</f>
        <v/>
      </c>
      <c r="W200" s="1" t="str">
        <f>IFERROR(SMALL(V:V,ROWS($V$2:V200))+1,"")</f>
        <v/>
      </c>
    </row>
    <row r="201" spans="11:23">
      <c r="K201" s="1" t="str">
        <f>IF(ISBLANK(Tableau2[[#This Row],[En charge]]),"",IF(Calcul!$E$2="+Calcul!E2",TRUE,Calcul!$E$2=Données!I201))</f>
        <v/>
      </c>
      <c r="L201" s="1" t="str">
        <f t="shared" si="5"/>
        <v/>
      </c>
      <c r="O201" s="1" t="str">
        <f>IFERROR(SMALL(L:L,ROWS($L$2:L201))+1,"")</f>
        <v/>
      </c>
      <c r="S201" s="56" t="str">
        <f>IF(ISBLANK(Tableau2[[#This Row],[Fête]]),"-",IF(Tableau2[[#This Row],[Fête]]=Tableau2[[#This Row],[Fête]],Tableau2[[#This Row],[Fête]]," "))</f>
        <v>-</v>
      </c>
      <c r="T201" s="57" t="str">
        <f t="shared" si="6"/>
        <v>0</v>
      </c>
      <c r="U201" s="58" t="b">
        <f>IF(T201+1=Calcul!$I$1,TRUE,Calcul!$E$2=Données!F201)</f>
        <v>0</v>
      </c>
      <c r="V201" s="1" t="str">
        <f>IF(U201,ROWS($U$2:U201),"")</f>
        <v/>
      </c>
      <c r="W201" s="1" t="str">
        <f>IFERROR(SMALL(V:V,ROWS($V$2:V201))+1,"")</f>
        <v/>
      </c>
    </row>
    <row r="202" spans="11:23">
      <c r="K202" s="1" t="str">
        <f>IF(ISBLANK(Tableau2[[#This Row],[En charge]]),"",IF(Calcul!$E$2="+Calcul!E2",TRUE,Calcul!$E$2=Données!I202))</f>
        <v/>
      </c>
      <c r="L202" s="1" t="str">
        <f t="shared" si="5"/>
        <v/>
      </c>
      <c r="O202" s="1" t="str">
        <f>IFERROR(SMALL(L:L,ROWS($L$2:L202))+1,"")</f>
        <v/>
      </c>
      <c r="S202" s="56" t="str">
        <f>IF(ISBLANK(Tableau2[[#This Row],[Fête]]),"-",IF(Tableau2[[#This Row],[Fête]]=Tableau2[[#This Row],[Fête]],Tableau2[[#This Row],[Fête]]," "))</f>
        <v>-</v>
      </c>
      <c r="T202" s="57" t="str">
        <f t="shared" si="6"/>
        <v>0</v>
      </c>
      <c r="U202" s="58" t="b">
        <f>IF(T202+1=Calcul!$I$1,TRUE,Calcul!$E$2=Données!F202)</f>
        <v>0</v>
      </c>
      <c r="V202" s="1" t="str">
        <f>IF(U202,ROWS($U$2:U202),"")</f>
        <v/>
      </c>
      <c r="W202" s="1" t="str">
        <f>IFERROR(SMALL(V:V,ROWS($V$2:V202))+1,"")</f>
        <v/>
      </c>
    </row>
    <row r="203" spans="11:23">
      <c r="K203" s="1" t="str">
        <f>IF(ISBLANK(Tableau2[[#This Row],[En charge]]),"",IF(Calcul!$E$2="+Calcul!E2",TRUE,Calcul!$E$2=Données!I203))</f>
        <v/>
      </c>
      <c r="L203" s="1" t="str">
        <f t="shared" si="5"/>
        <v/>
      </c>
      <c r="O203" s="1" t="str">
        <f>IFERROR(SMALL(L:L,ROWS($L$2:L203))+1,"")</f>
        <v/>
      </c>
      <c r="S203" s="56" t="str">
        <f>IF(ISBLANK(Tableau2[[#This Row],[Fête]]),"-",IF(Tableau2[[#This Row],[Fête]]=Tableau2[[#This Row],[Fête]],Tableau2[[#This Row],[Fête]]," "))</f>
        <v>-</v>
      </c>
      <c r="T203" s="57" t="str">
        <f t="shared" si="6"/>
        <v>0</v>
      </c>
      <c r="U203" s="58" t="b">
        <f>IF(T203+1=Calcul!$I$1,TRUE,Calcul!$E$2=Données!F203)</f>
        <v>0</v>
      </c>
      <c r="V203" s="1" t="str">
        <f>IF(U203,ROWS($U$2:U203),"")</f>
        <v/>
      </c>
      <c r="W203" s="1" t="str">
        <f>IFERROR(SMALL(V:V,ROWS($V$2:V203))+1,"")</f>
        <v/>
      </c>
    </row>
    <row r="204" spans="11:23">
      <c r="K204" s="1" t="str">
        <f>IF(ISBLANK(Tableau2[[#This Row],[En charge]]),"",IF(Calcul!$E$2="+Calcul!E2",TRUE,Calcul!$E$2=Données!I204))</f>
        <v/>
      </c>
      <c r="L204" s="1" t="str">
        <f t="shared" si="5"/>
        <v/>
      </c>
      <c r="O204" s="1" t="str">
        <f>IFERROR(SMALL(L:L,ROWS($L$2:L204))+1,"")</f>
        <v/>
      </c>
      <c r="S204" s="56" t="str">
        <f>IF(ISBLANK(Tableau2[[#This Row],[Fête]]),"-",IF(Tableau2[[#This Row],[Fête]]=Tableau2[[#This Row],[Fête]],Tableau2[[#This Row],[Fête]]," "))</f>
        <v>-</v>
      </c>
      <c r="T204" s="57" t="str">
        <f t="shared" si="6"/>
        <v>0</v>
      </c>
      <c r="U204" s="58" t="b">
        <f>IF(T204+1=Calcul!$I$1,TRUE,Calcul!$E$2=Données!F204)</f>
        <v>0</v>
      </c>
      <c r="V204" s="1" t="str">
        <f>IF(U204,ROWS($U$2:U204),"")</f>
        <v/>
      </c>
      <c r="W204" s="1" t="str">
        <f>IFERROR(SMALL(V:V,ROWS($V$2:V204))+1,"")</f>
        <v/>
      </c>
    </row>
    <row r="205" spans="11:23">
      <c r="K205" s="1" t="str">
        <f>IF(ISBLANK(Tableau2[[#This Row],[En charge]]),"",IF(Calcul!$E$2="+Calcul!E2",TRUE,Calcul!$E$2=Données!I205))</f>
        <v/>
      </c>
      <c r="L205" s="1" t="str">
        <f t="shared" si="5"/>
        <v/>
      </c>
      <c r="O205" s="1" t="str">
        <f>IFERROR(SMALL(L:L,ROWS($L$2:L205))+1,"")</f>
        <v/>
      </c>
      <c r="S205" s="56" t="str">
        <f>IF(ISBLANK(Tableau2[[#This Row],[Fête]]),"-",IF(Tableau2[[#This Row],[Fête]]=Tableau2[[#This Row],[Fête]],Tableau2[[#This Row],[Fête]]," "))</f>
        <v>-</v>
      </c>
      <c r="T205" s="57" t="str">
        <f t="shared" si="6"/>
        <v>0</v>
      </c>
      <c r="U205" s="58" t="b">
        <f>IF(T205+1=Calcul!$I$1,TRUE,Calcul!$E$2=Données!F205)</f>
        <v>0</v>
      </c>
      <c r="V205" s="1" t="str">
        <f>IF(U205,ROWS($U$2:U205),"")</f>
        <v/>
      </c>
      <c r="W205" s="1" t="str">
        <f>IFERROR(SMALL(V:V,ROWS($V$2:V205))+1,"")</f>
        <v/>
      </c>
    </row>
    <row r="206" spans="11:23">
      <c r="K206" s="1" t="str">
        <f>IF(ISBLANK(Tableau2[[#This Row],[En charge]]),"",IF(Calcul!$E$2="+Calcul!E2",TRUE,Calcul!$E$2=Données!I206))</f>
        <v/>
      </c>
      <c r="L206" s="1" t="str">
        <f t="shared" si="5"/>
        <v/>
      </c>
      <c r="O206" s="1" t="str">
        <f>IFERROR(SMALL(L:L,ROWS($L$2:L206))+1,"")</f>
        <v/>
      </c>
      <c r="S206" s="56" t="str">
        <f>IF(ISBLANK(Tableau2[[#This Row],[Fête]]),"-",IF(Tableau2[[#This Row],[Fête]]=Tableau2[[#This Row],[Fête]],Tableau2[[#This Row],[Fête]]," "))</f>
        <v>-</v>
      </c>
      <c r="T206" s="57" t="str">
        <f t="shared" si="6"/>
        <v>0</v>
      </c>
      <c r="U206" s="58" t="b">
        <f>IF(T206+1=Calcul!$I$1,TRUE,Calcul!$E$2=Données!F206)</f>
        <v>0</v>
      </c>
      <c r="V206" s="1" t="str">
        <f>IF(U206,ROWS($U$2:U206),"")</f>
        <v/>
      </c>
      <c r="W206" s="1" t="str">
        <f>IFERROR(SMALL(V:V,ROWS($V$2:V206))+1,"")</f>
        <v/>
      </c>
    </row>
    <row r="207" spans="11:23">
      <c r="K207" s="1" t="str">
        <f>IF(ISBLANK(Tableau2[[#This Row],[En charge]]),"",IF(Calcul!$E$2="+Calcul!E2",TRUE,Calcul!$E$2=Données!I207))</f>
        <v/>
      </c>
      <c r="L207" s="1" t="str">
        <f t="shared" si="5"/>
        <v/>
      </c>
      <c r="O207" s="1" t="str">
        <f>IFERROR(SMALL(L:L,ROWS($L$2:L207))+1,"")</f>
        <v/>
      </c>
      <c r="S207" s="56" t="str">
        <f>IF(ISBLANK(Tableau2[[#This Row],[Fête]]),"-",IF(Tableau2[[#This Row],[Fête]]=Tableau2[[#This Row],[Fête]],Tableau2[[#This Row],[Fête]]," "))</f>
        <v>-</v>
      </c>
      <c r="T207" s="57" t="str">
        <f t="shared" si="6"/>
        <v>0</v>
      </c>
      <c r="U207" s="58" t="b">
        <f>IF(T207+1=Calcul!$I$1,TRUE,Calcul!$E$2=Données!F207)</f>
        <v>0</v>
      </c>
      <c r="V207" s="1" t="str">
        <f>IF(U207,ROWS($U$2:U207),"")</f>
        <v/>
      </c>
      <c r="W207" s="1" t="str">
        <f>IFERROR(SMALL(V:V,ROWS($V$2:V207))+1,"")</f>
        <v/>
      </c>
    </row>
    <row r="208" spans="11:23">
      <c r="K208" s="1" t="str">
        <f>IF(ISBLANK(Tableau2[[#This Row],[En charge]]),"",IF(Calcul!$E$2="+Calcul!E2",TRUE,Calcul!$E$2=Données!I208))</f>
        <v/>
      </c>
      <c r="L208" s="1" t="str">
        <f t="shared" si="5"/>
        <v/>
      </c>
      <c r="O208" s="1" t="str">
        <f>IFERROR(SMALL(L:L,ROWS($L$2:L208))+1,"")</f>
        <v/>
      </c>
      <c r="S208" s="56" t="str">
        <f>IF(ISBLANK(Tableau2[[#This Row],[Fête]]),"-",IF(Tableau2[[#This Row],[Fête]]=Tableau2[[#This Row],[Fête]],Tableau2[[#This Row],[Fête]]," "))</f>
        <v>-</v>
      </c>
      <c r="T208" s="57" t="str">
        <f t="shared" si="6"/>
        <v>0</v>
      </c>
      <c r="U208" s="58" t="b">
        <f>IF(T208+1=Calcul!$I$1,TRUE,Calcul!$E$2=Données!F208)</f>
        <v>0</v>
      </c>
      <c r="V208" s="1" t="str">
        <f>IF(U208,ROWS($U$2:U208),"")</f>
        <v/>
      </c>
      <c r="W208" s="1" t="str">
        <f>IFERROR(SMALL(V:V,ROWS($V$2:V208))+1,"")</f>
        <v/>
      </c>
    </row>
    <row r="209" spans="11:23">
      <c r="K209" s="1" t="str">
        <f>IF(ISBLANK(Tableau2[[#This Row],[En charge]]),"",IF(Calcul!$E$2="+Calcul!E2",TRUE,Calcul!$E$2=Données!I209))</f>
        <v/>
      </c>
      <c r="L209" s="1" t="str">
        <f t="shared" si="5"/>
        <v/>
      </c>
      <c r="O209" s="1" t="str">
        <f>IFERROR(SMALL(L:L,ROWS($L$2:L209))+1,"")</f>
        <v/>
      </c>
      <c r="S209" s="56" t="str">
        <f>IF(ISBLANK(Tableau2[[#This Row],[Fête]]),"-",IF(Tableau2[[#This Row],[Fête]]=Tableau2[[#This Row],[Fête]],Tableau2[[#This Row],[Fête]]," "))</f>
        <v>-</v>
      </c>
      <c r="T209" s="57" t="str">
        <f t="shared" si="6"/>
        <v>0</v>
      </c>
      <c r="U209" s="58" t="b">
        <f>IF(T209+1=Calcul!$I$1,TRUE,Calcul!$E$2=Données!F209)</f>
        <v>0</v>
      </c>
      <c r="V209" s="1" t="str">
        <f>IF(U209,ROWS($U$2:U209),"")</f>
        <v/>
      </c>
      <c r="W209" s="1" t="str">
        <f>IFERROR(SMALL(V:V,ROWS($V$2:V209))+1,"")</f>
        <v/>
      </c>
    </row>
    <row r="210" spans="11:23">
      <c r="K210" s="1" t="str">
        <f>IF(ISBLANK(Tableau2[[#This Row],[En charge]]),"",IF(Calcul!$E$2="+Calcul!E2",TRUE,Calcul!$E$2=Données!I210))</f>
        <v/>
      </c>
      <c r="L210" s="1" t="str">
        <f t="shared" si="5"/>
        <v/>
      </c>
      <c r="O210" s="1" t="str">
        <f>IFERROR(SMALL(L:L,ROWS($L$2:L210))+1,"")</f>
        <v/>
      </c>
      <c r="S210" s="56" t="str">
        <f>IF(ISBLANK(Tableau2[[#This Row],[Fête]]),"-",IF(Tableau2[[#This Row],[Fête]]=Tableau2[[#This Row],[Fête]],Tableau2[[#This Row],[Fête]]," "))</f>
        <v>-</v>
      </c>
      <c r="T210" s="57" t="str">
        <f t="shared" si="6"/>
        <v>0</v>
      </c>
      <c r="U210" s="58" t="b">
        <f>IF(T210+1=Calcul!$I$1,TRUE,Calcul!$E$2=Données!F210)</f>
        <v>0</v>
      </c>
      <c r="V210" s="1" t="str">
        <f>IF(U210,ROWS($U$2:U210),"")</f>
        <v/>
      </c>
      <c r="W210" s="1" t="str">
        <f>IFERROR(SMALL(V:V,ROWS($V$2:V210))+1,"")</f>
        <v/>
      </c>
    </row>
    <row r="211" spans="11:23">
      <c r="K211" s="1" t="str">
        <f>IF(ISBLANK(Tableau2[[#This Row],[En charge]]),"",IF(Calcul!$E$2="+Calcul!E2",TRUE,Calcul!$E$2=Données!I211))</f>
        <v/>
      </c>
      <c r="L211" s="1" t="str">
        <f t="shared" si="5"/>
        <v/>
      </c>
      <c r="O211" s="1" t="str">
        <f>IFERROR(SMALL(L:L,ROWS($L$2:L211))+1,"")</f>
        <v/>
      </c>
      <c r="S211" s="56" t="str">
        <f>IF(ISBLANK(Tableau2[[#This Row],[Fête]]),"-",IF(Tableau2[[#This Row],[Fête]]=Tableau2[[#This Row],[Fête]],Tableau2[[#This Row],[Fête]]," "))</f>
        <v>-</v>
      </c>
      <c r="T211" s="57" t="str">
        <f t="shared" si="6"/>
        <v>0</v>
      </c>
      <c r="U211" s="58" t="b">
        <f>IF(T211+1=Calcul!$I$1,TRUE,Calcul!$E$2=Données!F211)</f>
        <v>0</v>
      </c>
      <c r="V211" s="1" t="str">
        <f>IF(U211,ROWS($U$2:U211),"")</f>
        <v/>
      </c>
      <c r="W211" s="1" t="str">
        <f>IFERROR(SMALL(V:V,ROWS($V$2:V211))+1,"")</f>
        <v/>
      </c>
    </row>
    <row r="212" spans="11:23">
      <c r="K212" s="1" t="str">
        <f>IF(ISBLANK(Tableau2[[#This Row],[En charge]]),"",IF(Calcul!$E$2="+Calcul!E2",TRUE,Calcul!$E$2=Données!I212))</f>
        <v/>
      </c>
      <c r="L212" s="1" t="str">
        <f t="shared" si="5"/>
        <v/>
      </c>
      <c r="O212" s="1" t="str">
        <f>IFERROR(SMALL(L:L,ROWS($L$2:L212))+1,"")</f>
        <v/>
      </c>
      <c r="S212" s="56" t="str">
        <f>IF(ISBLANK(Tableau2[[#This Row],[Fête]]),"-",IF(Tableau2[[#This Row],[Fête]]=Tableau2[[#This Row],[Fête]],Tableau2[[#This Row],[Fête]]," "))</f>
        <v>-</v>
      </c>
      <c r="T212" s="57" t="str">
        <f t="shared" si="6"/>
        <v>0</v>
      </c>
      <c r="U212" s="58" t="b">
        <f>IF(T212+1=Calcul!$I$1,TRUE,Calcul!$E$2=Données!F212)</f>
        <v>0</v>
      </c>
      <c r="V212" s="1" t="str">
        <f>IF(U212,ROWS($U$2:U212),"")</f>
        <v/>
      </c>
      <c r="W212" s="1" t="str">
        <f>IFERROR(SMALL(V:V,ROWS($V$2:V212))+1,"")</f>
        <v/>
      </c>
    </row>
    <row r="213" spans="11:23">
      <c r="K213" s="1" t="str">
        <f>IF(ISBLANK(Tableau2[[#This Row],[En charge]]),"",IF(Calcul!$E$2="+Calcul!E2",TRUE,Calcul!$E$2=Données!I213))</f>
        <v/>
      </c>
      <c r="L213" s="1" t="str">
        <f t="shared" si="5"/>
        <v/>
      </c>
      <c r="O213" s="1" t="str">
        <f>IFERROR(SMALL(L:L,ROWS($L$2:L213))+1,"")</f>
        <v/>
      </c>
      <c r="S213" s="56" t="str">
        <f>IF(ISBLANK(Tableau2[[#This Row],[Fête]]),"-",IF(Tableau2[[#This Row],[Fête]]=Tableau2[[#This Row],[Fête]],Tableau2[[#This Row],[Fête]]," "))</f>
        <v>-</v>
      </c>
      <c r="T213" s="57" t="str">
        <f t="shared" si="6"/>
        <v>0</v>
      </c>
      <c r="U213" s="58" t="b">
        <f>IF(T213+1=Calcul!$I$1,TRUE,Calcul!$E$2=Données!F213)</f>
        <v>0</v>
      </c>
      <c r="V213" s="1" t="str">
        <f>IF(U213,ROWS($U$2:U213),"")</f>
        <v/>
      </c>
      <c r="W213" s="1" t="str">
        <f>IFERROR(SMALL(V:V,ROWS($V$2:V213))+1,"")</f>
        <v/>
      </c>
    </row>
    <row r="214" spans="11:23">
      <c r="K214" s="1" t="str">
        <f>IF(ISBLANK(Tableau2[[#This Row],[En charge]]),"",IF(Calcul!$E$2="+Calcul!E2",TRUE,Calcul!$E$2=Données!I214))</f>
        <v/>
      </c>
      <c r="L214" s="1" t="str">
        <f t="shared" si="5"/>
        <v/>
      </c>
      <c r="O214" s="1" t="str">
        <f>IFERROR(SMALL(L:L,ROWS($L$2:L214))+1,"")</f>
        <v/>
      </c>
      <c r="S214" s="56" t="str">
        <f>IF(ISBLANK(Tableau2[[#This Row],[Fête]]),"-",IF(Tableau2[[#This Row],[Fête]]=Tableau2[[#This Row],[Fête]],Tableau2[[#This Row],[Fête]]," "))</f>
        <v>-</v>
      </c>
      <c r="T214" s="57" t="str">
        <f t="shared" si="6"/>
        <v>0</v>
      </c>
      <c r="U214" s="58" t="b">
        <f>IF(T214+1=Calcul!$I$1,TRUE,Calcul!$E$2=Données!F214)</f>
        <v>0</v>
      </c>
      <c r="V214" s="1" t="str">
        <f>IF(U214,ROWS($U$2:U214),"")</f>
        <v/>
      </c>
      <c r="W214" s="1" t="str">
        <f>IFERROR(SMALL(V:V,ROWS($V$2:V214))+1,"")</f>
        <v/>
      </c>
    </row>
    <row r="215" spans="11:23">
      <c r="K215" s="1" t="str">
        <f>IF(ISBLANK(Tableau2[[#This Row],[En charge]]),"",IF(Calcul!$E$2="+Calcul!E2",TRUE,Calcul!$E$2=Données!I215))</f>
        <v/>
      </c>
      <c r="L215" s="1" t="str">
        <f t="shared" si="5"/>
        <v/>
      </c>
      <c r="O215" s="1" t="str">
        <f>IFERROR(SMALL(L:L,ROWS($L$2:L215))+1,"")</f>
        <v/>
      </c>
      <c r="S215" s="56" t="str">
        <f>IF(ISBLANK(Tableau2[[#This Row],[Fête]]),"-",IF(Tableau2[[#This Row],[Fête]]=Tableau2[[#This Row],[Fête]],Tableau2[[#This Row],[Fête]]," "))</f>
        <v>-</v>
      </c>
      <c r="T215" s="57" t="str">
        <f t="shared" si="6"/>
        <v>0</v>
      </c>
      <c r="U215" s="58" t="b">
        <f>IF(T215+1=Calcul!$I$1,TRUE,Calcul!$E$2=Données!F215)</f>
        <v>0</v>
      </c>
      <c r="V215" s="1" t="str">
        <f>IF(U215,ROWS($U$2:U215),"")</f>
        <v/>
      </c>
      <c r="W215" s="1" t="str">
        <f>IFERROR(SMALL(V:V,ROWS($V$2:V215))+1,"")</f>
        <v/>
      </c>
    </row>
    <row r="216" spans="11:23">
      <c r="K216" s="1" t="str">
        <f>IF(ISBLANK(Tableau2[[#This Row],[En charge]]),"",IF(Calcul!$E$2="+Calcul!E2",TRUE,Calcul!$E$2=Données!I216))</f>
        <v/>
      </c>
      <c r="L216" s="1" t="str">
        <f t="shared" si="5"/>
        <v/>
      </c>
      <c r="O216" s="1" t="str">
        <f>IFERROR(SMALL(L:L,ROWS($L$2:L216))+1,"")</f>
        <v/>
      </c>
      <c r="S216" s="56" t="str">
        <f>IF(ISBLANK(Tableau2[[#This Row],[Fête]]),"-",IF(Tableau2[[#This Row],[Fête]]=Tableau2[[#This Row],[Fête]],Tableau2[[#This Row],[Fête]]," "))</f>
        <v>-</v>
      </c>
      <c r="T216" s="57" t="str">
        <f t="shared" si="6"/>
        <v>0</v>
      </c>
      <c r="U216" s="58" t="b">
        <f>IF(T216+1=Calcul!$I$1,TRUE,Calcul!$E$2=Données!F216)</f>
        <v>0</v>
      </c>
      <c r="V216" s="1" t="str">
        <f>IF(U216,ROWS($U$2:U216),"")</f>
        <v/>
      </c>
      <c r="W216" s="1" t="str">
        <f>IFERROR(SMALL(V:V,ROWS($V$2:V216))+1,"")</f>
        <v/>
      </c>
    </row>
    <row r="217" spans="11:23">
      <c r="K217" s="1" t="str">
        <f>IF(ISBLANK(Tableau2[[#This Row],[En charge]]),"",IF(Calcul!$E$2="+Calcul!E2",TRUE,Calcul!$E$2=Données!I217))</f>
        <v/>
      </c>
      <c r="L217" s="1" t="str">
        <f t="shared" si="5"/>
        <v/>
      </c>
      <c r="O217" s="1" t="str">
        <f>IFERROR(SMALL(L:L,ROWS($L$2:L217))+1,"")</f>
        <v/>
      </c>
      <c r="S217" s="56" t="str">
        <f>IF(ISBLANK(Tableau2[[#This Row],[Fête]]),"-",IF(Tableau2[[#This Row],[Fête]]=Tableau2[[#This Row],[Fête]],Tableau2[[#This Row],[Fête]]," "))</f>
        <v>-</v>
      </c>
      <c r="T217" s="57" t="str">
        <f t="shared" si="6"/>
        <v>0</v>
      </c>
      <c r="U217" s="58" t="b">
        <f>IF(T217+1=Calcul!$I$1,TRUE,Calcul!$E$2=Données!F217)</f>
        <v>0</v>
      </c>
      <c r="V217" s="1" t="str">
        <f>IF(U217,ROWS($U$2:U217),"")</f>
        <v/>
      </c>
      <c r="W217" s="1" t="str">
        <f>IFERROR(SMALL(V:V,ROWS($V$2:V217))+1,"")</f>
        <v/>
      </c>
    </row>
    <row r="218" spans="11:23">
      <c r="K218" s="1" t="str">
        <f>IF(ISBLANK(Tableau2[[#This Row],[En charge]]),"",IF(Calcul!$E$2="+Calcul!E2",TRUE,Calcul!$E$2=Données!I218))</f>
        <v/>
      </c>
      <c r="L218" s="1" t="str">
        <f t="shared" si="5"/>
        <v/>
      </c>
      <c r="O218" s="1" t="str">
        <f>IFERROR(SMALL(L:L,ROWS($L$2:L218))+1,"")</f>
        <v/>
      </c>
      <c r="S218" s="56" t="str">
        <f>IF(ISBLANK(Tableau2[[#This Row],[Fête]]),"-",IF(Tableau2[[#This Row],[Fête]]=Tableau2[[#This Row],[Fête]],Tableau2[[#This Row],[Fête]]," "))</f>
        <v>-</v>
      </c>
      <c r="T218" s="57" t="str">
        <f t="shared" si="6"/>
        <v>0</v>
      </c>
      <c r="U218" s="58" t="b">
        <f>IF(T218+1=Calcul!$I$1,TRUE,Calcul!$E$2=Données!F218)</f>
        <v>0</v>
      </c>
      <c r="V218" s="1" t="str">
        <f>IF(U218,ROWS($U$2:U218),"")</f>
        <v/>
      </c>
      <c r="W218" s="1" t="str">
        <f>IFERROR(SMALL(V:V,ROWS($V$2:V218))+1,"")</f>
        <v/>
      </c>
    </row>
    <row r="219" spans="11:23">
      <c r="K219" s="1" t="str">
        <f>IF(ISBLANK(Tableau2[[#This Row],[En charge]]),"",IF(Calcul!$E$2="+Calcul!E2",TRUE,Calcul!$E$2=Données!I219))</f>
        <v/>
      </c>
      <c r="L219" s="1" t="str">
        <f t="shared" si="5"/>
        <v/>
      </c>
      <c r="O219" s="1" t="str">
        <f>IFERROR(SMALL(L:L,ROWS($L$2:L219))+1,"")</f>
        <v/>
      </c>
      <c r="S219" s="56" t="str">
        <f>IF(ISBLANK(Tableau2[[#This Row],[Fête]]),"-",IF(Tableau2[[#This Row],[Fête]]=Tableau2[[#This Row],[Fête]],Tableau2[[#This Row],[Fête]]," "))</f>
        <v>-</v>
      </c>
      <c r="T219" s="57" t="str">
        <f t="shared" si="6"/>
        <v>0</v>
      </c>
      <c r="U219" s="58" t="b">
        <f>IF(T219+1=Calcul!$I$1,TRUE,Calcul!$E$2=Données!F219)</f>
        <v>0</v>
      </c>
      <c r="V219" s="1" t="str">
        <f>IF(U219,ROWS($U$2:U219),"")</f>
        <v/>
      </c>
      <c r="W219" s="1" t="str">
        <f>IFERROR(SMALL(V:V,ROWS($V$2:V219))+1,"")</f>
        <v/>
      </c>
    </row>
    <row r="220" spans="11:23">
      <c r="K220" s="1" t="str">
        <f>IF(ISBLANK(Tableau2[[#This Row],[En charge]]),"",IF(Calcul!$E$2="+Calcul!E2",TRUE,Calcul!$E$2=Données!I220))</f>
        <v/>
      </c>
      <c r="L220" s="1" t="str">
        <f t="shared" si="5"/>
        <v/>
      </c>
      <c r="O220" s="1" t="str">
        <f>IFERROR(SMALL(L:L,ROWS($L$2:L220))+1,"")</f>
        <v/>
      </c>
      <c r="S220" s="56" t="str">
        <f>IF(ISBLANK(Tableau2[[#This Row],[Fête]]),"-",IF(Tableau2[[#This Row],[Fête]]=Tableau2[[#This Row],[Fête]],Tableau2[[#This Row],[Fête]]," "))</f>
        <v>-</v>
      </c>
      <c r="T220" s="57" t="str">
        <f t="shared" si="6"/>
        <v>0</v>
      </c>
      <c r="U220" s="58" t="b">
        <f>IF(T220+1=Calcul!$I$1,TRUE,Calcul!$E$2=Données!F220)</f>
        <v>0</v>
      </c>
      <c r="V220" s="1" t="str">
        <f>IF(U220,ROWS($U$2:U220),"")</f>
        <v/>
      </c>
      <c r="W220" s="1" t="str">
        <f>IFERROR(SMALL(V:V,ROWS($V$2:V220))+1,"")</f>
        <v/>
      </c>
    </row>
    <row r="221" spans="11:23">
      <c r="K221" s="1" t="str">
        <f>IF(ISBLANK(Tableau2[[#This Row],[En charge]]),"",IF(Calcul!$E$2="+Calcul!E2",TRUE,Calcul!$E$2=Données!I221))</f>
        <v/>
      </c>
      <c r="L221" s="1" t="str">
        <f t="shared" si="5"/>
        <v/>
      </c>
      <c r="O221" s="1" t="str">
        <f>IFERROR(SMALL(L:L,ROWS($L$2:L221))+1,"")</f>
        <v/>
      </c>
      <c r="S221" s="56" t="str">
        <f>IF(ISBLANK(Tableau2[[#This Row],[Fête]]),"-",IF(Tableau2[[#This Row],[Fête]]=Tableau2[[#This Row],[Fête]],Tableau2[[#This Row],[Fête]]," "))</f>
        <v>-</v>
      </c>
      <c r="T221" s="57" t="str">
        <f t="shared" si="6"/>
        <v>0</v>
      </c>
      <c r="U221" s="58" t="b">
        <f>IF(T221+1=Calcul!$I$1,TRUE,Calcul!$E$2=Données!F221)</f>
        <v>0</v>
      </c>
      <c r="V221" s="1" t="str">
        <f>IF(U221,ROWS($U$2:U221),"")</f>
        <v/>
      </c>
      <c r="W221" s="1" t="str">
        <f>IFERROR(SMALL(V:V,ROWS($V$2:V221))+1,"")</f>
        <v/>
      </c>
    </row>
    <row r="222" spans="11:23">
      <c r="K222" s="1" t="str">
        <f>IF(ISBLANK(Tableau2[[#This Row],[En charge]]),"",IF(Calcul!$E$2="+Calcul!E2",TRUE,Calcul!$E$2=Données!I222))</f>
        <v/>
      </c>
      <c r="L222" s="1" t="str">
        <f t="shared" si="5"/>
        <v/>
      </c>
      <c r="O222" s="1" t="str">
        <f>IFERROR(SMALL(L:L,ROWS($L$2:L222))+1,"")</f>
        <v/>
      </c>
      <c r="S222" s="56" t="str">
        <f>IF(ISBLANK(Tableau2[[#This Row],[Fête]]),"-",IF(Tableau2[[#This Row],[Fête]]=Tableau2[[#This Row],[Fête]],Tableau2[[#This Row],[Fête]]," "))</f>
        <v>-</v>
      </c>
      <c r="T222" s="57" t="str">
        <f t="shared" si="6"/>
        <v>0</v>
      </c>
      <c r="U222" s="58" t="b">
        <f>IF(T222+1=Calcul!$I$1,TRUE,Calcul!$E$2=Données!F222)</f>
        <v>0</v>
      </c>
      <c r="V222" s="1" t="str">
        <f>IF(U222,ROWS($U$2:U222),"")</f>
        <v/>
      </c>
      <c r="W222" s="1" t="str">
        <f>IFERROR(SMALL(V:V,ROWS($V$2:V222))+1,"")</f>
        <v/>
      </c>
    </row>
    <row r="223" spans="11:23">
      <c r="K223" s="1" t="str">
        <f>IF(ISBLANK(Tableau2[[#This Row],[En charge]]),"",IF(Calcul!$E$2="+Calcul!E2",TRUE,Calcul!$E$2=Données!I223))</f>
        <v/>
      </c>
      <c r="L223" s="1" t="str">
        <f t="shared" ref="L223:L286" si="7">IF(ISBLANK(K223),"","")</f>
        <v/>
      </c>
      <c r="O223" s="1" t="str">
        <f>IFERROR(SMALL(L:L,ROWS($L$2:L223))+1,"")</f>
        <v/>
      </c>
      <c r="S223" s="56" t="str">
        <f>IF(ISBLANK(Tableau2[[#This Row],[Fête]]),"-",IF(Tableau2[[#This Row],[Fête]]=Tableau2[[#This Row],[Fête]],Tableau2[[#This Row],[Fête]]," "))</f>
        <v>-</v>
      </c>
      <c r="T223" s="57" t="str">
        <f t="shared" si="6"/>
        <v>0</v>
      </c>
      <c r="U223" s="58" t="b">
        <f>IF(T223+1=Calcul!$I$1,TRUE,Calcul!$E$2=Données!F223)</f>
        <v>0</v>
      </c>
      <c r="V223" s="1" t="str">
        <f>IF(U223,ROWS($U$2:U223),"")</f>
        <v/>
      </c>
      <c r="W223" s="1" t="str">
        <f>IFERROR(SMALL(V:V,ROWS($V$2:V223))+1,"")</f>
        <v/>
      </c>
    </row>
    <row r="224" spans="11:23">
      <c r="K224" s="1" t="str">
        <f>IF(ISBLANK(Tableau2[[#This Row],[En charge]]),"",IF(Calcul!$E$2="+Calcul!E2",TRUE,Calcul!$E$2=Données!I224))</f>
        <v/>
      </c>
      <c r="L224" s="1" t="str">
        <f t="shared" si="7"/>
        <v/>
      </c>
      <c r="O224" s="1" t="str">
        <f>IFERROR(SMALL(L:L,ROWS($L$2:L224))+1,"")</f>
        <v/>
      </c>
      <c r="S224" s="56" t="str">
        <f>IF(ISBLANK(Tableau2[[#This Row],[Fête]]),"-",IF(Tableau2[[#This Row],[Fête]]=Tableau2[[#This Row],[Fête]],Tableau2[[#This Row],[Fête]]," "))</f>
        <v>-</v>
      </c>
      <c r="T224" s="57" t="str">
        <f t="shared" si="6"/>
        <v>0</v>
      </c>
      <c r="U224" s="58" t="b">
        <f>IF(T224+1=Calcul!$I$1,TRUE,Calcul!$E$2=Données!F224)</f>
        <v>0</v>
      </c>
      <c r="V224" s="1" t="str">
        <f>IF(U224,ROWS($U$2:U224),"")</f>
        <v/>
      </c>
      <c r="W224" s="1" t="str">
        <f>IFERROR(SMALL(V:V,ROWS($V$2:V224))+1,"")</f>
        <v/>
      </c>
    </row>
    <row r="225" spans="11:23">
      <c r="K225" s="1" t="str">
        <f>IF(ISBLANK(Tableau2[[#This Row],[En charge]]),"",IF(Calcul!$E$2="+Calcul!E2",TRUE,Calcul!$E$2=Données!I225))</f>
        <v/>
      </c>
      <c r="L225" s="1" t="str">
        <f t="shared" si="7"/>
        <v/>
      </c>
      <c r="O225" s="1" t="str">
        <f>IFERROR(SMALL(L:L,ROWS($L$2:L225))+1,"")</f>
        <v/>
      </c>
      <c r="S225" s="56" t="str">
        <f>IF(ISBLANK(Tableau2[[#This Row],[Fête]]),"-",IF(Tableau2[[#This Row],[Fête]]=Tableau2[[#This Row],[Fête]],Tableau2[[#This Row],[Fête]]," "))</f>
        <v>-</v>
      </c>
      <c r="T225" s="57" t="str">
        <f t="shared" si="6"/>
        <v>0</v>
      </c>
      <c r="U225" s="58" t="b">
        <f>IF(T225+1=Calcul!$I$1,TRUE,Calcul!$E$2=Données!F225)</f>
        <v>0</v>
      </c>
      <c r="V225" s="1" t="str">
        <f>IF(U225,ROWS($U$2:U225),"")</f>
        <v/>
      </c>
      <c r="W225" s="1" t="str">
        <f>IFERROR(SMALL(V:V,ROWS($V$2:V225))+1,"")</f>
        <v/>
      </c>
    </row>
    <row r="226" spans="11:23">
      <c r="K226" s="1" t="str">
        <f>IF(ISBLANK(Tableau2[[#This Row],[En charge]]),"",IF(Calcul!$E$2="+Calcul!E2",TRUE,Calcul!$E$2=Données!I226))</f>
        <v/>
      </c>
      <c r="L226" s="1" t="str">
        <f t="shared" si="7"/>
        <v/>
      </c>
      <c r="O226" s="1" t="str">
        <f>IFERROR(SMALL(L:L,ROWS($L$2:L226))+1,"")</f>
        <v/>
      </c>
      <c r="S226" s="56" t="str">
        <f>IF(ISBLANK(Tableau2[[#This Row],[Fête]]),"-",IF(Tableau2[[#This Row],[Fête]]=Tableau2[[#This Row],[Fête]],Tableau2[[#This Row],[Fête]]," "))</f>
        <v>-</v>
      </c>
      <c r="T226" s="57" t="str">
        <f t="shared" si="6"/>
        <v>0</v>
      </c>
      <c r="U226" s="58" t="b">
        <f>IF(T226+1=Calcul!$I$1,TRUE,Calcul!$E$2=Données!F226)</f>
        <v>0</v>
      </c>
      <c r="V226" s="1" t="str">
        <f>IF(U226,ROWS($U$2:U226),"")</f>
        <v/>
      </c>
      <c r="W226" s="1" t="str">
        <f>IFERROR(SMALL(V:V,ROWS($V$2:V226))+1,"")</f>
        <v/>
      </c>
    </row>
    <row r="227" spans="11:23">
      <c r="K227" s="1" t="str">
        <f>IF(ISBLANK(Tableau2[[#This Row],[En charge]]),"",IF(Calcul!$E$2="+Calcul!E2",TRUE,Calcul!$E$2=Données!I227))</f>
        <v/>
      </c>
      <c r="L227" s="1" t="str">
        <f t="shared" si="7"/>
        <v/>
      </c>
      <c r="O227" s="1" t="str">
        <f>IFERROR(SMALL(L:L,ROWS($L$2:L227))+1,"")</f>
        <v/>
      </c>
      <c r="S227" s="56" t="str">
        <f>IF(ISBLANK(Tableau2[[#This Row],[Fête]]),"-",IF(Tableau2[[#This Row],[Fête]]=Tableau2[[#This Row],[Fête]],Tableau2[[#This Row],[Fête]]," "))</f>
        <v>-</v>
      </c>
      <c r="T227" s="57" t="str">
        <f t="shared" si="6"/>
        <v>0</v>
      </c>
      <c r="U227" s="58" t="b">
        <f>IF(T227+1=Calcul!$I$1,TRUE,Calcul!$E$2=Données!F227)</f>
        <v>0</v>
      </c>
      <c r="V227" s="1" t="str">
        <f>IF(U227,ROWS($U$2:U227),"")</f>
        <v/>
      </c>
      <c r="W227" s="1" t="str">
        <f>IFERROR(SMALL(V:V,ROWS($V$2:V227))+1,"")</f>
        <v/>
      </c>
    </row>
    <row r="228" spans="11:23">
      <c r="K228" s="1" t="str">
        <f>IF(ISBLANK(Tableau2[[#This Row],[En charge]]),"",IF(Calcul!$E$2="+Calcul!E2",TRUE,Calcul!$E$2=Données!I228))</f>
        <v/>
      </c>
      <c r="L228" s="1" t="str">
        <f t="shared" si="7"/>
        <v/>
      </c>
      <c r="O228" s="1" t="str">
        <f>IFERROR(SMALL(L:L,ROWS($L$2:L228))+1,"")</f>
        <v/>
      </c>
      <c r="S228" s="56" t="str">
        <f>IF(ISBLANK(Tableau2[[#This Row],[Fête]]),"-",IF(Tableau2[[#This Row],[Fête]]=Tableau2[[#This Row],[Fête]],Tableau2[[#This Row],[Fête]]," "))</f>
        <v>-</v>
      </c>
      <c r="T228" s="57" t="str">
        <f t="shared" si="6"/>
        <v>0</v>
      </c>
      <c r="U228" s="58" t="b">
        <f>IF(T228+1=Calcul!$I$1,TRUE,Calcul!$E$2=Données!F228)</f>
        <v>0</v>
      </c>
      <c r="V228" s="1" t="str">
        <f>IF(U228,ROWS($U$2:U228),"")</f>
        <v/>
      </c>
      <c r="W228" s="1" t="str">
        <f>IFERROR(SMALL(V:V,ROWS($V$2:V228))+1,"")</f>
        <v/>
      </c>
    </row>
    <row r="229" spans="11:23">
      <c r="K229" s="1" t="str">
        <f>IF(ISBLANK(Tableau2[[#This Row],[En charge]]),"",IF(Calcul!$E$2="+Calcul!E2",TRUE,Calcul!$E$2=Données!I229))</f>
        <v/>
      </c>
      <c r="L229" s="1" t="str">
        <f t="shared" si="7"/>
        <v/>
      </c>
      <c r="O229" s="1" t="str">
        <f>IFERROR(SMALL(L:L,ROWS($L$2:L229))+1,"")</f>
        <v/>
      </c>
      <c r="S229" s="56" t="str">
        <f>IF(ISBLANK(Tableau2[[#This Row],[Fête]]),"-",IF(Tableau2[[#This Row],[Fête]]=Tableau2[[#This Row],[Fête]],Tableau2[[#This Row],[Fête]]," "))</f>
        <v>-</v>
      </c>
      <c r="T229" s="57" t="str">
        <f t="shared" si="6"/>
        <v>0</v>
      </c>
      <c r="U229" s="58" t="b">
        <f>IF(T229+1=Calcul!$I$1,TRUE,Calcul!$E$2=Données!F229)</f>
        <v>0</v>
      </c>
      <c r="V229" s="1" t="str">
        <f>IF(U229,ROWS($U$2:U229),"")</f>
        <v/>
      </c>
      <c r="W229" s="1" t="str">
        <f>IFERROR(SMALL(V:V,ROWS($V$2:V229))+1,"")</f>
        <v/>
      </c>
    </row>
    <row r="230" spans="11:23">
      <c r="K230" s="1" t="str">
        <f>IF(ISBLANK(Tableau2[[#This Row],[En charge]]),"",IF(Calcul!$E$2="+Calcul!E2",TRUE,Calcul!$E$2=Données!I230))</f>
        <v/>
      </c>
      <c r="L230" s="1" t="str">
        <f t="shared" si="7"/>
        <v/>
      </c>
      <c r="O230" s="1" t="str">
        <f>IFERROR(SMALL(L:L,ROWS($L$2:L230))+1,"")</f>
        <v/>
      </c>
      <c r="S230" s="56" t="str">
        <f>IF(ISBLANK(Tableau2[[#This Row],[Fête]]),"-",IF(Tableau2[[#This Row],[Fête]]=Tableau2[[#This Row],[Fête]],Tableau2[[#This Row],[Fête]]," "))</f>
        <v>-</v>
      </c>
      <c r="T230" s="57" t="str">
        <f t="shared" si="6"/>
        <v>0</v>
      </c>
      <c r="U230" s="58" t="b">
        <f>IF(T230+1=Calcul!$I$1,TRUE,Calcul!$E$2=Données!F230)</f>
        <v>0</v>
      </c>
      <c r="V230" s="1" t="str">
        <f>IF(U230,ROWS($U$2:U230),"")</f>
        <v/>
      </c>
      <c r="W230" s="1" t="str">
        <f>IFERROR(SMALL(V:V,ROWS($V$2:V230))+1,"")</f>
        <v/>
      </c>
    </row>
    <row r="231" spans="11:23">
      <c r="K231" s="1" t="str">
        <f>IF(ISBLANK(Tableau2[[#This Row],[En charge]]),"",IF(Calcul!$E$2="+Calcul!E2",TRUE,Calcul!$E$2=Données!I231))</f>
        <v/>
      </c>
      <c r="L231" s="1" t="str">
        <f t="shared" si="7"/>
        <v/>
      </c>
      <c r="O231" s="1" t="str">
        <f>IFERROR(SMALL(L:L,ROWS($L$2:L231))+1,"")</f>
        <v/>
      </c>
      <c r="S231" s="56" t="str">
        <f>IF(ISBLANK(Tableau2[[#This Row],[Fête]]),"-",IF(Tableau2[[#This Row],[Fête]]=Tableau2[[#This Row],[Fête]],Tableau2[[#This Row],[Fête]]," "))</f>
        <v>-</v>
      </c>
      <c r="T231" s="57" t="str">
        <f t="shared" si="6"/>
        <v>0</v>
      </c>
      <c r="U231" s="58" t="b">
        <f>IF(T231+1=Calcul!$I$1,TRUE,Calcul!$E$2=Données!F231)</f>
        <v>0</v>
      </c>
      <c r="V231" s="1" t="str">
        <f>IF(U231,ROWS($U$2:U231),"")</f>
        <v/>
      </c>
      <c r="W231" s="1" t="str">
        <f>IFERROR(SMALL(V:V,ROWS($V$2:V231))+1,"")</f>
        <v/>
      </c>
    </row>
    <row r="232" spans="11:23">
      <c r="K232" s="1" t="str">
        <f>IF(ISBLANK(Tableau2[[#This Row],[En charge]]),"",IF(Calcul!$E$2="+Calcul!E2",TRUE,Calcul!$E$2=Données!I232))</f>
        <v/>
      </c>
      <c r="L232" s="1" t="str">
        <f t="shared" si="7"/>
        <v/>
      </c>
      <c r="O232" s="1" t="str">
        <f>IFERROR(SMALL(L:L,ROWS($L$2:L232))+1,"")</f>
        <v/>
      </c>
      <c r="S232" s="56" t="str">
        <f>IF(ISBLANK(Tableau2[[#This Row],[Fête]]),"-",IF(Tableau2[[#This Row],[Fête]]=Tableau2[[#This Row],[Fête]],Tableau2[[#This Row],[Fête]]," "))</f>
        <v>-</v>
      </c>
      <c r="T232" s="57" t="str">
        <f t="shared" si="6"/>
        <v>0</v>
      </c>
      <c r="U232" s="58" t="b">
        <f>IF(T232+1=Calcul!$I$1,TRUE,Calcul!$E$2=Données!F232)</f>
        <v>0</v>
      </c>
      <c r="V232" s="1" t="str">
        <f>IF(U232,ROWS($U$2:U232),"")</f>
        <v/>
      </c>
      <c r="W232" s="1" t="str">
        <f>IFERROR(SMALL(V:V,ROWS($V$2:V232))+1,"")</f>
        <v/>
      </c>
    </row>
    <row r="233" spans="11:23">
      <c r="K233" s="1" t="str">
        <f>IF(ISBLANK(Tableau2[[#This Row],[En charge]]),"",IF(Calcul!$E$2="+Calcul!E2",TRUE,Calcul!$E$2=Données!I233))</f>
        <v/>
      </c>
      <c r="L233" s="1" t="str">
        <f t="shared" si="7"/>
        <v/>
      </c>
      <c r="O233" s="1" t="str">
        <f>IFERROR(SMALL(L:L,ROWS($L$2:L233))+1,"")</f>
        <v/>
      </c>
      <c r="S233" s="56" t="str">
        <f>IF(ISBLANK(Tableau2[[#This Row],[Fête]]),"-",IF(Tableau2[[#This Row],[Fête]]=Tableau2[[#This Row],[Fête]],Tableau2[[#This Row],[Fête]]," "))</f>
        <v>-</v>
      </c>
      <c r="T233" s="57" t="str">
        <f t="shared" si="6"/>
        <v>0</v>
      </c>
      <c r="U233" s="58" t="b">
        <f>IF(T233+1=Calcul!$I$1,TRUE,Calcul!$E$2=Données!F233)</f>
        <v>0</v>
      </c>
      <c r="V233" s="1" t="str">
        <f>IF(U233,ROWS($U$2:U233),"")</f>
        <v/>
      </c>
      <c r="W233" s="1" t="str">
        <f>IFERROR(SMALL(V:V,ROWS($V$2:V233))+1,"")</f>
        <v/>
      </c>
    </row>
    <row r="234" spans="11:23">
      <c r="K234" s="1" t="str">
        <f>IF(ISBLANK(Tableau2[[#This Row],[En charge]]),"",IF(Calcul!$E$2="+Calcul!E2",TRUE,Calcul!$E$2=Données!I234))</f>
        <v/>
      </c>
      <c r="L234" s="1" t="str">
        <f t="shared" si="7"/>
        <v/>
      </c>
      <c r="O234" s="1" t="str">
        <f>IFERROR(SMALL(L:L,ROWS($L$2:L234))+1,"")</f>
        <v/>
      </c>
      <c r="S234" s="56" t="str">
        <f>IF(ISBLANK(Tableau2[[#This Row],[Fête]]),"-",IF(Tableau2[[#This Row],[Fête]]=Tableau2[[#This Row],[Fête]],Tableau2[[#This Row],[Fête]]," "))</f>
        <v>-</v>
      </c>
      <c r="T234" s="57" t="str">
        <f t="shared" si="6"/>
        <v>0</v>
      </c>
      <c r="U234" s="58" t="b">
        <f>IF(T234+1=Calcul!$I$1,TRUE,Calcul!$E$2=Données!F234)</f>
        <v>0</v>
      </c>
      <c r="V234" s="1" t="str">
        <f>IF(U234,ROWS($U$2:U234),"")</f>
        <v/>
      </c>
      <c r="W234" s="1" t="str">
        <f>IFERROR(SMALL(V:V,ROWS($V$2:V234))+1,"")</f>
        <v/>
      </c>
    </row>
    <row r="235" spans="11:23">
      <c r="K235" s="1" t="str">
        <f>IF(ISBLANK(Tableau2[[#This Row],[En charge]]),"",IF(Calcul!$E$2="+Calcul!E2",TRUE,Calcul!$E$2=Données!I235))</f>
        <v/>
      </c>
      <c r="L235" s="1" t="str">
        <f t="shared" si="7"/>
        <v/>
      </c>
      <c r="O235" s="1" t="str">
        <f>IFERROR(SMALL(L:L,ROWS($L$2:L235))+1,"")</f>
        <v/>
      </c>
      <c r="S235" s="56" t="str">
        <f>IF(ISBLANK(Tableau2[[#This Row],[Fête]]),"-",IF(Tableau2[[#This Row],[Fête]]=Tableau2[[#This Row],[Fête]],Tableau2[[#This Row],[Fête]]," "))</f>
        <v>-</v>
      </c>
      <c r="T235" s="57" t="str">
        <f t="shared" si="6"/>
        <v>0</v>
      </c>
      <c r="U235" s="58" t="b">
        <f>IF(T235+1=Calcul!$I$1,TRUE,Calcul!$E$2=Données!F235)</f>
        <v>0</v>
      </c>
      <c r="V235" s="1" t="str">
        <f>IF(U235,ROWS($U$2:U235),"")</f>
        <v/>
      </c>
      <c r="W235" s="1" t="str">
        <f>IFERROR(SMALL(V:V,ROWS($V$2:V235))+1,"")</f>
        <v/>
      </c>
    </row>
    <row r="236" spans="11:23">
      <c r="K236" s="1" t="str">
        <f>IF(ISBLANK(Tableau2[[#This Row],[En charge]]),"",IF(Calcul!$E$2="+Calcul!E2",TRUE,Calcul!$E$2=Données!I236))</f>
        <v/>
      </c>
      <c r="L236" s="1" t="str">
        <f t="shared" si="7"/>
        <v/>
      </c>
      <c r="O236" s="1" t="str">
        <f>IFERROR(SMALL(L:L,ROWS($L$2:L236))+1,"")</f>
        <v/>
      </c>
      <c r="S236" s="56" t="str">
        <f>IF(ISBLANK(Tableau2[[#This Row],[Fête]]),"-",IF(Tableau2[[#This Row],[Fête]]=Tableau2[[#This Row],[Fête]],Tableau2[[#This Row],[Fête]]," "))</f>
        <v>-</v>
      </c>
      <c r="T236" s="57" t="str">
        <f t="shared" si="6"/>
        <v>0</v>
      </c>
      <c r="U236" s="58" t="b">
        <f>IF(T236+1=Calcul!$I$1,TRUE,Calcul!$E$2=Données!F236)</f>
        <v>0</v>
      </c>
      <c r="V236" s="1" t="str">
        <f>IF(U236,ROWS($U$2:U236),"")</f>
        <v/>
      </c>
      <c r="W236" s="1" t="str">
        <f>IFERROR(SMALL(V:V,ROWS($V$2:V236))+1,"")</f>
        <v/>
      </c>
    </row>
    <row r="237" spans="11:23">
      <c r="K237" s="1" t="str">
        <f>IF(ISBLANK(Tableau2[[#This Row],[En charge]]),"",IF(Calcul!$E$2="+Calcul!E2",TRUE,Calcul!$E$2=Données!I237))</f>
        <v/>
      </c>
      <c r="L237" s="1" t="str">
        <f t="shared" si="7"/>
        <v/>
      </c>
      <c r="O237" s="1" t="str">
        <f>IFERROR(SMALL(L:L,ROWS($L$2:L237))+1,"")</f>
        <v/>
      </c>
      <c r="S237" s="56" t="str">
        <f>IF(ISBLANK(Tableau2[[#This Row],[Fête]]),"-",IF(Tableau2[[#This Row],[Fête]]=Tableau2[[#This Row],[Fête]],Tableau2[[#This Row],[Fête]]," "))</f>
        <v>-</v>
      </c>
      <c r="T237" s="57" t="str">
        <f t="shared" si="6"/>
        <v>0</v>
      </c>
      <c r="U237" s="58" t="b">
        <f>IF(T237+1=Calcul!$I$1,TRUE,Calcul!$E$2=Données!F237)</f>
        <v>0</v>
      </c>
      <c r="V237" s="1" t="str">
        <f>IF(U237,ROWS($U$2:U237),"")</f>
        <v/>
      </c>
      <c r="W237" s="1" t="str">
        <f>IFERROR(SMALL(V:V,ROWS($V$2:V237))+1,"")</f>
        <v/>
      </c>
    </row>
    <row r="238" spans="11:23">
      <c r="K238" s="1" t="str">
        <f>IF(ISBLANK(Tableau2[[#This Row],[En charge]]),"",IF(Calcul!$E$2="+Calcul!E2",TRUE,Calcul!$E$2=Données!I238))</f>
        <v/>
      </c>
      <c r="L238" s="1" t="str">
        <f t="shared" si="7"/>
        <v/>
      </c>
      <c r="O238" s="1" t="str">
        <f>IFERROR(SMALL(L:L,ROWS($L$2:L238))+1,"")</f>
        <v/>
      </c>
      <c r="S238" s="56" t="str">
        <f>IF(ISBLANK(Tableau2[[#This Row],[Fête]]),"-",IF(Tableau2[[#This Row],[Fête]]=Tableau2[[#This Row],[Fête]],Tableau2[[#This Row],[Fête]]," "))</f>
        <v>-</v>
      </c>
      <c r="T238" s="57" t="str">
        <f t="shared" si="6"/>
        <v>0</v>
      </c>
      <c r="U238" s="58" t="b">
        <f>IF(T238+1=Calcul!$I$1,TRUE,Calcul!$E$2=Données!F238)</f>
        <v>0</v>
      </c>
      <c r="V238" s="1" t="str">
        <f>IF(U238,ROWS($U$2:U238),"")</f>
        <v/>
      </c>
      <c r="W238" s="1" t="str">
        <f>IFERROR(SMALL(V:V,ROWS($V$2:V238))+1,"")</f>
        <v/>
      </c>
    </row>
    <row r="239" spans="11:23">
      <c r="K239" s="1" t="str">
        <f>IF(ISBLANK(Tableau2[[#This Row],[En charge]]),"",IF(Calcul!$E$2="+Calcul!E2",TRUE,Calcul!$E$2=Données!I239))</f>
        <v/>
      </c>
      <c r="L239" s="1" t="str">
        <f t="shared" si="7"/>
        <v/>
      </c>
      <c r="O239" s="1" t="str">
        <f>IFERROR(SMALL(L:L,ROWS($L$2:L239))+1,"")</f>
        <v/>
      </c>
      <c r="S239" s="56" t="str">
        <f>IF(ISBLANK(Tableau2[[#This Row],[Fête]]),"-",IF(Tableau2[[#This Row],[Fête]]=Tableau2[[#This Row],[Fête]],Tableau2[[#This Row],[Fête]]," "))</f>
        <v>-</v>
      </c>
      <c r="T239" s="57" t="str">
        <f t="shared" si="6"/>
        <v>0</v>
      </c>
      <c r="U239" s="58" t="b">
        <f>IF(T239+1=Calcul!$I$1,TRUE,Calcul!$E$2=Données!F239)</f>
        <v>0</v>
      </c>
      <c r="V239" s="1" t="str">
        <f>IF(U239,ROWS($U$2:U239),"")</f>
        <v/>
      </c>
      <c r="W239" s="1" t="str">
        <f>IFERROR(SMALL(V:V,ROWS($V$2:V239))+1,"")</f>
        <v/>
      </c>
    </row>
    <row r="240" spans="11:23">
      <c r="K240" s="1" t="str">
        <f>IF(ISBLANK(Tableau2[[#This Row],[En charge]]),"",IF(Calcul!$E$2="+Calcul!E2",TRUE,Calcul!$E$2=Données!I240))</f>
        <v/>
      </c>
      <c r="L240" s="1" t="str">
        <f t="shared" si="7"/>
        <v/>
      </c>
      <c r="O240" s="1" t="str">
        <f>IFERROR(SMALL(L:L,ROWS($L$2:L240))+1,"")</f>
        <v/>
      </c>
      <c r="S240" s="56" t="str">
        <f>IF(ISBLANK(Tableau2[[#This Row],[Fête]]),"-",IF(Tableau2[[#This Row],[Fête]]=Tableau2[[#This Row],[Fête]],Tableau2[[#This Row],[Fête]]," "))</f>
        <v>-</v>
      </c>
      <c r="T240" s="57" t="str">
        <f t="shared" si="6"/>
        <v>0</v>
      </c>
      <c r="U240" s="58" t="b">
        <f>IF(T240+1=Calcul!$I$1,TRUE,Calcul!$E$2=Données!F240)</f>
        <v>0</v>
      </c>
      <c r="V240" s="1" t="str">
        <f>IF(U240,ROWS($U$2:U240),"")</f>
        <v/>
      </c>
      <c r="W240" s="1" t="str">
        <f>IFERROR(SMALL(V:V,ROWS($V$2:V240))+1,"")</f>
        <v/>
      </c>
    </row>
    <row r="241" spans="11:23">
      <c r="K241" s="1" t="str">
        <f>IF(ISBLANK(Tableau2[[#This Row],[En charge]]),"",IF(Calcul!$E$2="+Calcul!E2",TRUE,Calcul!$E$2=Données!I241))</f>
        <v/>
      </c>
      <c r="L241" s="1" t="str">
        <f t="shared" si="7"/>
        <v/>
      </c>
      <c r="O241" s="1" t="str">
        <f>IFERROR(SMALL(L:L,ROWS($L$2:L241))+1,"")</f>
        <v/>
      </c>
      <c r="S241" s="56" t="str">
        <f>IF(ISBLANK(Tableau2[[#This Row],[Fête]]),"-",IF(Tableau2[[#This Row],[Fête]]=Tableau2[[#This Row],[Fête]],Tableau2[[#This Row],[Fête]]," "))</f>
        <v>-</v>
      </c>
      <c r="T241" s="57" t="str">
        <f t="shared" si="6"/>
        <v>0</v>
      </c>
      <c r="U241" s="58" t="b">
        <f>IF(T241+1=Calcul!$I$1,TRUE,Calcul!$E$2=Données!F241)</f>
        <v>0</v>
      </c>
      <c r="V241" s="1" t="str">
        <f>IF(U241,ROWS($U$2:U241),"")</f>
        <v/>
      </c>
      <c r="W241" s="1" t="str">
        <f>IFERROR(SMALL(V:V,ROWS($V$2:V241))+1,"")</f>
        <v/>
      </c>
    </row>
    <row r="242" spans="11:23">
      <c r="K242" s="1" t="str">
        <f>IF(ISBLANK(Tableau2[[#This Row],[En charge]]),"",IF(Calcul!$E$2="+Calcul!E2",TRUE,Calcul!$E$2=Données!I242))</f>
        <v/>
      </c>
      <c r="L242" s="1" t="str">
        <f t="shared" si="7"/>
        <v/>
      </c>
      <c r="O242" s="1" t="str">
        <f>IFERROR(SMALL(L:L,ROWS($L$2:L242))+1,"")</f>
        <v/>
      </c>
      <c r="S242" s="56" t="str">
        <f>IF(ISBLANK(Tableau2[[#This Row],[Fête]]),"-",IF(Tableau2[[#This Row],[Fête]]=Tableau2[[#This Row],[Fête]],Tableau2[[#This Row],[Fête]]," "))</f>
        <v>-</v>
      </c>
      <c r="T242" s="57" t="str">
        <f t="shared" si="6"/>
        <v>0</v>
      </c>
      <c r="U242" s="58" t="b">
        <f>IF(T242+1=Calcul!$I$1,TRUE,Calcul!$E$2=Données!F242)</f>
        <v>0</v>
      </c>
      <c r="V242" s="1" t="str">
        <f>IF(U242,ROWS($U$2:U242),"")</f>
        <v/>
      </c>
      <c r="W242" s="1" t="str">
        <f>IFERROR(SMALL(V:V,ROWS($V$2:V242))+1,"")</f>
        <v/>
      </c>
    </row>
    <row r="243" spans="11:23">
      <c r="K243" s="1" t="str">
        <f>IF(ISBLANK(Tableau2[[#This Row],[En charge]]),"",IF(Calcul!$E$2="+Calcul!E2",TRUE,Calcul!$E$2=Données!I243))</f>
        <v/>
      </c>
      <c r="L243" s="1" t="str">
        <f t="shared" si="7"/>
        <v/>
      </c>
      <c r="O243" s="1" t="str">
        <f>IFERROR(SMALL(L:L,ROWS($L$2:L243))+1,"")</f>
        <v/>
      </c>
      <c r="S243" s="56" t="str">
        <f>IF(ISBLANK(Tableau2[[#This Row],[Fête]]),"-",IF(Tableau2[[#This Row],[Fête]]=Tableau2[[#This Row],[Fête]],Tableau2[[#This Row],[Fête]]," "))</f>
        <v>-</v>
      </c>
      <c r="T243" s="57" t="str">
        <f t="shared" si="6"/>
        <v>0</v>
      </c>
      <c r="U243" s="58" t="b">
        <f>IF(T243+1=Calcul!$I$1,TRUE,Calcul!$E$2=Données!F243)</f>
        <v>0</v>
      </c>
      <c r="V243" s="1" t="str">
        <f>IF(U243,ROWS($U$2:U243),"")</f>
        <v/>
      </c>
      <c r="W243" s="1" t="str">
        <f>IFERROR(SMALL(V:V,ROWS($V$2:V243))+1,"")</f>
        <v/>
      </c>
    </row>
    <row r="244" spans="11:23">
      <c r="K244" s="1" t="str">
        <f>IF(ISBLANK(Tableau2[[#This Row],[En charge]]),"",IF(Calcul!$E$2="+Calcul!E2",TRUE,Calcul!$E$2=Données!I244))</f>
        <v/>
      </c>
      <c r="L244" s="1" t="str">
        <f t="shared" si="7"/>
        <v/>
      </c>
      <c r="O244" s="1" t="str">
        <f>IFERROR(SMALL(L:L,ROWS($L$2:L244))+1,"")</f>
        <v/>
      </c>
      <c r="S244" s="56" t="str">
        <f>IF(ISBLANK(Tableau2[[#This Row],[Fête]]),"-",IF(Tableau2[[#This Row],[Fête]]=Tableau2[[#This Row],[Fête]],Tableau2[[#This Row],[Fête]]," "))</f>
        <v>-</v>
      </c>
      <c r="T244" s="57" t="str">
        <f t="shared" si="6"/>
        <v>0</v>
      </c>
      <c r="U244" s="58" t="b">
        <f>IF(T244+1=Calcul!$I$1,TRUE,Calcul!$E$2=Données!F244)</f>
        <v>0</v>
      </c>
      <c r="V244" s="1" t="str">
        <f>IF(U244,ROWS($U$2:U244),"")</f>
        <v/>
      </c>
      <c r="W244" s="1" t="str">
        <f>IFERROR(SMALL(V:V,ROWS($V$2:V244))+1,"")</f>
        <v/>
      </c>
    </row>
    <row r="245" spans="11:23">
      <c r="K245" s="1" t="str">
        <f>IF(ISBLANK(Tableau2[[#This Row],[En charge]]),"",IF(Calcul!$E$2="+Calcul!E2",TRUE,Calcul!$E$2=Données!I245))</f>
        <v/>
      </c>
      <c r="L245" s="1" t="str">
        <f t="shared" si="7"/>
        <v/>
      </c>
      <c r="O245" s="1" t="str">
        <f>IFERROR(SMALL(L:L,ROWS($L$2:L245))+1,"")</f>
        <v/>
      </c>
      <c r="S245" s="56" t="str">
        <f>IF(ISBLANK(Tableau2[[#This Row],[Fête]]),"-",IF(Tableau2[[#This Row],[Fête]]=Tableau2[[#This Row],[Fête]],Tableau2[[#This Row],[Fête]]," "))</f>
        <v>-</v>
      </c>
      <c r="T245" s="57" t="str">
        <f t="shared" si="6"/>
        <v>0</v>
      </c>
      <c r="U245" s="58" t="b">
        <f>IF(T245+1=Calcul!$I$1,TRUE,Calcul!$E$2=Données!F245)</f>
        <v>0</v>
      </c>
      <c r="V245" s="1" t="str">
        <f>IF(U245,ROWS($U$2:U245),"")</f>
        <v/>
      </c>
      <c r="W245" s="1" t="str">
        <f>IFERROR(SMALL(V:V,ROWS($V$2:V245))+1,"")</f>
        <v/>
      </c>
    </row>
    <row r="246" spans="11:23">
      <c r="K246" s="1" t="str">
        <f>IF(ISBLANK(Tableau2[[#This Row],[En charge]]),"",IF(Calcul!$E$2="+Calcul!E2",TRUE,Calcul!$E$2=Données!I246))</f>
        <v/>
      </c>
      <c r="L246" s="1" t="str">
        <f t="shared" si="7"/>
        <v/>
      </c>
      <c r="O246" s="1" t="str">
        <f>IFERROR(SMALL(L:L,ROWS($L$2:L246))+1,"")</f>
        <v/>
      </c>
      <c r="S246" s="56" t="str">
        <f>IF(ISBLANK(Tableau2[[#This Row],[Fête]]),"-",IF(Tableau2[[#This Row],[Fête]]=Tableau2[[#This Row],[Fête]],Tableau2[[#This Row],[Fête]]," "))</f>
        <v>-</v>
      </c>
      <c r="T246" s="57" t="str">
        <f t="shared" si="6"/>
        <v>0</v>
      </c>
      <c r="U246" s="58" t="b">
        <f>IF(T246+1=Calcul!$I$1,TRUE,Calcul!$E$2=Données!F246)</f>
        <v>0</v>
      </c>
      <c r="V246" s="1" t="str">
        <f>IF(U246,ROWS($U$2:U246),"")</f>
        <v/>
      </c>
      <c r="W246" s="1" t="str">
        <f>IFERROR(SMALL(V:V,ROWS($V$2:V246))+1,"")</f>
        <v/>
      </c>
    </row>
    <row r="247" spans="11:23">
      <c r="K247" s="1" t="str">
        <f>IF(ISBLANK(Tableau2[[#This Row],[En charge]]),"",IF(Calcul!$E$2="+Calcul!E2",TRUE,Calcul!$E$2=Données!I247))</f>
        <v/>
      </c>
      <c r="L247" s="1" t="str">
        <f t="shared" si="7"/>
        <v/>
      </c>
      <c r="O247" s="1" t="str">
        <f>IFERROR(SMALL(L:L,ROWS($L$2:L247))+1,"")</f>
        <v/>
      </c>
      <c r="S247" s="56" t="str">
        <f>IF(ISBLANK(Tableau2[[#This Row],[Fête]]),"-",IF(Tableau2[[#This Row],[Fête]]=Tableau2[[#This Row],[Fête]],Tableau2[[#This Row],[Fête]]," "))</f>
        <v>-</v>
      </c>
      <c r="T247" s="57" t="str">
        <f t="shared" si="6"/>
        <v>0</v>
      </c>
      <c r="U247" s="58" t="b">
        <f>IF(T247+1=Calcul!$I$1,TRUE,Calcul!$E$2=Données!F247)</f>
        <v>0</v>
      </c>
      <c r="V247" s="1" t="str">
        <f>IF(U247,ROWS($U$2:U247),"")</f>
        <v/>
      </c>
      <c r="W247" s="1" t="str">
        <f>IFERROR(SMALL(V:V,ROWS($V$2:V247))+1,"")</f>
        <v/>
      </c>
    </row>
    <row r="248" spans="11:23">
      <c r="K248" s="1" t="str">
        <f>IF(ISBLANK(Tableau2[[#This Row],[En charge]]),"",IF(Calcul!$E$2="+Calcul!E2",TRUE,Calcul!$E$2=Données!I248))</f>
        <v/>
      </c>
      <c r="L248" s="1" t="str">
        <f t="shared" si="7"/>
        <v/>
      </c>
      <c r="O248" s="1" t="str">
        <f>IFERROR(SMALL(L:L,ROWS($L$2:L248))+1,"")</f>
        <v/>
      </c>
      <c r="S248" s="56" t="str">
        <f>IF(ISBLANK(Tableau2[[#This Row],[Fête]]),"-",IF(Tableau2[[#This Row],[Fête]]=Tableau2[[#This Row],[Fête]],Tableau2[[#This Row],[Fête]]," "))</f>
        <v>-</v>
      </c>
      <c r="T248" s="57" t="str">
        <f t="shared" si="6"/>
        <v>0</v>
      </c>
      <c r="U248" s="58" t="b">
        <f>IF(T248+1=Calcul!$I$1,TRUE,Calcul!$E$2=Données!F248)</f>
        <v>0</v>
      </c>
      <c r="V248" s="1" t="str">
        <f>IF(U248,ROWS($U$2:U248),"")</f>
        <v/>
      </c>
      <c r="W248" s="1" t="str">
        <f>IFERROR(SMALL(V:V,ROWS($V$2:V248))+1,"")</f>
        <v/>
      </c>
    </row>
    <row r="249" spans="11:23">
      <c r="K249" s="1" t="str">
        <f>IF(ISBLANK(Tableau2[[#This Row],[En charge]]),"",IF(Calcul!$E$2="+Calcul!E2",TRUE,Calcul!$E$2=Données!I249))</f>
        <v/>
      </c>
      <c r="L249" s="1" t="str">
        <f t="shared" si="7"/>
        <v/>
      </c>
      <c r="O249" s="1" t="str">
        <f>IFERROR(SMALL(L:L,ROWS($L$2:L249))+1,"")</f>
        <v/>
      </c>
      <c r="S249" s="56" t="str">
        <f>IF(ISBLANK(Tableau2[[#This Row],[Fête]]),"-",IF(Tableau2[[#This Row],[Fête]]=Tableau2[[#This Row],[Fête]],Tableau2[[#This Row],[Fête]]," "))</f>
        <v>-</v>
      </c>
      <c r="T249" s="57" t="str">
        <f t="shared" si="6"/>
        <v>0</v>
      </c>
      <c r="U249" s="58" t="b">
        <f>IF(T249+1=Calcul!$I$1,TRUE,Calcul!$E$2=Données!F249)</f>
        <v>0</v>
      </c>
      <c r="V249" s="1" t="str">
        <f>IF(U249,ROWS($U$2:U249),"")</f>
        <v/>
      </c>
      <c r="W249" s="1" t="str">
        <f>IFERROR(SMALL(V:V,ROWS($V$2:V249))+1,"")</f>
        <v/>
      </c>
    </row>
    <row r="250" spans="11:23">
      <c r="K250" s="1" t="str">
        <f>IF(ISBLANK(Tableau2[[#This Row],[En charge]]),"",IF(Calcul!$E$2="+Calcul!E2",TRUE,Calcul!$E$2=Données!I250))</f>
        <v/>
      </c>
      <c r="L250" s="1" t="str">
        <f t="shared" si="7"/>
        <v/>
      </c>
      <c r="O250" s="1" t="str">
        <f>IFERROR(SMALL(L:L,ROWS($L$2:L250))+1,"")</f>
        <v/>
      </c>
      <c r="S250" s="56" t="str">
        <f>IF(ISBLANK(Tableau2[[#This Row],[Fête]]),"-",IF(Tableau2[[#This Row],[Fête]]=Tableau2[[#This Row],[Fête]],Tableau2[[#This Row],[Fête]]," "))</f>
        <v>-</v>
      </c>
      <c r="T250" s="57" t="str">
        <f t="shared" si="6"/>
        <v>0</v>
      </c>
      <c r="U250" s="58" t="b">
        <f>IF(T250+1=Calcul!$I$1,TRUE,Calcul!$E$2=Données!F250)</f>
        <v>0</v>
      </c>
      <c r="V250" s="1" t="str">
        <f>IF(U250,ROWS($U$2:U250),"")</f>
        <v/>
      </c>
      <c r="W250" s="1" t="str">
        <f>IFERROR(SMALL(V:V,ROWS($V$2:V250))+1,"")</f>
        <v/>
      </c>
    </row>
    <row r="251" spans="11:23">
      <c r="K251" s="1" t="str">
        <f>IF(ISBLANK(Tableau2[[#This Row],[En charge]]),"",IF(Calcul!$E$2="+Calcul!E2",TRUE,Calcul!$E$2=Données!I251))</f>
        <v/>
      </c>
      <c r="L251" s="1" t="str">
        <f t="shared" si="7"/>
        <v/>
      </c>
      <c r="O251" s="1" t="str">
        <f>IFERROR(SMALL(L:L,ROWS($L$2:L251))+1,"")</f>
        <v/>
      </c>
      <c r="S251" s="56" t="str">
        <f>IF(ISBLANK(Tableau2[[#This Row],[Fête]]),"-",IF(Tableau2[[#This Row],[Fête]]=Tableau2[[#This Row],[Fête]],Tableau2[[#This Row],[Fête]]," "))</f>
        <v>-</v>
      </c>
      <c r="T251" s="57" t="str">
        <f t="shared" si="6"/>
        <v>0</v>
      </c>
      <c r="U251" s="58" t="b">
        <f>IF(T251+1=Calcul!$I$1,TRUE,Calcul!$E$2=Données!F251)</f>
        <v>0</v>
      </c>
      <c r="V251" s="1" t="str">
        <f>IF(U251,ROWS($U$2:U251),"")</f>
        <v/>
      </c>
      <c r="W251" s="1" t="str">
        <f>IFERROR(SMALL(V:V,ROWS($V$2:V251))+1,"")</f>
        <v/>
      </c>
    </row>
    <row r="252" spans="11:23">
      <c r="K252" s="1" t="str">
        <f>IF(ISBLANK(Tableau2[[#This Row],[En charge]]),"",IF(Calcul!$E$2="+Calcul!E2",TRUE,Calcul!$E$2=Données!I252))</f>
        <v/>
      </c>
      <c r="L252" s="1" t="str">
        <f t="shared" si="7"/>
        <v/>
      </c>
      <c r="O252" s="1" t="str">
        <f>IFERROR(SMALL(L:L,ROWS($L$2:L252))+1,"")</f>
        <v/>
      </c>
      <c r="S252" s="56" t="str">
        <f>IF(ISBLANK(Tableau2[[#This Row],[Fête]]),"-",IF(Tableau2[[#This Row],[Fête]]=Tableau2[[#This Row],[Fête]],Tableau2[[#This Row],[Fête]]," "))</f>
        <v>-</v>
      </c>
      <c r="T252" s="57" t="str">
        <f t="shared" si="6"/>
        <v>0</v>
      </c>
      <c r="U252" s="58" t="b">
        <f>IF(T252+1=Calcul!$I$1,TRUE,Calcul!$E$2=Données!F252)</f>
        <v>0</v>
      </c>
      <c r="V252" s="1" t="str">
        <f>IF(U252,ROWS($U$2:U252),"")</f>
        <v/>
      </c>
      <c r="W252" s="1" t="str">
        <f>IFERROR(SMALL(V:V,ROWS($V$2:V252))+1,"")</f>
        <v/>
      </c>
    </row>
    <row r="253" spans="11:23">
      <c r="K253" s="1" t="str">
        <f>IF(ISBLANK(Tableau2[[#This Row],[En charge]]),"",IF(Calcul!$E$2="+Calcul!E2",TRUE,Calcul!$E$2=Données!I253))</f>
        <v/>
      </c>
      <c r="L253" s="1" t="str">
        <f t="shared" si="7"/>
        <v/>
      </c>
      <c r="O253" s="1" t="str">
        <f>IFERROR(SMALL(L:L,ROWS($L$2:L253))+1,"")</f>
        <v/>
      </c>
      <c r="S253" s="56" t="str">
        <f>IF(ISBLANK(Tableau2[[#This Row],[Fête]]),"-",IF(Tableau2[[#This Row],[Fête]]=Tableau2[[#This Row],[Fête]],Tableau2[[#This Row],[Fête]]," "))</f>
        <v>-</v>
      </c>
      <c r="T253" s="57" t="str">
        <f t="shared" si="6"/>
        <v>0</v>
      </c>
      <c r="U253" s="58" t="b">
        <f>IF(T253+1=Calcul!$I$1,TRUE,Calcul!$E$2=Données!F253)</f>
        <v>0</v>
      </c>
      <c r="V253" s="1" t="str">
        <f>IF(U253,ROWS($U$2:U253),"")</f>
        <v/>
      </c>
      <c r="W253" s="1" t="str">
        <f>IFERROR(SMALL(V:V,ROWS($V$2:V253))+1,"")</f>
        <v/>
      </c>
    </row>
    <row r="254" spans="11:23">
      <c r="K254" s="1" t="str">
        <f>IF(ISBLANK(Tableau2[[#This Row],[En charge]]),"",IF(Calcul!$E$2="+Calcul!E2",TRUE,Calcul!$E$2=Données!I254))</f>
        <v/>
      </c>
      <c r="L254" s="1" t="str">
        <f t="shared" si="7"/>
        <v/>
      </c>
      <c r="O254" s="1" t="str">
        <f>IFERROR(SMALL(L:L,ROWS($L$2:L254))+1,"")</f>
        <v/>
      </c>
      <c r="S254" s="56" t="str">
        <f>IF(ISBLANK(Tableau2[[#This Row],[Fête]]),"-",IF(Tableau2[[#This Row],[Fête]]=Tableau2[[#This Row],[Fête]],Tableau2[[#This Row],[Fête]]," "))</f>
        <v>-</v>
      </c>
      <c r="T254" s="57" t="str">
        <f t="shared" si="6"/>
        <v>0</v>
      </c>
      <c r="U254" s="58" t="b">
        <f>IF(T254+1=Calcul!$I$1,TRUE,Calcul!$E$2=Données!F254)</f>
        <v>0</v>
      </c>
      <c r="V254" s="1" t="str">
        <f>IF(U254,ROWS($U$2:U254),"")</f>
        <v/>
      </c>
      <c r="W254" s="1" t="str">
        <f>IFERROR(SMALL(V:V,ROWS($V$2:V254))+1,"")</f>
        <v/>
      </c>
    </row>
    <row r="255" spans="11:23">
      <c r="K255" s="1" t="str">
        <f>IF(ISBLANK(Tableau2[[#This Row],[En charge]]),"",IF(Calcul!$E$2="+Calcul!E2",TRUE,Calcul!$E$2=Données!I255))</f>
        <v/>
      </c>
      <c r="L255" s="1" t="str">
        <f t="shared" si="7"/>
        <v/>
      </c>
      <c r="O255" s="1" t="str">
        <f>IFERROR(SMALL(L:L,ROWS($L$2:L255))+1,"")</f>
        <v/>
      </c>
      <c r="S255" s="56" t="str">
        <f>IF(ISBLANK(Tableau2[[#This Row],[Fête]]),"-",IF(Tableau2[[#This Row],[Fête]]=Tableau2[[#This Row],[Fête]],Tableau2[[#This Row],[Fête]]," "))</f>
        <v>-</v>
      </c>
      <c r="T255" s="57" t="str">
        <f t="shared" si="6"/>
        <v>0</v>
      </c>
      <c r="U255" s="58" t="b">
        <f>IF(T255+1=Calcul!$I$1,TRUE,Calcul!$E$2=Données!F255)</f>
        <v>0</v>
      </c>
      <c r="V255" s="1" t="str">
        <f>IF(U255,ROWS($U$2:U255),"")</f>
        <v/>
      </c>
      <c r="W255" s="1" t="str">
        <f>IFERROR(SMALL(V:V,ROWS($V$2:V255))+1,"")</f>
        <v/>
      </c>
    </row>
    <row r="256" spans="11:23">
      <c r="K256" s="1" t="str">
        <f>IF(ISBLANK(Tableau2[[#This Row],[En charge]]),"",IF(Calcul!$E$2="+Calcul!E2",TRUE,Calcul!$E$2=Données!I256))</f>
        <v/>
      </c>
      <c r="L256" s="1" t="str">
        <f t="shared" si="7"/>
        <v/>
      </c>
      <c r="O256" s="1" t="str">
        <f>IFERROR(SMALL(L:L,ROWS($L$2:L256))+1,"")</f>
        <v/>
      </c>
      <c r="S256" s="56" t="str">
        <f>IF(ISBLANK(Tableau2[[#This Row],[Fête]]),"-",IF(Tableau2[[#This Row],[Fête]]=Tableau2[[#This Row],[Fête]],Tableau2[[#This Row],[Fête]]," "))</f>
        <v>-</v>
      </c>
      <c r="T256" s="57" t="str">
        <f t="shared" si="6"/>
        <v>0</v>
      </c>
      <c r="U256" s="58" t="b">
        <f>IF(T256+1=Calcul!$I$1,TRUE,Calcul!$E$2=Données!F256)</f>
        <v>0</v>
      </c>
      <c r="V256" s="1" t="str">
        <f>IF(U256,ROWS($U$2:U256),"")</f>
        <v/>
      </c>
      <c r="W256" s="1" t="str">
        <f>IFERROR(SMALL(V:V,ROWS($V$2:V256))+1,"")</f>
        <v/>
      </c>
    </row>
    <row r="257" spans="11:23">
      <c r="K257" s="1" t="str">
        <f>IF(ISBLANK(Tableau2[[#This Row],[En charge]]),"",IF(Calcul!$E$2="+Calcul!E2",TRUE,Calcul!$E$2=Données!I257))</f>
        <v/>
      </c>
      <c r="L257" s="1" t="str">
        <f t="shared" si="7"/>
        <v/>
      </c>
      <c r="O257" s="1" t="str">
        <f>IFERROR(SMALL(L:L,ROWS($L$2:L257))+1,"")</f>
        <v/>
      </c>
      <c r="S257" s="56" t="str">
        <f>IF(ISBLANK(Tableau2[[#This Row],[Fête]]),"-",IF(Tableau2[[#This Row],[Fête]]=Tableau2[[#This Row],[Fête]],Tableau2[[#This Row],[Fête]]," "))</f>
        <v>-</v>
      </c>
      <c r="T257" s="57" t="str">
        <f t="shared" si="6"/>
        <v>0</v>
      </c>
      <c r="U257" s="58" t="b">
        <f>IF(T257+1=Calcul!$I$1,TRUE,Calcul!$E$2=Données!F257)</f>
        <v>0</v>
      </c>
      <c r="V257" s="1" t="str">
        <f>IF(U257,ROWS($U$2:U257),"")</f>
        <v/>
      </c>
      <c r="W257" s="1" t="str">
        <f>IFERROR(SMALL(V:V,ROWS($V$2:V257))+1,"")</f>
        <v/>
      </c>
    </row>
    <row r="258" spans="11:23">
      <c r="K258" s="1" t="str">
        <f>IF(ISBLANK(Tableau2[[#This Row],[En charge]]),"",IF(Calcul!$E$2="+Calcul!E2",TRUE,Calcul!$E$2=Données!I258))</f>
        <v/>
      </c>
      <c r="L258" s="1" t="str">
        <f t="shared" si="7"/>
        <v/>
      </c>
      <c r="O258" s="1" t="str">
        <f>IFERROR(SMALL(L:L,ROWS($L$2:L258))+1,"")</f>
        <v/>
      </c>
      <c r="S258" s="56" t="str">
        <f>IF(ISBLANK(Tableau2[[#This Row],[Fête]]),"-",IF(Tableau2[[#This Row],[Fête]]=Tableau2[[#This Row],[Fête]],Tableau2[[#This Row],[Fête]]," "))</f>
        <v>-</v>
      </c>
      <c r="T258" s="57" t="str">
        <f t="shared" ref="T258:T321" si="8">IF(S258="-","0",MONTH(S258))</f>
        <v>0</v>
      </c>
      <c r="U258" s="58" t="b">
        <f>IF(T258+1=Calcul!$I$1,TRUE,Calcul!$E$2=Données!F258)</f>
        <v>0</v>
      </c>
      <c r="V258" s="1" t="str">
        <f>IF(U258,ROWS($U$2:U258),"")</f>
        <v/>
      </c>
      <c r="W258" s="1" t="str">
        <f>IFERROR(SMALL(V:V,ROWS($V$2:V258))+1,"")</f>
        <v/>
      </c>
    </row>
    <row r="259" spans="11:23">
      <c r="K259" s="1" t="str">
        <f>IF(ISBLANK(Tableau2[[#This Row],[En charge]]),"",IF(Calcul!$E$2="+Calcul!E2",TRUE,Calcul!$E$2=Données!I259))</f>
        <v/>
      </c>
      <c r="L259" s="1" t="str">
        <f t="shared" si="7"/>
        <v/>
      </c>
      <c r="O259" s="1" t="str">
        <f>IFERROR(SMALL(L:L,ROWS($L$2:L259))+1,"")</f>
        <v/>
      </c>
      <c r="S259" s="56" t="str">
        <f>IF(ISBLANK(Tableau2[[#This Row],[Fête]]),"-",IF(Tableau2[[#This Row],[Fête]]=Tableau2[[#This Row],[Fête]],Tableau2[[#This Row],[Fête]]," "))</f>
        <v>-</v>
      </c>
      <c r="T259" s="57" t="str">
        <f t="shared" si="8"/>
        <v>0</v>
      </c>
      <c r="U259" s="58" t="b">
        <f>IF(T259+1=Calcul!$I$1,TRUE,Calcul!$E$2=Données!F259)</f>
        <v>0</v>
      </c>
      <c r="V259" s="1" t="str">
        <f>IF(U259,ROWS($U$2:U259),"")</f>
        <v/>
      </c>
      <c r="W259" s="1" t="str">
        <f>IFERROR(SMALL(V:V,ROWS($V$2:V259))+1,"")</f>
        <v/>
      </c>
    </row>
    <row r="260" spans="11:23">
      <c r="K260" s="1" t="str">
        <f>IF(ISBLANK(Tableau2[[#This Row],[En charge]]),"",IF(Calcul!$E$2="+Calcul!E2",TRUE,Calcul!$E$2=Données!I260))</f>
        <v/>
      </c>
      <c r="L260" s="1" t="str">
        <f t="shared" si="7"/>
        <v/>
      </c>
      <c r="O260" s="1" t="str">
        <f>IFERROR(SMALL(L:L,ROWS($L$2:L260))+1,"")</f>
        <v/>
      </c>
      <c r="S260" s="56" t="str">
        <f>IF(ISBLANK(Tableau2[[#This Row],[Fête]]),"-",IF(Tableau2[[#This Row],[Fête]]=Tableau2[[#This Row],[Fête]],Tableau2[[#This Row],[Fête]]," "))</f>
        <v>-</v>
      </c>
      <c r="T260" s="57" t="str">
        <f t="shared" si="8"/>
        <v>0</v>
      </c>
      <c r="U260" s="58" t="b">
        <f>IF(T260+1=Calcul!$I$1,TRUE,Calcul!$E$2=Données!F260)</f>
        <v>0</v>
      </c>
      <c r="V260" s="1" t="str">
        <f>IF(U260,ROWS($U$2:U260),"")</f>
        <v/>
      </c>
      <c r="W260" s="1" t="str">
        <f>IFERROR(SMALL(V:V,ROWS($V$2:V260))+1,"")</f>
        <v/>
      </c>
    </row>
    <row r="261" spans="11:23">
      <c r="K261" s="1" t="str">
        <f>IF(ISBLANK(Tableau2[[#This Row],[En charge]]),"",IF(Calcul!$E$2="+Calcul!E2",TRUE,Calcul!$E$2=Données!I261))</f>
        <v/>
      </c>
      <c r="L261" s="1" t="str">
        <f t="shared" si="7"/>
        <v/>
      </c>
      <c r="O261" s="1" t="str">
        <f>IFERROR(SMALL(L:L,ROWS($L$2:L261))+1,"")</f>
        <v/>
      </c>
      <c r="S261" s="56" t="str">
        <f>IF(ISBLANK(Tableau2[[#This Row],[Fête]]),"-",IF(Tableau2[[#This Row],[Fête]]=Tableau2[[#This Row],[Fête]],Tableau2[[#This Row],[Fête]]," "))</f>
        <v>-</v>
      </c>
      <c r="T261" s="57" t="str">
        <f t="shared" si="8"/>
        <v>0</v>
      </c>
      <c r="U261" s="58" t="b">
        <f>IF(T261+1=Calcul!$I$1,TRUE,Calcul!$E$2=Données!F261)</f>
        <v>0</v>
      </c>
      <c r="V261" s="1" t="str">
        <f>IF(U261,ROWS($U$2:U261),"")</f>
        <v/>
      </c>
      <c r="W261" s="1" t="str">
        <f>IFERROR(SMALL(V:V,ROWS($V$2:V261))+1,"")</f>
        <v/>
      </c>
    </row>
    <row r="262" spans="11:23">
      <c r="K262" s="1" t="str">
        <f>IF(ISBLANK(Tableau2[[#This Row],[En charge]]),"",IF(Calcul!$E$2="+Calcul!E2",TRUE,Calcul!$E$2=Données!I262))</f>
        <v/>
      </c>
      <c r="L262" s="1" t="str">
        <f t="shared" si="7"/>
        <v/>
      </c>
      <c r="O262" s="1" t="str">
        <f>IFERROR(SMALL(L:L,ROWS($L$2:L262))+1,"")</f>
        <v/>
      </c>
      <c r="S262" s="56" t="str">
        <f>IF(ISBLANK(Tableau2[[#This Row],[Fête]]),"-",IF(Tableau2[[#This Row],[Fête]]=Tableau2[[#This Row],[Fête]],Tableau2[[#This Row],[Fête]]," "))</f>
        <v>-</v>
      </c>
      <c r="T262" s="57" t="str">
        <f t="shared" si="8"/>
        <v>0</v>
      </c>
      <c r="U262" s="58" t="b">
        <f>IF(T262+1=Calcul!$I$1,TRUE,Calcul!$E$2=Données!F262)</f>
        <v>0</v>
      </c>
      <c r="V262" s="1" t="str">
        <f>IF(U262,ROWS($U$2:U262),"")</f>
        <v/>
      </c>
      <c r="W262" s="1" t="str">
        <f>IFERROR(SMALL(V:V,ROWS($V$2:V262))+1,"")</f>
        <v/>
      </c>
    </row>
    <row r="263" spans="11:23">
      <c r="K263" s="1" t="str">
        <f>IF(ISBLANK(Tableau2[[#This Row],[En charge]]),"",IF(Calcul!$E$2="+Calcul!E2",TRUE,Calcul!$E$2=Données!I263))</f>
        <v/>
      </c>
      <c r="L263" s="1" t="str">
        <f t="shared" si="7"/>
        <v/>
      </c>
      <c r="O263" s="1" t="str">
        <f>IFERROR(SMALL(L:L,ROWS($L$2:L263))+1,"")</f>
        <v/>
      </c>
      <c r="S263" s="56" t="str">
        <f>IF(ISBLANK(Tableau2[[#This Row],[Fête]]),"-",IF(Tableau2[[#This Row],[Fête]]=Tableau2[[#This Row],[Fête]],Tableau2[[#This Row],[Fête]]," "))</f>
        <v>-</v>
      </c>
      <c r="T263" s="57" t="str">
        <f t="shared" si="8"/>
        <v>0</v>
      </c>
      <c r="U263" s="58" t="b">
        <f>IF(T263+1=Calcul!$I$1,TRUE,Calcul!$E$2=Données!F263)</f>
        <v>0</v>
      </c>
      <c r="V263" s="1" t="str">
        <f>IF(U263,ROWS($U$2:U263),"")</f>
        <v/>
      </c>
      <c r="W263" s="1" t="str">
        <f>IFERROR(SMALL(V:V,ROWS($V$2:V263))+1,"")</f>
        <v/>
      </c>
    </row>
    <row r="264" spans="11:23">
      <c r="K264" s="1" t="str">
        <f>IF(ISBLANK(Tableau2[[#This Row],[En charge]]),"",IF(Calcul!$E$2="+Calcul!E2",TRUE,Calcul!$E$2=Données!I264))</f>
        <v/>
      </c>
      <c r="L264" s="1" t="str">
        <f t="shared" si="7"/>
        <v/>
      </c>
      <c r="O264" s="1" t="str">
        <f>IFERROR(SMALL(L:L,ROWS($L$2:L264))+1,"")</f>
        <v/>
      </c>
      <c r="S264" s="56" t="str">
        <f>IF(ISBLANK(Tableau2[[#This Row],[Fête]]),"-",IF(Tableau2[[#This Row],[Fête]]=Tableau2[[#This Row],[Fête]],Tableau2[[#This Row],[Fête]]," "))</f>
        <v>-</v>
      </c>
      <c r="T264" s="57" t="str">
        <f t="shared" si="8"/>
        <v>0</v>
      </c>
      <c r="U264" s="58" t="b">
        <f>IF(T264+1=Calcul!$I$1,TRUE,Calcul!$E$2=Données!F264)</f>
        <v>0</v>
      </c>
      <c r="V264" s="1" t="str">
        <f>IF(U264,ROWS($U$2:U264),"")</f>
        <v/>
      </c>
      <c r="W264" s="1" t="str">
        <f>IFERROR(SMALL(V:V,ROWS($V$2:V264))+1,"")</f>
        <v/>
      </c>
    </row>
    <row r="265" spans="11:23">
      <c r="K265" s="1" t="str">
        <f>IF(ISBLANK(Tableau2[[#This Row],[En charge]]),"",IF(Calcul!$E$2="+Calcul!E2",TRUE,Calcul!$E$2=Données!I265))</f>
        <v/>
      </c>
      <c r="L265" s="1" t="str">
        <f t="shared" si="7"/>
        <v/>
      </c>
      <c r="O265" s="1" t="str">
        <f>IFERROR(SMALL(L:L,ROWS($L$2:L265))+1,"")</f>
        <v/>
      </c>
      <c r="S265" s="56" t="str">
        <f>IF(ISBLANK(Tableau2[[#This Row],[Fête]]),"-",IF(Tableau2[[#This Row],[Fête]]=Tableau2[[#This Row],[Fête]],Tableau2[[#This Row],[Fête]]," "))</f>
        <v>-</v>
      </c>
      <c r="T265" s="57" t="str">
        <f t="shared" si="8"/>
        <v>0</v>
      </c>
      <c r="U265" s="58" t="b">
        <f>IF(T265+1=Calcul!$I$1,TRUE,Calcul!$E$2=Données!F265)</f>
        <v>0</v>
      </c>
      <c r="V265" s="1" t="str">
        <f>IF(U265,ROWS($U$2:U265),"")</f>
        <v/>
      </c>
      <c r="W265" s="1" t="str">
        <f>IFERROR(SMALL(V:V,ROWS($V$2:V265))+1,"")</f>
        <v/>
      </c>
    </row>
    <row r="266" spans="11:23">
      <c r="K266" s="1" t="str">
        <f>IF(ISBLANK(Tableau2[[#This Row],[En charge]]),"",IF(Calcul!$E$2="+Calcul!E2",TRUE,Calcul!$E$2=Données!I266))</f>
        <v/>
      </c>
      <c r="L266" s="1" t="str">
        <f t="shared" si="7"/>
        <v/>
      </c>
      <c r="O266" s="1" t="str">
        <f>IFERROR(SMALL(L:L,ROWS($L$2:L266))+1,"")</f>
        <v/>
      </c>
      <c r="S266" s="56" t="str">
        <f>IF(ISBLANK(Tableau2[[#This Row],[Fête]]),"-",IF(Tableau2[[#This Row],[Fête]]=Tableau2[[#This Row],[Fête]],Tableau2[[#This Row],[Fête]]," "))</f>
        <v>-</v>
      </c>
      <c r="T266" s="57" t="str">
        <f t="shared" si="8"/>
        <v>0</v>
      </c>
      <c r="U266" s="58" t="b">
        <f>IF(T266+1=Calcul!$I$1,TRUE,Calcul!$E$2=Données!F266)</f>
        <v>0</v>
      </c>
      <c r="V266" s="1" t="str">
        <f>IF(U266,ROWS($U$2:U266),"")</f>
        <v/>
      </c>
      <c r="W266" s="1" t="str">
        <f>IFERROR(SMALL(V:V,ROWS($V$2:V266))+1,"")</f>
        <v/>
      </c>
    </row>
    <row r="267" spans="11:23">
      <c r="K267" s="1" t="str">
        <f>IF(ISBLANK(Tableau2[[#This Row],[En charge]]),"",IF(Calcul!$E$2="+Calcul!E2",TRUE,Calcul!$E$2=Données!I267))</f>
        <v/>
      </c>
      <c r="L267" s="1" t="str">
        <f t="shared" si="7"/>
        <v/>
      </c>
      <c r="O267" s="1" t="str">
        <f>IFERROR(SMALL(L:L,ROWS($L$2:L267))+1,"")</f>
        <v/>
      </c>
      <c r="S267" s="56" t="str">
        <f>IF(ISBLANK(Tableau2[[#This Row],[Fête]]),"-",IF(Tableau2[[#This Row],[Fête]]=Tableau2[[#This Row],[Fête]],Tableau2[[#This Row],[Fête]]," "))</f>
        <v>-</v>
      </c>
      <c r="T267" s="57" t="str">
        <f t="shared" si="8"/>
        <v>0</v>
      </c>
      <c r="U267" s="58" t="b">
        <f>IF(T267+1=Calcul!$I$1,TRUE,Calcul!$E$2=Données!F267)</f>
        <v>0</v>
      </c>
      <c r="V267" s="1" t="str">
        <f>IF(U267,ROWS($U$2:U267),"")</f>
        <v/>
      </c>
      <c r="W267" s="1" t="str">
        <f>IFERROR(SMALL(V:V,ROWS($V$2:V267))+1,"")</f>
        <v/>
      </c>
    </row>
    <row r="268" spans="11:23">
      <c r="K268" s="1" t="str">
        <f>IF(ISBLANK(Tableau2[[#This Row],[En charge]]),"",IF(Calcul!$E$2="+Calcul!E2",TRUE,Calcul!$E$2=Données!I268))</f>
        <v/>
      </c>
      <c r="L268" s="1" t="str">
        <f t="shared" si="7"/>
        <v/>
      </c>
      <c r="O268" s="1" t="str">
        <f>IFERROR(SMALL(L:L,ROWS($L$2:L268))+1,"")</f>
        <v/>
      </c>
      <c r="S268" s="56" t="str">
        <f>IF(ISBLANK(Tableau2[[#This Row],[Fête]]),"-",IF(Tableau2[[#This Row],[Fête]]=Tableau2[[#This Row],[Fête]],Tableau2[[#This Row],[Fête]]," "))</f>
        <v>-</v>
      </c>
      <c r="T268" s="57" t="str">
        <f t="shared" si="8"/>
        <v>0</v>
      </c>
      <c r="U268" s="58" t="b">
        <f>IF(T268+1=Calcul!$I$1,TRUE,Calcul!$E$2=Données!F268)</f>
        <v>0</v>
      </c>
      <c r="V268" s="1" t="str">
        <f>IF(U268,ROWS($U$2:U268),"")</f>
        <v/>
      </c>
      <c r="W268" s="1" t="str">
        <f>IFERROR(SMALL(V:V,ROWS($V$2:V268))+1,"")</f>
        <v/>
      </c>
    </row>
    <row r="269" spans="11:23">
      <c r="K269" s="1" t="str">
        <f>IF(ISBLANK(Tableau2[[#This Row],[En charge]]),"",IF(Calcul!$E$2="+Calcul!E2",TRUE,Calcul!$E$2=Données!I269))</f>
        <v/>
      </c>
      <c r="L269" s="1" t="str">
        <f t="shared" si="7"/>
        <v/>
      </c>
      <c r="O269" s="1" t="str">
        <f>IFERROR(SMALL(L:L,ROWS($L$2:L269))+1,"")</f>
        <v/>
      </c>
      <c r="S269" s="56" t="str">
        <f>IF(ISBLANK(Tableau2[[#This Row],[Fête]]),"-",IF(Tableau2[[#This Row],[Fête]]=Tableau2[[#This Row],[Fête]],Tableau2[[#This Row],[Fête]]," "))</f>
        <v>-</v>
      </c>
      <c r="T269" s="57" t="str">
        <f t="shared" si="8"/>
        <v>0</v>
      </c>
      <c r="U269" s="58" t="b">
        <f>IF(T269+1=Calcul!$I$1,TRUE,Calcul!$E$2=Données!F269)</f>
        <v>0</v>
      </c>
      <c r="V269" s="1" t="str">
        <f>IF(U269,ROWS($U$2:U269),"")</f>
        <v/>
      </c>
      <c r="W269" s="1" t="str">
        <f>IFERROR(SMALL(V:V,ROWS($V$2:V269))+1,"")</f>
        <v/>
      </c>
    </row>
    <row r="270" spans="11:23">
      <c r="K270" s="1" t="str">
        <f>IF(ISBLANK(Tableau2[[#This Row],[En charge]]),"",IF(Calcul!$E$2="+Calcul!E2",TRUE,Calcul!$E$2=Données!I270))</f>
        <v/>
      </c>
      <c r="L270" s="1" t="str">
        <f t="shared" si="7"/>
        <v/>
      </c>
      <c r="O270" s="1" t="str">
        <f>IFERROR(SMALL(L:L,ROWS($L$2:L270))+1,"")</f>
        <v/>
      </c>
      <c r="S270" s="56" t="str">
        <f>IF(ISBLANK(Tableau2[[#This Row],[Fête]]),"-",IF(Tableau2[[#This Row],[Fête]]=Tableau2[[#This Row],[Fête]],Tableau2[[#This Row],[Fête]]," "))</f>
        <v>-</v>
      </c>
      <c r="T270" s="57" t="str">
        <f t="shared" si="8"/>
        <v>0</v>
      </c>
      <c r="U270" s="58" t="b">
        <f>IF(T270+1=Calcul!$I$1,TRUE,Calcul!$E$2=Données!F270)</f>
        <v>0</v>
      </c>
      <c r="V270" s="1" t="str">
        <f>IF(U270,ROWS($U$2:U270),"")</f>
        <v/>
      </c>
      <c r="W270" s="1" t="str">
        <f>IFERROR(SMALL(V:V,ROWS($V$2:V270))+1,"")</f>
        <v/>
      </c>
    </row>
    <row r="271" spans="11:23">
      <c r="K271" s="1" t="str">
        <f>IF(ISBLANK(Tableau2[[#This Row],[En charge]]),"",IF(Calcul!$E$2="+Calcul!E2",TRUE,Calcul!$E$2=Données!I271))</f>
        <v/>
      </c>
      <c r="L271" s="1" t="str">
        <f t="shared" si="7"/>
        <v/>
      </c>
      <c r="O271" s="1" t="str">
        <f>IFERROR(SMALL(L:L,ROWS($L$2:L271))+1,"")</f>
        <v/>
      </c>
      <c r="S271" s="56" t="str">
        <f>IF(ISBLANK(Tableau2[[#This Row],[Fête]]),"-",IF(Tableau2[[#This Row],[Fête]]=Tableau2[[#This Row],[Fête]],Tableau2[[#This Row],[Fête]]," "))</f>
        <v>-</v>
      </c>
      <c r="T271" s="57" t="str">
        <f t="shared" si="8"/>
        <v>0</v>
      </c>
      <c r="U271" s="58" t="b">
        <f>IF(T271+1=Calcul!$I$1,TRUE,Calcul!$E$2=Données!F271)</f>
        <v>0</v>
      </c>
      <c r="V271" s="1" t="str">
        <f>IF(U271,ROWS($U$2:U271),"")</f>
        <v/>
      </c>
      <c r="W271" s="1" t="str">
        <f>IFERROR(SMALL(V:V,ROWS($V$2:V271))+1,"")</f>
        <v/>
      </c>
    </row>
    <row r="272" spans="11:23">
      <c r="K272" s="1" t="str">
        <f>IF(ISBLANK(Tableau2[[#This Row],[En charge]]),"",IF(Calcul!$E$2="+Calcul!E2",TRUE,Calcul!$E$2=Données!I272))</f>
        <v/>
      </c>
      <c r="L272" s="1" t="str">
        <f t="shared" si="7"/>
        <v/>
      </c>
      <c r="O272" s="1" t="str">
        <f>IFERROR(SMALL(L:L,ROWS($L$2:L272))+1,"")</f>
        <v/>
      </c>
      <c r="S272" s="56" t="str">
        <f>IF(ISBLANK(Tableau2[[#This Row],[Fête]]),"-",IF(Tableau2[[#This Row],[Fête]]=Tableau2[[#This Row],[Fête]],Tableau2[[#This Row],[Fête]]," "))</f>
        <v>-</v>
      </c>
      <c r="T272" s="57" t="str">
        <f t="shared" si="8"/>
        <v>0</v>
      </c>
      <c r="U272" s="58" t="b">
        <f>IF(T272+1=Calcul!$I$1,TRUE,Calcul!$E$2=Données!F272)</f>
        <v>0</v>
      </c>
      <c r="V272" s="1" t="str">
        <f>IF(U272,ROWS($U$2:U272),"")</f>
        <v/>
      </c>
      <c r="W272" s="1" t="str">
        <f>IFERROR(SMALL(V:V,ROWS($V$2:V272))+1,"")</f>
        <v/>
      </c>
    </row>
    <row r="273" spans="11:23">
      <c r="K273" s="1" t="str">
        <f>IF(ISBLANK(Tableau2[[#This Row],[En charge]]),"",IF(Calcul!$E$2="+Calcul!E2",TRUE,Calcul!$E$2=Données!I273))</f>
        <v/>
      </c>
      <c r="L273" s="1" t="str">
        <f t="shared" si="7"/>
        <v/>
      </c>
      <c r="O273" s="1" t="str">
        <f>IFERROR(SMALL(L:L,ROWS($L$2:L273))+1,"")</f>
        <v/>
      </c>
      <c r="S273" s="56" t="str">
        <f>IF(ISBLANK(Tableau2[[#This Row],[Fête]]),"-",IF(Tableau2[[#This Row],[Fête]]=Tableau2[[#This Row],[Fête]],Tableau2[[#This Row],[Fête]]," "))</f>
        <v>-</v>
      </c>
      <c r="T273" s="57" t="str">
        <f t="shared" si="8"/>
        <v>0</v>
      </c>
      <c r="U273" s="58" t="b">
        <f>IF(T273+1=Calcul!$I$1,TRUE,Calcul!$E$2=Données!F273)</f>
        <v>0</v>
      </c>
      <c r="V273" s="1" t="str">
        <f>IF(U273,ROWS($U$2:U273),"")</f>
        <v/>
      </c>
      <c r="W273" s="1" t="str">
        <f>IFERROR(SMALL(V:V,ROWS($V$2:V273))+1,"")</f>
        <v/>
      </c>
    </row>
    <row r="274" spans="11:23">
      <c r="K274" s="1" t="str">
        <f>IF(ISBLANK(Tableau2[[#This Row],[En charge]]),"",IF(Calcul!$E$2="+Calcul!E2",TRUE,Calcul!$E$2=Données!I274))</f>
        <v/>
      </c>
      <c r="L274" s="1" t="str">
        <f t="shared" si="7"/>
        <v/>
      </c>
      <c r="O274" s="1" t="str">
        <f>IFERROR(SMALL(L:L,ROWS($L$2:L274))+1,"")</f>
        <v/>
      </c>
      <c r="S274" s="56" t="str">
        <f>IF(ISBLANK(Tableau2[[#This Row],[Fête]]),"-",IF(Tableau2[[#This Row],[Fête]]=Tableau2[[#This Row],[Fête]],Tableau2[[#This Row],[Fête]]," "))</f>
        <v>-</v>
      </c>
      <c r="T274" s="57" t="str">
        <f t="shared" si="8"/>
        <v>0</v>
      </c>
      <c r="U274" s="58" t="b">
        <f>IF(T274+1=Calcul!$I$1,TRUE,Calcul!$E$2=Données!F274)</f>
        <v>0</v>
      </c>
      <c r="V274" s="1" t="str">
        <f>IF(U274,ROWS($U$2:U274),"")</f>
        <v/>
      </c>
      <c r="W274" s="1" t="str">
        <f>IFERROR(SMALL(V:V,ROWS($V$2:V274))+1,"")</f>
        <v/>
      </c>
    </row>
    <row r="275" spans="11:23">
      <c r="K275" s="1" t="str">
        <f>IF(ISBLANK(Tableau2[[#This Row],[En charge]]),"",IF(Calcul!$E$2="+Calcul!E2",TRUE,Calcul!$E$2=Données!I275))</f>
        <v/>
      </c>
      <c r="L275" s="1" t="str">
        <f t="shared" si="7"/>
        <v/>
      </c>
      <c r="O275" s="1" t="str">
        <f>IFERROR(SMALL(L:L,ROWS($L$2:L275))+1,"")</f>
        <v/>
      </c>
      <c r="S275" s="56" t="str">
        <f>IF(ISBLANK(Tableau2[[#This Row],[Fête]]),"-",IF(Tableau2[[#This Row],[Fête]]=Tableau2[[#This Row],[Fête]],Tableau2[[#This Row],[Fête]]," "))</f>
        <v>-</v>
      </c>
      <c r="T275" s="57" t="str">
        <f t="shared" si="8"/>
        <v>0</v>
      </c>
      <c r="U275" s="58" t="b">
        <f>IF(T275+1=Calcul!$I$1,TRUE,Calcul!$E$2=Données!F275)</f>
        <v>0</v>
      </c>
      <c r="V275" s="1" t="str">
        <f>IF(U275,ROWS($U$2:U275),"")</f>
        <v/>
      </c>
      <c r="W275" s="1" t="str">
        <f>IFERROR(SMALL(V:V,ROWS($V$2:V275))+1,"")</f>
        <v/>
      </c>
    </row>
    <row r="276" spans="11:23">
      <c r="K276" s="1" t="str">
        <f>IF(ISBLANK(Tableau2[[#This Row],[En charge]]),"",IF(Calcul!$E$2="+Calcul!E2",TRUE,Calcul!$E$2=Données!I276))</f>
        <v/>
      </c>
      <c r="L276" s="1" t="str">
        <f t="shared" si="7"/>
        <v/>
      </c>
      <c r="O276" s="1" t="str">
        <f>IFERROR(SMALL(L:L,ROWS($L$2:L276))+1,"")</f>
        <v/>
      </c>
      <c r="S276" s="56" t="str">
        <f>IF(ISBLANK(Tableau2[[#This Row],[Fête]]),"-",IF(Tableau2[[#This Row],[Fête]]=Tableau2[[#This Row],[Fête]],Tableau2[[#This Row],[Fête]]," "))</f>
        <v>-</v>
      </c>
      <c r="T276" s="57" t="str">
        <f t="shared" si="8"/>
        <v>0</v>
      </c>
      <c r="U276" s="58" t="b">
        <f>IF(T276+1=Calcul!$I$1,TRUE,Calcul!$E$2=Données!F276)</f>
        <v>0</v>
      </c>
      <c r="V276" s="1" t="str">
        <f>IF(U276,ROWS($U$2:U276),"")</f>
        <v/>
      </c>
      <c r="W276" s="1" t="str">
        <f>IFERROR(SMALL(V:V,ROWS($V$2:V276))+1,"")</f>
        <v/>
      </c>
    </row>
    <row r="277" spans="11:23">
      <c r="K277" s="1" t="str">
        <f>IF(ISBLANK(Tableau2[[#This Row],[En charge]]),"",IF(Calcul!$E$2="+Calcul!E2",TRUE,Calcul!$E$2=Données!I277))</f>
        <v/>
      </c>
      <c r="L277" s="1" t="str">
        <f t="shared" si="7"/>
        <v/>
      </c>
      <c r="O277" s="1" t="str">
        <f>IFERROR(SMALL(L:L,ROWS($L$2:L277))+1,"")</f>
        <v/>
      </c>
      <c r="S277" s="56" t="str">
        <f>IF(ISBLANK(Tableau2[[#This Row],[Fête]]),"-",IF(Tableau2[[#This Row],[Fête]]=Tableau2[[#This Row],[Fête]],Tableau2[[#This Row],[Fête]]," "))</f>
        <v>-</v>
      </c>
      <c r="T277" s="57" t="str">
        <f t="shared" si="8"/>
        <v>0</v>
      </c>
      <c r="U277" s="58" t="b">
        <f>IF(T277+1=Calcul!$I$1,TRUE,Calcul!$E$2=Données!F277)</f>
        <v>0</v>
      </c>
      <c r="V277" s="1" t="str">
        <f>IF(U277,ROWS($U$2:U277),"")</f>
        <v/>
      </c>
      <c r="W277" s="1" t="str">
        <f>IFERROR(SMALL(V:V,ROWS($V$2:V277))+1,"")</f>
        <v/>
      </c>
    </row>
    <row r="278" spans="11:23">
      <c r="K278" s="1" t="str">
        <f>IF(ISBLANK(Tableau2[[#This Row],[En charge]]),"",IF(Calcul!$E$2="+Calcul!E2",TRUE,Calcul!$E$2=Données!I278))</f>
        <v/>
      </c>
      <c r="L278" s="1" t="str">
        <f t="shared" si="7"/>
        <v/>
      </c>
      <c r="O278" s="1" t="str">
        <f>IFERROR(SMALL(L:L,ROWS($L$2:L278))+1,"")</f>
        <v/>
      </c>
      <c r="S278" s="56" t="str">
        <f>IF(ISBLANK(Tableau2[[#This Row],[Fête]]),"-",IF(Tableau2[[#This Row],[Fête]]=Tableau2[[#This Row],[Fête]],Tableau2[[#This Row],[Fête]]," "))</f>
        <v>-</v>
      </c>
      <c r="T278" s="57" t="str">
        <f t="shared" si="8"/>
        <v>0</v>
      </c>
      <c r="U278" s="58" t="b">
        <f>IF(T278+1=Calcul!$I$1,TRUE,Calcul!$E$2=Données!F278)</f>
        <v>0</v>
      </c>
      <c r="V278" s="1" t="str">
        <f>IF(U278,ROWS($U$2:U278),"")</f>
        <v/>
      </c>
      <c r="W278" s="1" t="str">
        <f>IFERROR(SMALL(V:V,ROWS($V$2:V278))+1,"")</f>
        <v/>
      </c>
    </row>
    <row r="279" spans="11:23">
      <c r="K279" s="1" t="str">
        <f>IF(ISBLANK(Tableau2[[#This Row],[En charge]]),"",IF(Calcul!$E$2="+Calcul!E2",TRUE,Calcul!$E$2=Données!I279))</f>
        <v/>
      </c>
      <c r="L279" s="1" t="str">
        <f t="shared" si="7"/>
        <v/>
      </c>
      <c r="O279" s="1" t="str">
        <f>IFERROR(SMALL(L:L,ROWS($L$2:L279))+1,"")</f>
        <v/>
      </c>
      <c r="S279" s="56" t="str">
        <f>IF(ISBLANK(Tableau2[[#This Row],[Fête]]),"-",IF(Tableau2[[#This Row],[Fête]]=Tableau2[[#This Row],[Fête]],Tableau2[[#This Row],[Fête]]," "))</f>
        <v>-</v>
      </c>
      <c r="T279" s="57" t="str">
        <f t="shared" si="8"/>
        <v>0</v>
      </c>
      <c r="U279" s="58" t="b">
        <f>IF(T279+1=Calcul!$I$1,TRUE,Calcul!$E$2=Données!F279)</f>
        <v>0</v>
      </c>
      <c r="V279" s="1" t="str">
        <f>IF(U279,ROWS($U$2:U279),"")</f>
        <v/>
      </c>
      <c r="W279" s="1" t="str">
        <f>IFERROR(SMALL(V:V,ROWS($V$2:V279))+1,"")</f>
        <v/>
      </c>
    </row>
    <row r="280" spans="11:23">
      <c r="K280" s="1" t="str">
        <f>IF(ISBLANK(Tableau2[[#This Row],[En charge]]),"",IF(Calcul!$E$2="+Calcul!E2",TRUE,Calcul!$E$2=Données!I280))</f>
        <v/>
      </c>
      <c r="L280" s="1" t="str">
        <f t="shared" si="7"/>
        <v/>
      </c>
      <c r="O280" s="1" t="str">
        <f>IFERROR(SMALL(L:L,ROWS($L$2:L280))+1,"")</f>
        <v/>
      </c>
      <c r="S280" s="56" t="str">
        <f>IF(ISBLANK(Tableau2[[#This Row],[Fête]]),"-",IF(Tableau2[[#This Row],[Fête]]=Tableau2[[#This Row],[Fête]],Tableau2[[#This Row],[Fête]]," "))</f>
        <v>-</v>
      </c>
      <c r="T280" s="57" t="str">
        <f t="shared" si="8"/>
        <v>0</v>
      </c>
      <c r="U280" s="58" t="b">
        <f>IF(T280+1=Calcul!$I$1,TRUE,Calcul!$E$2=Données!F280)</f>
        <v>0</v>
      </c>
      <c r="V280" s="1" t="str">
        <f>IF(U280,ROWS($U$2:U280),"")</f>
        <v/>
      </c>
      <c r="W280" s="1" t="str">
        <f>IFERROR(SMALL(V:V,ROWS($V$2:V280))+1,"")</f>
        <v/>
      </c>
    </row>
    <row r="281" spans="11:23">
      <c r="K281" s="1" t="str">
        <f>IF(ISBLANK(Tableau2[[#This Row],[En charge]]),"",IF(Calcul!$E$2="+Calcul!E2",TRUE,Calcul!$E$2=Données!I281))</f>
        <v/>
      </c>
      <c r="L281" s="1" t="str">
        <f t="shared" si="7"/>
        <v/>
      </c>
      <c r="O281" s="1" t="str">
        <f>IFERROR(SMALL(L:L,ROWS($L$2:L281))+1,"")</f>
        <v/>
      </c>
      <c r="S281" s="56" t="str">
        <f>IF(ISBLANK(Tableau2[[#This Row],[Fête]]),"-",IF(Tableau2[[#This Row],[Fête]]=Tableau2[[#This Row],[Fête]],Tableau2[[#This Row],[Fête]]," "))</f>
        <v>-</v>
      </c>
      <c r="T281" s="57" t="str">
        <f t="shared" si="8"/>
        <v>0</v>
      </c>
      <c r="U281" s="58" t="b">
        <f>IF(T281+1=Calcul!$I$1,TRUE,Calcul!$E$2=Données!F281)</f>
        <v>0</v>
      </c>
      <c r="V281" s="1" t="str">
        <f>IF(U281,ROWS($U$2:U281),"")</f>
        <v/>
      </c>
      <c r="W281" s="1" t="str">
        <f>IFERROR(SMALL(V:V,ROWS($V$2:V281))+1,"")</f>
        <v/>
      </c>
    </row>
    <row r="282" spans="11:23">
      <c r="K282" s="1" t="str">
        <f>IF(ISBLANK(Tableau2[[#This Row],[En charge]]),"",IF(Calcul!$E$2="+Calcul!E2",TRUE,Calcul!$E$2=Données!I282))</f>
        <v/>
      </c>
      <c r="L282" s="1" t="str">
        <f t="shared" si="7"/>
        <v/>
      </c>
      <c r="O282" s="1" t="str">
        <f>IFERROR(SMALL(L:L,ROWS($L$2:L282))+1,"")</f>
        <v/>
      </c>
      <c r="S282" s="56" t="str">
        <f>IF(ISBLANK(Tableau2[[#This Row],[Fête]]),"-",IF(Tableau2[[#This Row],[Fête]]=Tableau2[[#This Row],[Fête]],Tableau2[[#This Row],[Fête]]," "))</f>
        <v>-</v>
      </c>
      <c r="T282" s="57" t="str">
        <f t="shared" si="8"/>
        <v>0</v>
      </c>
      <c r="U282" s="58" t="b">
        <f>IF(T282+1=Calcul!$I$1,TRUE,Calcul!$E$2=Données!F282)</f>
        <v>0</v>
      </c>
      <c r="V282" s="1" t="str">
        <f>IF(U282,ROWS($U$2:U282),"")</f>
        <v/>
      </c>
      <c r="W282" s="1" t="str">
        <f>IFERROR(SMALL(V:V,ROWS($V$2:V282))+1,"")</f>
        <v/>
      </c>
    </row>
    <row r="283" spans="11:23">
      <c r="K283" s="1" t="str">
        <f>IF(ISBLANK(Tableau2[[#This Row],[En charge]]),"",IF(Calcul!$E$2="+Calcul!E2",TRUE,Calcul!$E$2=Données!I283))</f>
        <v/>
      </c>
      <c r="L283" s="1" t="str">
        <f t="shared" si="7"/>
        <v/>
      </c>
      <c r="O283" s="1" t="str">
        <f>IFERROR(SMALL(L:L,ROWS($L$2:L283))+1,"")</f>
        <v/>
      </c>
      <c r="S283" s="56" t="str">
        <f>IF(ISBLANK(Tableau2[[#This Row],[Fête]]),"-",IF(Tableau2[[#This Row],[Fête]]=Tableau2[[#This Row],[Fête]],Tableau2[[#This Row],[Fête]]," "))</f>
        <v>-</v>
      </c>
      <c r="T283" s="57" t="str">
        <f t="shared" si="8"/>
        <v>0</v>
      </c>
      <c r="U283" s="58" t="b">
        <f>IF(T283+1=Calcul!$I$1,TRUE,Calcul!$E$2=Données!F283)</f>
        <v>0</v>
      </c>
      <c r="V283" s="1" t="str">
        <f>IF(U283,ROWS($U$2:U283),"")</f>
        <v/>
      </c>
      <c r="W283" s="1" t="str">
        <f>IFERROR(SMALL(V:V,ROWS($V$2:V283))+1,"")</f>
        <v/>
      </c>
    </row>
    <row r="284" spans="11:23">
      <c r="K284" s="1" t="str">
        <f>IF(ISBLANK(Tableau2[[#This Row],[En charge]]),"",IF(Calcul!$E$2="+Calcul!E2",TRUE,Calcul!$E$2=Données!I284))</f>
        <v/>
      </c>
      <c r="L284" s="1" t="str">
        <f t="shared" si="7"/>
        <v/>
      </c>
      <c r="O284" s="1" t="str">
        <f>IFERROR(SMALL(L:L,ROWS($L$2:L284))+1,"")</f>
        <v/>
      </c>
      <c r="S284" s="56" t="str">
        <f>IF(ISBLANK(Tableau2[[#This Row],[Fête]]),"-",IF(Tableau2[[#This Row],[Fête]]=Tableau2[[#This Row],[Fête]],Tableau2[[#This Row],[Fête]]," "))</f>
        <v>-</v>
      </c>
      <c r="T284" s="57" t="str">
        <f t="shared" si="8"/>
        <v>0</v>
      </c>
      <c r="U284" s="58" t="b">
        <f>IF(T284+1=Calcul!$I$1,TRUE,Calcul!$E$2=Données!F284)</f>
        <v>0</v>
      </c>
      <c r="V284" s="1" t="str">
        <f>IF(U284,ROWS($U$2:U284),"")</f>
        <v/>
      </c>
      <c r="W284" s="1" t="str">
        <f>IFERROR(SMALL(V:V,ROWS($V$2:V284))+1,"")</f>
        <v/>
      </c>
    </row>
    <row r="285" spans="11:23">
      <c r="K285" s="1" t="str">
        <f>IF(ISBLANK(Tableau2[[#This Row],[En charge]]),"",IF(Calcul!$E$2="+Calcul!E2",TRUE,Calcul!$E$2=Données!I285))</f>
        <v/>
      </c>
      <c r="L285" s="1" t="str">
        <f t="shared" si="7"/>
        <v/>
      </c>
      <c r="O285" s="1" t="str">
        <f>IFERROR(SMALL(L:L,ROWS($L$2:L285))+1,"")</f>
        <v/>
      </c>
      <c r="S285" s="56" t="str">
        <f>IF(ISBLANK(Tableau2[[#This Row],[Fête]]),"-",IF(Tableau2[[#This Row],[Fête]]=Tableau2[[#This Row],[Fête]],Tableau2[[#This Row],[Fête]]," "))</f>
        <v>-</v>
      </c>
      <c r="T285" s="57" t="str">
        <f t="shared" si="8"/>
        <v>0</v>
      </c>
      <c r="U285" s="58" t="b">
        <f>IF(T285+1=Calcul!$I$1,TRUE,Calcul!$E$2=Données!F285)</f>
        <v>0</v>
      </c>
      <c r="V285" s="1" t="str">
        <f>IF(U285,ROWS($U$2:U285),"")</f>
        <v/>
      </c>
      <c r="W285" s="1" t="str">
        <f>IFERROR(SMALL(V:V,ROWS($V$2:V285))+1,"")</f>
        <v/>
      </c>
    </row>
    <row r="286" spans="11:23">
      <c r="K286" s="1" t="str">
        <f>IF(ISBLANK(Tableau2[[#This Row],[En charge]]),"",IF(Calcul!$E$2="+Calcul!E2",TRUE,Calcul!$E$2=Données!I286))</f>
        <v/>
      </c>
      <c r="L286" s="1" t="str">
        <f t="shared" si="7"/>
        <v/>
      </c>
      <c r="O286" s="1" t="str">
        <f>IFERROR(SMALL(L:L,ROWS($L$2:L286))+1,"")</f>
        <v/>
      </c>
      <c r="S286" s="56" t="str">
        <f>IF(ISBLANK(Tableau2[[#This Row],[Fête]]),"-",IF(Tableau2[[#This Row],[Fête]]=Tableau2[[#This Row],[Fête]],Tableau2[[#This Row],[Fête]]," "))</f>
        <v>-</v>
      </c>
      <c r="T286" s="57" t="str">
        <f t="shared" si="8"/>
        <v>0</v>
      </c>
      <c r="U286" s="58" t="b">
        <f>IF(T286+1=Calcul!$I$1,TRUE,Calcul!$E$2=Données!F286)</f>
        <v>0</v>
      </c>
      <c r="V286" s="1" t="str">
        <f>IF(U286,ROWS($U$2:U286),"")</f>
        <v/>
      </c>
      <c r="W286" s="1" t="str">
        <f>IFERROR(SMALL(V:V,ROWS($V$2:V286))+1,"")</f>
        <v/>
      </c>
    </row>
    <row r="287" spans="11:23">
      <c r="K287" s="1" t="str">
        <f>IF(ISBLANK(Tableau2[[#This Row],[En charge]]),"",IF(Calcul!$E$2="+Calcul!E2",TRUE,Calcul!$E$2=Données!I287))</f>
        <v/>
      </c>
      <c r="L287" s="1" t="str">
        <f t="shared" ref="L287:L350" si="9">IF(ISBLANK(K287),"","")</f>
        <v/>
      </c>
      <c r="O287" s="1" t="str">
        <f>IFERROR(SMALL(L:L,ROWS($L$2:L287))+1,"")</f>
        <v/>
      </c>
      <c r="S287" s="56" t="str">
        <f>IF(ISBLANK(Tableau2[[#This Row],[Fête]]),"-",IF(Tableau2[[#This Row],[Fête]]=Tableau2[[#This Row],[Fête]],Tableau2[[#This Row],[Fête]]," "))</f>
        <v>-</v>
      </c>
      <c r="T287" s="57" t="str">
        <f t="shared" si="8"/>
        <v>0</v>
      </c>
      <c r="U287" s="58" t="b">
        <f>IF(T287+1=Calcul!$I$1,TRUE,Calcul!$E$2=Données!F287)</f>
        <v>0</v>
      </c>
      <c r="V287" s="1" t="str">
        <f>IF(U287,ROWS($U$2:U287),"")</f>
        <v/>
      </c>
      <c r="W287" s="1" t="str">
        <f>IFERROR(SMALL(V:V,ROWS($V$2:V287))+1,"")</f>
        <v/>
      </c>
    </row>
    <row r="288" spans="11:23">
      <c r="K288" s="1" t="str">
        <f>IF(ISBLANK(Tableau2[[#This Row],[En charge]]),"",IF(Calcul!$E$2="+Calcul!E2",TRUE,Calcul!$E$2=Données!I288))</f>
        <v/>
      </c>
      <c r="L288" s="1" t="str">
        <f t="shared" si="9"/>
        <v/>
      </c>
      <c r="O288" s="1" t="str">
        <f>IFERROR(SMALL(L:L,ROWS($L$2:L288))+1,"")</f>
        <v/>
      </c>
      <c r="S288" s="56" t="str">
        <f>IF(ISBLANK(Tableau2[[#This Row],[Fête]]),"-",IF(Tableau2[[#This Row],[Fête]]=Tableau2[[#This Row],[Fête]],Tableau2[[#This Row],[Fête]]," "))</f>
        <v>-</v>
      </c>
      <c r="T288" s="57" t="str">
        <f t="shared" si="8"/>
        <v>0</v>
      </c>
      <c r="U288" s="58" t="b">
        <f>IF(T288+1=Calcul!$I$1,TRUE,Calcul!$E$2=Données!F288)</f>
        <v>0</v>
      </c>
      <c r="V288" s="1" t="str">
        <f>IF(U288,ROWS($U$2:U288),"")</f>
        <v/>
      </c>
      <c r="W288" s="1" t="str">
        <f>IFERROR(SMALL(V:V,ROWS($V$2:V288))+1,"")</f>
        <v/>
      </c>
    </row>
    <row r="289" spans="11:23">
      <c r="K289" s="1" t="str">
        <f>IF(ISBLANK(Tableau2[[#This Row],[En charge]]),"",IF(Calcul!$E$2="+Calcul!E2",TRUE,Calcul!$E$2=Données!I289))</f>
        <v/>
      </c>
      <c r="L289" s="1" t="str">
        <f t="shared" si="9"/>
        <v/>
      </c>
      <c r="O289" s="1" t="str">
        <f>IFERROR(SMALL(L:L,ROWS($L$2:L289))+1,"")</f>
        <v/>
      </c>
      <c r="S289" s="56" t="str">
        <f>IF(ISBLANK(Tableau2[[#This Row],[Fête]]),"-",IF(Tableau2[[#This Row],[Fête]]=Tableau2[[#This Row],[Fête]],Tableau2[[#This Row],[Fête]]," "))</f>
        <v>-</v>
      </c>
      <c r="T289" s="57" t="str">
        <f t="shared" si="8"/>
        <v>0</v>
      </c>
      <c r="U289" s="58" t="b">
        <f>IF(T289+1=Calcul!$I$1,TRUE,Calcul!$E$2=Données!F289)</f>
        <v>0</v>
      </c>
      <c r="V289" s="1" t="str">
        <f>IF(U289,ROWS($U$2:U289),"")</f>
        <v/>
      </c>
      <c r="W289" s="1" t="str">
        <f>IFERROR(SMALL(V:V,ROWS($V$2:V289))+1,"")</f>
        <v/>
      </c>
    </row>
    <row r="290" spans="11:23">
      <c r="K290" s="1" t="str">
        <f>IF(ISBLANK(Tableau2[[#This Row],[En charge]]),"",IF(Calcul!$E$2="+Calcul!E2",TRUE,Calcul!$E$2=Données!I290))</f>
        <v/>
      </c>
      <c r="L290" s="1" t="str">
        <f t="shared" si="9"/>
        <v/>
      </c>
      <c r="O290" s="1" t="str">
        <f>IFERROR(SMALL(L:L,ROWS($L$2:L290))+1,"")</f>
        <v/>
      </c>
      <c r="S290" s="56" t="str">
        <f>IF(ISBLANK(Tableau2[[#This Row],[Fête]]),"-",IF(Tableau2[[#This Row],[Fête]]=Tableau2[[#This Row],[Fête]],Tableau2[[#This Row],[Fête]]," "))</f>
        <v>-</v>
      </c>
      <c r="T290" s="57" t="str">
        <f t="shared" si="8"/>
        <v>0</v>
      </c>
      <c r="U290" s="58" t="b">
        <f>IF(T290+1=Calcul!$I$1,TRUE,Calcul!$E$2=Données!F290)</f>
        <v>0</v>
      </c>
      <c r="V290" s="1" t="str">
        <f>IF(U290,ROWS($U$2:U290),"")</f>
        <v/>
      </c>
      <c r="W290" s="1" t="str">
        <f>IFERROR(SMALL(V:V,ROWS($V$2:V290))+1,"")</f>
        <v/>
      </c>
    </row>
    <row r="291" spans="11:23">
      <c r="K291" s="1" t="str">
        <f>IF(ISBLANK(Tableau2[[#This Row],[En charge]]),"",IF(Calcul!$E$2="+Calcul!E2",TRUE,Calcul!$E$2=Données!I291))</f>
        <v/>
      </c>
      <c r="L291" s="1" t="str">
        <f t="shared" si="9"/>
        <v/>
      </c>
      <c r="O291" s="1" t="str">
        <f>IFERROR(SMALL(L:L,ROWS($L$2:L291))+1,"")</f>
        <v/>
      </c>
      <c r="S291" s="56" t="str">
        <f>IF(ISBLANK(Tableau2[[#This Row],[Fête]]),"-",IF(Tableau2[[#This Row],[Fête]]=Tableau2[[#This Row],[Fête]],Tableau2[[#This Row],[Fête]]," "))</f>
        <v>-</v>
      </c>
      <c r="T291" s="57" t="str">
        <f t="shared" si="8"/>
        <v>0</v>
      </c>
      <c r="U291" s="58" t="b">
        <f>IF(T291+1=Calcul!$I$1,TRUE,Calcul!$E$2=Données!F291)</f>
        <v>0</v>
      </c>
      <c r="V291" s="1" t="str">
        <f>IF(U291,ROWS($U$2:U291),"")</f>
        <v/>
      </c>
      <c r="W291" s="1" t="str">
        <f>IFERROR(SMALL(V:V,ROWS($V$2:V291))+1,"")</f>
        <v/>
      </c>
    </row>
    <row r="292" spans="11:23">
      <c r="K292" s="1" t="str">
        <f>IF(ISBLANK(Tableau2[[#This Row],[En charge]]),"",IF(Calcul!$E$2="+Calcul!E2",TRUE,Calcul!$E$2=Données!I292))</f>
        <v/>
      </c>
      <c r="L292" s="1" t="str">
        <f t="shared" si="9"/>
        <v/>
      </c>
      <c r="O292" s="1" t="str">
        <f>IFERROR(SMALL(L:L,ROWS($L$2:L292))+1,"")</f>
        <v/>
      </c>
      <c r="S292" s="56" t="str">
        <f>IF(ISBLANK(Tableau2[[#This Row],[Fête]]),"-",IF(Tableau2[[#This Row],[Fête]]=Tableau2[[#This Row],[Fête]],Tableau2[[#This Row],[Fête]]," "))</f>
        <v>-</v>
      </c>
      <c r="T292" s="57" t="str">
        <f t="shared" si="8"/>
        <v>0</v>
      </c>
      <c r="U292" s="58" t="b">
        <f>IF(T292+1=Calcul!$I$1,TRUE,Calcul!$E$2=Données!F292)</f>
        <v>0</v>
      </c>
      <c r="V292" s="1" t="str">
        <f>IF(U292,ROWS($U$2:U292),"")</f>
        <v/>
      </c>
      <c r="W292" s="1" t="str">
        <f>IFERROR(SMALL(V:V,ROWS($V$2:V292))+1,"")</f>
        <v/>
      </c>
    </row>
    <row r="293" spans="11:23">
      <c r="K293" s="1" t="str">
        <f>IF(ISBLANK(Tableau2[[#This Row],[En charge]]),"",IF(Calcul!$E$2="+Calcul!E2",TRUE,Calcul!$E$2=Données!I293))</f>
        <v/>
      </c>
      <c r="L293" s="1" t="str">
        <f t="shared" si="9"/>
        <v/>
      </c>
      <c r="O293" s="1" t="str">
        <f>IFERROR(SMALL(L:L,ROWS($L$2:L293))+1,"")</f>
        <v/>
      </c>
      <c r="S293" s="56" t="str">
        <f>IF(ISBLANK(Tableau2[[#This Row],[Fête]]),"-",IF(Tableau2[[#This Row],[Fête]]=Tableau2[[#This Row],[Fête]],Tableau2[[#This Row],[Fête]]," "))</f>
        <v>-</v>
      </c>
      <c r="T293" s="57" t="str">
        <f t="shared" si="8"/>
        <v>0</v>
      </c>
      <c r="U293" s="58" t="b">
        <f>IF(T293+1=Calcul!$I$1,TRUE,Calcul!$E$2=Données!F293)</f>
        <v>0</v>
      </c>
      <c r="V293" s="1" t="str">
        <f>IF(U293,ROWS($U$2:U293),"")</f>
        <v/>
      </c>
      <c r="W293" s="1" t="str">
        <f>IFERROR(SMALL(V:V,ROWS($V$2:V293))+1,"")</f>
        <v/>
      </c>
    </row>
    <row r="294" spans="11:23">
      <c r="K294" s="1" t="str">
        <f>IF(ISBLANK(Tableau2[[#This Row],[En charge]]),"",IF(Calcul!$E$2="+Calcul!E2",TRUE,Calcul!$E$2=Données!I294))</f>
        <v/>
      </c>
      <c r="L294" s="1" t="str">
        <f t="shared" si="9"/>
        <v/>
      </c>
      <c r="O294" s="1" t="str">
        <f>IFERROR(SMALL(L:L,ROWS($L$2:L294))+1,"")</f>
        <v/>
      </c>
      <c r="S294" s="56" t="str">
        <f>IF(ISBLANK(Tableau2[[#This Row],[Fête]]),"-",IF(Tableau2[[#This Row],[Fête]]=Tableau2[[#This Row],[Fête]],Tableau2[[#This Row],[Fête]]," "))</f>
        <v>-</v>
      </c>
      <c r="T294" s="57" t="str">
        <f t="shared" si="8"/>
        <v>0</v>
      </c>
      <c r="U294" s="58" t="b">
        <f>IF(T294+1=Calcul!$I$1,TRUE,Calcul!$E$2=Données!F294)</f>
        <v>0</v>
      </c>
      <c r="V294" s="1" t="str">
        <f>IF(U294,ROWS($U$2:U294),"")</f>
        <v/>
      </c>
      <c r="W294" s="1" t="str">
        <f>IFERROR(SMALL(V:V,ROWS($V$2:V294))+1,"")</f>
        <v/>
      </c>
    </row>
    <row r="295" spans="11:23">
      <c r="K295" s="1" t="str">
        <f>IF(ISBLANK(Tableau2[[#This Row],[En charge]]),"",IF(Calcul!$E$2="+Calcul!E2",TRUE,Calcul!$E$2=Données!I295))</f>
        <v/>
      </c>
      <c r="L295" s="1" t="str">
        <f t="shared" si="9"/>
        <v/>
      </c>
      <c r="O295" s="1" t="str">
        <f>IFERROR(SMALL(L:L,ROWS($L$2:L295))+1,"")</f>
        <v/>
      </c>
      <c r="S295" s="56" t="str">
        <f>IF(ISBLANK(Tableau2[[#This Row],[Fête]]),"-",IF(Tableau2[[#This Row],[Fête]]=Tableau2[[#This Row],[Fête]],Tableau2[[#This Row],[Fête]]," "))</f>
        <v>-</v>
      </c>
      <c r="T295" s="57" t="str">
        <f t="shared" si="8"/>
        <v>0</v>
      </c>
      <c r="U295" s="58" t="b">
        <f>IF(T295+1=Calcul!$I$1,TRUE,Calcul!$E$2=Données!F295)</f>
        <v>0</v>
      </c>
      <c r="V295" s="1" t="str">
        <f>IF(U295,ROWS($U$2:U295),"")</f>
        <v/>
      </c>
      <c r="W295" s="1" t="str">
        <f>IFERROR(SMALL(V:V,ROWS($V$2:V295))+1,"")</f>
        <v/>
      </c>
    </row>
    <row r="296" spans="11:23">
      <c r="K296" s="1" t="str">
        <f>IF(ISBLANK(Tableau2[[#This Row],[En charge]]),"",IF(Calcul!$E$2="+Calcul!E2",TRUE,Calcul!$E$2=Données!I296))</f>
        <v/>
      </c>
      <c r="L296" s="1" t="str">
        <f t="shared" si="9"/>
        <v/>
      </c>
      <c r="O296" s="1" t="str">
        <f>IFERROR(SMALL(L:L,ROWS($L$2:L296))+1,"")</f>
        <v/>
      </c>
      <c r="S296" s="56" t="str">
        <f>IF(ISBLANK(Tableau2[[#This Row],[Fête]]),"-",IF(Tableau2[[#This Row],[Fête]]=Tableau2[[#This Row],[Fête]],Tableau2[[#This Row],[Fête]]," "))</f>
        <v>-</v>
      </c>
      <c r="T296" s="57" t="str">
        <f t="shared" si="8"/>
        <v>0</v>
      </c>
      <c r="U296" s="58" t="b">
        <f>IF(T296+1=Calcul!$I$1,TRUE,Calcul!$E$2=Données!F296)</f>
        <v>0</v>
      </c>
      <c r="V296" s="1" t="str">
        <f>IF(U296,ROWS($U$2:U296),"")</f>
        <v/>
      </c>
      <c r="W296" s="1" t="str">
        <f>IFERROR(SMALL(V:V,ROWS($V$2:V296))+1,"")</f>
        <v/>
      </c>
    </row>
    <row r="297" spans="11:23">
      <c r="K297" s="1" t="str">
        <f>IF(ISBLANK(Tableau2[[#This Row],[En charge]]),"",IF(Calcul!$E$2="+Calcul!E2",TRUE,Calcul!$E$2=Données!I297))</f>
        <v/>
      </c>
      <c r="L297" s="1" t="str">
        <f t="shared" si="9"/>
        <v/>
      </c>
      <c r="O297" s="1" t="str">
        <f>IFERROR(SMALL(L:L,ROWS($L$2:L297))+1,"")</f>
        <v/>
      </c>
      <c r="S297" s="56" t="str">
        <f>IF(ISBLANK(Tableau2[[#This Row],[Fête]]),"-",IF(Tableau2[[#This Row],[Fête]]=Tableau2[[#This Row],[Fête]],Tableau2[[#This Row],[Fête]]," "))</f>
        <v>-</v>
      </c>
      <c r="T297" s="57" t="str">
        <f t="shared" si="8"/>
        <v>0</v>
      </c>
      <c r="U297" s="58" t="b">
        <f>IF(T297+1=Calcul!$I$1,TRUE,Calcul!$E$2=Données!F297)</f>
        <v>0</v>
      </c>
      <c r="V297" s="1" t="str">
        <f>IF(U297,ROWS($U$2:U297),"")</f>
        <v/>
      </c>
      <c r="W297" s="1" t="str">
        <f>IFERROR(SMALL(V:V,ROWS($V$2:V297))+1,"")</f>
        <v/>
      </c>
    </row>
    <row r="298" spans="11:23">
      <c r="K298" s="1" t="str">
        <f>IF(ISBLANK(Tableau2[[#This Row],[En charge]]),"",IF(Calcul!$E$2="+Calcul!E2",TRUE,Calcul!$E$2=Données!I298))</f>
        <v/>
      </c>
      <c r="L298" s="1" t="str">
        <f t="shared" si="9"/>
        <v/>
      </c>
      <c r="O298" s="1" t="str">
        <f>IFERROR(SMALL(L:L,ROWS($L$2:L298))+1,"")</f>
        <v/>
      </c>
      <c r="S298" s="56" t="str">
        <f>IF(ISBLANK(Tableau2[[#This Row],[Fête]]),"-",IF(Tableau2[[#This Row],[Fête]]=Tableau2[[#This Row],[Fête]],Tableau2[[#This Row],[Fête]]," "))</f>
        <v>-</v>
      </c>
      <c r="T298" s="57" t="str">
        <f t="shared" si="8"/>
        <v>0</v>
      </c>
      <c r="U298" s="58" t="b">
        <f>IF(T298+1=Calcul!$I$1,TRUE,Calcul!$E$2=Données!F298)</f>
        <v>0</v>
      </c>
      <c r="V298" s="1" t="str">
        <f>IF(U298,ROWS($U$2:U298),"")</f>
        <v/>
      </c>
      <c r="W298" s="1" t="str">
        <f>IFERROR(SMALL(V:V,ROWS($V$2:V298))+1,"")</f>
        <v/>
      </c>
    </row>
    <row r="299" spans="11:23">
      <c r="K299" s="1" t="str">
        <f>IF(ISBLANK(Tableau2[[#This Row],[En charge]]),"",IF(Calcul!$E$2="+Calcul!E2",TRUE,Calcul!$E$2=Données!I299))</f>
        <v/>
      </c>
      <c r="L299" s="1" t="str">
        <f t="shared" si="9"/>
        <v/>
      </c>
      <c r="O299" s="1" t="str">
        <f>IFERROR(SMALL(L:L,ROWS($L$2:L299))+1,"")</f>
        <v/>
      </c>
      <c r="S299" s="56" t="str">
        <f>IF(ISBLANK(Tableau2[[#This Row],[Fête]]),"-",IF(Tableau2[[#This Row],[Fête]]=Tableau2[[#This Row],[Fête]],Tableau2[[#This Row],[Fête]]," "))</f>
        <v>-</v>
      </c>
      <c r="T299" s="57" t="str">
        <f t="shared" si="8"/>
        <v>0</v>
      </c>
      <c r="U299" s="58" t="b">
        <f>IF(T299+1=Calcul!$I$1,TRUE,Calcul!$E$2=Données!F299)</f>
        <v>0</v>
      </c>
      <c r="V299" s="1" t="str">
        <f>IF(U299,ROWS($U$2:U299),"")</f>
        <v/>
      </c>
      <c r="W299" s="1" t="str">
        <f>IFERROR(SMALL(V:V,ROWS($V$2:V299))+1,"")</f>
        <v/>
      </c>
    </row>
    <row r="300" spans="11:23">
      <c r="K300" s="1" t="str">
        <f>IF(ISBLANK(Tableau2[[#This Row],[En charge]]),"",IF(Calcul!$E$2="+Calcul!E2",TRUE,Calcul!$E$2=Données!I300))</f>
        <v/>
      </c>
      <c r="L300" s="1" t="str">
        <f t="shared" si="9"/>
        <v/>
      </c>
      <c r="O300" s="1" t="str">
        <f>IFERROR(SMALL(L:L,ROWS($L$2:L300))+1,"")</f>
        <v/>
      </c>
      <c r="S300" s="56" t="str">
        <f>IF(ISBLANK(Tableau2[[#This Row],[Fête]]),"-",IF(Tableau2[[#This Row],[Fête]]=Tableau2[[#This Row],[Fête]],Tableau2[[#This Row],[Fête]]," "))</f>
        <v>-</v>
      </c>
      <c r="T300" s="57" t="str">
        <f t="shared" si="8"/>
        <v>0</v>
      </c>
      <c r="U300" s="58" t="b">
        <f>IF(T300+1=Calcul!$I$1,TRUE,Calcul!$E$2=Données!F300)</f>
        <v>0</v>
      </c>
      <c r="V300" s="1" t="str">
        <f>IF(U300,ROWS($U$2:U300),"")</f>
        <v/>
      </c>
      <c r="W300" s="1" t="str">
        <f>IFERROR(SMALL(V:V,ROWS($V$2:V300))+1,"")</f>
        <v/>
      </c>
    </row>
    <row r="301" spans="11:23">
      <c r="K301" s="1" t="str">
        <f>IF(ISBLANK(Tableau2[[#This Row],[En charge]]),"",IF(Calcul!$E$2="+Calcul!E2",TRUE,Calcul!$E$2=Données!I301))</f>
        <v/>
      </c>
      <c r="L301" s="1" t="str">
        <f t="shared" si="9"/>
        <v/>
      </c>
      <c r="O301" s="1" t="str">
        <f>IFERROR(SMALL(L:L,ROWS($L$2:L301))+1,"")</f>
        <v/>
      </c>
      <c r="S301" s="56" t="str">
        <f>IF(ISBLANK(Tableau2[[#This Row],[Fête]]),"-",IF(Tableau2[[#This Row],[Fête]]=Tableau2[[#This Row],[Fête]],Tableau2[[#This Row],[Fête]]," "))</f>
        <v>-</v>
      </c>
      <c r="T301" s="57" t="str">
        <f t="shared" si="8"/>
        <v>0</v>
      </c>
      <c r="U301" s="58" t="b">
        <f>IF(T301+1=Calcul!$I$1,TRUE,Calcul!$E$2=Données!F301)</f>
        <v>0</v>
      </c>
      <c r="V301" s="1" t="str">
        <f>IF(U301,ROWS($U$2:U301),"")</f>
        <v/>
      </c>
      <c r="W301" s="1" t="str">
        <f>IFERROR(SMALL(V:V,ROWS($V$2:V301))+1,"")</f>
        <v/>
      </c>
    </row>
  </sheetData>
  <sortState ref="A2:A9">
    <sortCondition ref="A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68"/>
  <sheetViews>
    <sheetView workbookViewId="0">
      <selection activeCell="B6" sqref="B6"/>
    </sheetView>
  </sheetViews>
  <sheetFormatPr baseColWidth="10" defaultRowHeight="15"/>
  <cols>
    <col min="1" max="1" width="45.42578125" style="33" customWidth="1"/>
    <col min="2" max="2" width="18.7109375" style="14" customWidth="1"/>
    <col min="3" max="3" width="20.85546875" style="13" customWidth="1"/>
    <col min="4" max="4" width="13.5703125" style="14" customWidth="1"/>
    <col min="5" max="5" width="17.140625" style="14" customWidth="1"/>
    <col min="6" max="6" width="13.85546875" style="14" customWidth="1"/>
    <col min="7" max="7" width="14" style="14" customWidth="1"/>
    <col min="8" max="16384" width="11.42578125" style="7"/>
  </cols>
  <sheetData>
    <row r="1" spans="1:9">
      <c r="A1" s="34">
        <f ca="1">TODAY()</f>
        <v>42745</v>
      </c>
      <c r="C1" s="22"/>
    </row>
    <row r="2" spans="1:9">
      <c r="C2" s="22"/>
    </row>
    <row r="3" spans="1:9">
      <c r="C3" s="22"/>
    </row>
    <row r="4" spans="1:9">
      <c r="C4" s="22"/>
    </row>
    <row r="5" spans="1:9" s="9" customFormat="1">
      <c r="A5" s="5"/>
      <c r="B5" s="4"/>
      <c r="C5" s="22"/>
      <c r="D5" s="15"/>
      <c r="E5" s="4"/>
      <c r="F5" s="15"/>
      <c r="G5" s="15"/>
    </row>
    <row r="6" spans="1:9" s="9" customFormat="1">
      <c r="A6" s="21"/>
      <c r="B6" s="16"/>
      <c r="C6" s="22"/>
      <c r="D6" s="16"/>
      <c r="E6" s="16"/>
      <c r="F6" s="16"/>
      <c r="G6" s="16"/>
    </row>
    <row r="7" spans="1:9" s="9" customFormat="1">
      <c r="A7" s="21"/>
      <c r="B7" s="19"/>
      <c r="C7" s="22"/>
      <c r="D7" s="17"/>
      <c r="E7" s="17"/>
      <c r="F7" s="17"/>
      <c r="G7" s="16"/>
    </row>
    <row r="8" spans="1:9" s="9" customFormat="1">
      <c r="A8" s="21"/>
      <c r="B8" s="19"/>
      <c r="C8" s="22"/>
      <c r="D8" s="17"/>
      <c r="E8" s="17"/>
      <c r="F8" s="17"/>
      <c r="G8" s="16"/>
    </row>
    <row r="9" spans="1:9">
      <c r="A9" s="23" t="s">
        <v>9</v>
      </c>
      <c r="B9" s="24" t="s">
        <v>10</v>
      </c>
      <c r="C9" s="24" t="s">
        <v>11</v>
      </c>
      <c r="D9" s="12" t="s">
        <v>19</v>
      </c>
      <c r="E9" s="24" t="s">
        <v>12</v>
      </c>
      <c r="F9" s="12" t="s">
        <v>13</v>
      </c>
      <c r="G9" s="12" t="s">
        <v>0</v>
      </c>
    </row>
    <row r="10" spans="1:9" ht="33" customHeight="1">
      <c r="A10" s="11" t="str">
        <f>IFERROR(INDEX(Tableau2[#All],Calcul!$O2,COLUMNS(Calcul!$L$2:L2)),"")</f>
        <v>Ayotte, Yvon</v>
      </c>
      <c r="B10" s="20">
        <f>IFERROR(INDEX(Données!A:I,Calcul!$O2,COLUMNS(Calcul!$L$2:P2)),"")</f>
        <v>0</v>
      </c>
      <c r="C10" s="13">
        <f>IFERROR(INDEX(Données!A:I,Calcul!$O2,COLUMNS(Calcul!$L$2:Q2)),"")</f>
        <v>0</v>
      </c>
      <c r="D10" s="13" t="str">
        <f ca="1">IF(C10="","",(DATEDIF(C10,$A$1,"y")&amp;""))</f>
        <v>117</v>
      </c>
      <c r="E10" s="18">
        <f>IFERROR(INDEX(Données!A:I,Calcul!$O2,COLUMNS(Calcul!$L$2:R2)),"")</f>
        <v>42339</v>
      </c>
      <c r="F10" s="26">
        <f>IFERROR(INDEX(Données!$A$1:$I$29,Calcul!$O2,COLUMNS(Calcul!$L$2:S2)),"")</f>
        <v>141</v>
      </c>
      <c r="G10" s="26" t="str">
        <f>IFERROR(INDEX(Données!$A$1:$I$29,Calcul!$O2,COLUMNS(Calcul!$L$2:T2)),"")</f>
        <v>Annie</v>
      </c>
    </row>
    <row r="11" spans="1:9" ht="33" customHeight="1">
      <c r="A11" s="11" t="str">
        <f>IFERROR(INDEX(Tableau2[#All],Calcul!$O3,COLUMNS(Calcul!$L$2:L3)),"")</f>
        <v>Bergeron, Berthold*</v>
      </c>
      <c r="B11" s="20" t="str">
        <f>IFERROR(INDEX(Données!A:I,Calcul!$O3,COLUMNS(Calcul!$L$2:P3)),"")</f>
        <v>450-471-4120</v>
      </c>
      <c r="C11" s="13">
        <f>IFERROR(INDEX(Données!A:I,Calcul!$O3,COLUMNS(Calcul!$L$2:Q3)),"")</f>
        <v>15672</v>
      </c>
      <c r="D11" s="13" t="str">
        <f t="shared" ref="D11:D50" ca="1" si="0">IF(C11="","",(DATEDIF(C11,$A$1,"y")&amp;""))</f>
        <v>74</v>
      </c>
      <c r="E11" s="18" t="str">
        <f>IFERROR(INDEX(Données!A:I,Calcul!$O3,COLUMNS(Calcul!$L$2:R3)),"")</f>
        <v>-</v>
      </c>
      <c r="F11" s="26">
        <f>IFERROR(INDEX(Données!$A$1:$I$29,Calcul!$O3,COLUMNS(Calcul!$L$2:S3)),"")</f>
        <v>0</v>
      </c>
      <c r="G11" s="26" t="str">
        <f>IFERROR(INDEX(Données!$A$1:$I$29,Calcul!$O3,COLUMNS(Calcul!$L$2:T3)),"")</f>
        <v>Annie</v>
      </c>
    </row>
    <row r="12" spans="1:9" ht="33" customHeight="1">
      <c r="A12" s="11" t="str">
        <f>IFERROR(INDEX(Tableau2[#All],Calcul!$O4,COLUMNS(Calcul!$L$2:L4)),"")</f>
        <v>Buron-Corney, Lise</v>
      </c>
      <c r="B12" s="20">
        <f>IFERROR(INDEX(Données!A:I,Calcul!$O4,COLUMNS(Calcul!$L$2:P4)),"")</f>
        <v>0</v>
      </c>
      <c r="C12" s="13">
        <f>IFERROR(INDEX(Données!A:I,Calcul!$O4,COLUMNS(Calcul!$L$2:Q4)),"")</f>
        <v>0</v>
      </c>
      <c r="D12" s="13" t="str">
        <f t="shared" ca="1" si="0"/>
        <v>117</v>
      </c>
      <c r="E12" s="18">
        <f>IFERROR(INDEX(Données!A:I,Calcul!$O4,COLUMNS(Calcul!$L$2:R4)),"")</f>
        <v>42903</v>
      </c>
      <c r="F12" s="26">
        <f>IFERROR(INDEX(Données!$A$1:$I$29,Calcul!$O4,COLUMNS(Calcul!$L$2:S4)),"")</f>
        <v>100</v>
      </c>
      <c r="G12" s="26" t="str">
        <f>IFERROR(INDEX(Données!$A$1:$I$29,Calcul!$O4,COLUMNS(Calcul!$L$2:T4)),"")</f>
        <v>Annie</v>
      </c>
      <c r="I12" s="8"/>
    </row>
    <row r="13" spans="1:9" ht="33" customHeight="1">
      <c r="A13" s="11" t="str">
        <f>IFERROR(INDEX(Tableau2[#All],Calcul!$O5,COLUMNS(Calcul!$L$2:L5)),"")</f>
        <v>Charron, Bernard</v>
      </c>
      <c r="B13" s="20">
        <f>IFERROR(INDEX(Données!A:I,Calcul!$O5,COLUMNS(Calcul!$L$2:P5)),"")</f>
        <v>0</v>
      </c>
      <c r="C13" s="13">
        <f>IFERROR(INDEX(Données!A:I,Calcul!$O5,COLUMNS(Calcul!$L$2:Q5)),"")</f>
        <v>0</v>
      </c>
      <c r="D13" s="13" t="str">
        <f t="shared" ca="1" si="0"/>
        <v>117</v>
      </c>
      <c r="E13" s="18">
        <f>IFERROR(INDEX(Données!A:I,Calcul!$O5,COLUMNS(Calcul!$L$2:R5)),"")</f>
        <v>42416</v>
      </c>
      <c r="F13" s="26" t="str">
        <f>IFERROR(INDEX(Données!$A$1:$I$29,Calcul!$O5,COLUMNS(Calcul!$L$2:S5)),"")</f>
        <v/>
      </c>
      <c r="G13" s="26" t="str">
        <f>IFERROR(INDEX(Données!$A$1:$I$29,Calcul!$O5,COLUMNS(Calcul!$L$2:T5)),"")</f>
        <v/>
      </c>
    </row>
    <row r="14" spans="1:9" ht="33" customHeight="1">
      <c r="A14" s="11" t="str">
        <f>IFERROR(INDEX(Tableau2[#All],Calcul!$O6,COLUMNS(Calcul!$L$2:L6)),"")</f>
        <v/>
      </c>
      <c r="B14" s="20" t="str">
        <f>IFERROR(INDEX(Données!A:I,Calcul!$O6,COLUMNS(Calcul!$L$2:P6)),"")</f>
        <v/>
      </c>
      <c r="C14" s="13" t="str">
        <f>IFERROR(INDEX(Données!A:I,Calcul!$O6,COLUMNS(Calcul!$L$2:Q6)),"")</f>
        <v/>
      </c>
      <c r="D14" s="22" t="str">
        <f t="shared" si="0"/>
        <v/>
      </c>
      <c r="E14" s="18" t="str">
        <f>IFERROR(INDEX(Données!A:I,Calcul!$O6,COLUMNS(Calcul!$L$2:R6)),"")</f>
        <v/>
      </c>
      <c r="F14" s="26" t="str">
        <f>IFERROR(INDEX(Données!$A$1:$I$29,Calcul!$O6,COLUMNS(Calcul!$L$2:S6)),"")</f>
        <v/>
      </c>
      <c r="G14" s="26" t="str">
        <f>IFERROR(INDEX(Données!$A$1:$I$29,Calcul!$O6,COLUMNS(Calcul!$L$2:T6)),"")</f>
        <v/>
      </c>
    </row>
    <row r="15" spans="1:9" ht="33" customHeight="1">
      <c r="A15" s="11" t="str">
        <f>IFERROR(INDEX(Tableau2[#All],Calcul!$O7,COLUMNS(Calcul!$L$2:L7)),"")</f>
        <v/>
      </c>
      <c r="B15" s="20" t="str">
        <f>IFERROR(INDEX(Données!A:I,Calcul!$O7,COLUMNS(Calcul!$L$2:P7)),"")</f>
        <v/>
      </c>
      <c r="C15" s="13" t="str">
        <f>IFERROR(INDEX(Données!A:I,Calcul!$O7,COLUMNS(Calcul!$L$2:Q7)),"")</f>
        <v/>
      </c>
      <c r="D15" s="22" t="str">
        <f t="shared" si="0"/>
        <v/>
      </c>
      <c r="E15" s="18" t="str">
        <f>IFERROR(INDEX(Données!A:I,Calcul!$O7,COLUMNS(Calcul!$L$2:R7)),"")</f>
        <v/>
      </c>
      <c r="F15" s="26" t="str">
        <f>IFERROR(INDEX(Données!$A$1:$I$29,Calcul!$O7,COLUMNS(Calcul!$L$2:S7)),"")</f>
        <v/>
      </c>
      <c r="G15" s="26" t="str">
        <f>IFERROR(INDEX(Données!$A$1:$I$29,Calcul!$O7,COLUMNS(Calcul!$L$2:T7)),"")</f>
        <v/>
      </c>
    </row>
    <row r="16" spans="1:9" ht="33" customHeight="1">
      <c r="A16" s="11" t="str">
        <f>IFERROR(INDEX(Tableau2[#All],Calcul!$O8,COLUMNS(Calcul!$L$2:L8)),"")</f>
        <v/>
      </c>
      <c r="B16" s="20" t="str">
        <f>IFERROR(INDEX(Données!A:I,Calcul!$O8,COLUMNS(Calcul!$L$2:P8)),"")</f>
        <v/>
      </c>
      <c r="C16" s="13" t="str">
        <f>IFERROR(INDEX(Données!A:I,Calcul!$O8,COLUMNS(Calcul!$L$2:Q8)),"")</f>
        <v/>
      </c>
      <c r="D16" s="22" t="str">
        <f t="shared" si="0"/>
        <v/>
      </c>
      <c r="E16" s="18" t="str">
        <f>IFERROR(INDEX(Données!A:I,Calcul!$O8,COLUMNS(Calcul!$L$2:R8)),"")</f>
        <v/>
      </c>
      <c r="F16" s="26" t="str">
        <f>IFERROR(INDEX(Données!$A$1:$I$29,Calcul!$O8,COLUMNS(Calcul!$L$2:S8)),"")</f>
        <v/>
      </c>
      <c r="G16" s="26" t="str">
        <f>IFERROR(INDEX(Données!$A$1:$I$29,Calcul!$O8,COLUMNS(Calcul!$L$2:T8)),"")</f>
        <v/>
      </c>
    </row>
    <row r="17" spans="1:7" ht="33" customHeight="1">
      <c r="A17" s="11" t="str">
        <f>IFERROR(INDEX(Tableau2[#All],Calcul!$O9,COLUMNS(Calcul!$L$2:L9)),"")</f>
        <v/>
      </c>
      <c r="B17" s="20" t="str">
        <f>IFERROR(INDEX(Données!A:I,Calcul!$O9,COLUMNS(Calcul!$L$2:P9)),"")</f>
        <v/>
      </c>
      <c r="C17" s="13" t="str">
        <f>IFERROR(INDEX(Données!A:I,Calcul!$O9,COLUMNS(Calcul!$L$2:Q9)),"")</f>
        <v/>
      </c>
      <c r="D17" s="22" t="str">
        <f t="shared" si="0"/>
        <v/>
      </c>
      <c r="E17" s="18" t="str">
        <f>IFERROR(INDEX(Données!A:I,Calcul!$O9,COLUMNS(Calcul!$L$2:R9)),"")</f>
        <v/>
      </c>
      <c r="F17" s="26" t="str">
        <f>IFERROR(INDEX(Données!$A$1:$I$29,Calcul!$O9,COLUMNS(Calcul!$L$2:S9)),"")</f>
        <v/>
      </c>
      <c r="G17" s="26" t="str">
        <f>IFERROR(INDEX(Données!$A$1:$I$29,Calcul!$O9,COLUMNS(Calcul!$L$2:T9)),"")</f>
        <v/>
      </c>
    </row>
    <row r="18" spans="1:7" ht="33" customHeight="1">
      <c r="A18" s="11" t="str">
        <f>IFERROR(INDEX(Tableau2[#All],Calcul!$O10,COLUMNS(Calcul!$L$2:L10)),"")</f>
        <v/>
      </c>
      <c r="B18" s="20" t="str">
        <f>IFERROR(INDEX(Données!A:I,Calcul!$O10,COLUMNS(Calcul!$L$2:P10)),"")</f>
        <v/>
      </c>
      <c r="C18" s="13" t="str">
        <f>IFERROR(INDEX(Données!A:I,Calcul!$O10,COLUMNS(Calcul!$L$2:Q10)),"")</f>
        <v/>
      </c>
      <c r="D18" s="22" t="str">
        <f t="shared" si="0"/>
        <v/>
      </c>
      <c r="E18" s="18" t="str">
        <f>IFERROR(INDEX(Données!A:I,Calcul!$O10,COLUMNS(Calcul!$L$2:R10)),"")</f>
        <v/>
      </c>
      <c r="F18" s="26" t="str">
        <f>IFERROR(INDEX(Données!$A$1:$I$29,Calcul!$O10,COLUMNS(Calcul!$L$2:S10)),"")</f>
        <v/>
      </c>
      <c r="G18" s="26" t="str">
        <f>IFERROR(INDEX(Données!$A$1:$I$29,Calcul!$O10,COLUMNS(Calcul!$L$2:T10)),"")</f>
        <v/>
      </c>
    </row>
    <row r="19" spans="1:7" ht="33" customHeight="1">
      <c r="A19" s="11" t="str">
        <f>IFERROR(INDEX(Tableau2[#All],Calcul!$O11,COLUMNS(Calcul!$L$2:L11)),"")</f>
        <v/>
      </c>
      <c r="B19" s="20" t="str">
        <f>IFERROR(INDEX(Données!A:I,Calcul!$O11,COLUMNS(Calcul!$L$2:P11)),"")</f>
        <v/>
      </c>
      <c r="C19" s="13" t="str">
        <f>IFERROR(INDEX(Données!A:I,Calcul!$O11,COLUMNS(Calcul!$L$2:Q11)),"")</f>
        <v/>
      </c>
      <c r="D19" s="22" t="str">
        <f t="shared" si="0"/>
        <v/>
      </c>
      <c r="E19" s="18" t="str">
        <f>IFERROR(INDEX(Données!A:I,Calcul!$O11,COLUMNS(Calcul!$L$2:R11)),"")</f>
        <v/>
      </c>
      <c r="F19" s="26" t="str">
        <f>IFERROR(INDEX(Données!$A$1:$I$29,Calcul!$O11,COLUMNS(Calcul!$L$2:S11)),"")</f>
        <v/>
      </c>
      <c r="G19" s="26" t="str">
        <f>IFERROR(INDEX(Données!$A$1:$I$29,Calcul!$O11,COLUMNS(Calcul!$L$2:T11)),"")</f>
        <v/>
      </c>
    </row>
    <row r="20" spans="1:7" ht="33" customHeight="1">
      <c r="A20" s="11" t="str">
        <f>IFERROR(INDEX(Tableau2[#All],Calcul!$O12,COLUMNS(Calcul!$L$2:L12)),"")</f>
        <v/>
      </c>
      <c r="B20" s="20" t="str">
        <f>IFERROR(INDEX(Données!A:I,Calcul!$O12,COLUMNS(Calcul!$L$2:P12)),"")</f>
        <v/>
      </c>
      <c r="C20" s="13" t="str">
        <f>IFERROR(INDEX(Données!A:I,Calcul!$O12,COLUMNS(Calcul!$L$2:Q12)),"")</f>
        <v/>
      </c>
      <c r="D20" s="22" t="str">
        <f t="shared" si="0"/>
        <v/>
      </c>
      <c r="E20" s="18" t="str">
        <f>IFERROR(INDEX(Données!A:I,Calcul!$O12,COLUMNS(Calcul!$L$2:R12)),"")</f>
        <v/>
      </c>
      <c r="F20" s="26" t="str">
        <f>IFERROR(INDEX(Données!$A$1:$I$29,Calcul!$O12,COLUMNS(Calcul!$L$2:S12)),"")</f>
        <v/>
      </c>
      <c r="G20" s="26" t="str">
        <f>IFERROR(INDEX(Données!$A$1:$I$29,Calcul!$O12,COLUMNS(Calcul!$L$2:T12)),"")</f>
        <v/>
      </c>
    </row>
    <row r="21" spans="1:7" ht="33" customHeight="1">
      <c r="A21" s="11" t="str">
        <f>IFERROR(INDEX(Tableau2[#All],Calcul!$O13,COLUMNS(Calcul!$L$2:L13)),"")</f>
        <v/>
      </c>
      <c r="B21" s="20" t="str">
        <f>IFERROR(INDEX(Données!A:I,Calcul!$O13,COLUMNS(Calcul!$L$2:P13)),"")</f>
        <v/>
      </c>
      <c r="C21" s="13" t="str">
        <f>IFERROR(INDEX(Données!A:I,Calcul!$O13,COLUMNS(Calcul!$L$2:Q13)),"")</f>
        <v/>
      </c>
      <c r="D21" s="22" t="str">
        <f t="shared" si="0"/>
        <v/>
      </c>
      <c r="E21" s="18" t="str">
        <f>IFERROR(INDEX(Données!A:I,Calcul!$O13,COLUMNS(Calcul!$L$2:R13)),"")</f>
        <v/>
      </c>
      <c r="F21" s="26" t="str">
        <f>IFERROR(INDEX(Données!$A$1:$I$29,Calcul!$O13,COLUMNS(Calcul!$L$2:S13)),"")</f>
        <v/>
      </c>
      <c r="G21" s="26" t="str">
        <f>IFERROR(INDEX(Données!$A$1:$I$29,Calcul!$O13,COLUMNS(Calcul!$L$2:T13)),"")</f>
        <v/>
      </c>
    </row>
    <row r="22" spans="1:7" ht="33" customHeight="1">
      <c r="A22" s="11" t="str">
        <f>IFERROR(INDEX(Tableau2[#All],Calcul!$O14,COLUMNS(Calcul!$L$2:L14)),"")</f>
        <v/>
      </c>
      <c r="B22" s="20" t="str">
        <f>IFERROR(INDEX(Données!A:I,Calcul!$O14,COLUMNS(Calcul!$L$2:P14)),"")</f>
        <v/>
      </c>
      <c r="C22" s="13" t="str">
        <f>IFERROR(INDEX(Données!A:I,Calcul!$O14,COLUMNS(Calcul!$L$2:Q14)),"")</f>
        <v/>
      </c>
      <c r="D22" s="22" t="str">
        <f t="shared" si="0"/>
        <v/>
      </c>
      <c r="E22" s="18" t="str">
        <f>IFERROR(INDEX(Données!A:I,Calcul!$O14,COLUMNS(Calcul!$L$2:R14)),"")</f>
        <v/>
      </c>
      <c r="F22" s="26" t="str">
        <f>IFERROR(INDEX(Données!$A$1:$I$29,Calcul!$O14,COLUMNS(Calcul!$L$2:S14)),"")</f>
        <v/>
      </c>
      <c r="G22" s="26" t="str">
        <f>IFERROR(INDEX(Données!$A$1:$I$29,Calcul!$O14,COLUMNS(Calcul!$L$2:T14)),"")</f>
        <v/>
      </c>
    </row>
    <row r="23" spans="1:7" ht="33" customHeight="1">
      <c r="A23" s="11" t="str">
        <f>IFERROR(INDEX(Tableau2[#All],Calcul!$O15,COLUMNS(Calcul!$L$2:L15)),"")</f>
        <v/>
      </c>
      <c r="B23" s="20" t="str">
        <f>IFERROR(INDEX(Données!A:I,Calcul!$O15,COLUMNS(Calcul!$L$2:P15)),"")</f>
        <v/>
      </c>
      <c r="C23" s="13" t="str">
        <f>IFERROR(INDEX(Données!A:I,Calcul!$O15,COLUMNS(Calcul!$L$2:Q15)),"")</f>
        <v/>
      </c>
      <c r="D23" s="22" t="str">
        <f t="shared" si="0"/>
        <v/>
      </c>
      <c r="E23" s="18" t="str">
        <f>IFERROR(INDEX(Données!A:I,Calcul!$O15,COLUMNS(Calcul!$L$2:R15)),"")</f>
        <v/>
      </c>
      <c r="F23" s="26" t="str">
        <f>IFERROR(INDEX(Données!$A$1:$I$29,Calcul!$O15,COLUMNS(Calcul!$L$2:S15)),"")</f>
        <v/>
      </c>
      <c r="G23" s="26" t="str">
        <f>IFERROR(INDEX(Données!$A$1:$I$29,Calcul!$O15,COLUMNS(Calcul!$L$2:T15)),"")</f>
        <v/>
      </c>
    </row>
    <row r="24" spans="1:7" ht="33" customHeight="1">
      <c r="A24" s="11" t="str">
        <f>IFERROR(INDEX(Tableau2[#All],Calcul!$O16,COLUMNS(Calcul!$L$2:L16)),"")</f>
        <v/>
      </c>
      <c r="B24" s="20" t="str">
        <f>IFERROR(INDEX(Données!A:I,Calcul!$O16,COLUMNS(Calcul!$L$2:P16)),"")</f>
        <v/>
      </c>
      <c r="C24" s="13" t="str">
        <f>IFERROR(INDEX(Données!A:I,Calcul!$O16,COLUMNS(Calcul!$L$2:Q16)),"")</f>
        <v/>
      </c>
      <c r="D24" s="22" t="str">
        <f t="shared" si="0"/>
        <v/>
      </c>
      <c r="E24" s="18" t="str">
        <f>IFERROR(INDEX(Données!A:I,Calcul!$O16,COLUMNS(Calcul!$L$2:R16)),"")</f>
        <v/>
      </c>
      <c r="F24" s="26" t="str">
        <f>IFERROR(INDEX(Données!$A$1:$I$29,Calcul!$O16,COLUMNS(Calcul!$L$2:S16)),"")</f>
        <v/>
      </c>
      <c r="G24" s="26" t="str">
        <f>IFERROR(INDEX(Données!$A$1:$I$29,Calcul!$O16,COLUMNS(Calcul!$L$2:T16)),"")</f>
        <v/>
      </c>
    </row>
    <row r="25" spans="1:7" ht="33" customHeight="1">
      <c r="A25" s="11" t="str">
        <f>IFERROR(INDEX(Tableau2[#All],Calcul!$O17,COLUMNS(Calcul!$L$2:L17)),"")</f>
        <v/>
      </c>
      <c r="B25" s="20" t="str">
        <f>IFERROR(INDEX(Données!A:I,Calcul!$O17,COLUMNS(Calcul!$L$2:P17)),"")</f>
        <v/>
      </c>
      <c r="C25" s="13" t="str">
        <f>IFERROR(INDEX(Données!A:I,Calcul!$O17,COLUMNS(Calcul!$L$2:Q17)),"")</f>
        <v/>
      </c>
      <c r="D25" s="22" t="str">
        <f t="shared" si="0"/>
        <v/>
      </c>
      <c r="E25" s="18" t="str">
        <f>IFERROR(INDEX(Données!A:I,Calcul!$O17,COLUMNS(Calcul!$L$2:R17)),"")</f>
        <v/>
      </c>
      <c r="F25" s="26" t="str">
        <f>IFERROR(INDEX(Données!$A$1:$I$29,Calcul!$O17,COLUMNS(Calcul!$L$2:S17)),"")</f>
        <v/>
      </c>
      <c r="G25" s="26" t="str">
        <f>IFERROR(INDEX(Données!$A$1:$I$29,Calcul!$O17,COLUMNS(Calcul!$L$2:T17)),"")</f>
        <v/>
      </c>
    </row>
    <row r="26" spans="1:7" ht="33" customHeight="1">
      <c r="A26" s="11" t="str">
        <f>IFERROR(INDEX(Tableau2[#All],Calcul!$O18,COLUMNS(Calcul!$L$2:L18)),"")</f>
        <v/>
      </c>
      <c r="B26" s="20" t="str">
        <f>IFERROR(INDEX(Données!A:I,Calcul!$O18,COLUMNS(Calcul!$L$2:P18)),"")</f>
        <v/>
      </c>
      <c r="C26" s="13" t="str">
        <f>IFERROR(INDEX(Données!A:I,Calcul!$O18,COLUMNS(Calcul!$L$2:Q18)),"")</f>
        <v/>
      </c>
      <c r="D26" s="22" t="str">
        <f t="shared" si="0"/>
        <v/>
      </c>
      <c r="E26" s="18" t="str">
        <f>IFERROR(INDEX(Données!A:I,Calcul!$O18,COLUMNS(Calcul!$L$2:R18)),"")</f>
        <v/>
      </c>
      <c r="F26" s="26" t="str">
        <f>IFERROR(INDEX(Données!$A$1:$I$29,Calcul!$O18,COLUMNS(Calcul!$L$2:S18)),"")</f>
        <v/>
      </c>
      <c r="G26" s="26" t="str">
        <f>IFERROR(INDEX(Données!$A$1:$I$29,Calcul!$O18,COLUMNS(Calcul!$L$2:T18)),"")</f>
        <v/>
      </c>
    </row>
    <row r="27" spans="1:7" ht="33" customHeight="1">
      <c r="A27" s="11" t="str">
        <f>IFERROR(INDEX(Tableau2[#All],Calcul!$O19,COLUMNS(Calcul!$L$2:L19)),"")</f>
        <v/>
      </c>
      <c r="B27" s="20" t="str">
        <f>IFERROR(INDEX(Données!A:I,Calcul!$O19,COLUMNS(Calcul!$L$2:P19)),"")</f>
        <v/>
      </c>
      <c r="C27" s="13" t="str">
        <f>IFERROR(INDEX(Données!A:I,Calcul!$O19,COLUMNS(Calcul!$L$2:Q19)),"")</f>
        <v/>
      </c>
      <c r="D27" s="22" t="str">
        <f t="shared" si="0"/>
        <v/>
      </c>
      <c r="E27" s="18" t="str">
        <f>IFERROR(INDEX(Données!A:I,Calcul!$O19,COLUMNS(Calcul!$L$2:R19)),"")</f>
        <v/>
      </c>
      <c r="F27" s="26" t="str">
        <f>IFERROR(INDEX(Données!$A$1:$I$29,Calcul!$O19,COLUMNS(Calcul!$L$2:S19)),"")</f>
        <v/>
      </c>
      <c r="G27" s="26" t="str">
        <f>IFERROR(INDEX(Données!$A$1:$I$29,Calcul!$O19,COLUMNS(Calcul!$L$2:T19)),"")</f>
        <v/>
      </c>
    </row>
    <row r="28" spans="1:7" ht="33" customHeight="1">
      <c r="A28" s="11" t="str">
        <f>IFERROR(INDEX(Tableau2[#All],Calcul!$O20,COLUMNS(Calcul!$L$2:L20)),"")</f>
        <v/>
      </c>
      <c r="B28" s="20" t="str">
        <f>IFERROR(INDEX(Données!A:I,Calcul!$O20,COLUMNS(Calcul!$L$2:P20)),"")</f>
        <v/>
      </c>
      <c r="C28" s="13" t="str">
        <f>IFERROR(INDEX(Données!A:I,Calcul!$O20,COLUMNS(Calcul!$L$2:Q20)),"")</f>
        <v/>
      </c>
      <c r="D28" s="22" t="str">
        <f t="shared" si="0"/>
        <v/>
      </c>
      <c r="E28" s="18" t="str">
        <f>IFERROR(INDEX(Données!A:I,Calcul!$O20,COLUMNS(Calcul!$L$2:R20)),"")</f>
        <v/>
      </c>
      <c r="F28" s="26" t="str">
        <f>IFERROR(INDEX(Données!$A$1:$I$29,Calcul!$O20,COLUMNS(Calcul!$L$2:S20)),"")</f>
        <v/>
      </c>
      <c r="G28" s="26" t="str">
        <f>IFERROR(INDEX(Données!$A$1:$I$29,Calcul!$O20,COLUMNS(Calcul!$L$2:T20)),"")</f>
        <v/>
      </c>
    </row>
    <row r="29" spans="1:7" ht="33" customHeight="1">
      <c r="A29" s="11" t="str">
        <f>IFERROR(INDEX(Tableau2[#All],Calcul!$O21,COLUMNS(Calcul!$L$2:L21)),"")</f>
        <v/>
      </c>
      <c r="B29" s="20" t="str">
        <f>IFERROR(INDEX(Données!A:I,Calcul!$O21,COLUMNS(Calcul!$L$2:P21)),"")</f>
        <v/>
      </c>
      <c r="C29" s="13" t="str">
        <f>IFERROR(INDEX(Données!A:I,Calcul!$O21,COLUMNS(Calcul!$L$2:Q21)),"")</f>
        <v/>
      </c>
      <c r="D29" s="22" t="str">
        <f t="shared" si="0"/>
        <v/>
      </c>
      <c r="E29" s="18" t="str">
        <f>IFERROR(INDEX(Données!A:I,Calcul!$O21,COLUMNS(Calcul!$L$2:R21)),"")</f>
        <v/>
      </c>
      <c r="F29" s="26" t="str">
        <f>IFERROR(INDEX(Données!$A$1:$I$29,Calcul!$O21,COLUMNS(Calcul!$L$2:S21)),"")</f>
        <v/>
      </c>
      <c r="G29" s="26" t="str">
        <f>IFERROR(INDEX(Données!$A$1:$I$29,Calcul!$O21,COLUMNS(Calcul!$L$2:T21)),"")</f>
        <v/>
      </c>
    </row>
    <row r="30" spans="1:7" ht="33" customHeight="1">
      <c r="A30" s="11" t="str">
        <f>IFERROR(INDEX(Tableau2[#All],Données!#REF!,COLUMNS(Calcul!$L$2:L21)),"")</f>
        <v/>
      </c>
      <c r="B30" s="20" t="str">
        <f>IFERROR(INDEX(Données!A:I,Données!#REF!,COLUMNS(Calcul!$L$2:P21)),"")</f>
        <v/>
      </c>
      <c r="C30" s="13" t="str">
        <f>IFERROR(INDEX(Données!A:I,Données!#REF!,COLUMNS(Calcul!$L$2:Q21)),"")</f>
        <v/>
      </c>
      <c r="D30" s="22" t="str">
        <f t="shared" si="0"/>
        <v/>
      </c>
      <c r="E30" s="18" t="str">
        <f>IFERROR(INDEX(Données!A:I,Données!#REF!,COLUMNS(Calcul!$L$2:R21)),"")</f>
        <v/>
      </c>
      <c r="F30" s="26" t="str">
        <f>IFERROR(INDEX(Données!$A$1:$I$29,Données!#REF!,COLUMNS(Calcul!$L$2:S21)),"")</f>
        <v/>
      </c>
      <c r="G30" s="26" t="str">
        <f>IFERROR(INDEX(Données!$A$1:$I$29,Données!#REF!,COLUMNS(Calcul!$L$2:T21)),"")</f>
        <v/>
      </c>
    </row>
    <row r="31" spans="1:7" ht="33" customHeight="1">
      <c r="A31" s="11" t="str">
        <f>IFERROR(INDEX(Tableau2[#All],Calcul!$O22,COLUMNS(Calcul!$L$2:L22)),"")</f>
        <v/>
      </c>
      <c r="B31" s="20" t="str">
        <f>IFERROR(INDEX(Données!A:I,Calcul!$O22,COLUMNS(Calcul!$L$2:P22)),"")</f>
        <v/>
      </c>
      <c r="C31" s="13" t="str">
        <f>IFERROR(INDEX(Données!A:I,Calcul!$O22,COLUMNS(Calcul!$L$2:Q22)),"")</f>
        <v/>
      </c>
      <c r="D31" s="22" t="str">
        <f t="shared" si="0"/>
        <v/>
      </c>
      <c r="E31" s="18" t="str">
        <f>IFERROR(INDEX(Données!A:I,Calcul!$O22,COLUMNS(Calcul!$L$2:R22)),"")</f>
        <v/>
      </c>
      <c r="F31" s="26" t="str">
        <f>IFERROR(INDEX(Données!$A$1:$I$29,Calcul!$O22,COLUMNS(Calcul!$L$2:S22)),"")</f>
        <v/>
      </c>
      <c r="G31" s="26" t="str">
        <f>IFERROR(INDEX(Données!$A$1:$I$29,Calcul!$O22,COLUMNS(Calcul!$L$2:T22)),"")</f>
        <v/>
      </c>
    </row>
    <row r="32" spans="1:7" ht="33" customHeight="1">
      <c r="A32" s="11" t="str">
        <f>IFERROR(INDEX(Tableau2[#All],Calcul!$O23,COLUMNS(Calcul!$L$2:L23)),"")</f>
        <v/>
      </c>
      <c r="B32" s="20" t="str">
        <f>IFERROR(INDEX(Données!A:I,Calcul!$O23,COLUMNS(Calcul!$L$2:P23)),"")</f>
        <v/>
      </c>
      <c r="C32" s="13" t="str">
        <f>IFERROR(INDEX(Données!A:I,Calcul!$O23,COLUMNS(Calcul!$L$2:Q23)),"")</f>
        <v/>
      </c>
      <c r="D32" s="22" t="str">
        <f t="shared" si="0"/>
        <v/>
      </c>
      <c r="E32" s="18" t="str">
        <f>IFERROR(INDEX(Données!A:I,Calcul!$O23,COLUMNS(Calcul!$L$2:R23)),"")</f>
        <v/>
      </c>
      <c r="F32" s="26" t="str">
        <f>IFERROR(INDEX(Données!$A$1:$I$29,Calcul!$O23,COLUMNS(Calcul!$L$2:S23)),"")</f>
        <v/>
      </c>
      <c r="G32" s="26" t="str">
        <f>IFERROR(INDEX(Données!$A$1:$I$29,Calcul!$O23,COLUMNS(Calcul!$L$2:T23)),"")</f>
        <v/>
      </c>
    </row>
    <row r="33" spans="1:7" ht="33" customHeight="1">
      <c r="A33" s="11" t="str">
        <f>IFERROR(INDEX(Tableau2[#All],Calcul!$O24,COLUMNS(Calcul!$L$2:L24)),"")</f>
        <v/>
      </c>
      <c r="B33" s="20" t="str">
        <f>IFERROR(INDEX(Données!A:I,Calcul!$O24,COLUMNS(Calcul!$L$2:P24)),"")</f>
        <v/>
      </c>
      <c r="C33" s="13" t="str">
        <f>IFERROR(INDEX(Données!A:I,Calcul!$O24,COLUMNS(Calcul!$L$2:Q24)),"")</f>
        <v/>
      </c>
      <c r="D33" s="22" t="str">
        <f t="shared" si="0"/>
        <v/>
      </c>
      <c r="E33" s="18" t="str">
        <f>IFERROR(INDEX(Données!A:I,Calcul!$O24,COLUMNS(Calcul!$L$2:R24)),"")</f>
        <v/>
      </c>
      <c r="F33" s="26" t="str">
        <f>IFERROR(INDEX(Données!$A$1:$I$29,Calcul!$O24,COLUMNS(Calcul!$L$2:S24)),"")</f>
        <v/>
      </c>
      <c r="G33" s="26" t="str">
        <f>IFERROR(INDEX(Données!$A$1:$I$29,Calcul!$O24,COLUMNS(Calcul!$L$2:T24)),"")</f>
        <v/>
      </c>
    </row>
    <row r="34" spans="1:7" ht="33" customHeight="1">
      <c r="A34" s="11" t="str">
        <f>IFERROR(INDEX(Tableau2[#All],Calcul!$O25,COLUMNS(Calcul!$L$2:L25)),"")</f>
        <v/>
      </c>
      <c r="B34" s="20" t="str">
        <f>IFERROR(INDEX(Données!A:I,Calcul!$O25,COLUMNS(Calcul!$L$2:P25)),"")</f>
        <v/>
      </c>
      <c r="C34" s="13" t="str">
        <f>IFERROR(INDEX(Données!A:I,Calcul!$O25,COLUMNS(Calcul!$L$2:Q25)),"")</f>
        <v/>
      </c>
      <c r="D34" s="22" t="str">
        <f t="shared" si="0"/>
        <v/>
      </c>
      <c r="E34" s="18" t="str">
        <f>IFERROR(INDEX(Données!A:I,Calcul!$O25,COLUMNS(Calcul!$L$2:R25)),"")</f>
        <v/>
      </c>
      <c r="F34" s="26" t="str">
        <f>IFERROR(INDEX(Données!$A$1:$I$29,Calcul!$O25,COLUMNS(Calcul!$L$2:S25)),"")</f>
        <v/>
      </c>
      <c r="G34" s="26" t="str">
        <f>IFERROR(INDEX(Données!$A$1:$I$29,Calcul!$O25,COLUMNS(Calcul!$L$2:T25)),"")</f>
        <v/>
      </c>
    </row>
    <row r="35" spans="1:7" ht="33" customHeight="1">
      <c r="A35" s="11" t="str">
        <f>IFERROR(INDEX(Tableau2[#All],Calcul!$O26,COLUMNS(Calcul!$L$2:L26)),"")</f>
        <v/>
      </c>
      <c r="B35" s="20" t="str">
        <f>IFERROR(INDEX(Données!A:I,Calcul!$O26,COLUMNS(Calcul!$L$2:P26)),"")</f>
        <v/>
      </c>
      <c r="C35" s="13" t="str">
        <f>IFERROR(INDEX(Données!A:I,Calcul!$O26,COLUMNS(Calcul!$L$2:Q26)),"")</f>
        <v/>
      </c>
      <c r="D35" s="22" t="str">
        <f t="shared" si="0"/>
        <v/>
      </c>
      <c r="E35" s="18" t="str">
        <f>IFERROR(INDEX(Données!A:I,Calcul!$O26,COLUMNS(Calcul!$L$2:R26)),"")</f>
        <v/>
      </c>
      <c r="F35" s="26" t="str">
        <f>IFERROR(INDEX(Données!$A$1:$I$29,Calcul!$O26,COLUMNS(Calcul!$L$2:S26)),"")</f>
        <v/>
      </c>
      <c r="G35" s="26" t="str">
        <f>IFERROR(INDEX(Données!$A$1:$I$29,Calcul!$O26,COLUMNS(Calcul!$L$2:T26)),"")</f>
        <v/>
      </c>
    </row>
    <row r="36" spans="1:7" ht="33" customHeight="1">
      <c r="A36" s="11" t="str">
        <f>IFERROR(INDEX(Tableau2[#All],Calcul!$O27,COLUMNS(Calcul!$L$2:L27)),"")</f>
        <v/>
      </c>
      <c r="B36" s="20" t="str">
        <f>IFERROR(INDEX(Données!A:I,Calcul!$O27,COLUMNS(Calcul!$L$2:P27)),"")</f>
        <v/>
      </c>
      <c r="C36" s="13" t="str">
        <f>IFERROR(INDEX(Données!A:I,Calcul!$O27,COLUMNS(Calcul!$L$2:Q27)),"")</f>
        <v/>
      </c>
      <c r="D36" s="22" t="str">
        <f t="shared" si="0"/>
        <v/>
      </c>
      <c r="E36" s="18" t="str">
        <f>IFERROR(INDEX(Données!A:I,Calcul!$O27,COLUMNS(Calcul!$L$2:R27)),"")</f>
        <v/>
      </c>
      <c r="F36" s="26" t="str">
        <f>IFERROR(INDEX(Données!$A$1:$I$29,Calcul!$O27,COLUMNS(Calcul!$L$2:S27)),"")</f>
        <v/>
      </c>
      <c r="G36" s="26" t="str">
        <f>IFERROR(INDEX(Données!$A$1:$I$29,Calcul!$O27,COLUMNS(Calcul!$L$2:T27)),"")</f>
        <v/>
      </c>
    </row>
    <row r="37" spans="1:7" ht="33" customHeight="1">
      <c r="A37" s="11" t="str">
        <f>IFERROR(INDEX(Tableau2[#All],Calcul!$O28,COLUMNS(Calcul!$L$2:L28)),"")</f>
        <v/>
      </c>
      <c r="B37" s="20" t="str">
        <f>IFERROR(INDEX(Données!A:I,Calcul!$O28,COLUMNS(Calcul!$L$2:P28)),"")</f>
        <v/>
      </c>
      <c r="C37" s="13" t="str">
        <f>IFERROR(INDEX(Données!A:I,Calcul!$O28,COLUMNS(Calcul!$L$2:Q28)),"")</f>
        <v/>
      </c>
      <c r="D37" s="22" t="str">
        <f t="shared" si="0"/>
        <v/>
      </c>
      <c r="E37" s="18" t="str">
        <f>IFERROR(INDEX(Données!A:I,Calcul!$O28,COLUMNS(Calcul!$L$2:R28)),"")</f>
        <v/>
      </c>
      <c r="F37" s="26" t="str">
        <f>IFERROR(INDEX(Données!$A$1:$I$29,Calcul!$O28,COLUMNS(Calcul!$L$2:S28)),"")</f>
        <v/>
      </c>
      <c r="G37" s="26" t="str">
        <f>IFERROR(INDEX(Données!$A$1:$I$29,Calcul!$O28,COLUMNS(Calcul!$L$2:T28)),"")</f>
        <v/>
      </c>
    </row>
    <row r="38" spans="1:7" ht="33" customHeight="1">
      <c r="A38" s="11" t="str">
        <f>IFERROR(INDEX(Tableau2[#All],Calcul!$O29,COLUMNS(Calcul!$L$2:L29)),"")</f>
        <v/>
      </c>
      <c r="B38" s="20" t="str">
        <f>IFERROR(INDEX(Données!A:I,Calcul!$O29,COLUMNS(Calcul!$L$2:P29)),"")</f>
        <v/>
      </c>
      <c r="C38" s="13" t="str">
        <f>IFERROR(INDEX(Données!A:I,Calcul!$O29,COLUMNS(Calcul!$L$2:Q29)),"")</f>
        <v/>
      </c>
      <c r="D38" s="22" t="str">
        <f t="shared" si="0"/>
        <v/>
      </c>
      <c r="E38" s="18" t="str">
        <f>IFERROR(INDEX(Données!A:I,Calcul!$O29,COLUMNS(Calcul!$L$2:R29)),"")</f>
        <v/>
      </c>
      <c r="F38" s="26" t="str">
        <f>IFERROR(INDEX(Données!$A$1:$I$29,Calcul!$O29,COLUMNS(Calcul!$L$2:S29)),"")</f>
        <v/>
      </c>
      <c r="G38" s="26" t="str">
        <f>IFERROR(INDEX(Données!$A$1:$I$29,Calcul!$O29,COLUMNS(Calcul!$L$2:T29)),"")</f>
        <v/>
      </c>
    </row>
    <row r="39" spans="1:7" ht="33" customHeight="1">
      <c r="A39" s="11" t="str">
        <f>IFERROR(INDEX(Tableau2[#All],Calcul!$O30,COLUMNS(Calcul!$L$2:L30)),"")</f>
        <v/>
      </c>
      <c r="B39" s="20" t="str">
        <f>IFERROR(INDEX(Données!A:I,Calcul!$O30,COLUMNS(Calcul!$L$2:P30)),"")</f>
        <v/>
      </c>
      <c r="C39" s="13" t="str">
        <f>IFERROR(INDEX(Données!A:I,Calcul!$O30,COLUMNS(Calcul!$L$2:Q30)),"")</f>
        <v/>
      </c>
      <c r="D39" s="22" t="str">
        <f t="shared" si="0"/>
        <v/>
      </c>
      <c r="E39" s="18" t="str">
        <f>IFERROR(INDEX(Données!A:I,Calcul!$O30,COLUMNS(Calcul!$L$2:R30)),"")</f>
        <v/>
      </c>
      <c r="F39" s="26" t="str">
        <f>IFERROR(INDEX(Données!$A$1:$I$29,Calcul!$O30,COLUMNS(Calcul!$L$2:S30)),"")</f>
        <v/>
      </c>
      <c r="G39" s="26" t="str">
        <f>IFERROR(INDEX(Données!$A$1:$I$29,Calcul!$O30,COLUMNS(Calcul!$L$2:T30)),"")</f>
        <v/>
      </c>
    </row>
    <row r="40" spans="1:7" ht="33" customHeight="1">
      <c r="A40" s="11" t="str">
        <f>IFERROR(INDEX(Tableau2[#All],Calcul!$O31,COLUMNS(Calcul!$L$2:L31)),"")</f>
        <v/>
      </c>
      <c r="B40" s="20" t="str">
        <f>IFERROR(INDEX(Données!A:I,Calcul!$O31,COLUMNS(Calcul!$L$2:P31)),"")</f>
        <v/>
      </c>
      <c r="C40" s="13" t="str">
        <f>IFERROR(INDEX(Données!A:I,Calcul!$O31,COLUMNS(Calcul!$L$2:Q31)),"")</f>
        <v/>
      </c>
      <c r="D40" s="22" t="str">
        <f t="shared" si="0"/>
        <v/>
      </c>
      <c r="E40" s="18" t="str">
        <f>IFERROR(INDEX(Données!A:I,Calcul!$O31,COLUMNS(Calcul!$L$2:R31)),"")</f>
        <v/>
      </c>
      <c r="F40" s="26" t="str">
        <f>IFERROR(INDEX(Données!$A$1:$I$29,Calcul!$O31,COLUMNS(Calcul!$L$2:S31)),"")</f>
        <v/>
      </c>
      <c r="G40" s="26" t="str">
        <f>IFERROR(INDEX(Données!$A$1:$I$29,Calcul!$O31,COLUMNS(Calcul!$L$2:T31)),"")</f>
        <v/>
      </c>
    </row>
    <row r="41" spans="1:7" ht="33" customHeight="1">
      <c r="A41" s="11" t="str">
        <f>IFERROR(INDEX(Tableau2[#All],Calcul!$O32,COLUMNS(Calcul!$L$2:L32)),"")</f>
        <v/>
      </c>
      <c r="B41" s="20" t="str">
        <f>IFERROR(INDEX(Données!A:I,Calcul!$O32,COLUMNS(Calcul!$L$2:P32)),"")</f>
        <v/>
      </c>
      <c r="C41" s="13" t="str">
        <f>IFERROR(INDEX(Données!A:I,Calcul!$O32,COLUMNS(Calcul!$L$2:Q32)),"")</f>
        <v/>
      </c>
      <c r="D41" s="22" t="str">
        <f t="shared" si="0"/>
        <v/>
      </c>
      <c r="E41" s="18" t="str">
        <f>IFERROR(INDEX(Données!A:I,Calcul!$O32,COLUMNS(Calcul!$L$2:R32)),"")</f>
        <v/>
      </c>
      <c r="F41" s="26" t="str">
        <f>IFERROR(INDEX(Données!$A$1:$I$29,Calcul!$O32,COLUMNS(Calcul!$L$2:S32)),"")</f>
        <v/>
      </c>
      <c r="G41" s="26" t="str">
        <f>IFERROR(INDEX(Données!$A$1:$I$29,Calcul!$O32,COLUMNS(Calcul!$L$2:T32)),"")</f>
        <v/>
      </c>
    </row>
    <row r="42" spans="1:7" ht="33" customHeight="1">
      <c r="A42" s="11" t="str">
        <f>IFERROR(INDEX(Tableau2[#All],Calcul!$O33,COLUMNS(Calcul!$L$2:L33)),"")</f>
        <v/>
      </c>
      <c r="B42" s="20" t="str">
        <f>IFERROR(INDEX(Données!A:I,Calcul!$O33,COLUMNS(Calcul!$L$2:P33)),"")</f>
        <v/>
      </c>
      <c r="C42" s="13" t="str">
        <f>IFERROR(INDEX(Données!A:I,Calcul!$O33,COLUMNS(Calcul!$L$2:Q33)),"")</f>
        <v/>
      </c>
      <c r="D42" s="22" t="str">
        <f t="shared" si="0"/>
        <v/>
      </c>
      <c r="E42" s="18" t="str">
        <f>IFERROR(INDEX(Données!A:I,Calcul!$O33,COLUMNS(Calcul!$L$2:R33)),"")</f>
        <v/>
      </c>
      <c r="F42" s="26" t="str">
        <f>IFERROR(INDEX(Données!$A$1:$I$29,Calcul!$O33,COLUMNS(Calcul!$L$2:S33)),"")</f>
        <v/>
      </c>
      <c r="G42" s="26" t="str">
        <f>IFERROR(INDEX(Données!$A$1:$I$29,Calcul!$O33,COLUMNS(Calcul!$L$2:T33)),"")</f>
        <v/>
      </c>
    </row>
    <row r="43" spans="1:7" ht="33" customHeight="1">
      <c r="A43" s="11" t="str">
        <f>IFERROR(INDEX(Tableau2[#All],Calcul!$O34,COLUMNS(Calcul!$L$2:L34)),"")</f>
        <v/>
      </c>
      <c r="B43" s="20" t="str">
        <f>IFERROR(INDEX(Données!A:I,Calcul!$O34,COLUMNS(Calcul!$L$2:P34)),"")</f>
        <v/>
      </c>
      <c r="C43" s="13" t="str">
        <f>IFERROR(INDEX(Données!A:I,Calcul!$O34,COLUMNS(Calcul!$L$2:Q34)),"")</f>
        <v/>
      </c>
      <c r="D43" s="22" t="str">
        <f t="shared" si="0"/>
        <v/>
      </c>
      <c r="E43" s="18" t="str">
        <f>IFERROR(INDEX(Données!A:I,Calcul!$O34,COLUMNS(Calcul!$L$2:R34)),"")</f>
        <v/>
      </c>
      <c r="F43" s="26" t="str">
        <f>IFERROR(INDEX(Données!$A$1:$I$29,Calcul!$O34,COLUMNS(Calcul!$L$2:S34)),"")</f>
        <v/>
      </c>
      <c r="G43" s="26" t="str">
        <f>IFERROR(INDEX(Données!$A$1:$I$29,Calcul!$O34,COLUMNS(Calcul!$L$2:T34)),"")</f>
        <v/>
      </c>
    </row>
    <row r="44" spans="1:7" ht="33" customHeight="1">
      <c r="A44" s="11" t="str">
        <f>IFERROR(INDEX(Tableau2[#All],Calcul!$O35,COLUMNS(Calcul!$L$2:L35)),"")</f>
        <v/>
      </c>
      <c r="B44" s="20" t="str">
        <f>IFERROR(INDEX(Données!A:I,Calcul!$O35,COLUMNS(Calcul!$L$2:P35)),"")</f>
        <v/>
      </c>
      <c r="C44" s="13" t="str">
        <f>IFERROR(INDEX(Données!A:I,Calcul!$O35,COLUMNS(Calcul!$L$2:Q35)),"")</f>
        <v/>
      </c>
      <c r="D44" s="22" t="str">
        <f t="shared" si="0"/>
        <v/>
      </c>
      <c r="E44" s="18" t="str">
        <f>IFERROR(INDEX(Données!A:I,Calcul!$O35,COLUMNS(Calcul!$L$2:R35)),"")</f>
        <v/>
      </c>
      <c r="F44" s="26" t="str">
        <f>IFERROR(INDEX(Données!$A$1:$I$29,Calcul!$O35,COLUMNS(Calcul!$L$2:S35)),"")</f>
        <v/>
      </c>
      <c r="G44" s="26" t="str">
        <f>IFERROR(INDEX(Données!$A$1:$I$29,Calcul!$O35,COLUMNS(Calcul!$L$2:T35)),"")</f>
        <v/>
      </c>
    </row>
    <row r="45" spans="1:7" ht="33" customHeight="1">
      <c r="A45" s="11" t="str">
        <f>IFERROR(INDEX(Tableau2[#All],Calcul!$O36,COLUMNS(Calcul!$L$2:L36)),"")</f>
        <v/>
      </c>
      <c r="B45" s="20" t="str">
        <f>IFERROR(INDEX(Données!A:I,Calcul!$O36,COLUMNS(Calcul!$L$2:P36)),"")</f>
        <v/>
      </c>
      <c r="C45" s="13" t="str">
        <f>IFERROR(INDEX(Données!A:I,Calcul!$O36,COLUMNS(Calcul!$L$2:Q36)),"")</f>
        <v/>
      </c>
      <c r="D45" s="22" t="str">
        <f t="shared" si="0"/>
        <v/>
      </c>
      <c r="E45" s="18" t="str">
        <f>IFERROR(INDEX(Données!A:I,Calcul!$O36,COLUMNS(Calcul!$L$2:R36)),"")</f>
        <v/>
      </c>
      <c r="F45" s="26" t="str">
        <f>IFERROR(INDEX(Données!$A$1:$I$29,Calcul!$O36,COLUMNS(Calcul!$L$2:S36)),"")</f>
        <v/>
      </c>
      <c r="G45" s="26" t="str">
        <f>IFERROR(INDEX(Données!$A$1:$I$29,Calcul!$O36,COLUMNS(Calcul!$L$2:T36)),"")</f>
        <v/>
      </c>
    </row>
    <row r="46" spans="1:7" ht="33" customHeight="1">
      <c r="A46" s="11" t="str">
        <f>IFERROR(INDEX(Tableau2[#All],Calcul!$O37,COLUMNS(Calcul!$L$2:L37)),"")</f>
        <v/>
      </c>
      <c r="B46" s="20" t="str">
        <f>IFERROR(INDEX(Données!A:I,Calcul!$O37,COLUMNS(Calcul!$L$2:P37)),"")</f>
        <v/>
      </c>
      <c r="C46" s="13" t="str">
        <f>IFERROR(INDEX(Données!A:I,Calcul!$O37,COLUMNS(Calcul!$L$2:Q37)),"")</f>
        <v/>
      </c>
      <c r="D46" s="22" t="str">
        <f t="shared" si="0"/>
        <v/>
      </c>
      <c r="E46" s="18" t="str">
        <f>IFERROR(INDEX(Données!A:I,Calcul!$O37,COLUMNS(Calcul!$L$2:R37)),"")</f>
        <v/>
      </c>
      <c r="F46" s="26" t="str">
        <f>IFERROR(INDEX(Données!$A$1:$I$29,Calcul!$O37,COLUMNS(Calcul!$L$2:S37)),"")</f>
        <v/>
      </c>
      <c r="G46" s="26" t="str">
        <f>IFERROR(INDEX(Données!$A$1:$I$29,Calcul!$O37,COLUMNS(Calcul!$L$2:T37)),"")</f>
        <v/>
      </c>
    </row>
    <row r="47" spans="1:7" ht="33" customHeight="1">
      <c r="A47" s="11" t="str">
        <f>IFERROR(INDEX(Tableau2[#All],Calcul!$O38,COLUMNS(Calcul!$L$2:L38)),"")</f>
        <v/>
      </c>
      <c r="B47" s="20" t="str">
        <f>IFERROR(INDEX(Données!A:I,Calcul!$O38,COLUMNS(Calcul!$L$2:P38)),"")</f>
        <v/>
      </c>
      <c r="C47" s="13" t="str">
        <f>IFERROR(INDEX(Données!A:I,Calcul!$O38,COLUMNS(Calcul!$L$2:Q38)),"")</f>
        <v/>
      </c>
      <c r="D47" s="22" t="str">
        <f t="shared" si="0"/>
        <v/>
      </c>
      <c r="E47" s="18" t="str">
        <f>IFERROR(INDEX(Données!A:I,Calcul!$O38,COLUMNS(Calcul!$L$2:R38)),"")</f>
        <v/>
      </c>
      <c r="F47" s="26" t="str">
        <f>IFERROR(INDEX(Données!$A$1:$I$29,Calcul!$O38,COLUMNS(Calcul!$L$2:S38)),"")</f>
        <v/>
      </c>
      <c r="G47" s="26" t="str">
        <f>IFERROR(INDEX(Données!$A$1:$I$29,Calcul!$O38,COLUMNS(Calcul!$L$2:T38)),"")</f>
        <v/>
      </c>
    </row>
    <row r="48" spans="1:7" ht="33" customHeight="1">
      <c r="A48" s="11" t="str">
        <f>IFERROR(INDEX(Tableau2[#All],Calcul!$O39,COLUMNS(Calcul!$L$2:L39)),"")</f>
        <v/>
      </c>
      <c r="B48" s="20" t="str">
        <f>IFERROR(INDEX(Données!A:I,Calcul!$O39,COLUMNS(Calcul!$L$2:P39)),"")</f>
        <v/>
      </c>
      <c r="C48" s="13" t="str">
        <f>IFERROR(INDEX(Données!A:I,Calcul!$O39,COLUMNS(Calcul!$L$2:Q39)),"")</f>
        <v/>
      </c>
      <c r="D48" s="22" t="str">
        <f t="shared" si="0"/>
        <v/>
      </c>
      <c r="E48" s="18" t="str">
        <f>IFERROR(INDEX(Données!A:I,Calcul!$O39,COLUMNS(Calcul!$L$2:R39)),"")</f>
        <v/>
      </c>
      <c r="F48" s="26" t="str">
        <f>IFERROR(INDEX(Données!$A$1:$I$29,Calcul!$O39,COLUMNS(Calcul!$L$2:S39)),"")</f>
        <v/>
      </c>
      <c r="G48" s="26" t="str">
        <f>IFERROR(INDEX(Données!$A$1:$I$29,Calcul!$O39,COLUMNS(Calcul!$L$2:T39)),"")</f>
        <v/>
      </c>
    </row>
    <row r="49" spans="1:7" ht="33" customHeight="1">
      <c r="A49" s="11" t="str">
        <f>IFERROR(INDEX(Tableau2[#All],Calcul!$O40,COLUMNS(Calcul!$L$2:L40)),"")</f>
        <v/>
      </c>
      <c r="B49" s="20" t="str">
        <f>IFERROR(INDEX(Données!A:I,Calcul!$O40,COLUMNS(Calcul!$L$2:P40)),"")</f>
        <v/>
      </c>
      <c r="C49" s="13" t="str">
        <f>IFERROR(INDEX(Données!A:I,Calcul!$O40,COLUMNS(Calcul!$L$2:Q40)),"")</f>
        <v/>
      </c>
      <c r="D49" s="22" t="str">
        <f t="shared" si="0"/>
        <v/>
      </c>
      <c r="E49" s="18" t="str">
        <f>IFERROR(INDEX(Données!A:I,Calcul!$O40,COLUMNS(Calcul!$L$2:R40)),"")</f>
        <v/>
      </c>
      <c r="F49" s="26" t="str">
        <f>IFERROR(INDEX(Données!$A$1:$I$29,Calcul!$O40,COLUMNS(Calcul!$L$2:S40)),"")</f>
        <v/>
      </c>
      <c r="G49" s="26" t="str">
        <f>IFERROR(INDEX(Données!$A$1:$I$29,Calcul!$O40,COLUMNS(Calcul!$L$2:T40)),"")</f>
        <v/>
      </c>
    </row>
    <row r="50" spans="1:7" ht="33" customHeight="1">
      <c r="A50" s="11" t="str">
        <f>IFERROR(INDEX(Tableau2[#All],Calcul!$O41,COLUMNS(Calcul!$L$2:L41)),"")</f>
        <v/>
      </c>
      <c r="B50" s="20" t="str">
        <f>IFERROR(INDEX(Données!A:I,Calcul!$O41,COLUMNS(Calcul!$L$2:P41)),"")</f>
        <v/>
      </c>
      <c r="C50" s="13" t="str">
        <f>IFERROR(INDEX(Données!A:I,Calcul!$O41,COLUMNS(Calcul!$L$2:Q41)),"")</f>
        <v/>
      </c>
      <c r="D50" s="22" t="str">
        <f t="shared" si="0"/>
        <v/>
      </c>
      <c r="E50" s="18" t="str">
        <f>IFERROR(INDEX(Données!A:I,Calcul!$O41,COLUMNS(Calcul!$L$2:R41)),"")</f>
        <v/>
      </c>
      <c r="F50" s="26" t="str">
        <f>IFERROR(INDEX(Données!$A$1:$I$29,Calcul!$O41,COLUMNS(Calcul!$L$2:S41)),"")</f>
        <v/>
      </c>
      <c r="G50" s="26" t="str">
        <f>IFERROR(INDEX(Données!$A$1:$I$29,Calcul!$O41,COLUMNS(Calcul!$L$2:T41)),"")</f>
        <v/>
      </c>
    </row>
    <row r="51" spans="1:7" ht="33" customHeight="1">
      <c r="A51" s="11" t="str">
        <f>IFERROR(INDEX(Tableau2[#All],Calcul!$O42,COLUMNS(Calcul!$L$2:L42)),"")</f>
        <v/>
      </c>
      <c r="B51" s="20" t="str">
        <f>IFERROR(INDEX(Données!A:I,Calcul!$O42,COLUMNS(Calcul!$L$2:P42)),"")</f>
        <v/>
      </c>
      <c r="C51" s="13" t="str">
        <f>IFERROR(INDEX(Données!A:I,Calcul!$O42,COLUMNS(Calcul!$L$2:Q42)),"")</f>
        <v/>
      </c>
      <c r="D51" s="22" t="str">
        <f t="shared" ref="D51:D68" si="1">IF(C51="","",(DATEDIF(C51,$A$1,"y")&amp;""))</f>
        <v/>
      </c>
      <c r="E51" s="18" t="str">
        <f>IFERROR(INDEX(Données!A:I,Calcul!$O42,COLUMNS(Calcul!$L$2:R42)),"")</f>
        <v/>
      </c>
      <c r="F51" s="26" t="str">
        <f>IFERROR(INDEX(Données!$A$1:$I$29,Calcul!$O42,COLUMNS(Calcul!$L$2:S42)),"")</f>
        <v/>
      </c>
      <c r="G51" s="26" t="str">
        <f>IFERROR(INDEX(Données!$A$1:$I$29,Calcul!$O42,COLUMNS(Calcul!$L$2:T42)),"")</f>
        <v/>
      </c>
    </row>
    <row r="52" spans="1:7" ht="33" customHeight="1">
      <c r="A52" s="11" t="str">
        <f>IFERROR(INDEX(Tableau2[#All],Calcul!$O43,COLUMNS(Calcul!$L$2:L43)),"")</f>
        <v/>
      </c>
      <c r="B52" s="20" t="str">
        <f>IFERROR(INDEX(Données!A:I,Calcul!$O43,COLUMNS(Calcul!$L$2:P43)),"")</f>
        <v/>
      </c>
      <c r="C52" s="13" t="str">
        <f>IFERROR(INDEX(Données!A:I,Calcul!$O43,COLUMNS(Calcul!$L$2:Q43)),"")</f>
        <v/>
      </c>
      <c r="D52" s="22" t="str">
        <f t="shared" si="1"/>
        <v/>
      </c>
      <c r="E52" s="18" t="str">
        <f>IFERROR(INDEX(Données!A:I,Calcul!$O43,COLUMNS(Calcul!$L$2:R43)),"")</f>
        <v/>
      </c>
      <c r="F52" s="26" t="str">
        <f>IFERROR(INDEX(Données!$A$1:$I$29,Calcul!$O43,COLUMNS(Calcul!$L$2:S43)),"")</f>
        <v/>
      </c>
      <c r="G52" s="26" t="str">
        <f>IFERROR(INDEX(Données!$A$1:$I$29,Calcul!$O43,COLUMNS(Calcul!$L$2:T43)),"")</f>
        <v/>
      </c>
    </row>
    <row r="53" spans="1:7" ht="33" customHeight="1">
      <c r="A53" s="11" t="str">
        <f>IFERROR(INDEX(Tableau2[#All],Calcul!$O44,COLUMNS(Calcul!$L$2:L44)),"")</f>
        <v/>
      </c>
      <c r="B53" s="20" t="str">
        <f>IFERROR(INDEX(Données!A:I,Calcul!$O44,COLUMNS(Calcul!$L$2:P44)),"")</f>
        <v/>
      </c>
      <c r="C53" s="13" t="str">
        <f>IFERROR(INDEX(Données!A:I,Calcul!$O44,COLUMNS(Calcul!$L$2:Q44)),"")</f>
        <v/>
      </c>
      <c r="D53" s="22" t="str">
        <f t="shared" si="1"/>
        <v/>
      </c>
      <c r="E53" s="18" t="str">
        <f>IFERROR(INDEX(Données!A:I,Calcul!$O44,COLUMNS(Calcul!$L$2:R44)),"")</f>
        <v/>
      </c>
      <c r="F53" s="26" t="str">
        <f>IFERROR(INDEX(Données!$A$1:$I$29,Calcul!$O44,COLUMNS(Calcul!$L$2:S44)),"")</f>
        <v/>
      </c>
      <c r="G53" s="26" t="str">
        <f>IFERROR(INDEX(Données!$A$1:$I$29,Calcul!$O44,COLUMNS(Calcul!$L$2:T44)),"")</f>
        <v/>
      </c>
    </row>
    <row r="54" spans="1:7" ht="33" customHeight="1">
      <c r="A54" s="11" t="str">
        <f>IFERROR(INDEX(Tableau2[#All],Calcul!$O45,COLUMNS(Calcul!$L$2:L45)),"")</f>
        <v/>
      </c>
      <c r="B54" s="20" t="str">
        <f>IFERROR(INDEX(Données!A:I,Calcul!$O45,COLUMNS(Calcul!$L$2:P45)),"")</f>
        <v/>
      </c>
      <c r="C54" s="13" t="str">
        <f>IFERROR(INDEX(Données!A:I,Calcul!$O45,COLUMNS(Calcul!$L$2:Q45)),"")</f>
        <v/>
      </c>
      <c r="D54" s="22" t="str">
        <f t="shared" si="1"/>
        <v/>
      </c>
      <c r="E54" s="18" t="str">
        <f>IFERROR(INDEX(Données!A:I,Calcul!$O45,COLUMNS(Calcul!$L$2:R45)),"")</f>
        <v/>
      </c>
      <c r="F54" s="26" t="str">
        <f>IFERROR(INDEX(Données!$A$1:$I$29,Calcul!$O45,COLUMNS(Calcul!$L$2:S45)),"")</f>
        <v/>
      </c>
      <c r="G54" s="26" t="str">
        <f>IFERROR(INDEX(Données!$A$1:$I$29,Calcul!$O45,COLUMNS(Calcul!$L$2:T45)),"")</f>
        <v/>
      </c>
    </row>
    <row r="55" spans="1:7" ht="33" customHeight="1">
      <c r="A55" s="11" t="str">
        <f>IFERROR(INDEX(Tableau2[#All],Calcul!$O46,COLUMNS(Calcul!$L$2:L46)),"")</f>
        <v/>
      </c>
      <c r="B55" s="20" t="str">
        <f>IFERROR(INDEX(Données!A:I,Calcul!$O46,COLUMNS(Calcul!$L$2:P46)),"")</f>
        <v/>
      </c>
      <c r="C55" s="13" t="str">
        <f>IFERROR(INDEX(Données!A:I,Calcul!$O46,COLUMNS(Calcul!$L$2:Q46)),"")</f>
        <v/>
      </c>
      <c r="D55" s="22" t="str">
        <f t="shared" si="1"/>
        <v/>
      </c>
      <c r="E55" s="18" t="str">
        <f>IFERROR(INDEX(Données!A:I,Calcul!$O46,COLUMNS(Calcul!$L$2:R46)),"")</f>
        <v/>
      </c>
      <c r="F55" s="26" t="str">
        <f>IFERROR(INDEX(Données!$A$1:$I$29,Calcul!$O46,COLUMNS(Calcul!$L$2:S46)),"")</f>
        <v/>
      </c>
      <c r="G55" s="26" t="str">
        <f>IFERROR(INDEX(Données!$A$1:$I$29,Calcul!$O46,COLUMNS(Calcul!$L$2:T46)),"")</f>
        <v/>
      </c>
    </row>
    <row r="56" spans="1:7" ht="33" customHeight="1">
      <c r="A56" s="11" t="str">
        <f>IFERROR(INDEX(Tableau2[#All],Calcul!$O47,COLUMNS(Calcul!$L$2:L47)),"")</f>
        <v/>
      </c>
      <c r="B56" s="20" t="str">
        <f>IFERROR(INDEX(Données!A:I,Calcul!$O47,COLUMNS(Calcul!$L$2:P47)),"")</f>
        <v/>
      </c>
      <c r="C56" s="13" t="str">
        <f>IFERROR(INDEX(Données!A:I,Calcul!$O47,COLUMNS(Calcul!$L$2:Q47)),"")</f>
        <v/>
      </c>
      <c r="D56" s="22" t="str">
        <f t="shared" si="1"/>
        <v/>
      </c>
      <c r="E56" s="18" t="str">
        <f>IFERROR(INDEX(Données!A:I,Calcul!$O47,COLUMNS(Calcul!$L$2:R47)),"")</f>
        <v/>
      </c>
      <c r="F56" s="26" t="str">
        <f>IFERROR(INDEX(Données!$A$1:$I$29,Calcul!$O47,COLUMNS(Calcul!$L$2:S47)),"")</f>
        <v/>
      </c>
      <c r="G56" s="26" t="str">
        <f>IFERROR(INDEX(Données!$A$1:$I$29,Calcul!$O47,COLUMNS(Calcul!$L$2:T47)),"")</f>
        <v/>
      </c>
    </row>
    <row r="57" spans="1:7" ht="33" customHeight="1">
      <c r="A57" s="11" t="str">
        <f>IFERROR(INDEX(Tableau2[#All],Calcul!$O48,COLUMNS(Calcul!$L$2:L48)),"")</f>
        <v/>
      </c>
      <c r="B57" s="20" t="str">
        <f>IFERROR(INDEX(Données!A:I,Calcul!$O48,COLUMNS(Calcul!$L$2:P48)),"")</f>
        <v/>
      </c>
      <c r="C57" s="13" t="str">
        <f>IFERROR(INDEX(Données!A:I,Calcul!$O48,COLUMNS(Calcul!$L$2:Q48)),"")</f>
        <v/>
      </c>
      <c r="D57" s="22" t="str">
        <f t="shared" si="1"/>
        <v/>
      </c>
      <c r="E57" s="18" t="str">
        <f>IFERROR(INDEX(Données!A:I,Calcul!$O48,COLUMNS(Calcul!$L$2:R48)),"")</f>
        <v/>
      </c>
      <c r="F57" s="26" t="str">
        <f>IFERROR(INDEX(Données!$A$1:$I$29,Calcul!$O48,COLUMNS(Calcul!$L$2:S48)),"")</f>
        <v/>
      </c>
      <c r="G57" s="26" t="str">
        <f>IFERROR(INDEX(Données!$A$1:$I$29,Calcul!$O48,COLUMNS(Calcul!$L$2:T48)),"")</f>
        <v/>
      </c>
    </row>
    <row r="58" spans="1:7" ht="33" customHeight="1">
      <c r="A58" s="11" t="str">
        <f>IFERROR(INDEX(Tableau2[#All],Calcul!$O49,COLUMNS(Calcul!$L$2:L49)),"")</f>
        <v/>
      </c>
      <c r="B58" s="20" t="str">
        <f>IFERROR(INDEX(Données!A:I,Calcul!$O49,COLUMNS(Calcul!$L$2:P49)),"")</f>
        <v/>
      </c>
      <c r="C58" s="13" t="str">
        <f>IFERROR(INDEX(Données!A:I,Calcul!$O49,COLUMNS(Calcul!$L$2:Q49)),"")</f>
        <v/>
      </c>
      <c r="D58" s="22" t="str">
        <f t="shared" si="1"/>
        <v/>
      </c>
      <c r="E58" s="18" t="str">
        <f>IFERROR(INDEX(Données!A:I,Calcul!$O49,COLUMNS(Calcul!$L$2:R49)),"")</f>
        <v/>
      </c>
      <c r="F58" s="26" t="str">
        <f>IFERROR(INDEX(Données!$A$1:$I$29,Calcul!$O49,COLUMNS(Calcul!$L$2:S49)),"")</f>
        <v/>
      </c>
      <c r="G58" s="26" t="str">
        <f>IFERROR(INDEX(Données!$A$1:$I$29,Calcul!$O49,COLUMNS(Calcul!$L$2:T49)),"")</f>
        <v/>
      </c>
    </row>
    <row r="59" spans="1:7" ht="33" customHeight="1">
      <c r="A59" s="11" t="str">
        <f>IFERROR(INDEX(Tableau2[#All],Calcul!$O50,COLUMNS(Calcul!$L$2:L50)),"")</f>
        <v/>
      </c>
      <c r="B59" s="20" t="str">
        <f>IFERROR(INDEX(Données!A:I,Calcul!$O50,COLUMNS(Calcul!$L$2:P50)),"")</f>
        <v/>
      </c>
      <c r="C59" s="13" t="str">
        <f>IFERROR(INDEX(Données!A:I,Calcul!$O50,COLUMNS(Calcul!$L$2:Q50)),"")</f>
        <v/>
      </c>
      <c r="D59" s="22" t="str">
        <f t="shared" si="1"/>
        <v/>
      </c>
      <c r="E59" s="18" t="str">
        <f>IFERROR(INDEX(Données!A:I,Calcul!$O50,COLUMNS(Calcul!$L$2:R50)),"")</f>
        <v/>
      </c>
      <c r="F59" s="26" t="str">
        <f>IFERROR(INDEX(Données!$A$1:$I$29,Calcul!$O50,COLUMNS(Calcul!$L$2:S50)),"")</f>
        <v/>
      </c>
      <c r="G59" s="26" t="str">
        <f>IFERROR(INDEX(Données!$A$1:$I$29,Calcul!$O50,COLUMNS(Calcul!$L$2:T50)),"")</f>
        <v/>
      </c>
    </row>
    <row r="60" spans="1:7" ht="33" customHeight="1">
      <c r="A60" s="11" t="str">
        <f>IFERROR(INDEX(Tableau2[#All],Calcul!$O51,COLUMNS(Calcul!$L$2:L51)),"")</f>
        <v/>
      </c>
      <c r="B60" s="20" t="str">
        <f>IFERROR(INDEX(Données!A:I,Calcul!$O51,COLUMNS(Calcul!$L$2:P51)),"")</f>
        <v/>
      </c>
      <c r="C60" s="13" t="str">
        <f>IFERROR(INDEX(Données!A:I,Calcul!$O51,COLUMNS(Calcul!$L$2:Q51)),"")</f>
        <v/>
      </c>
      <c r="D60" s="22" t="str">
        <f t="shared" si="1"/>
        <v/>
      </c>
      <c r="E60" s="18" t="str">
        <f>IFERROR(INDEX(Données!A:I,Calcul!$O51,COLUMNS(Calcul!$L$2:R51)),"")</f>
        <v/>
      </c>
      <c r="F60" s="26" t="str">
        <f>IFERROR(INDEX(Données!$A$1:$I$29,Calcul!$O51,COLUMNS(Calcul!$L$2:S51)),"")</f>
        <v/>
      </c>
      <c r="G60" s="26" t="str">
        <f>IFERROR(INDEX(Données!$A$1:$I$29,Calcul!$O51,COLUMNS(Calcul!$L$2:T51)),"")</f>
        <v/>
      </c>
    </row>
    <row r="61" spans="1:7" ht="33" customHeight="1">
      <c r="A61" s="11" t="str">
        <f>IFERROR(INDEX(Tableau2[#All],Calcul!$O52,COLUMNS(Calcul!$L$2:L52)),"")</f>
        <v/>
      </c>
      <c r="B61" s="20" t="str">
        <f>IFERROR(INDEX(Données!A:I,Calcul!$O52,COLUMNS(Calcul!$L$2:P52)),"")</f>
        <v/>
      </c>
      <c r="C61" s="13" t="str">
        <f>IFERROR(INDEX(Données!A:I,Calcul!$O52,COLUMNS(Calcul!$L$2:Q52)),"")</f>
        <v/>
      </c>
      <c r="D61" s="22" t="str">
        <f t="shared" si="1"/>
        <v/>
      </c>
      <c r="E61" s="18" t="str">
        <f>IFERROR(INDEX(Données!A:I,Calcul!$O52,COLUMNS(Calcul!$L$2:R52)),"")</f>
        <v/>
      </c>
      <c r="F61" s="26" t="str">
        <f>IFERROR(INDEX(Données!$A$1:$I$29,Calcul!$O52,COLUMNS(Calcul!$L$2:S52)),"")</f>
        <v/>
      </c>
      <c r="G61" s="26" t="str">
        <f>IFERROR(INDEX(Données!$A$1:$I$29,Calcul!$O52,COLUMNS(Calcul!$L$2:T52)),"")</f>
        <v/>
      </c>
    </row>
    <row r="62" spans="1:7" ht="33" customHeight="1">
      <c r="A62" s="11" t="str">
        <f>IFERROR(INDEX(Tableau2[#All],Calcul!$O53,COLUMNS(Calcul!$L$2:L53)),"")</f>
        <v/>
      </c>
      <c r="B62" s="20" t="str">
        <f>IFERROR(INDEX(Données!A:I,Calcul!$O53,COLUMNS(Calcul!$L$2:P53)),"")</f>
        <v/>
      </c>
      <c r="C62" s="13" t="str">
        <f>IFERROR(INDEX(Données!A:I,Calcul!$O53,COLUMNS(Calcul!$L$2:Q53)),"")</f>
        <v/>
      </c>
      <c r="D62" s="22" t="str">
        <f t="shared" si="1"/>
        <v/>
      </c>
      <c r="E62" s="18" t="str">
        <f>IFERROR(INDEX(Données!A:I,Calcul!$O53,COLUMNS(Calcul!$L$2:R53)),"")</f>
        <v/>
      </c>
      <c r="F62" s="26" t="str">
        <f>IFERROR(INDEX(Données!$A$1:$I$29,Calcul!$O53,COLUMNS(Calcul!$L$2:S53)),"")</f>
        <v/>
      </c>
      <c r="G62" s="26" t="str">
        <f>IFERROR(INDEX(Données!$A$1:$I$29,Calcul!$O53,COLUMNS(Calcul!$L$2:T53)),"")</f>
        <v/>
      </c>
    </row>
    <row r="63" spans="1:7" ht="33" customHeight="1">
      <c r="A63" s="11" t="str">
        <f>IFERROR(INDEX(Tableau2[#All],Calcul!$O54,COLUMNS(Calcul!$L$2:L54)),"")</f>
        <v/>
      </c>
      <c r="B63" s="20" t="str">
        <f>IFERROR(INDEX(Données!A:I,Calcul!$O54,COLUMNS(Calcul!$L$2:P54)),"")</f>
        <v/>
      </c>
      <c r="C63" s="13" t="str">
        <f>IFERROR(INDEX(Données!A:I,Calcul!$O54,COLUMNS(Calcul!$L$2:Q54)),"")</f>
        <v/>
      </c>
      <c r="D63" s="22" t="str">
        <f t="shared" si="1"/>
        <v/>
      </c>
      <c r="E63" s="18" t="str">
        <f>IFERROR(INDEX(Données!A:I,Calcul!$O54,COLUMNS(Calcul!$L$2:R54)),"")</f>
        <v/>
      </c>
      <c r="F63" s="26" t="str">
        <f>IFERROR(INDEX(Données!$A$1:$I$29,Calcul!$O54,COLUMNS(Calcul!$L$2:S54)),"")</f>
        <v/>
      </c>
      <c r="G63" s="26" t="str">
        <f>IFERROR(INDEX(Données!$A$1:$I$29,Calcul!$O54,COLUMNS(Calcul!$L$2:T54)),"")</f>
        <v/>
      </c>
    </row>
    <row r="64" spans="1:7" ht="33" customHeight="1">
      <c r="A64" s="11" t="str">
        <f>IFERROR(INDEX(Tableau2[#All],Calcul!$O55,COLUMNS(Calcul!$L$2:L55)),"")</f>
        <v/>
      </c>
      <c r="B64" s="20" t="str">
        <f>IFERROR(INDEX(Données!A:I,Calcul!$O55,COLUMNS(Calcul!$L$2:P55)),"")</f>
        <v/>
      </c>
      <c r="C64" s="13" t="str">
        <f>IFERROR(INDEX(Données!A:I,Calcul!$O55,COLUMNS(Calcul!$L$2:Q55)),"")</f>
        <v/>
      </c>
      <c r="D64" s="22" t="str">
        <f t="shared" si="1"/>
        <v/>
      </c>
      <c r="E64" s="18" t="str">
        <f>IFERROR(INDEX(Données!A:I,Calcul!$O55,COLUMNS(Calcul!$L$2:R55)),"")</f>
        <v/>
      </c>
      <c r="F64" s="26" t="str">
        <f>IFERROR(INDEX(Données!$A$1:$I$29,Calcul!$O55,COLUMNS(Calcul!$L$2:S55)),"")</f>
        <v/>
      </c>
      <c r="G64" s="26" t="str">
        <f>IFERROR(INDEX(Données!$A$1:$I$29,Calcul!$O55,COLUMNS(Calcul!$L$2:T55)),"")</f>
        <v/>
      </c>
    </row>
    <row r="65" spans="1:7" ht="33" customHeight="1">
      <c r="A65" s="11" t="str">
        <f>IFERROR(INDEX(Tableau2[#All],Calcul!$O56,COLUMNS(Calcul!$L$2:L56)),"")</f>
        <v/>
      </c>
      <c r="B65" s="20" t="str">
        <f>IFERROR(INDEX(Données!A:I,Calcul!$O56,COLUMNS(Calcul!$L$2:P56)),"")</f>
        <v/>
      </c>
      <c r="C65" s="13" t="str">
        <f>IFERROR(INDEX(Données!A:I,Calcul!$O56,COLUMNS(Calcul!$L$2:Q56)),"")</f>
        <v/>
      </c>
      <c r="D65" s="22" t="str">
        <f t="shared" si="1"/>
        <v/>
      </c>
      <c r="E65" s="18" t="str">
        <f>IFERROR(INDEX(Données!A:I,Calcul!$O56,COLUMNS(Calcul!$L$2:R56)),"")</f>
        <v/>
      </c>
      <c r="F65" s="26" t="str">
        <f>IFERROR(INDEX(Données!$A$1:$I$29,Calcul!$O56,COLUMNS(Calcul!$L$2:S56)),"")</f>
        <v/>
      </c>
      <c r="G65" s="26" t="str">
        <f>IFERROR(INDEX(Données!$A$1:$I$29,Calcul!$O56,COLUMNS(Calcul!$L$2:T56)),"")</f>
        <v/>
      </c>
    </row>
    <row r="66" spans="1:7" ht="33" customHeight="1">
      <c r="A66" s="11" t="str">
        <f>IFERROR(INDEX(Tableau2[#All],Calcul!$O57,COLUMNS(Calcul!$L$2:L57)),"")</f>
        <v/>
      </c>
      <c r="B66" s="20" t="str">
        <f>IFERROR(INDEX(Données!A:I,Calcul!$O57,COLUMNS(Calcul!$L$2:P57)),"")</f>
        <v/>
      </c>
      <c r="C66" s="13" t="str">
        <f>IFERROR(INDEX(Données!A:I,Calcul!$O57,COLUMNS(Calcul!$L$2:Q57)),"")</f>
        <v/>
      </c>
      <c r="D66" s="22" t="str">
        <f t="shared" si="1"/>
        <v/>
      </c>
      <c r="E66" s="18" t="str">
        <f>IFERROR(INDEX(Données!A:I,Calcul!$O57,COLUMNS(Calcul!$L$2:R57)),"")</f>
        <v/>
      </c>
      <c r="F66" s="26" t="str">
        <f>IFERROR(INDEX(Données!$A$1:$I$29,Calcul!$O57,COLUMNS(Calcul!$L$2:S57)),"")</f>
        <v/>
      </c>
      <c r="G66" s="26" t="str">
        <f>IFERROR(INDEX(Données!$A$1:$I$29,Calcul!$O57,COLUMNS(Calcul!$L$2:T57)),"")</f>
        <v/>
      </c>
    </row>
    <row r="67" spans="1:7" ht="33" customHeight="1">
      <c r="A67" s="11" t="str">
        <f>IFERROR(INDEX(Tableau2[#All],Calcul!$O58,COLUMNS(Calcul!$L$2:L58)),"")</f>
        <v/>
      </c>
      <c r="B67" s="20" t="str">
        <f>IFERROR(INDEX(Données!A:I,Calcul!$O58,COLUMNS(Calcul!$L$2:P58)),"")</f>
        <v/>
      </c>
      <c r="C67" s="13" t="str">
        <f>IFERROR(INDEX(Données!A:I,Calcul!$O58,COLUMNS(Calcul!$L$2:Q58)),"")</f>
        <v/>
      </c>
      <c r="D67" s="22" t="str">
        <f t="shared" si="1"/>
        <v/>
      </c>
      <c r="E67" s="18" t="str">
        <f>IFERROR(INDEX(Données!A:I,Calcul!$O58,COLUMNS(Calcul!$L$2:R58)),"")</f>
        <v/>
      </c>
      <c r="F67" s="26" t="str">
        <f>IFERROR(INDEX(Données!$A$1:$I$29,Calcul!$O58,COLUMNS(Calcul!$L$2:S58)),"")</f>
        <v/>
      </c>
      <c r="G67" s="26" t="str">
        <f>IFERROR(INDEX(Données!$A$1:$I$29,Calcul!$O58,COLUMNS(Calcul!$L$2:T58)),"")</f>
        <v/>
      </c>
    </row>
    <row r="68" spans="1:7" ht="33" customHeight="1">
      <c r="A68" s="11" t="str">
        <f>IFERROR(INDEX(Tableau2[#All],Calcul!$O59,COLUMNS(Calcul!$L$2:L59)),"")</f>
        <v/>
      </c>
      <c r="B68" s="20" t="str">
        <f>IFERROR(INDEX(Données!A:I,Calcul!$O59,COLUMNS(Calcul!$L$2:P59)),"")</f>
        <v/>
      </c>
      <c r="C68" s="13" t="str">
        <f>IFERROR(INDEX(Données!A:I,Calcul!$O59,COLUMNS(Calcul!$L$2:Q59)),"")</f>
        <v/>
      </c>
      <c r="D68" s="22" t="str">
        <f t="shared" si="1"/>
        <v/>
      </c>
      <c r="E68" s="18" t="str">
        <f>IFERROR(INDEX(Données!A:I,Calcul!$O59,COLUMNS(Calcul!$L$2:R59)),"")</f>
        <v/>
      </c>
      <c r="F68" s="26" t="str">
        <f>IFERROR(INDEX(Données!$A$1:$I$29,Calcul!$O59,COLUMNS(Calcul!$L$2:S59)),"")</f>
        <v/>
      </c>
      <c r="G68" s="26" t="str">
        <f>IFERROR(INDEX(Données!$A$1:$I$29,Calcul!$O59,COLUMNS(Calcul!$L$2:T59)),"")</f>
        <v/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scale="85" fitToHeight="0" orientation="landscape" horizontalDpi="4294967294" verticalDpi="0" r:id="rId1"/>
  <drawing r:id="rId2"/>
  <legacy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101"/>
  <sheetViews>
    <sheetView zoomScale="130" zoomScaleNormal="130" workbookViewId="0">
      <selection activeCell="B12" sqref="B12"/>
    </sheetView>
  </sheetViews>
  <sheetFormatPr baseColWidth="10" defaultRowHeight="15"/>
  <cols>
    <col min="1" max="1" width="66.5703125" customWidth="1"/>
    <col min="2" max="2" width="19.42578125" style="29" customWidth="1"/>
    <col min="3" max="3" width="18" style="28" customWidth="1"/>
    <col min="4" max="4" width="22.85546875" style="28" customWidth="1"/>
    <col min="5" max="8" width="11.42578125" style="63"/>
    <col min="9" max="16" width="11.42578125" style="7"/>
  </cols>
  <sheetData>
    <row r="1" spans="1:4">
      <c r="A1" s="60">
        <f ca="1">TODAY()</f>
        <v>42745</v>
      </c>
      <c r="B1" s="61"/>
      <c r="C1" s="62"/>
      <c r="D1" s="62"/>
    </row>
    <row r="2" spans="1:4">
      <c r="A2" s="63"/>
      <c r="B2" s="61"/>
      <c r="C2" s="62"/>
      <c r="D2" s="62"/>
    </row>
    <row r="3" spans="1:4" ht="51">
      <c r="A3" s="69" t="s">
        <v>319</v>
      </c>
      <c r="B3" s="70"/>
      <c r="C3" s="70"/>
      <c r="D3" s="70"/>
    </row>
    <row r="4" spans="1:4">
      <c r="A4" s="63"/>
      <c r="B4" s="61"/>
      <c r="C4" s="62"/>
      <c r="D4" s="62"/>
    </row>
    <row r="5" spans="1:4">
      <c r="A5" s="63"/>
      <c r="B5" s="61"/>
      <c r="C5" s="62"/>
      <c r="D5" s="62"/>
    </row>
    <row r="6" spans="1:4">
      <c r="A6" s="63"/>
      <c r="B6" s="61"/>
      <c r="C6" s="62"/>
      <c r="D6" s="62"/>
    </row>
    <row r="7" spans="1:4">
      <c r="A7" s="63"/>
      <c r="B7" s="61"/>
      <c r="C7" s="62"/>
      <c r="D7" s="62"/>
    </row>
    <row r="8" spans="1:4">
      <c r="A8" s="63"/>
      <c r="B8" s="61"/>
      <c r="C8" s="62"/>
      <c r="D8" s="62"/>
    </row>
    <row r="9" spans="1:4">
      <c r="A9" s="63"/>
      <c r="B9" s="61"/>
      <c r="C9" s="62"/>
      <c r="D9" s="62"/>
    </row>
    <row r="10" spans="1:4">
      <c r="A10" s="63"/>
      <c r="B10" s="61"/>
      <c r="C10" s="64"/>
      <c r="D10" s="62"/>
    </row>
    <row r="11" spans="1:4" ht="15.75" thickBot="1">
      <c r="A11" s="67" t="s">
        <v>9</v>
      </c>
      <c r="B11" s="68" t="s">
        <v>11</v>
      </c>
      <c r="C11" s="65" t="s">
        <v>318</v>
      </c>
      <c r="D11" s="65" t="s">
        <v>19</v>
      </c>
    </row>
    <row r="12" spans="1:4">
      <c r="A12" t="str">
        <f>IFERROR(INDEX(Tableau2[#All],Calcul!$W2,COLUMNS(Calcul!$V$2:V2)),"")</f>
        <v>Breton, Réjeanne*</v>
      </c>
      <c r="B12" s="29">
        <f>IFERROR(INDEX(Données!$A:$I,Calcul!$W2,COLUMNS(Données!$V$2:AA2)),"")</f>
        <v>13152</v>
      </c>
      <c r="C12" s="66">
        <f>IF(Tableau3[[#This Row],[Anniverssaire]]="","",DAY(Tableau3[[#This Row],[Anniverssaire]]))</f>
        <v>3</v>
      </c>
      <c r="D12" s="27" t="str">
        <f ca="1">IF(ISBLANK(C12),"",IF(B12="","",(DATEDIF(Tableau3[[#This Row],[Anniverssaire]],$A$1,"y")&amp;"")))</f>
        <v>81</v>
      </c>
    </row>
    <row r="13" spans="1:4">
      <c r="A13" t="str">
        <f>IFERROR(INDEX(Tableau2[#All],Calcul!$W3,COLUMNS(Calcul!$V$2:V3)),"")</f>
        <v>Chartré-Breault, Thérèse*</v>
      </c>
      <c r="B13" s="29">
        <f>IFERROR(INDEX(Données!$A:$I,Calcul!$W3,COLUMNS(Données!$V$2:AA3)),"")</f>
        <v>17905</v>
      </c>
      <c r="C13" s="66">
        <f>IF(Tableau3[[#This Row],[Anniverssaire]]="","",DAY(Tableau3[[#This Row],[Anniverssaire]]))</f>
        <v>7</v>
      </c>
      <c r="D13" s="27" t="str">
        <f ca="1">IF(ISBLANK(C13),"",IF(B13="","",(DATEDIF(Tableau3[[#This Row],[Anniverssaire]],$A$1,"y")&amp;"")))</f>
        <v>68</v>
      </c>
    </row>
    <row r="14" spans="1:4">
      <c r="A14" t="str">
        <f>IFERROR(INDEX(Tableau2[#All],Calcul!$W4,COLUMNS(Calcul!$V$2:V4)),"")</f>
        <v>Desrosiers, Ghislaine*</v>
      </c>
      <c r="B14" s="29">
        <f>IFERROR(INDEX(Données!$A:$I,Calcul!$W4,COLUMNS(Données!$V$2:AA4)),"")</f>
        <v>15715</v>
      </c>
      <c r="C14" s="66">
        <f>IF(Tableau3[[#This Row],[Anniverssaire]]="","",DAY(Tableau3[[#This Row],[Anniverssaire]]))</f>
        <v>9</v>
      </c>
      <c r="D14" s="27" t="str">
        <f ca="1">IF(ISBLANK(C14),"",IF(B14="","",(DATEDIF(Tableau3[[#This Row],[Anniverssaire]],$A$1,"y")&amp;"")))</f>
        <v>74</v>
      </c>
    </row>
    <row r="15" spans="1:4">
      <c r="A15" t="str">
        <f>IFERROR(INDEX(Tableau2[#All],Calcul!$W5,COLUMNS(Calcul!$V$2:V5)),"")</f>
        <v>Eberth, Lise*</v>
      </c>
      <c r="B15" s="29">
        <f>IFERROR(INDEX(Données!$A:$I,Calcul!$W5,COLUMNS(Données!$V$2:AA5)),"")</f>
        <v>15725</v>
      </c>
      <c r="C15" s="66">
        <f>IF(Tableau3[[#This Row],[Anniverssaire]]="","",DAY(Tableau3[[#This Row],[Anniverssaire]]))</f>
        <v>19</v>
      </c>
      <c r="D15" s="27" t="str">
        <f ca="1">IF(ISBLANK(C15),"",IF(B15="","",(DATEDIF(Tableau3[[#This Row],[Anniverssaire]],$A$1,"y")&amp;"")))</f>
        <v>73</v>
      </c>
    </row>
    <row r="16" spans="1:4">
      <c r="A16" t="str">
        <f>IFERROR(INDEX(Tableau2[#All],Calcul!$W6,COLUMNS(Calcul!$V$2:V6)),"")</f>
        <v>Hamelin, Michel*</v>
      </c>
      <c r="B16" s="29">
        <f>IFERROR(INDEX(Données!$A:$I,Calcul!$W6,COLUMNS(Données!$V$2:AA6)),"")</f>
        <v>19016</v>
      </c>
      <c r="C16" s="66">
        <f>IF(Tableau3[[#This Row],[Anniverssaire]]="","",DAY(Tableau3[[#This Row],[Anniverssaire]]))</f>
        <v>23</v>
      </c>
      <c r="D16" s="27" t="str">
        <f ca="1">IF(ISBLANK(C16),"",IF(B16="","",(DATEDIF(Tableau3[[#This Row],[Anniverssaire]],$A$1,"y")&amp;"")))</f>
        <v>64</v>
      </c>
    </row>
    <row r="17" spans="1:4">
      <c r="A17" t="str">
        <f>IFERROR(INDEX(Tableau2[#All],Calcul!$W7,COLUMNS(Calcul!$V$2:V7)),"")</f>
        <v>Laurin, Jean-Guy*</v>
      </c>
      <c r="B17" s="29">
        <f>IFERROR(INDEX(Données!$A:$I,Calcul!$W7,COLUMNS(Données!$V$2:AA7)),"")</f>
        <v>14637</v>
      </c>
      <c r="C17" s="66">
        <f>IF(Tableau3[[#This Row],[Anniverssaire]]="","",DAY(Tableau3[[#This Row],[Anniverssaire]]))</f>
        <v>27</v>
      </c>
      <c r="D17" s="27" t="str">
        <f ca="1">IF(ISBLANK(C17),"",IF(B17="","",(DATEDIF(Tableau3[[#This Row],[Anniverssaire]],$A$1,"y")&amp;"")))</f>
        <v>76</v>
      </c>
    </row>
    <row r="18" spans="1:4">
      <c r="A18" t="str">
        <f>IFERROR(INDEX(Tableau2[#All],Calcul!$W8,COLUMNS(Calcul!$V$2:V8)),"")</f>
        <v>Massé, Nicole</v>
      </c>
      <c r="B18" s="29">
        <f>IFERROR(INDEX(Données!$A:$I,Calcul!$W8,COLUMNS(Données!$V$2:AA8)),"")</f>
        <v>16803</v>
      </c>
      <c r="C18" s="66">
        <f>IF(Tableau3[[#This Row],[Anniverssaire]]="","",DAY(Tableau3[[#This Row],[Anniverssaire]]))</f>
        <v>1</v>
      </c>
      <c r="D18" s="27" t="str">
        <f ca="1">IF(ISBLANK(C18),"",IF(B18="","",(DATEDIF(Tableau3[[#This Row],[Anniverssaire]],$A$1,"y")&amp;"")))</f>
        <v>71</v>
      </c>
    </row>
    <row r="19" spans="1:4">
      <c r="A19" t="str">
        <f>IFERROR(INDEX(Tableau2[#All],Calcul!$W9,COLUMNS(Calcul!$V$2:V9)),"")</f>
        <v>Thibodeau, Dola*</v>
      </c>
      <c r="B19" s="29">
        <f>IFERROR(INDEX(Données!$A:$I,Calcul!$W9,COLUMNS(Données!$V$2:AA9)),"")</f>
        <v>16078</v>
      </c>
      <c r="C19" s="66">
        <f>IF(Tableau3[[#This Row],[Anniverssaire]]="","",DAY(Tableau3[[#This Row],[Anniverssaire]]))</f>
        <v>7</v>
      </c>
      <c r="D19" s="27" t="str">
        <f ca="1">IF(ISBLANK(C19),"",IF(B19="","",(DATEDIF(Tableau3[[#This Row],[Anniverssaire]],$A$1,"y")&amp;"")))</f>
        <v>73</v>
      </c>
    </row>
    <row r="20" spans="1:4">
      <c r="A20" t="str">
        <f>IFERROR(INDEX(Tableau2[#All],Calcul!$W10,COLUMNS(Calcul!$V$2:V10)),"")</f>
        <v>Thibodeau, Dola*</v>
      </c>
      <c r="B20" s="29">
        <f>IFERROR(INDEX(Données!$A:$I,Calcul!$W10,COLUMNS(Données!$V$2:AA10)),"")</f>
        <v>16078</v>
      </c>
      <c r="C20" s="66">
        <f>IF(Tableau3[[#This Row],[Anniverssaire]]="","",DAY(Tableau3[[#This Row],[Anniverssaire]]))</f>
        <v>7</v>
      </c>
      <c r="D20" s="27" t="str">
        <f ca="1">IF(ISBLANK(C20),"",IF(B20="","",(DATEDIF(Tableau3[[#This Row],[Anniverssaire]],$A$1,"y")&amp;"")))</f>
        <v>73</v>
      </c>
    </row>
    <row r="21" spans="1:4">
      <c r="A21" t="str">
        <f>IFERROR(INDEX(Tableau2[#All],Calcul!$W11,COLUMNS(Calcul!$V$2:V11)),"")</f>
        <v/>
      </c>
      <c r="B21" s="29" t="str">
        <f>IFERROR(INDEX(Données!$A:$I,Calcul!$W11,COLUMNS(Données!$V$2:AA11)),"")</f>
        <v/>
      </c>
      <c r="C21" s="66" t="str">
        <f>IF(Tableau3[[#This Row],[Anniverssaire]]="","",DAY(Tableau3[[#This Row],[Anniverssaire]]))</f>
        <v/>
      </c>
      <c r="D21" s="27" t="str">
        <f>IF(ISBLANK(C21),"",IF(B21="","",(DATEDIF(Tableau3[[#This Row],[Anniverssaire]],$A$1,"y")&amp;"")))</f>
        <v/>
      </c>
    </row>
    <row r="22" spans="1:4">
      <c r="A22" t="str">
        <f>IFERROR(INDEX(Tableau2[#All],Calcul!$W12,COLUMNS(Calcul!$V$2:V12)),"")</f>
        <v/>
      </c>
      <c r="B22" s="29" t="str">
        <f>IFERROR(INDEX(Données!$A:$I,Calcul!$W12,COLUMNS(Données!$V$2:AA12)),"")</f>
        <v/>
      </c>
      <c r="C22" s="66" t="str">
        <f>IF(Tableau3[[#This Row],[Anniverssaire]]="","",DAY(Tableau3[[#This Row],[Anniverssaire]]))</f>
        <v/>
      </c>
      <c r="D22" s="27" t="str">
        <f>IF(ISBLANK(C22),"",IF(B22="","",(DATEDIF(Tableau3[[#This Row],[Anniverssaire]],$A$1,"y")&amp;"")))</f>
        <v/>
      </c>
    </row>
    <row r="23" spans="1:4">
      <c r="A23" t="str">
        <f>IFERROR(INDEX(Tableau2[#All],Calcul!$W13,COLUMNS(Calcul!$V$2:V13)),"")</f>
        <v/>
      </c>
      <c r="B23" s="29" t="str">
        <f>IFERROR(INDEX(Données!$A:$I,Calcul!$W13,COLUMNS(Données!$V$2:AA13)),"")</f>
        <v/>
      </c>
      <c r="C23" s="66" t="str">
        <f>IF(Tableau3[[#This Row],[Anniverssaire]]="","",DAY(Tableau3[[#This Row],[Anniverssaire]]))</f>
        <v/>
      </c>
      <c r="D23" s="27" t="str">
        <f>IF(ISBLANK(C23),"",IF(B23="","",(DATEDIF(Tableau3[[#This Row],[Anniverssaire]],$A$1,"y")&amp;"")))</f>
        <v/>
      </c>
    </row>
    <row r="24" spans="1:4">
      <c r="A24" t="str">
        <f>IFERROR(INDEX(Tableau2[#All],Calcul!$W14,COLUMNS(Calcul!$V$2:V14)),"")</f>
        <v/>
      </c>
      <c r="B24" s="29" t="str">
        <f>IFERROR(INDEX(Données!$A:$I,Calcul!$W14,COLUMNS(Données!$V$2:AA14)),"")</f>
        <v/>
      </c>
      <c r="C24" s="66" t="str">
        <f>IF(Tableau3[[#This Row],[Anniverssaire]]="","",DAY(Tableau3[[#This Row],[Anniverssaire]]))</f>
        <v/>
      </c>
      <c r="D24" s="27" t="str">
        <f>IF(ISBLANK(C24),"",IF(B24="","",(DATEDIF(Tableau3[[#This Row],[Anniverssaire]],$A$1,"y")&amp;"")))</f>
        <v/>
      </c>
    </row>
    <row r="25" spans="1:4">
      <c r="A25" t="str">
        <f>IFERROR(INDEX(Tableau2[#All],Calcul!$W15,COLUMNS(Calcul!$V$2:V15)),"")</f>
        <v/>
      </c>
      <c r="B25" s="29" t="str">
        <f>IFERROR(INDEX(Données!$A:$I,Calcul!$W15,COLUMNS(Données!$V$2:AA15)),"")</f>
        <v/>
      </c>
      <c r="C25" s="66" t="str">
        <f>IF(Tableau3[[#This Row],[Anniverssaire]]="","",DAY(Tableau3[[#This Row],[Anniverssaire]]))</f>
        <v/>
      </c>
      <c r="D25" s="27" t="str">
        <f>IF(ISBLANK(C25),"",IF(B25="","",(DATEDIF(Tableau3[[#This Row],[Anniverssaire]],$A$1,"y")&amp;"")))</f>
        <v/>
      </c>
    </row>
    <row r="26" spans="1:4">
      <c r="A26" t="str">
        <f>IFERROR(INDEX(Tableau2[#All],Calcul!$W16,COLUMNS(Calcul!$V$2:V16)),"")</f>
        <v/>
      </c>
      <c r="B26" s="29" t="str">
        <f>IFERROR(INDEX(Données!$A:$I,Calcul!$W16,COLUMNS(Données!$V$2:AA16)),"")</f>
        <v/>
      </c>
      <c r="C26" s="66" t="str">
        <f>IF(Tableau3[[#This Row],[Anniverssaire]]="","",DAY(Tableau3[[#This Row],[Anniverssaire]]))</f>
        <v/>
      </c>
      <c r="D26" s="27" t="str">
        <f>IF(ISBLANK(C26),"",IF(B26="","",(DATEDIF(Tableau3[[#This Row],[Anniverssaire]],$A$1,"y")&amp;"")))</f>
        <v/>
      </c>
    </row>
    <row r="27" spans="1:4">
      <c r="A27" t="str">
        <f>IFERROR(INDEX(Tableau2[#All],Calcul!$W17,COLUMNS(Calcul!$V$2:V17)),"")</f>
        <v/>
      </c>
      <c r="B27" s="29" t="str">
        <f>IFERROR(INDEX(Données!$A:$I,Calcul!$W17,COLUMNS(Données!$V$2:AA17)),"")</f>
        <v/>
      </c>
      <c r="C27" s="66" t="str">
        <f>IF(Tableau3[[#This Row],[Anniverssaire]]="","",DAY(Tableau3[[#This Row],[Anniverssaire]]))</f>
        <v/>
      </c>
      <c r="D27" s="27" t="str">
        <f>IF(ISBLANK(C27),"",IF(B27="","",(DATEDIF(Tableau3[[#This Row],[Anniverssaire]],$A$1,"y")&amp;"")))</f>
        <v/>
      </c>
    </row>
    <row r="28" spans="1:4">
      <c r="A28" t="str">
        <f>IFERROR(INDEX(Tableau2[#All],Calcul!$W18,COLUMNS(Calcul!$V$2:V18)),"")</f>
        <v/>
      </c>
      <c r="B28" s="29" t="str">
        <f>IFERROR(INDEX(Données!$A:$I,Calcul!$W18,COLUMNS(Données!$V$2:AA18)),"")</f>
        <v/>
      </c>
      <c r="C28" s="66" t="str">
        <f>IF(Tableau3[[#This Row],[Anniverssaire]]="","",DAY(Tableau3[[#This Row],[Anniverssaire]]))</f>
        <v/>
      </c>
      <c r="D28" s="27" t="str">
        <f>IF(ISBLANK(C28),"",IF(B28="","",(DATEDIF(Tableau3[[#This Row],[Anniverssaire]],$A$1,"y")&amp;"")))</f>
        <v/>
      </c>
    </row>
    <row r="29" spans="1:4">
      <c r="A29" t="str">
        <f>IFERROR(INDEX(Tableau2[#All],Calcul!$W19,COLUMNS(Calcul!$V$2:V19)),"")</f>
        <v/>
      </c>
      <c r="B29" s="29" t="str">
        <f>IFERROR(INDEX(Données!$A:$I,Calcul!$W19,COLUMNS(Données!$V$2:AA19)),"")</f>
        <v/>
      </c>
      <c r="C29" s="66" t="str">
        <f>IF(Tableau3[[#This Row],[Anniverssaire]]="","",DAY(Tableau3[[#This Row],[Anniverssaire]]))</f>
        <v/>
      </c>
      <c r="D29" s="27" t="str">
        <f>IF(ISBLANK(C29),"",IF(B29="","",(DATEDIF(Tableau3[[#This Row],[Anniverssaire]],$A$1,"y")&amp;"")))</f>
        <v/>
      </c>
    </row>
    <row r="30" spans="1:4">
      <c r="A30" t="str">
        <f>IFERROR(INDEX(Tableau2[#All],Calcul!$W20,COLUMNS(Calcul!$V$2:V20)),"")</f>
        <v/>
      </c>
      <c r="B30" s="29" t="str">
        <f>IFERROR(INDEX(Données!$A:$I,Calcul!$W20,COLUMNS(Données!$V$2:AA20)),"")</f>
        <v/>
      </c>
      <c r="C30" s="66" t="str">
        <f>IF(Tableau3[[#This Row],[Anniverssaire]]="","",DAY(Tableau3[[#This Row],[Anniverssaire]]))</f>
        <v/>
      </c>
      <c r="D30" s="27" t="str">
        <f>IF(ISBLANK(C30),"",IF(B30="","",(DATEDIF(Tableau3[[#This Row],[Anniverssaire]],$A$1,"y")&amp;"")))</f>
        <v/>
      </c>
    </row>
    <row r="31" spans="1:4">
      <c r="A31" t="str">
        <f>IFERROR(INDEX(Tableau2[#All],Calcul!$W21,COLUMNS(Calcul!$V$2:V21)),"")</f>
        <v/>
      </c>
      <c r="B31" s="29" t="str">
        <f>IFERROR(INDEX(Données!$A:$I,Calcul!$W21,COLUMNS(Données!$V$2:AA21)),"")</f>
        <v/>
      </c>
      <c r="C31" s="66" t="str">
        <f>IF(Tableau3[[#This Row],[Anniverssaire]]="","",DAY(Tableau3[[#This Row],[Anniverssaire]]))</f>
        <v/>
      </c>
      <c r="D31" s="27" t="str">
        <f>IF(ISBLANK(C31),"",IF(B31="","",(DATEDIF(Tableau3[[#This Row],[Anniverssaire]],$A$1,"y")&amp;"")))</f>
        <v/>
      </c>
    </row>
    <row r="32" spans="1:4">
      <c r="A32" t="str">
        <f>IFERROR(INDEX(Tableau2[#All],Données!#REF!,COLUMNS(Calcul!$V$2:V21)),"")</f>
        <v/>
      </c>
      <c r="B32" s="29" t="str">
        <f>IFERROR(INDEX(Données!$A:$I,Calcul!$W22,COLUMNS(Données!$V$2:AA22)),"")</f>
        <v/>
      </c>
      <c r="C32" s="66" t="str">
        <f>IF(Tableau3[[#This Row],[Anniverssaire]]="","",DAY(Tableau3[[#This Row],[Anniverssaire]]))</f>
        <v/>
      </c>
      <c r="D32" s="27" t="str">
        <f>IF(ISBLANK(C32),"",IF(B32="","",(DATEDIF(Tableau3[[#This Row],[Anniverssaire]],$A$1,"y")&amp;"")))</f>
        <v/>
      </c>
    </row>
    <row r="33" spans="1:4">
      <c r="A33" t="str">
        <f>IFERROR(INDEX(Tableau2[#All],Calcul!$W22,COLUMNS(Calcul!$V$2:V22)),"")</f>
        <v/>
      </c>
      <c r="B33" s="29" t="str">
        <f>IFERROR(INDEX(Données!$A:$I,Calcul!$W23,COLUMNS(Données!$V$2:AA23)),"")</f>
        <v/>
      </c>
      <c r="C33" s="66" t="str">
        <f>IF(Tableau3[[#This Row],[Anniverssaire]]="","",DAY(Tableau3[[#This Row],[Anniverssaire]]))</f>
        <v/>
      </c>
      <c r="D33" s="27" t="str">
        <f>IF(ISBLANK(C33),"",IF(B33="","",(DATEDIF(Tableau3[[#This Row],[Anniverssaire]],$A$1,"y")&amp;"")))</f>
        <v/>
      </c>
    </row>
    <row r="34" spans="1:4">
      <c r="A34" t="str">
        <f>IFERROR(INDEX(Tableau2[#All],Calcul!$W23,COLUMNS(Calcul!$V$2:V23)),"")</f>
        <v/>
      </c>
      <c r="B34" s="29" t="str">
        <f>IFERROR(INDEX(Données!$A:$I,Calcul!$W24,COLUMNS(Données!$V$2:AA24)),"")</f>
        <v/>
      </c>
      <c r="C34" s="66" t="str">
        <f>IF(Tableau3[[#This Row],[Anniverssaire]]="","",DAY(Tableau3[[#This Row],[Anniverssaire]]))</f>
        <v/>
      </c>
      <c r="D34" s="27" t="str">
        <f>IF(ISBLANK(C34),"",IF(B34="","",(DATEDIF(Tableau3[[#This Row],[Anniverssaire]],$A$1,"y")&amp;"")))</f>
        <v/>
      </c>
    </row>
    <row r="35" spans="1:4">
      <c r="A35" t="str">
        <f>IFERROR(INDEX(Tableau2[#All],Calcul!$W24,COLUMNS(Calcul!$V$2:V24)),"")</f>
        <v/>
      </c>
      <c r="B35" s="29" t="str">
        <f>IFERROR(INDEX(Données!$A:$I,Calcul!$W25,COLUMNS(Données!$V$2:AA25)),"")</f>
        <v/>
      </c>
      <c r="C35" s="66" t="str">
        <f>IF(Tableau3[[#This Row],[Anniverssaire]]="","",DAY(Tableau3[[#This Row],[Anniverssaire]]))</f>
        <v/>
      </c>
      <c r="D35" s="27" t="str">
        <f>IF(ISBLANK(C35),"",IF(B35="","",(DATEDIF(Tableau3[[#This Row],[Anniverssaire]],$A$1,"y")&amp;"")))</f>
        <v/>
      </c>
    </row>
    <row r="36" spans="1:4">
      <c r="B36" s="29" t="str">
        <f>IFERROR(INDEX(Données!$A:$I,Calcul!$W26,COLUMNS(Données!$V$2:AA26)),"")</f>
        <v/>
      </c>
      <c r="C36" s="66" t="str">
        <f>IF(Tableau3[[#This Row],[Anniverssaire]]="","",DAY(Tableau3[[#This Row],[Anniverssaire]]))</f>
        <v/>
      </c>
      <c r="D36" s="27" t="str">
        <f>IF(ISBLANK(C36),"",IF(B36="","",(DATEDIF(Tableau3[[#This Row],[Anniverssaire]],$A$1,"y")&amp;"")))</f>
        <v/>
      </c>
    </row>
    <row r="37" spans="1:4">
      <c r="B37" s="29" t="str">
        <f>IFERROR(INDEX(Données!$A:$I,Calcul!$W27,COLUMNS(Données!$V$2:AA27)),"")</f>
        <v/>
      </c>
      <c r="C37" s="66" t="str">
        <f>IF(Tableau3[[#This Row],[Anniverssaire]]="","",DAY(Tableau3[[#This Row],[Anniverssaire]]))</f>
        <v/>
      </c>
      <c r="D37" s="27" t="str">
        <f>IF(ISBLANK(C37),"",IF(B37="","",(DATEDIF(Tableau3[[#This Row],[Anniverssaire]],$A$1,"y")&amp;"")))</f>
        <v/>
      </c>
    </row>
    <row r="38" spans="1:4">
      <c r="B38" s="29" t="str">
        <f>IFERROR(INDEX(Données!$A:$I,Calcul!$W28,COLUMNS(Données!$V$2:AA28)),"")</f>
        <v/>
      </c>
      <c r="C38" s="66" t="str">
        <f>IF(Tableau3[[#This Row],[Anniverssaire]]="","",DAY(Tableau3[[#This Row],[Anniverssaire]]))</f>
        <v/>
      </c>
      <c r="D38" s="27" t="str">
        <f>IF(ISBLANK(C38),"",IF(B38="","",(DATEDIF(Tableau3[[#This Row],[Anniverssaire]],$A$1,"y")&amp;"")))</f>
        <v/>
      </c>
    </row>
    <row r="39" spans="1:4">
      <c r="B39" s="29" t="str">
        <f>IFERROR(INDEX(Données!$A:$I,Calcul!$W29,COLUMNS(Données!$V$2:AA29)),"")</f>
        <v/>
      </c>
      <c r="C39" s="66" t="str">
        <f>IF(Tableau3[[#This Row],[Anniverssaire]]="","",DAY(Tableau3[[#This Row],[Anniverssaire]]))</f>
        <v/>
      </c>
      <c r="D39" s="27" t="str">
        <f>IF(ISBLANK(C39),"",IF(B39="","",(DATEDIF(Tableau3[[#This Row],[Anniverssaire]],$A$1,"y")&amp;"")))</f>
        <v/>
      </c>
    </row>
    <row r="40" spans="1:4">
      <c r="B40" s="29" t="str">
        <f>IFERROR(INDEX(Données!$A:$I,Calcul!$W30,COLUMNS(Données!$V$2:AA30)),"")</f>
        <v/>
      </c>
      <c r="C40" s="66" t="str">
        <f>IF(Tableau3[[#This Row],[Anniverssaire]]="","",DAY(Tableau3[[#This Row],[Anniverssaire]]))</f>
        <v/>
      </c>
      <c r="D40" s="27" t="str">
        <f>IF(ISBLANK(C40),"",IF(B40="","",(DATEDIF(Tableau3[[#This Row],[Anniverssaire]],$A$1,"y")&amp;"")))</f>
        <v/>
      </c>
    </row>
    <row r="41" spans="1:4">
      <c r="B41" s="29" t="str">
        <f>IFERROR(INDEX(Données!$A:$I,Calcul!$W31,COLUMNS(Données!$V$2:AA31)),"")</f>
        <v/>
      </c>
      <c r="C41" s="66" t="str">
        <f>IF(Tableau3[[#This Row],[Anniverssaire]]="","",DAY(Tableau3[[#This Row],[Anniverssaire]]))</f>
        <v/>
      </c>
      <c r="D41" s="27" t="str">
        <f>IF(ISBLANK(C41),"",IF(B41="","",(DATEDIF(Tableau3[[#This Row],[Anniverssaire]],$A$1,"y")&amp;"")))</f>
        <v/>
      </c>
    </row>
    <row r="42" spans="1:4">
      <c r="B42" s="29" t="str">
        <f>IFERROR(INDEX(Données!$A:$I,Calcul!$W32,COLUMNS(Données!$V$2:AA32)),"")</f>
        <v/>
      </c>
      <c r="C42" s="66" t="str">
        <f>IF(Tableau3[[#This Row],[Anniverssaire]]="","",DAY(Tableau3[[#This Row],[Anniverssaire]]))</f>
        <v/>
      </c>
      <c r="D42" s="27" t="str">
        <f>IF(ISBLANK(C42),"",IF(B42="","",(DATEDIF(Tableau3[[#This Row],[Anniverssaire]],$A$1,"y")&amp;"")))</f>
        <v/>
      </c>
    </row>
    <row r="43" spans="1:4">
      <c r="B43" s="29" t="str">
        <f>IFERROR(INDEX(Données!$A:$I,Calcul!$W33,COLUMNS(Données!$V$2:AA33)),"")</f>
        <v/>
      </c>
      <c r="C43" s="66" t="str">
        <f>IF(Tableau3[[#This Row],[Anniverssaire]]="","",DAY(Tableau3[[#This Row],[Anniverssaire]]))</f>
        <v/>
      </c>
      <c r="D43" s="27" t="str">
        <f>IF(ISBLANK(C43),"",IF(B43="","",(DATEDIF(Tableau3[[#This Row],[Anniverssaire]],$A$1,"y")&amp;"")))</f>
        <v/>
      </c>
    </row>
    <row r="44" spans="1:4">
      <c r="B44" s="29" t="str">
        <f>IFERROR(INDEX(Données!$A:$I,Calcul!$W34,COLUMNS(Données!$V$2:AA34)),"")</f>
        <v/>
      </c>
      <c r="C44" s="66" t="str">
        <f>IF(Tableau3[[#This Row],[Anniverssaire]]="","",DAY(Tableau3[[#This Row],[Anniverssaire]]))</f>
        <v/>
      </c>
      <c r="D44" s="27" t="str">
        <f>IF(ISBLANK(C44),"",IF(B44="","",(DATEDIF(Tableau3[[#This Row],[Anniverssaire]],$A$1,"y")&amp;"")))</f>
        <v/>
      </c>
    </row>
    <row r="45" spans="1:4">
      <c r="B45" s="29" t="str">
        <f>IFERROR(INDEX(Données!$A:$I,Calcul!$W35,COLUMNS(Données!$V$2:AA35)),"")</f>
        <v/>
      </c>
      <c r="C45" s="66" t="str">
        <f>IF(Tableau3[[#This Row],[Anniverssaire]]="","",DAY(Tableau3[[#This Row],[Anniverssaire]]))</f>
        <v/>
      </c>
      <c r="D45" s="27" t="str">
        <f>IF(ISBLANK(C45),"",IF(B45="","",(DATEDIF(Tableau3[[#This Row],[Anniverssaire]],$A$1,"y")&amp;"")))</f>
        <v/>
      </c>
    </row>
    <row r="46" spans="1:4">
      <c r="B46" s="29" t="str">
        <f>IFERROR(INDEX(Données!$A:$I,Calcul!$W36,COLUMNS(Données!$V$2:AA36)),"")</f>
        <v/>
      </c>
      <c r="C46" s="66" t="str">
        <f>IF(Tableau3[[#This Row],[Anniverssaire]]="","",DAY(Tableau3[[#This Row],[Anniverssaire]]))</f>
        <v/>
      </c>
      <c r="D46" s="27" t="str">
        <f>IF(ISBLANK(C46),"",IF(B46="","",(DATEDIF(Tableau3[[#This Row],[Anniverssaire]],$A$1,"y")&amp;"")))</f>
        <v/>
      </c>
    </row>
    <row r="47" spans="1:4">
      <c r="B47" s="29" t="str">
        <f>IFERROR(INDEX(Données!$A:$I,Calcul!$W37,COLUMNS(Données!$V$2:AA37)),"")</f>
        <v/>
      </c>
      <c r="C47" s="66" t="str">
        <f>IF(Tableau3[[#This Row],[Anniverssaire]]="","",DAY(Tableau3[[#This Row],[Anniverssaire]]))</f>
        <v/>
      </c>
      <c r="D47" s="27" t="str">
        <f>IF(ISBLANK(C47),"",IF(B47="","",(DATEDIF(Tableau3[[#This Row],[Anniverssaire]],$A$1,"y")&amp;"")))</f>
        <v/>
      </c>
    </row>
    <row r="48" spans="1:4">
      <c r="B48" s="29" t="str">
        <f>IFERROR(INDEX(Données!$A:$I,Calcul!$W38,COLUMNS(Données!$V$2:AA38)),"")</f>
        <v/>
      </c>
      <c r="C48" s="66" t="str">
        <f>IF(Tableau3[[#This Row],[Anniverssaire]]="","",DAY(Tableau3[[#This Row],[Anniverssaire]]))</f>
        <v/>
      </c>
      <c r="D48" s="27" t="str">
        <f>IF(ISBLANK(C48),"",IF(B48="","",(DATEDIF(Tableau3[[#This Row],[Anniverssaire]],$A$1,"y")&amp;"")))</f>
        <v/>
      </c>
    </row>
    <row r="49" spans="2:4">
      <c r="B49" s="29" t="str">
        <f>IFERROR(INDEX(Données!$A:$I,Calcul!$W39,COLUMNS(Données!$V$2:AA39)),"")</f>
        <v/>
      </c>
      <c r="C49" s="66" t="str">
        <f>IF(Tableau3[[#This Row],[Anniverssaire]]="","",DAY(Tableau3[[#This Row],[Anniverssaire]]))</f>
        <v/>
      </c>
      <c r="D49" s="27" t="str">
        <f>IF(ISBLANK(C49),"",IF(B49="","",(DATEDIF(Tableau3[[#This Row],[Anniverssaire]],$A$1,"y")&amp;"")))</f>
        <v/>
      </c>
    </row>
    <row r="50" spans="2:4">
      <c r="B50" s="29" t="str">
        <f>IFERROR(INDEX(Données!$A:$I,Calcul!$W40,COLUMNS(Données!$V$2:AA40)),"")</f>
        <v/>
      </c>
      <c r="C50" s="66" t="str">
        <f>IF(Tableau3[[#This Row],[Anniverssaire]]="","",DAY(Tableau3[[#This Row],[Anniverssaire]]))</f>
        <v/>
      </c>
      <c r="D50" s="27" t="str">
        <f>IF(ISBLANK(C50),"",IF(B50="","",(DATEDIF(Tableau3[[#This Row],[Anniverssaire]],$A$1,"y")&amp;"")))</f>
        <v/>
      </c>
    </row>
    <row r="51" spans="2:4">
      <c r="B51" s="29" t="str">
        <f>IFERROR(INDEX(Données!$A:$I,Calcul!$W41,COLUMNS(Données!$V$2:AA41)),"")</f>
        <v/>
      </c>
      <c r="C51" s="66" t="str">
        <f>IF(Tableau3[[#This Row],[Anniverssaire]]="","",DAY(Tableau3[[#This Row],[Anniverssaire]]))</f>
        <v/>
      </c>
      <c r="D51" s="27" t="str">
        <f>IF(ISBLANK(C51),"",IF(B51="","",(DATEDIF(Tableau3[[#This Row],[Anniverssaire]],$A$1,"y")&amp;"")))</f>
        <v/>
      </c>
    </row>
    <row r="52" spans="2:4">
      <c r="B52" s="29" t="str">
        <f>IFERROR(INDEX(Données!$A:$I,Calcul!$W42,COLUMNS(Données!$V$2:AA42)),"")</f>
        <v/>
      </c>
      <c r="C52" s="66" t="str">
        <f>IF(Tableau3[[#This Row],[Anniverssaire]]="","",DAY(Tableau3[[#This Row],[Anniverssaire]]))</f>
        <v/>
      </c>
      <c r="D52" s="27" t="str">
        <f>IF(ISBLANK(C52),"",IF(B52="","",(DATEDIF(Tableau3[[#This Row],[Anniverssaire]],$A$1,"y")&amp;"")))</f>
        <v/>
      </c>
    </row>
    <row r="53" spans="2:4">
      <c r="B53" s="29" t="str">
        <f>IFERROR(INDEX(Données!$A:$I,Calcul!$W43,COLUMNS(Données!$V$2:AA43)),"")</f>
        <v/>
      </c>
      <c r="C53" s="66" t="str">
        <f>IF(Tableau3[[#This Row],[Anniverssaire]]="","",DAY(Tableau3[[#This Row],[Anniverssaire]]))</f>
        <v/>
      </c>
      <c r="D53" s="27" t="str">
        <f>IF(ISBLANK(C53),"",IF(B53="","",(DATEDIF(Tableau3[[#This Row],[Anniverssaire]],$A$1,"y")&amp;"")))</f>
        <v/>
      </c>
    </row>
    <row r="54" spans="2:4">
      <c r="B54" s="29" t="str">
        <f>IFERROR(INDEX(Données!$A:$I,Calcul!$W44,COLUMNS(Données!$V$2:AA44)),"")</f>
        <v/>
      </c>
      <c r="C54" s="66" t="str">
        <f>IF(Tableau3[[#This Row],[Anniverssaire]]="","",DAY(Tableau3[[#This Row],[Anniverssaire]]))</f>
        <v/>
      </c>
      <c r="D54" s="27" t="str">
        <f>IF(ISBLANK(C54),"",IF(B54="","",(DATEDIF(Tableau3[[#This Row],[Anniverssaire]],$A$1,"y")&amp;"")))</f>
        <v/>
      </c>
    </row>
    <row r="55" spans="2:4">
      <c r="B55" s="29" t="str">
        <f>IFERROR(INDEX(Données!$A:$I,Calcul!$W45,COLUMNS(Données!$V$2:AA45)),"")</f>
        <v/>
      </c>
      <c r="C55" s="66" t="str">
        <f>IF(Tableau3[[#This Row],[Anniverssaire]]="","",DAY(Tableau3[[#This Row],[Anniverssaire]]))</f>
        <v/>
      </c>
      <c r="D55" s="27" t="str">
        <f>IF(ISBLANK(C55),"",IF(B55="","",(DATEDIF(Tableau3[[#This Row],[Anniverssaire]],$A$1,"y")&amp;"")))</f>
        <v/>
      </c>
    </row>
    <row r="56" spans="2:4">
      <c r="B56" s="29" t="str">
        <f>IFERROR(INDEX(Données!$A:$I,Calcul!$W46,COLUMNS(Données!$V$2:AA46)),"")</f>
        <v/>
      </c>
      <c r="C56" s="66" t="str">
        <f>IF(Tableau3[[#This Row],[Anniverssaire]]="","",DAY(Tableau3[[#This Row],[Anniverssaire]]))</f>
        <v/>
      </c>
      <c r="D56" s="27" t="str">
        <f>IF(ISBLANK(C56),"",IF(B56="","",(DATEDIF(Tableau3[[#This Row],[Anniverssaire]],$A$1,"y")&amp;"")))</f>
        <v/>
      </c>
    </row>
    <row r="57" spans="2:4">
      <c r="B57" s="29" t="str">
        <f>IFERROR(INDEX(Données!$A:$I,Calcul!$W47,COLUMNS(Données!$V$2:AA47)),"")</f>
        <v/>
      </c>
      <c r="C57" s="66" t="str">
        <f>IF(Tableau3[[#This Row],[Anniverssaire]]="","",DAY(Tableau3[[#This Row],[Anniverssaire]]))</f>
        <v/>
      </c>
      <c r="D57" s="27" t="str">
        <f>IF(ISBLANK(C57),"",IF(B57="","",(DATEDIF(Tableau3[[#This Row],[Anniverssaire]],$A$1,"y")&amp;"")))</f>
        <v/>
      </c>
    </row>
    <row r="58" spans="2:4">
      <c r="B58" s="29" t="str">
        <f>IFERROR(INDEX(Données!$A:$I,Calcul!$W48,COLUMNS(Données!$V$2:AA48)),"")</f>
        <v/>
      </c>
      <c r="C58" s="66" t="str">
        <f>IF(Tableau3[[#This Row],[Anniverssaire]]="","",DAY(Tableau3[[#This Row],[Anniverssaire]]))</f>
        <v/>
      </c>
      <c r="D58" s="27" t="str">
        <f>IF(ISBLANK(C58),"",IF(B58="","",(DATEDIF(Tableau3[[#This Row],[Anniverssaire]],$A$1,"y")&amp;"")))</f>
        <v/>
      </c>
    </row>
    <row r="59" spans="2:4">
      <c r="B59" s="29" t="str">
        <f>IFERROR(INDEX(Données!$A:$I,Calcul!$W49,COLUMNS(Données!$V$2:AA49)),"")</f>
        <v/>
      </c>
      <c r="C59" s="66" t="str">
        <f>IF(Tableau3[[#This Row],[Anniverssaire]]="","",DAY(Tableau3[[#This Row],[Anniverssaire]]))</f>
        <v/>
      </c>
      <c r="D59" s="27" t="str">
        <f>IF(ISBLANK(C59),"",IF(B59="","",(DATEDIF(Tableau3[[#This Row],[Anniverssaire]],$A$1,"y")&amp;"")))</f>
        <v/>
      </c>
    </row>
    <row r="60" spans="2:4">
      <c r="B60" s="29" t="str">
        <f>IFERROR(INDEX(Données!$A:$I,Calcul!$W50,COLUMNS(Données!$V$2:AA50)),"")</f>
        <v/>
      </c>
      <c r="C60" s="66" t="str">
        <f>IF(Tableau3[[#This Row],[Anniverssaire]]="","",DAY(Tableau3[[#This Row],[Anniverssaire]]))</f>
        <v/>
      </c>
      <c r="D60" s="27" t="str">
        <f>IF(ISBLANK(C60),"",IF(B60="","",(DATEDIF(Tableau3[[#This Row],[Anniverssaire]],$A$1,"y")&amp;"")))</f>
        <v/>
      </c>
    </row>
    <row r="61" spans="2:4">
      <c r="B61" s="29" t="str">
        <f>IFERROR(INDEX(Données!$A:$I,Calcul!$W51,COLUMNS(Données!$V$2:AA51)),"")</f>
        <v/>
      </c>
      <c r="C61" s="66" t="str">
        <f>IF(Tableau3[[#This Row],[Anniverssaire]]="","",DAY(Tableau3[[#This Row],[Anniverssaire]]))</f>
        <v/>
      </c>
      <c r="D61" s="27" t="str">
        <f>IF(ISBLANK(C61),"",IF(B61="","",(DATEDIF(Tableau3[[#This Row],[Anniverssaire]],$A$1,"y")&amp;"")))</f>
        <v/>
      </c>
    </row>
    <row r="62" spans="2:4">
      <c r="B62" s="29" t="str">
        <f>IFERROR(INDEX(Données!$A:$I,Calcul!$W52,COLUMNS(Données!$V$2:AA52)),"")</f>
        <v/>
      </c>
      <c r="C62" s="66" t="str">
        <f>IF(Tableau3[[#This Row],[Anniverssaire]]="","",DAY(Tableau3[[#This Row],[Anniverssaire]]))</f>
        <v/>
      </c>
      <c r="D62" s="27" t="str">
        <f>IF(ISBLANK(C62),"",IF(B62="","",(DATEDIF(Tableau3[[#This Row],[Anniverssaire]],$A$1,"y")&amp;"")))</f>
        <v/>
      </c>
    </row>
    <row r="63" spans="2:4">
      <c r="B63" s="29" t="str">
        <f>IFERROR(INDEX(Données!$A:$I,Calcul!$W53,COLUMNS(Données!$V$2:AA53)),"")</f>
        <v/>
      </c>
      <c r="C63" s="66" t="str">
        <f>IF(Tableau3[[#This Row],[Anniverssaire]]="","",DAY(Tableau3[[#This Row],[Anniverssaire]]))</f>
        <v/>
      </c>
      <c r="D63" s="27" t="str">
        <f>IF(ISBLANK(C63),"",IF(B63="","",(DATEDIF(Tableau3[[#This Row],[Anniverssaire]],$A$1,"y")&amp;"")))</f>
        <v/>
      </c>
    </row>
    <row r="64" spans="2:4">
      <c r="B64" s="29" t="str">
        <f>IFERROR(INDEX(Données!$A:$I,Calcul!$W54,COLUMNS(Données!$V$2:AA54)),"")</f>
        <v/>
      </c>
      <c r="C64" s="66" t="str">
        <f>IF(Tableau3[[#This Row],[Anniverssaire]]="","",DAY(Tableau3[[#This Row],[Anniverssaire]]))</f>
        <v/>
      </c>
      <c r="D64" s="27" t="str">
        <f>IF(ISBLANK(C64),"",IF(B64="","",(DATEDIF(Tableau3[[#This Row],[Anniverssaire]],$A$1,"y")&amp;"")))</f>
        <v/>
      </c>
    </row>
    <row r="65" spans="2:4">
      <c r="B65" s="29" t="str">
        <f>IFERROR(INDEX(Données!$A:$I,Calcul!$W55,COLUMNS(Données!$V$2:AA55)),"")</f>
        <v/>
      </c>
      <c r="C65" s="66" t="str">
        <f>IF(Tableau3[[#This Row],[Anniverssaire]]="","",DAY(Tableau3[[#This Row],[Anniverssaire]]))</f>
        <v/>
      </c>
      <c r="D65" s="27" t="str">
        <f>IF(ISBLANK(C65),"",IF(B65="","",(DATEDIF(Tableau3[[#This Row],[Anniverssaire]],$A$1,"y")&amp;"")))</f>
        <v/>
      </c>
    </row>
    <row r="66" spans="2:4">
      <c r="B66" s="29" t="str">
        <f>IFERROR(INDEX(Données!$A:$I,Calcul!$W56,COLUMNS(Données!$V$2:AA56)),"")</f>
        <v/>
      </c>
      <c r="C66" s="66" t="str">
        <f>IF(Tableau3[[#This Row],[Anniverssaire]]="","",DAY(Tableau3[[#This Row],[Anniverssaire]]))</f>
        <v/>
      </c>
      <c r="D66" s="27" t="str">
        <f>IF(ISBLANK(C66),"",IF(B66="","",(DATEDIF(Tableau3[[#This Row],[Anniverssaire]],$A$1,"y")&amp;"")))</f>
        <v/>
      </c>
    </row>
    <row r="67" spans="2:4">
      <c r="B67" s="29" t="str">
        <f>IFERROR(INDEX(Données!$A:$I,Calcul!$W57,COLUMNS(Données!$V$2:AA57)),"")</f>
        <v/>
      </c>
      <c r="C67" s="66" t="str">
        <f>IF(Tableau3[[#This Row],[Anniverssaire]]="","",DAY(Tableau3[[#This Row],[Anniverssaire]]))</f>
        <v/>
      </c>
      <c r="D67" s="27" t="str">
        <f>IF(ISBLANK(C67),"",IF(B67="","",(DATEDIF(Tableau3[[#This Row],[Anniverssaire]],$A$1,"y")&amp;"")))</f>
        <v/>
      </c>
    </row>
    <row r="68" spans="2:4">
      <c r="B68" s="29" t="str">
        <f>IFERROR(INDEX(Données!$A:$I,Calcul!$W58,COLUMNS(Données!$V$2:AA58)),"")</f>
        <v/>
      </c>
      <c r="C68" s="66" t="str">
        <f>IF(Tableau3[[#This Row],[Anniverssaire]]="","",DAY(Tableau3[[#This Row],[Anniverssaire]]))</f>
        <v/>
      </c>
      <c r="D68" s="27" t="str">
        <f>IF(ISBLANK(C68),"",IF(B68="","",(DATEDIF(Tableau3[[#This Row],[Anniverssaire]],$A$1,"y")&amp;"")))</f>
        <v/>
      </c>
    </row>
    <row r="69" spans="2:4">
      <c r="B69" s="29" t="str">
        <f>IFERROR(INDEX(Données!$A:$I,Calcul!$W59,COLUMNS(Données!$V$2:AA59)),"")</f>
        <v/>
      </c>
      <c r="C69" s="66" t="str">
        <f>IF(Tableau3[[#This Row],[Anniverssaire]]="","",DAY(Tableau3[[#This Row],[Anniverssaire]]))</f>
        <v/>
      </c>
      <c r="D69" s="27" t="str">
        <f>IF(ISBLANK(C69),"",IF(B69="","",(DATEDIF(Tableau3[[#This Row],[Anniverssaire]],$A$1,"y")&amp;"")))</f>
        <v/>
      </c>
    </row>
    <row r="70" spans="2:4">
      <c r="B70" s="29" t="str">
        <f>IFERROR(INDEX(Données!$A:$I,Calcul!$W60,COLUMNS(Données!$V$2:AA60)),"")</f>
        <v/>
      </c>
      <c r="C70" s="66" t="str">
        <f>IF(Tableau3[[#This Row],[Anniverssaire]]="","",DAY(Tableau3[[#This Row],[Anniverssaire]]))</f>
        <v/>
      </c>
      <c r="D70" s="27" t="str">
        <f>IF(ISBLANK(C70),"",IF(B70="","",(DATEDIF(Tableau3[[#This Row],[Anniverssaire]],$A$1,"y")&amp;"")))</f>
        <v/>
      </c>
    </row>
    <row r="71" spans="2:4">
      <c r="B71" s="29" t="str">
        <f>IFERROR(INDEX(Données!$A:$I,Calcul!$W61,COLUMNS(Données!$V$2:AA61)),"")</f>
        <v/>
      </c>
      <c r="C71" s="66" t="str">
        <f>IF(Tableau3[[#This Row],[Anniverssaire]]="","",DAY(Tableau3[[#This Row],[Anniverssaire]]))</f>
        <v/>
      </c>
      <c r="D71" s="27" t="str">
        <f>IF(ISBLANK(C71),"",IF(B71="","",(DATEDIF(Tableau3[[#This Row],[Anniverssaire]],$A$1,"y")&amp;"")))</f>
        <v/>
      </c>
    </row>
    <row r="72" spans="2:4">
      <c r="B72" s="29" t="str">
        <f>IFERROR(INDEX(Données!$A:$I,Calcul!$W62,COLUMNS(Données!$V$2:AA62)),"")</f>
        <v/>
      </c>
      <c r="C72" s="66" t="str">
        <f>IF(Tableau3[[#This Row],[Anniverssaire]]="","",DAY(Tableau3[[#This Row],[Anniverssaire]]))</f>
        <v/>
      </c>
      <c r="D72" s="27" t="str">
        <f>IF(ISBLANK(C72),"",IF(B72="","",(DATEDIF(Tableau3[[#This Row],[Anniverssaire]],$A$1,"y")&amp;"")))</f>
        <v/>
      </c>
    </row>
    <row r="73" spans="2:4">
      <c r="B73" s="29" t="str">
        <f>IFERROR(INDEX(Données!$A:$I,Calcul!$W63,COLUMNS(Données!$V$2:AA63)),"")</f>
        <v/>
      </c>
      <c r="C73" s="66" t="str">
        <f>IF(Tableau3[[#This Row],[Anniverssaire]]="","",DAY(Tableau3[[#This Row],[Anniverssaire]]))</f>
        <v/>
      </c>
      <c r="D73" s="27" t="str">
        <f>IF(ISBLANK(C73),"",IF(B73="","",(DATEDIF(Tableau3[[#This Row],[Anniverssaire]],$A$1,"y")&amp;"")))</f>
        <v/>
      </c>
    </row>
    <row r="74" spans="2:4">
      <c r="B74" s="29" t="str">
        <f>IFERROR(INDEX(Données!$A:$I,Calcul!$W64,COLUMNS(Données!$V$2:AA64)),"")</f>
        <v/>
      </c>
      <c r="C74" s="66" t="str">
        <f>IF(Tableau3[[#This Row],[Anniverssaire]]="","",DAY(Tableau3[[#This Row],[Anniverssaire]]))</f>
        <v/>
      </c>
      <c r="D74" s="27" t="str">
        <f>IF(ISBLANK(C74),"",IF(B74="","",(DATEDIF(Tableau3[[#This Row],[Anniverssaire]],$A$1,"y")&amp;"")))</f>
        <v/>
      </c>
    </row>
    <row r="75" spans="2:4">
      <c r="B75" s="29" t="str">
        <f>IFERROR(INDEX(Données!$A:$I,Calcul!$W65,COLUMNS(Données!$V$2:AA65)),"")</f>
        <v/>
      </c>
      <c r="C75" s="66" t="str">
        <f>IF(Tableau3[[#This Row],[Anniverssaire]]="","",DAY(Tableau3[[#This Row],[Anniverssaire]]))</f>
        <v/>
      </c>
      <c r="D75" s="27" t="str">
        <f>IF(ISBLANK(C75),"",IF(B75="","",(DATEDIF(Tableau3[[#This Row],[Anniverssaire]],$A$1,"y")&amp;"")))</f>
        <v/>
      </c>
    </row>
    <row r="76" spans="2:4">
      <c r="B76" s="29" t="str">
        <f>IFERROR(INDEX(Données!$A:$I,Calcul!$W66,COLUMNS(Données!$V$2:AA66)),"")</f>
        <v/>
      </c>
      <c r="C76" s="66" t="str">
        <f>IF(Tableau3[[#This Row],[Anniverssaire]]="","",DAY(Tableau3[[#This Row],[Anniverssaire]]))</f>
        <v/>
      </c>
      <c r="D76" s="27" t="str">
        <f>IF(ISBLANK(C76),"",IF(B76="","",(DATEDIF(Tableau3[[#This Row],[Anniverssaire]],$A$1,"y")&amp;"")))</f>
        <v/>
      </c>
    </row>
    <row r="77" spans="2:4">
      <c r="B77" s="29" t="str">
        <f>IFERROR(INDEX(Données!$A:$I,Calcul!$W67,COLUMNS(Données!$V$2:AA67)),"")</f>
        <v/>
      </c>
      <c r="C77" s="66" t="str">
        <f>IF(Tableau3[[#This Row],[Anniverssaire]]="","",DAY(Tableau3[[#This Row],[Anniverssaire]]))</f>
        <v/>
      </c>
      <c r="D77" s="27" t="str">
        <f>IF(ISBLANK(C77),"",IF(B77="","",(DATEDIF(Tableau3[[#This Row],[Anniverssaire]],$A$1,"y")&amp;"")))</f>
        <v/>
      </c>
    </row>
    <row r="78" spans="2:4">
      <c r="B78" s="29" t="str">
        <f>IFERROR(INDEX(Données!$A:$I,Calcul!$W68,COLUMNS(Données!$V$2:AA68)),"")</f>
        <v/>
      </c>
      <c r="C78" s="66" t="str">
        <f>IF(Tableau3[[#This Row],[Anniverssaire]]="","",DAY(Tableau3[[#This Row],[Anniverssaire]]))</f>
        <v/>
      </c>
      <c r="D78" s="27" t="str">
        <f>IF(ISBLANK(C78),"",IF(B78="","",(DATEDIF(Tableau3[[#This Row],[Anniverssaire]],$A$1,"y")&amp;"")))</f>
        <v/>
      </c>
    </row>
    <row r="79" spans="2:4">
      <c r="B79" s="29" t="str">
        <f>IFERROR(INDEX(Données!$A:$I,Calcul!$W69,COLUMNS(Données!$V$2:AA69)),"")</f>
        <v/>
      </c>
      <c r="C79" s="66" t="str">
        <f>IF(Tableau3[[#This Row],[Anniverssaire]]="","",DAY(Tableau3[[#This Row],[Anniverssaire]]))</f>
        <v/>
      </c>
      <c r="D79" s="27" t="str">
        <f>IF(ISBLANK(C79),"",IF(B79="","",(DATEDIF(Tableau3[[#This Row],[Anniverssaire]],$A$1,"y")&amp;"")))</f>
        <v/>
      </c>
    </row>
    <row r="80" spans="2:4">
      <c r="B80" s="29" t="str">
        <f>IFERROR(INDEX(Données!$A:$I,Calcul!$W70,COLUMNS(Données!$V$2:AA70)),"")</f>
        <v/>
      </c>
      <c r="C80" s="66" t="str">
        <f>IF(Tableau3[[#This Row],[Anniverssaire]]="","",DAY(Tableau3[[#This Row],[Anniverssaire]]))</f>
        <v/>
      </c>
      <c r="D80" s="27" t="str">
        <f>IF(ISBLANK(C80),"",IF(B80="","",(DATEDIF(Tableau3[[#This Row],[Anniverssaire]],$A$1,"y")&amp;"")))</f>
        <v/>
      </c>
    </row>
    <row r="81" spans="2:4">
      <c r="B81" s="29" t="str">
        <f>IFERROR(INDEX(Données!$A:$I,Calcul!$W71,COLUMNS(Données!$V$2:AA71)),"")</f>
        <v/>
      </c>
      <c r="C81" s="66" t="str">
        <f>IF(Tableau3[[#This Row],[Anniverssaire]]="","",DAY(Tableau3[[#This Row],[Anniverssaire]]))</f>
        <v/>
      </c>
      <c r="D81" s="27" t="str">
        <f>IF(ISBLANK(C81),"",IF(B81="","",(DATEDIF(Tableau3[[#This Row],[Anniverssaire]],$A$1,"y")&amp;"")))</f>
        <v/>
      </c>
    </row>
    <row r="82" spans="2:4">
      <c r="B82" s="29" t="str">
        <f>IFERROR(INDEX(Données!$A:$I,Calcul!$W72,COLUMNS(Données!$V$2:AA72)),"")</f>
        <v/>
      </c>
      <c r="C82" s="66" t="str">
        <f>IF(Tableau3[[#This Row],[Anniverssaire]]="","",DAY(Tableau3[[#This Row],[Anniverssaire]]))</f>
        <v/>
      </c>
      <c r="D82" s="27" t="str">
        <f>IF(ISBLANK(C82),"",IF(B82="","",(DATEDIF(Tableau3[[#This Row],[Anniverssaire]],$A$1,"y")&amp;"")))</f>
        <v/>
      </c>
    </row>
    <row r="83" spans="2:4">
      <c r="B83" s="29" t="str">
        <f>IFERROR(INDEX(Données!$A:$I,Calcul!$W73,COLUMNS(Données!$V$2:AA73)),"")</f>
        <v/>
      </c>
      <c r="C83" s="66" t="str">
        <f>IF(Tableau3[[#This Row],[Anniverssaire]]="","",DAY(Tableau3[[#This Row],[Anniverssaire]]))</f>
        <v/>
      </c>
      <c r="D83" s="27" t="str">
        <f>IF(ISBLANK(C83),"",IF(B83="","",(DATEDIF(Tableau3[[#This Row],[Anniverssaire]],$A$1,"y")&amp;"")))</f>
        <v/>
      </c>
    </row>
    <row r="84" spans="2:4">
      <c r="B84" s="29" t="str">
        <f>IFERROR(INDEX(Données!$A:$I,Calcul!$W74,COLUMNS(Données!$V$2:AA74)),"")</f>
        <v/>
      </c>
      <c r="C84" s="66" t="str">
        <f>IF(Tableau3[[#This Row],[Anniverssaire]]="","",DAY(Tableau3[[#This Row],[Anniverssaire]]))</f>
        <v/>
      </c>
      <c r="D84" s="27" t="str">
        <f>IF(ISBLANK(C84),"",IF(B84="","",(DATEDIF(Tableau3[[#This Row],[Anniverssaire]],$A$1,"y")&amp;"")))</f>
        <v/>
      </c>
    </row>
    <row r="85" spans="2:4">
      <c r="B85" s="29" t="str">
        <f>IFERROR(INDEX(Données!$A:$I,Calcul!$W75,COLUMNS(Données!$V$2:AA75)),"")</f>
        <v/>
      </c>
      <c r="C85" s="66" t="str">
        <f>IF(Tableau3[[#This Row],[Anniverssaire]]="","",DAY(Tableau3[[#This Row],[Anniverssaire]]))</f>
        <v/>
      </c>
      <c r="D85" s="27" t="str">
        <f>IF(ISBLANK(C85),"",IF(B85="","",(DATEDIF(Tableau3[[#This Row],[Anniverssaire]],$A$1,"y")&amp;"")))</f>
        <v/>
      </c>
    </row>
    <row r="86" spans="2:4">
      <c r="B86" s="29" t="str">
        <f>IFERROR(INDEX(Données!$A:$I,Calcul!$W76,COLUMNS(Données!$V$2:AA76)),"")</f>
        <v/>
      </c>
      <c r="C86" s="66" t="str">
        <f>IF(Tableau3[[#This Row],[Anniverssaire]]="","",DAY(Tableau3[[#This Row],[Anniverssaire]]))</f>
        <v/>
      </c>
      <c r="D86" s="27" t="str">
        <f>IF(ISBLANK(C86),"",IF(B86="","",(DATEDIF(Tableau3[[#This Row],[Anniverssaire]],$A$1,"y")&amp;"")))</f>
        <v/>
      </c>
    </row>
    <row r="87" spans="2:4">
      <c r="B87" s="29" t="str">
        <f>IFERROR(INDEX(Données!$A:$I,Calcul!$W77,COLUMNS(Données!$V$2:AA77)),"")</f>
        <v/>
      </c>
      <c r="C87" s="66" t="str">
        <f>IF(Tableau3[[#This Row],[Anniverssaire]]="","",DAY(Tableau3[[#This Row],[Anniverssaire]]))</f>
        <v/>
      </c>
      <c r="D87" s="27" t="str">
        <f>IF(ISBLANK(C87),"",IF(B87="","",(DATEDIF(Tableau3[[#This Row],[Anniverssaire]],$A$1,"y")&amp;"")))</f>
        <v/>
      </c>
    </row>
    <row r="88" spans="2:4">
      <c r="B88" s="29" t="str">
        <f>IFERROR(INDEX(Données!$A:$I,Calcul!$W78,COLUMNS(Données!$V$2:AA78)),"")</f>
        <v/>
      </c>
      <c r="C88" s="66" t="str">
        <f>IF(Tableau3[[#This Row],[Anniverssaire]]="","",DAY(Tableau3[[#This Row],[Anniverssaire]]))</f>
        <v/>
      </c>
      <c r="D88" s="27" t="str">
        <f>IF(ISBLANK(C88),"",IF(B88="","",(DATEDIF(Tableau3[[#This Row],[Anniverssaire]],$A$1,"y")&amp;"")))</f>
        <v/>
      </c>
    </row>
    <row r="89" spans="2:4">
      <c r="B89" s="29" t="str">
        <f>IFERROR(INDEX(Données!$A:$I,Calcul!$W79,COLUMNS(Données!$V$2:AA79)),"")</f>
        <v/>
      </c>
      <c r="C89" s="66" t="str">
        <f>IF(Tableau3[[#This Row],[Anniverssaire]]="","",DAY(Tableau3[[#This Row],[Anniverssaire]]))</f>
        <v/>
      </c>
      <c r="D89" s="27" t="str">
        <f>IF(ISBLANK(C89),"",IF(B89="","",(DATEDIF(Tableau3[[#This Row],[Anniverssaire]],$A$1,"y")&amp;"")))</f>
        <v/>
      </c>
    </row>
    <row r="90" spans="2:4">
      <c r="B90" s="29" t="str">
        <f>IFERROR(INDEX(Données!$A:$I,Calcul!$W80,COLUMNS(Données!$V$2:AA80)),"")</f>
        <v/>
      </c>
      <c r="C90" s="66" t="str">
        <f>IF(Tableau3[[#This Row],[Anniverssaire]]="","",DAY(Tableau3[[#This Row],[Anniverssaire]]))</f>
        <v/>
      </c>
      <c r="D90" s="27" t="str">
        <f>IF(ISBLANK(C90),"",IF(B90="","",(DATEDIF(Tableau3[[#This Row],[Anniverssaire]],$A$1,"y")&amp;"")))</f>
        <v/>
      </c>
    </row>
    <row r="91" spans="2:4">
      <c r="B91" s="29" t="str">
        <f>IFERROR(INDEX(Données!$A:$I,Calcul!$W81,COLUMNS(Données!$V$2:AA81)),"")</f>
        <v/>
      </c>
      <c r="C91" s="66" t="str">
        <f>IF(Tableau3[[#This Row],[Anniverssaire]]="","",DAY(Tableau3[[#This Row],[Anniverssaire]]))</f>
        <v/>
      </c>
      <c r="D91" s="27" t="str">
        <f>IF(ISBLANK(C91),"",IF(B91="","",(DATEDIF(Tableau3[[#This Row],[Anniverssaire]],$A$1,"y")&amp;"")))</f>
        <v/>
      </c>
    </row>
    <row r="92" spans="2:4">
      <c r="B92" s="29" t="str">
        <f>IFERROR(INDEX(Données!$A:$I,Calcul!$W82,COLUMNS(Données!$V$2:AA82)),"")</f>
        <v/>
      </c>
      <c r="C92" s="66" t="str">
        <f>IF(Tableau3[[#This Row],[Anniverssaire]]="","",DAY(Tableau3[[#This Row],[Anniverssaire]]))</f>
        <v/>
      </c>
      <c r="D92" s="27" t="str">
        <f>IF(ISBLANK(C92),"",IF(B92="","",(DATEDIF(Tableau3[[#This Row],[Anniverssaire]],$A$1,"y")&amp;"")))</f>
        <v/>
      </c>
    </row>
    <row r="93" spans="2:4">
      <c r="B93" s="29" t="str">
        <f>IFERROR(INDEX(Données!$A:$I,Calcul!$W83,COLUMNS(Données!$V$2:AA83)),"")</f>
        <v/>
      </c>
      <c r="C93" s="66" t="str">
        <f>IF(Tableau3[[#This Row],[Anniverssaire]]="","",DAY(Tableau3[[#This Row],[Anniverssaire]]))</f>
        <v/>
      </c>
      <c r="D93" s="27" t="str">
        <f>IF(ISBLANK(C93),"",IF(B93="","",(DATEDIF(Tableau3[[#This Row],[Anniverssaire]],$A$1,"y")&amp;"")))</f>
        <v/>
      </c>
    </row>
    <row r="94" spans="2:4">
      <c r="B94" s="29" t="str">
        <f>IFERROR(INDEX(Données!$A:$I,Calcul!$W84,COLUMNS(Données!$V$2:AA84)),"")</f>
        <v/>
      </c>
      <c r="C94" s="66" t="str">
        <f>IF(Tableau3[[#This Row],[Anniverssaire]]="","",DAY(Tableau3[[#This Row],[Anniverssaire]]))</f>
        <v/>
      </c>
      <c r="D94" s="27" t="str">
        <f>IF(ISBLANK(C94),"",IF(B94="","",(DATEDIF(Tableau3[[#This Row],[Anniverssaire]],$A$1,"y")&amp;"")))</f>
        <v/>
      </c>
    </row>
    <row r="95" spans="2:4">
      <c r="B95" s="29" t="str">
        <f>IFERROR(INDEX(Données!$A:$I,Calcul!$W85,COLUMNS(Données!$V$2:AA85)),"")</f>
        <v/>
      </c>
      <c r="C95" s="66" t="str">
        <f>IF(Tableau3[[#This Row],[Anniverssaire]]="","",DAY(Tableau3[[#This Row],[Anniverssaire]]))</f>
        <v/>
      </c>
      <c r="D95" s="27" t="str">
        <f>IF(ISBLANK(C95),"",IF(B95="","",(DATEDIF(Tableau3[[#This Row],[Anniverssaire]],$A$1,"y")&amp;"")))</f>
        <v/>
      </c>
    </row>
    <row r="96" spans="2:4">
      <c r="B96" s="29" t="str">
        <f>IFERROR(INDEX(Données!$A:$I,Calcul!$W86,COLUMNS(Données!$V$2:AA86)),"")</f>
        <v/>
      </c>
      <c r="C96" s="66" t="str">
        <f>IF(Tableau3[[#This Row],[Anniverssaire]]="","",DAY(Tableau3[[#This Row],[Anniverssaire]]))</f>
        <v/>
      </c>
      <c r="D96" s="27" t="str">
        <f>IF(ISBLANK(C96),"",IF(B96="","",(DATEDIF(Tableau3[[#This Row],[Anniverssaire]],$A$1,"y")&amp;"")))</f>
        <v/>
      </c>
    </row>
    <row r="97" spans="2:4">
      <c r="B97" s="29" t="str">
        <f>IFERROR(INDEX(Données!$A:$I,Calcul!$W87,COLUMNS(Données!$V$2:AA87)),"")</f>
        <v/>
      </c>
      <c r="C97" s="66" t="str">
        <f>IF(Tableau3[[#This Row],[Anniverssaire]]="","",DAY(Tableau3[[#This Row],[Anniverssaire]]))</f>
        <v/>
      </c>
      <c r="D97" s="27" t="str">
        <f>IF(ISBLANK(C97),"",IF(B97="","",(DATEDIF(Tableau3[[#This Row],[Anniverssaire]],$A$1,"y")&amp;"")))</f>
        <v/>
      </c>
    </row>
    <row r="98" spans="2:4">
      <c r="B98" s="29" t="str">
        <f>IFERROR(INDEX(Données!$A:$I,Calcul!$W88,COLUMNS(Données!$V$2:AA88)),"")</f>
        <v/>
      </c>
      <c r="C98" s="66" t="str">
        <f>IF(Tableau3[[#This Row],[Anniverssaire]]="","",DAY(Tableau3[[#This Row],[Anniverssaire]]))</f>
        <v/>
      </c>
      <c r="D98" s="27" t="str">
        <f>IF(ISBLANK(C98),"",IF(B98="","",(DATEDIF(Tableau3[[#This Row],[Anniverssaire]],$A$1,"y")&amp;"")))</f>
        <v/>
      </c>
    </row>
    <row r="99" spans="2:4">
      <c r="B99" s="29" t="str">
        <f>IFERROR(INDEX(Données!$A:$I,Calcul!$W89,COLUMNS(Données!$V$2:AA89)),"")</f>
        <v/>
      </c>
      <c r="C99" s="66" t="str">
        <f>IF(Tableau3[[#This Row],[Anniverssaire]]="","",DAY(Tableau3[[#This Row],[Anniverssaire]]))</f>
        <v/>
      </c>
      <c r="D99" s="27" t="str">
        <f>IF(ISBLANK(C99),"",IF(B99="","",(DATEDIF(Tableau3[[#This Row],[Anniverssaire]],$A$1,"y")&amp;"")))</f>
        <v/>
      </c>
    </row>
    <row r="100" spans="2:4">
      <c r="B100" s="29" t="str">
        <f>IFERROR(INDEX(Données!$A:$I,Calcul!$W90,COLUMNS(Données!$V$2:AA90)),"")</f>
        <v/>
      </c>
      <c r="C100" s="66" t="str">
        <f>IF(Tableau3[[#This Row],[Anniverssaire]]="","",DAY(Tableau3[[#This Row],[Anniverssaire]]))</f>
        <v/>
      </c>
      <c r="D100" s="27" t="str">
        <f>IF(ISBLANK(C100),"",IF(B100="","",(DATEDIF(Tableau3[[#This Row],[Anniverssaire]],$A$1,"y")&amp;"")))</f>
        <v/>
      </c>
    </row>
    <row r="101" spans="2:4">
      <c r="B101" s="29" t="str">
        <f>IFERROR(INDEX(Données!$A:$I,Calcul!$W91,COLUMNS(Données!$V$2:AA91)),"")</f>
        <v/>
      </c>
      <c r="C101" s="66" t="str">
        <f>IF(Tableau3[[#This Row],[Anniverssaire]]="","",DAY(Tableau3[[#This Row],[Anniverssaire]]))</f>
        <v/>
      </c>
      <c r="D101" s="27" t="str">
        <f>IF(ISBLANK(C101),"",IF(B101="","",(DATEDIF(Tableau3[[#This Row],[Anniverssaire]],$A$1,"y")&amp;"")))</f>
        <v/>
      </c>
    </row>
  </sheetData>
  <sheetProtection formatCells="0" selectLockedCells="1" sort="0" autoFilter="0"/>
  <mergeCells count="1">
    <mergeCell ref="A3:D3"/>
  </mergeCells>
  <pageMargins left="0.7" right="0.54" top="0.75" bottom="0.75" header="0.3" footer="0.3"/>
  <pageSetup fitToHeight="0" orientation="landscape" horizontalDpi="4294967294" verticalDpi="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Présentation</vt:lpstr>
      <vt:lpstr>Données</vt:lpstr>
      <vt:lpstr>Calcul</vt:lpstr>
      <vt:lpstr>Tableau de bord</vt:lpstr>
      <vt:lpstr>Anniverssaire</vt:lpstr>
      <vt:lpstr>Anniverssaire!Zone_d_impression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cp:lastPrinted>2017-01-09T00:46:38Z</cp:lastPrinted>
  <dcterms:created xsi:type="dcterms:W3CDTF">2016-12-20T05:30:00Z</dcterms:created>
  <dcterms:modified xsi:type="dcterms:W3CDTF">2017-01-10T22:48:11Z</dcterms:modified>
</cp:coreProperties>
</file>