
<file path=[Content_Types].xml><?xml version="1.0" encoding="utf-8"?>
<Types xmlns="http://schemas.openxmlformats.org/package/2006/content-types">
  <Default Extension="xml" ContentType="application/xml"/>
  <Default Extension="jpeg" ContentType="image/jpeg"/>
  <Default Extension="vml" ContentType="application/vnd.openxmlformats-officedocument.vmlDrawi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pivotTables/pivotTable1.xml" ContentType="application/vnd.openxmlformats-officedocument.spreadsheetml.pivotTable+xml"/>
  <Override PartName="/xl/tables/table2.xml" ContentType="application/vnd.openxmlformats-officedocument.spreadsheetml.table+xml"/>
  <Override PartName="/xl/tables/table3.xml" ContentType="application/vnd.openxmlformats-officedocument.spreadsheetml.table+xml"/>
  <Override PartName="/xl/comments2.xml" ContentType="application/vnd.openxmlformats-officedocument.spreadsheetml.comments+xml"/>
  <Override PartName="/xl/pivotTables/pivotTable2.xml" ContentType="application/vnd.openxmlformats-officedocument.spreadsheetml.pivot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7526"/>
  <workbookPr codeName="ThisWorkbook" hidePivotFieldList="1" autoCompressPictures="0"/>
  <bookViews>
    <workbookView xWindow="200" yWindow="60" windowWidth="25780" windowHeight="16060" tabRatio="761" firstSheet="1" activeTab="2"/>
  </bookViews>
  <sheets>
    <sheet name="Récapitulatif profit-perte" sheetId="8" r:id="rId1"/>
    <sheet name="Rapport dépenses" sheetId="5" r:id="rId2"/>
    <sheet name="Détails dépenses" sheetId="1" r:id="rId3"/>
    <sheet name="Rapport recettes" sheetId="7" r:id="rId4"/>
    <sheet name="Détail recettes" sheetId="6" r:id="rId5"/>
    <sheet name="Listes de recherche" sheetId="2" r:id="rId6"/>
    <sheet name="Prévisionnel" sheetId="9" r:id="rId7"/>
  </sheets>
  <definedNames>
    <definedName name="Category">BudgetCategoryLookup[]</definedName>
    <definedName name="IncomeLookupList">IncomeLookup[]</definedName>
    <definedName name="LineItem">BudgetLineItemLookup[]</definedName>
    <definedName name="_xlnm.Print_Area" localSheetId="0">'Récapitulatif profit-perte'!$A$1:$D$25</definedName>
  </definedNames>
  <calcPr calcId="140001" concurrentCalc="0"/>
  <pivotCaches>
    <pivotCache cacheId="0" r:id="rId8"/>
    <pivotCache cacheId="1" r:id="rId9"/>
  </pivotCaches>
  <extLst>
    <ext xmlns:mx="http://schemas.microsoft.com/office/mac/excel/2008/main" uri="{7523E5D3-25F3-A5E0-1632-64F254C22452}">
      <mx:ArchID Flags="2"/>
    </ext>
  </extLst>
</workbook>
</file>

<file path=xl/calcChain.xml><?xml version="1.0" encoding="utf-8"?>
<calcChain xmlns="http://schemas.openxmlformats.org/spreadsheetml/2006/main">
  <c r="I2" i="1" l="1"/>
  <c r="J2" i="1"/>
  <c r="G64" i="1"/>
  <c r="I64" i="1"/>
  <c r="J64" i="1"/>
  <c r="H2" i="6"/>
  <c r="F2" i="6"/>
  <c r="F3" i="6"/>
  <c r="F4" i="6"/>
  <c r="F5" i="6"/>
  <c r="F6" i="6"/>
  <c r="F7" i="6"/>
  <c r="F8" i="6"/>
  <c r="F9" i="6"/>
  <c r="F10" i="6"/>
  <c r="F11" i="6"/>
  <c r="F12" i="6"/>
  <c r="F13" i="6"/>
  <c r="F14" i="6"/>
  <c r="F15" i="6"/>
  <c r="F16" i="6"/>
  <c r="F17" i="6"/>
  <c r="F18" i="6"/>
  <c r="F19" i="6"/>
  <c r="F20" i="6"/>
  <c r="F21" i="6"/>
  <c r="F22" i="6"/>
  <c r="F23" i="6"/>
  <c r="F24" i="6"/>
  <c r="F25" i="6"/>
  <c r="F26" i="6"/>
  <c r="F27" i="6"/>
  <c r="F28" i="6"/>
  <c r="F29" i="6"/>
  <c r="F30" i="6"/>
  <c r="F31" i="6"/>
  <c r="F32" i="6"/>
  <c r="F33" i="6"/>
  <c r="F34" i="6"/>
  <c r="F35" i="6"/>
  <c r="F36" i="6"/>
  <c r="F37" i="6"/>
  <c r="G2" i="1"/>
  <c r="G3" i="1"/>
  <c r="G4" i="1"/>
  <c r="G5" i="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5" i="1"/>
  <c r="G66" i="1"/>
  <c r="G67" i="1"/>
  <c r="G68" i="1"/>
  <c r="G69" i="1"/>
  <c r="G70" i="1"/>
  <c r="G71" i="1"/>
  <c r="G72" i="1"/>
  <c r="G73" i="1"/>
  <c r="G74" i="1"/>
  <c r="I3" i="1"/>
  <c r="I4" i="1"/>
  <c r="I5" i="1"/>
  <c r="I6" i="1"/>
  <c r="I7" i="1"/>
  <c r="I8" i="1"/>
  <c r="I9" i="1"/>
  <c r="I10" i="1"/>
  <c r="I11" i="1"/>
  <c r="I12" i="1"/>
  <c r="I13" i="1"/>
  <c r="I14" i="1"/>
  <c r="I15" i="1"/>
  <c r="I16" i="1"/>
  <c r="I17" i="1"/>
  <c r="I18" i="1"/>
  <c r="I19" i="1"/>
  <c r="I20" i="1"/>
  <c r="I21" i="1"/>
  <c r="I22" i="1"/>
  <c r="I23" i="1"/>
  <c r="I24" i="1"/>
  <c r="I25" i="1"/>
  <c r="I26" i="1"/>
  <c r="I27" i="1"/>
  <c r="I28" i="1"/>
  <c r="I29" i="1"/>
  <c r="I30" i="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5" i="1"/>
  <c r="I66" i="1"/>
  <c r="I67" i="1"/>
  <c r="I68" i="1"/>
  <c r="I69" i="1"/>
  <c r="I70" i="1"/>
  <c r="I71" i="1"/>
  <c r="I72" i="1"/>
  <c r="I73" i="1"/>
  <c r="I74" i="1"/>
  <c r="C5" i="8"/>
  <c r="C4" i="8"/>
  <c r="B5" i="8"/>
  <c r="B4" i="8"/>
  <c r="B4" i="7"/>
  <c r="B3" i="7"/>
  <c r="B4" i="5"/>
  <c r="B3" i="5"/>
  <c r="D4" i="8"/>
  <c r="B5" i="5"/>
  <c r="D5" i="8"/>
  <c r="B5" i="7"/>
  <c r="C6" i="8"/>
  <c r="B6" i="8"/>
  <c r="D6" i="8"/>
  <c r="H3" i="6"/>
  <c r="I3" i="6"/>
  <c r="H4" i="6"/>
  <c r="H5" i="6"/>
  <c r="I5" i="6"/>
  <c r="H6" i="6"/>
  <c r="H7" i="6"/>
  <c r="I7" i="6"/>
  <c r="H8" i="6"/>
  <c r="H9" i="6"/>
  <c r="H10" i="6"/>
  <c r="H11" i="6"/>
  <c r="H12" i="6"/>
  <c r="I12" i="6"/>
  <c r="H13" i="6"/>
  <c r="I13" i="6"/>
  <c r="H14" i="6"/>
  <c r="H15" i="6"/>
  <c r="I15" i="6"/>
  <c r="H16" i="6"/>
  <c r="H17" i="6"/>
  <c r="H18" i="6"/>
  <c r="H19" i="6"/>
  <c r="H20" i="6"/>
  <c r="H21" i="6"/>
  <c r="H22" i="6"/>
  <c r="H23" i="6"/>
  <c r="H24" i="6"/>
  <c r="H25" i="6"/>
  <c r="H26" i="6"/>
  <c r="H27" i="6"/>
  <c r="H28" i="6"/>
  <c r="H29" i="6"/>
  <c r="H30" i="6"/>
  <c r="H31" i="6"/>
  <c r="H32" i="6"/>
  <c r="H33" i="6"/>
  <c r="H34" i="6"/>
  <c r="H35" i="6"/>
  <c r="H36" i="6"/>
  <c r="H37" i="6"/>
  <c r="I2" i="6"/>
  <c r="I14" i="6"/>
  <c r="I4" i="6"/>
  <c r="I6" i="6"/>
  <c r="I8" i="6"/>
  <c r="I9" i="6"/>
  <c r="I10" i="6"/>
  <c r="I11" i="6"/>
  <c r="I16" i="6"/>
  <c r="I17" i="6"/>
  <c r="I18" i="6"/>
  <c r="I19" i="6"/>
  <c r="I20" i="6"/>
  <c r="I21" i="6"/>
  <c r="I22" i="6"/>
  <c r="I23" i="6"/>
  <c r="I24" i="6"/>
  <c r="I25" i="6"/>
  <c r="I26" i="6"/>
  <c r="I27" i="6"/>
  <c r="I28" i="6"/>
  <c r="I29" i="6"/>
  <c r="I30" i="6"/>
  <c r="I31" i="6"/>
  <c r="I32" i="6"/>
  <c r="I33" i="6"/>
  <c r="I34" i="6"/>
  <c r="I35" i="6"/>
  <c r="I36" i="6"/>
  <c r="I37" i="6"/>
  <c r="J3" i="1"/>
  <c r="J4" i="1"/>
  <c r="J5" i="1"/>
  <c r="J6" i="1"/>
  <c r="J7" i="1"/>
  <c r="J51" i="1"/>
  <c r="J57" i="1"/>
  <c r="J58" i="1"/>
  <c r="J59" i="1"/>
  <c r="J63" i="1"/>
  <c r="J65" i="1"/>
  <c r="J69" i="1"/>
  <c r="J70" i="1"/>
  <c r="J71" i="1"/>
  <c r="J72" i="1"/>
  <c r="J73" i="1"/>
  <c r="J74" i="1"/>
  <c r="J66" i="1"/>
  <c r="J67" i="1"/>
  <c r="J68" i="1"/>
  <c r="J60" i="1"/>
  <c r="J61" i="1"/>
  <c r="J62" i="1"/>
  <c r="J54" i="1"/>
  <c r="J56" i="1"/>
  <c r="J52" i="1"/>
  <c r="J53" i="1"/>
  <c r="J55" i="1"/>
  <c r="J45" i="1"/>
  <c r="J46" i="1"/>
  <c r="J47" i="1"/>
  <c r="J48" i="1"/>
  <c r="J49" i="1"/>
  <c r="J50" i="1"/>
  <c r="J39" i="1"/>
  <c r="J40" i="1"/>
  <c r="J41" i="1"/>
  <c r="J42" i="1"/>
  <c r="J43" i="1"/>
  <c r="J44" i="1"/>
  <c r="J32" i="1"/>
  <c r="J33" i="1"/>
  <c r="J34" i="1"/>
  <c r="J35" i="1"/>
  <c r="J36" i="1"/>
  <c r="J37" i="1"/>
  <c r="J38" i="1"/>
  <c r="J26" i="1"/>
  <c r="J27" i="1"/>
  <c r="J28" i="1"/>
  <c r="J29" i="1"/>
  <c r="J30" i="1"/>
  <c r="J31" i="1"/>
  <c r="J20" i="1"/>
  <c r="J21" i="1"/>
  <c r="J22" i="1"/>
  <c r="J23" i="1"/>
  <c r="J24" i="1"/>
  <c r="J25" i="1"/>
  <c r="J14" i="1"/>
  <c r="J15" i="1"/>
  <c r="J16" i="1"/>
  <c r="J17" i="1"/>
  <c r="J18" i="1"/>
  <c r="J19" i="1"/>
  <c r="J9" i="1"/>
  <c r="J10" i="1"/>
  <c r="J11" i="1"/>
  <c r="J12" i="1"/>
  <c r="J13" i="1"/>
  <c r="J8" i="1"/>
</calcChain>
</file>

<file path=xl/comments1.xml><?xml version="1.0" encoding="utf-8"?>
<comments xmlns="http://schemas.openxmlformats.org/spreadsheetml/2006/main">
  <authors>
    <author xml:space="preserve">   </author>
  </authors>
  <commentList>
    <comment ref="E3" authorId="0">
      <text>
        <r>
          <rPr>
            <b/>
            <sz val="9"/>
            <color indexed="81"/>
            <rFont val="Geneva"/>
          </rPr>
          <t>Modifiez les données de votre budget sur les feuilles Détails des dépenses et Détails des revenus. Lorsque vous entrez vos données, le Récapitulatif profit-perte que vous voyez ici (ainsi que les feuilles Rapport de dépenses et Rapport de revenus) s’actualise automatiquement.</t>
        </r>
      </text>
    </comment>
    <comment ref="A8" authorId="0">
      <text>
        <r>
          <rPr>
            <b/>
            <sz val="9"/>
            <color indexed="81"/>
            <rFont val="Geneva"/>
          </rPr>
          <t>Appliquez aisément votre propre image à ce modèle. Ce modèle est mis en forme à l’aide de thèmes qui vous permettent d’appliquer des polices, des couleurs et des effets de mise en forme des graphiques dans l’ensemble du classeur d’un simple clic.
Recherchez des thèmes sur l’onglet Accueil, dans le groupe Thèmes. Effectuez votre sélection parmi des dizaines de thèmes intégrés disponibles dans la galerie Thèmes ou cherchez des options simplement changer les polices ou les couleurs du thème.</t>
        </r>
      </text>
    </comment>
  </commentList>
</comments>
</file>

<file path=xl/comments2.xml><?xml version="1.0" encoding="utf-8"?>
<comments xmlns="http://schemas.openxmlformats.org/spreadsheetml/2006/main">
  <authors>
    <author xml:space="preserve">   </author>
  </authors>
  <commentList>
    <comment ref="K74" authorId="0">
      <text>
        <r>
          <rPr>
            <b/>
            <sz val="9"/>
            <color indexed="81"/>
            <rFont val="Geneva"/>
          </rPr>
          <t>Pour ajouter un nouvel élément au tableau, commencez à taper dans la ligne située juste en dessous du tableau ; celui-ci s'agrandira automatiquement. Les feuilles de rapport détectent automatiquement les données supplémentaires lorsque le tableau s’agrandit.</t>
        </r>
      </text>
    </comment>
  </commentList>
</comments>
</file>

<file path=xl/sharedStrings.xml><?xml version="1.0" encoding="utf-8"?>
<sst xmlns="http://schemas.openxmlformats.org/spreadsheetml/2006/main" count="522" uniqueCount="82">
  <si>
    <t>Variance</t>
  </si>
  <si>
    <t>Personnel</t>
  </si>
  <si>
    <t>Values</t>
  </si>
  <si>
    <t>Variance Total</t>
  </si>
  <si>
    <t>Rapport annuel des dépenses</t>
  </si>
  <si>
    <t>Dépenses annuelles prévisionnelles</t>
  </si>
  <si>
    <t>Dépenses annuelles réelles</t>
  </si>
  <si>
    <t>Différence</t>
  </si>
  <si>
    <t>Bureau</t>
  </si>
  <si>
    <t>Représentants</t>
  </si>
  <si>
    <t>Publicité</t>
  </si>
  <si>
    <t>Fournitures de bureau</t>
  </si>
  <si>
    <t>Fournitures</t>
  </si>
  <si>
    <t>Exploitation</t>
  </si>
  <si>
    <t>Recherche catégorie budget</t>
  </si>
  <si>
    <t>Recherche poste recettes</t>
  </si>
  <si>
    <t>Recherche poste budget</t>
  </si>
  <si>
    <t>Frais de livraison</t>
  </si>
  <si>
    <t>Juridique et audit</t>
  </si>
  <si>
    <t>Mois</t>
  </si>
  <si>
    <t>Janvier</t>
  </si>
  <si>
    <t>Février</t>
  </si>
  <si>
    <t>Mars</t>
  </si>
  <si>
    <t>Avril</t>
  </si>
  <si>
    <t>Mai</t>
  </si>
  <si>
    <t>Juin</t>
  </si>
  <si>
    <t>Juillet</t>
  </si>
  <si>
    <t>Août</t>
  </si>
  <si>
    <t>Septembre</t>
  </si>
  <si>
    <t>Octobre</t>
  </si>
  <si>
    <t>Novembre</t>
  </si>
  <si>
    <t>Décembre</t>
  </si>
  <si>
    <t>Poste</t>
  </si>
  <si>
    <t>Prévisionnel</t>
  </si>
  <si>
    <t>Réel</t>
  </si>
  <si>
    <t>Aperçu actuel - précédent</t>
  </si>
  <si>
    <t>Trim. 1</t>
  </si>
  <si>
    <t>Trim.</t>
  </si>
  <si>
    <t>Trim. 2</t>
  </si>
  <si>
    <t>Trim. 3</t>
  </si>
  <si>
    <t>Trim. 4</t>
  </si>
  <si>
    <t>Variance année préc.</t>
  </si>
  <si>
    <t>Année préc.</t>
  </si>
  <si>
    <t>Rapport annuel des recettes</t>
  </si>
  <si>
    <t>Recettes annuelles prévisionnelles</t>
  </si>
  <si>
    <t>Recettes annuelles réelles</t>
  </si>
  <si>
    <t>Catégorie</t>
  </si>
  <si>
    <t>(Tout)</t>
  </si>
  <si>
    <t>Étiquettes de lignes</t>
  </si>
  <si>
    <t>Totals</t>
  </si>
  <si>
    <t>Somme sur Aperçu actuel - précédent</t>
  </si>
  <si>
    <t>Prévisionnel Total</t>
  </si>
  <si>
    <t>Réel Total</t>
  </si>
  <si>
    <t>Année préc. Total</t>
  </si>
  <si>
    <t>Variance année préc. Total</t>
  </si>
  <si>
    <t xml:space="preserve">Aperçu du budget annuel   </t>
  </si>
  <si>
    <t>Total du budget</t>
  </si>
  <si>
    <t>Estimé</t>
  </si>
  <si>
    <t>Revenu total</t>
  </si>
  <si>
    <t>Total des dépenses</t>
  </si>
  <si>
    <t>Baguettes</t>
  </si>
  <si>
    <t>Viennoiseries</t>
  </si>
  <si>
    <t>Pains Spéciaux</t>
  </si>
  <si>
    <t>Fournitures d'entretien</t>
  </si>
  <si>
    <t>Équipements,</t>
  </si>
  <si>
    <t>Sous-Traitance</t>
  </si>
  <si>
    <t>Locations mobilières</t>
  </si>
  <si>
    <t>Assurances</t>
  </si>
  <si>
    <t>Honnoraires + Zefyr</t>
  </si>
  <si>
    <t>Frais postaux, Téléphone</t>
  </si>
  <si>
    <t>Services bancaires</t>
  </si>
  <si>
    <t>Référencement Internet</t>
  </si>
  <si>
    <t>Entretien et réparations</t>
  </si>
  <si>
    <t>Site Internet</t>
  </si>
  <si>
    <t>Aménagement du véhicule</t>
  </si>
  <si>
    <t>Matériel &amp; outillage</t>
  </si>
  <si>
    <t>Informatique</t>
  </si>
  <si>
    <t>Boîte à Pain</t>
  </si>
  <si>
    <t>Loyer</t>
  </si>
  <si>
    <t>Carburant</t>
  </si>
  <si>
    <t>Restant</t>
  </si>
  <si>
    <t>Croiser les donnés de chaque Poste et son coût réel pour les déduires de la feuille prévisionnel par rapport à chaque budget</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</si>
</sst>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quot;€&quot;#,##0_);[Red]\(&quot;€&quot;#,##0\)"/>
    <numFmt numFmtId="165" formatCode="#,##0\ &quot;€&quot;"/>
    <numFmt numFmtId="166" formatCode="#,##0\ [$€-40C]"/>
    <numFmt numFmtId="167" formatCode="#,##0.00\ [$€-40C]"/>
  </numFmts>
  <fonts count="12" x14ac:knownFonts="1">
    <font>
      <sz val="12"/>
      <color theme="1"/>
      <name val="Calibri"/>
      <family val="2"/>
      <scheme val="minor"/>
    </font>
    <font>
      <b/>
      <sz val="20"/>
      <color theme="1" tint="0.24994659260841701"/>
      <name val="Calibri"/>
      <family val="2"/>
      <scheme val="minor"/>
    </font>
    <font>
      <sz val="8"/>
      <name val="Calibri"/>
      <family val="2"/>
      <scheme val="minor"/>
    </font>
    <font>
      <b/>
      <sz val="9"/>
      <color indexed="81"/>
      <name val="Geneva"/>
    </font>
    <font>
      <u/>
      <sz val="12"/>
      <color theme="10"/>
      <name val="Calibri"/>
      <family val="2"/>
      <scheme val="minor"/>
    </font>
    <font>
      <u/>
      <sz val="12"/>
      <color theme="11"/>
      <name val="Calibri"/>
      <family val="2"/>
      <scheme val="minor"/>
    </font>
    <font>
      <b/>
      <sz val="20"/>
      <color theme="1" tint="0.24994659260841701"/>
      <name val="Bodoni MT"/>
    </font>
    <font>
      <sz val="12"/>
      <color theme="1"/>
      <name val="Bodoni MT"/>
    </font>
    <font>
      <sz val="14"/>
      <color theme="1"/>
      <name val="Bodoni MT"/>
    </font>
    <font>
      <sz val="24"/>
      <color indexed="63"/>
      <name val="Bodoni MT"/>
    </font>
    <font>
      <sz val="12"/>
      <color theme="0"/>
      <name val="Bodoni MT"/>
    </font>
    <font>
      <sz val="12"/>
      <name val="Bodoni MT"/>
    </font>
  </fonts>
  <fills count="6">
    <fill>
      <patternFill patternType="none"/>
    </fill>
    <fill>
      <patternFill patternType="gray125"/>
    </fill>
    <fill>
      <patternFill patternType="solid">
        <fgColor theme="0" tint="-0.14999847407452621"/>
        <bgColor theme="0" tint="-0.14999847407452621"/>
      </patternFill>
    </fill>
    <fill>
      <patternFill patternType="solid">
        <fgColor rgb="FFD24D43"/>
        <bgColor indexed="64"/>
      </patternFill>
    </fill>
    <fill>
      <patternFill patternType="solid">
        <fgColor rgb="FFFFFF00"/>
        <bgColor indexed="64"/>
      </patternFill>
    </fill>
    <fill>
      <patternFill patternType="solid">
        <fgColor rgb="FF008000"/>
        <bgColor indexed="64"/>
      </patternFill>
    </fill>
  </fills>
  <borders count="2">
    <border>
      <left/>
      <right/>
      <top/>
      <bottom/>
      <diagonal/>
    </border>
    <border>
      <left/>
      <right/>
      <top/>
      <bottom style="thick">
        <color theme="4"/>
      </bottom>
      <diagonal/>
    </border>
  </borders>
  <cellStyleXfs count="40">
    <xf numFmtId="0" fontId="0" fillId="0" borderId="0"/>
    <xf numFmtId="0" fontId="1" fillId="0" borderId="1" applyNumberFormat="0" applyFill="0" applyProtection="0">
      <alignment horizontal="left"/>
    </xf>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37">
    <xf numFmtId="0" fontId="0" fillId="0" borderId="0" xfId="0"/>
    <xf numFmtId="0" fontId="0" fillId="0" borderId="0" xfId="0" applyAlignment="1">
      <alignment horizontal="center"/>
    </xf>
    <xf numFmtId="0" fontId="0" fillId="0" borderId="0" xfId="0" applyFont="1" applyFill="1" applyBorder="1"/>
    <xf numFmtId="0" fontId="0" fillId="0" borderId="0" xfId="0" applyFill="1" applyBorder="1"/>
    <xf numFmtId="0" fontId="0" fillId="0" borderId="0" xfId="0" applyFill="1" applyBorder="1" applyAlignment="1">
      <alignment horizontal="center"/>
    </xf>
    <xf numFmtId="0" fontId="6" fillId="0" borderId="1" xfId="1" applyFont="1">
      <alignment horizontal="left"/>
    </xf>
    <xf numFmtId="0" fontId="7" fillId="0" borderId="0" xfId="0" applyFont="1"/>
    <xf numFmtId="0" fontId="7" fillId="0" borderId="0" xfId="0" applyFont="1" applyAlignment="1"/>
    <xf numFmtId="0" fontId="8" fillId="0" borderId="0" xfId="0" applyFont="1" applyFill="1" applyBorder="1"/>
    <xf numFmtId="166" fontId="8" fillId="0" borderId="0" xfId="0" applyNumberFormat="1" applyFont="1" applyFill="1" applyBorder="1"/>
    <xf numFmtId="0" fontId="7" fillId="0" borderId="0" xfId="0" applyFont="1" applyFill="1" applyBorder="1" applyAlignment="1">
      <alignment vertical="center"/>
    </xf>
    <xf numFmtId="166" fontId="7" fillId="0" borderId="0" xfId="0" applyNumberFormat="1" applyFont="1" applyFill="1" applyBorder="1" applyAlignment="1">
      <alignment vertical="center"/>
    </xf>
    <xf numFmtId="0" fontId="9" fillId="0" borderId="0" xfId="0" applyFont="1" applyBorder="1" applyAlignment="1">
      <alignment horizontal="center" vertical="center"/>
    </xf>
    <xf numFmtId="0" fontId="7" fillId="0" borderId="0" xfId="0" pivotButton="1" applyFont="1"/>
    <xf numFmtId="0" fontId="7" fillId="0" borderId="0" xfId="0" applyFont="1" applyAlignment="1">
      <alignment horizontal="left"/>
    </xf>
    <xf numFmtId="165" fontId="7" fillId="0" borderId="0" xfId="0" applyNumberFormat="1" applyFont="1"/>
    <xf numFmtId="0" fontId="7" fillId="0" borderId="0" xfId="0" applyFont="1" applyAlignment="1">
      <alignment horizontal="left" indent="1"/>
    </xf>
    <xf numFmtId="0" fontId="7" fillId="0" borderId="0" xfId="0" applyFont="1" applyFill="1" applyBorder="1"/>
    <xf numFmtId="0" fontId="7" fillId="0" borderId="0" xfId="0" applyFont="1" applyFill="1" applyBorder="1" applyAlignment="1">
      <alignment horizontal="center"/>
    </xf>
    <xf numFmtId="166" fontId="7" fillId="0" borderId="0" xfId="0" applyNumberFormat="1" applyFont="1" applyFill="1" applyBorder="1"/>
    <xf numFmtId="164" fontId="7" fillId="0" borderId="0" xfId="0" applyNumberFormat="1" applyFont="1" applyFill="1" applyBorder="1"/>
    <xf numFmtId="0" fontId="7" fillId="0" borderId="0" xfId="0" applyFont="1" applyFill="1" applyBorder="1" applyAlignment="1">
      <alignment horizontal="right" vertical="center" wrapText="1"/>
    </xf>
    <xf numFmtId="0" fontId="7" fillId="0" borderId="0" xfId="0" applyFont="1" applyFill="1" applyBorder="1" applyAlignment="1">
      <alignment horizontal="right" vertical="center"/>
    </xf>
    <xf numFmtId="0" fontId="10" fillId="3" borderId="0" xfId="0" applyFont="1" applyFill="1" applyBorder="1"/>
    <xf numFmtId="0" fontId="10" fillId="3" borderId="0" xfId="0" applyFont="1" applyFill="1" applyBorder="1" applyAlignment="1">
      <alignment horizontal="center"/>
    </xf>
    <xf numFmtId="167" fontId="7" fillId="0" borderId="0" xfId="0" applyNumberFormat="1" applyFont="1" applyFill="1" applyBorder="1"/>
    <xf numFmtId="0" fontId="11" fillId="4" borderId="0" xfId="0" applyFont="1" applyFill="1" applyBorder="1"/>
    <xf numFmtId="0" fontId="11" fillId="4" borderId="0" xfId="0" applyFont="1" applyFill="1" applyBorder="1" applyAlignment="1">
      <alignment horizontal="center"/>
    </xf>
    <xf numFmtId="0" fontId="10" fillId="5" borderId="0" xfId="0" applyFont="1" applyFill="1" applyBorder="1"/>
    <xf numFmtId="0" fontId="10" fillId="5" borderId="0" xfId="0" applyFont="1" applyFill="1" applyBorder="1" applyAlignment="1">
      <alignment horizontal="center"/>
    </xf>
    <xf numFmtId="0" fontId="7" fillId="0" borderId="0" xfId="0" applyFont="1" applyAlignment="1">
      <alignment horizontal="center"/>
    </xf>
    <xf numFmtId="164" fontId="7" fillId="0" borderId="0" xfId="0" applyNumberFormat="1" applyFont="1"/>
    <xf numFmtId="0" fontId="7" fillId="0" borderId="0" xfId="0" applyFont="1" applyBorder="1"/>
    <xf numFmtId="0" fontId="7" fillId="2" borderId="0" xfId="0" applyFont="1" applyFill="1" applyBorder="1" applyAlignment="1">
      <alignment horizontal="center"/>
    </xf>
    <xf numFmtId="0" fontId="7" fillId="0" borderId="0" xfId="0" applyFont="1" applyBorder="1" applyAlignment="1">
      <alignment horizontal="center"/>
    </xf>
    <xf numFmtId="0" fontId="0" fillId="0" borderId="0" xfId="0" quotePrefix="1"/>
    <xf numFmtId="0" fontId="0" fillId="5" borderId="0" xfId="0" applyFill="1"/>
  </cellXfs>
  <cellStyles count="40">
    <cellStyle name="Lien hypertexte" xfId="2" builtinId="8" hidden="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visité" xfId="3" builtinId="9"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Normal" xfId="0" builtinId="0" customBuiltin="1"/>
    <cellStyle name="Titre 1" xfId="1" builtinId="16" customBuiltin="1"/>
  </cellStyles>
  <dxfs count="85">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numFmt numFmtId="166" formatCode="#,##0\ [$€-40C]"/>
    </dxf>
    <dxf>
      <font>
        <strike val="0"/>
        <outline val="0"/>
        <shadow val="0"/>
        <u val="none"/>
        <vertAlign val="baseline"/>
        <sz val="12"/>
        <color theme="1"/>
        <name val="Bodoni MT"/>
        <scheme val="none"/>
      </font>
      <numFmt numFmtId="166" formatCode="#,##0\ [$€-40C]"/>
    </dxf>
    <dxf>
      <font>
        <strike val="0"/>
        <outline val="0"/>
        <shadow val="0"/>
        <u val="none"/>
        <vertAlign val="baseline"/>
        <sz val="12"/>
        <color theme="1"/>
        <name val="Bodoni MT"/>
        <scheme val="none"/>
      </font>
      <numFmt numFmtId="166" formatCode="#,##0\ [$€-40C]"/>
    </dxf>
    <dxf>
      <font>
        <strike val="0"/>
        <outline val="0"/>
        <shadow val="0"/>
        <u val="none"/>
        <vertAlign val="baseline"/>
        <sz val="12"/>
        <color theme="1"/>
        <name val="Bodoni MT"/>
        <scheme val="none"/>
      </font>
      <numFmt numFmtId="166" formatCode="#,##0\ [$€-40C]"/>
    </dxf>
    <dxf>
      <font>
        <strike val="0"/>
        <outline val="0"/>
        <shadow val="0"/>
        <u val="none"/>
        <vertAlign val="baseline"/>
        <sz val="12"/>
        <color theme="1"/>
        <name val="Bodoni MT"/>
        <scheme val="none"/>
      </font>
      <numFmt numFmtId="166" formatCode="#,##0\ [$€-40C]"/>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name val="Bodoni MT"/>
        <scheme val="none"/>
      </font>
    </dxf>
    <dxf>
      <font>
        <strike val="0"/>
        <outline val="0"/>
        <shadow val="0"/>
        <u val="none"/>
        <vertAlign val="baseline"/>
        <sz val="12"/>
        <name val="Bodoni MT"/>
        <scheme val="none"/>
      </font>
    </dxf>
    <dxf>
      <font>
        <strike val="0"/>
        <outline val="0"/>
        <shadow val="0"/>
        <u val="none"/>
        <vertAlign val="baseline"/>
        <sz val="12"/>
        <name val="Bodoni MT"/>
        <scheme val="none"/>
      </font>
    </dxf>
    <dxf>
      <font>
        <strike val="0"/>
        <outline val="0"/>
        <shadow val="0"/>
        <u val="none"/>
        <vertAlign val="baseline"/>
        <sz val="12"/>
        <name val="Bodoni MT"/>
        <scheme val="none"/>
      </font>
      <numFmt numFmtId="167" formatCode="#,##0.00\ [$€-40C]"/>
    </dxf>
    <dxf>
      <font>
        <strike val="0"/>
        <outline val="0"/>
        <shadow val="0"/>
        <u val="none"/>
        <vertAlign val="baseline"/>
        <sz val="12"/>
        <name val="Bodoni MT"/>
        <scheme val="none"/>
      </font>
      <numFmt numFmtId="167" formatCode="#,##0.00\ [$€-40C]"/>
    </dxf>
    <dxf>
      <font>
        <strike val="0"/>
        <outline val="0"/>
        <shadow val="0"/>
        <u val="none"/>
        <vertAlign val="baseline"/>
        <sz val="12"/>
        <name val="Bodoni MT"/>
        <scheme val="none"/>
      </font>
      <numFmt numFmtId="167" formatCode="#,##0.00\ [$€-40C]"/>
    </dxf>
    <dxf>
      <font>
        <strike val="0"/>
        <outline val="0"/>
        <shadow val="0"/>
        <u val="none"/>
        <vertAlign val="baseline"/>
        <sz val="12"/>
        <name val="Bodoni MT"/>
        <scheme val="none"/>
      </font>
      <numFmt numFmtId="167" formatCode="#,##0.00\ [$€-40C]"/>
    </dxf>
    <dxf>
      <font>
        <strike val="0"/>
        <outline val="0"/>
        <shadow val="0"/>
        <u val="none"/>
        <vertAlign val="baseline"/>
        <sz val="12"/>
        <name val="Bodoni MT"/>
        <scheme val="none"/>
      </font>
      <numFmt numFmtId="167" formatCode="#,##0.00\ [$€-40C]"/>
    </dxf>
    <dxf>
      <font>
        <strike val="0"/>
        <outline val="0"/>
        <shadow val="0"/>
        <u val="none"/>
        <vertAlign val="baseline"/>
        <sz val="12"/>
        <color theme="0"/>
        <name val="Bodoni MT"/>
        <scheme val="none"/>
      </font>
    </dxf>
    <dxf>
      <font>
        <strike val="0"/>
        <outline val="0"/>
        <shadow val="0"/>
        <u val="none"/>
        <vertAlign val="baseline"/>
        <sz val="12"/>
        <color theme="0"/>
        <name val="Bodoni MT"/>
        <scheme val="none"/>
      </font>
    </dxf>
    <dxf>
      <font>
        <strike val="0"/>
        <outline val="0"/>
        <shadow val="0"/>
        <u val="none"/>
        <vertAlign val="baseline"/>
        <sz val="12"/>
        <color theme="0"/>
        <name val="Bodoni MT"/>
        <scheme val="none"/>
      </font>
    </dxf>
    <dxf>
      <font>
        <name val="Bodoni MT"/>
        <scheme val="none"/>
      </font>
    </dxf>
    <dxf>
      <font>
        <strike val="0"/>
        <outline val="0"/>
        <shadow val="0"/>
        <u val="none"/>
        <vertAlign val="baseline"/>
        <name val="Bodoni MT"/>
        <scheme val="none"/>
      </font>
    </dxf>
    <dxf>
      <font>
        <strike val="0"/>
        <outline val="0"/>
        <shadow val="0"/>
        <u val="none"/>
        <vertAlign val="baseline"/>
        <name val="Bodoni MT"/>
        <scheme val="none"/>
      </font>
    </dxf>
    <dxf>
      <font>
        <strike val="0"/>
        <outline val="0"/>
        <shadow val="0"/>
        <u val="none"/>
        <vertAlign val="baseline"/>
        <name val="Bodoni MT"/>
        <scheme val="none"/>
      </font>
      <numFmt numFmtId="166" formatCode="#,##0\ [$€-40C]"/>
    </dxf>
    <dxf>
      <font>
        <strike val="0"/>
        <outline val="0"/>
        <shadow val="0"/>
        <u val="none"/>
        <vertAlign val="baseline"/>
        <name val="Bodoni MT"/>
        <scheme val="none"/>
      </font>
    </dxf>
    <dxf>
      <font>
        <name val="Bodoni MT"/>
        <scheme val="none"/>
      </font>
    </dxf>
    <dxf>
      <font>
        <strike val="0"/>
        <outline val="0"/>
        <shadow val="0"/>
        <u val="none"/>
        <vertAlign val="baseline"/>
        <name val="Bodoni MT"/>
        <scheme val="none"/>
      </font>
    </dxf>
    <dxf>
      <font>
        <strike val="0"/>
        <outline val="0"/>
        <shadow val="0"/>
        <u val="none"/>
        <vertAlign val="baseline"/>
        <name val="Bodoni MT"/>
        <scheme val="none"/>
      </font>
    </dxf>
    <dxf>
      <font>
        <strike val="0"/>
        <outline val="0"/>
        <shadow val="0"/>
        <u val="none"/>
        <vertAlign val="baseline"/>
        <name val="Bodoni MT"/>
        <scheme val="none"/>
      </font>
      <numFmt numFmtId="166" formatCode="#,##0\ [$€-40C]"/>
    </dxf>
    <dxf>
      <font>
        <strike val="0"/>
        <outline val="0"/>
        <shadow val="0"/>
        <u val="none"/>
        <vertAlign val="baseline"/>
        <name val="Bodoni MT"/>
        <scheme val="none"/>
      </font>
    </dxf>
    <dxf>
      <font>
        <strike val="0"/>
        <outline val="0"/>
        <shadow val="0"/>
        <u val="none"/>
        <vertAlign val="baseline"/>
        <sz val="14"/>
        <color theme="1"/>
        <name val="Bodoni MT"/>
        <scheme val="none"/>
      </font>
    </dxf>
    <dxf>
      <font>
        <b val="0"/>
        <i val="0"/>
        <strike val="0"/>
        <condense val="0"/>
        <extend val="0"/>
        <outline val="0"/>
        <shadow val="0"/>
        <u val="none"/>
        <vertAlign val="baseline"/>
        <sz val="14"/>
        <color theme="1"/>
        <name val="Bodoni MT"/>
        <scheme val="none"/>
      </font>
      <fill>
        <patternFill patternType="none">
          <fgColor indexed="64"/>
          <bgColor indexed="65"/>
        </patternFill>
      </fill>
    </dxf>
    <dxf>
      <font>
        <strike val="0"/>
        <outline val="0"/>
        <shadow val="0"/>
        <u val="none"/>
        <vertAlign val="baseline"/>
        <sz val="14"/>
        <color theme="1"/>
        <name val="Bodoni MT"/>
        <scheme val="none"/>
      </font>
      <numFmt numFmtId="166" formatCode="#,##0\ [$€-40C]"/>
    </dxf>
    <dxf>
      <font>
        <strike val="0"/>
        <outline val="0"/>
        <shadow val="0"/>
        <u val="none"/>
        <vertAlign val="baseline"/>
        <sz val="14"/>
        <color theme="1"/>
        <name val="Bodoni MT"/>
        <scheme val="none"/>
      </font>
      <numFmt numFmtId="166" formatCode="#,##0\ [$€-40C]"/>
    </dxf>
    <dxf>
      <font>
        <strike val="0"/>
        <outline val="0"/>
        <shadow val="0"/>
        <u val="none"/>
        <vertAlign val="baseline"/>
        <sz val="14"/>
        <color theme="1"/>
        <name val="Bodoni MT"/>
        <scheme val="none"/>
      </font>
      <numFmt numFmtId="166" formatCode="#,##0\ [$€-40C]"/>
    </dxf>
    <dxf>
      <font>
        <strike val="0"/>
        <outline val="0"/>
        <shadow val="0"/>
        <u val="none"/>
        <vertAlign val="baseline"/>
        <sz val="14"/>
        <color theme="1"/>
        <name val="Bodoni MT"/>
        <scheme val="none"/>
      </font>
      <fill>
        <patternFill patternType="none">
          <fgColor indexed="64"/>
          <bgColor indexed="65"/>
        </patternFill>
      </fill>
    </dxf>
    <dxf>
      <numFmt numFmtId="168" formatCode="&quot;$&quot;#,##0_);[Red]\(&quot;$&quot;#,##0\)"/>
      <alignment horizontal="general" vertical="center" textRotation="0" wrapText="0" indent="0" justifyLastLine="0" shrinkToFit="0" readingOrder="0"/>
      <border diagonalUp="0" diagonalDown="0" outline="0">
        <left/>
        <right/>
        <top/>
        <bottom style="thin">
          <color indexed="64"/>
        </bottom>
      </border>
    </dxf>
    <dxf>
      <alignment horizontal="right" vertical="center" textRotation="0" wrapText="1" indent="0" justifyLastLine="0" shrinkToFit="0" readingOrder="0"/>
      <border diagonalUp="0" diagonalDown="0" outline="0">
        <left/>
        <right/>
        <top/>
        <bottom style="thin">
          <color indexed="64"/>
        </bottom>
      </border>
    </dxf>
    <dxf>
      <numFmt numFmtId="165" formatCode="#,##0\ &quot;€&quot;"/>
    </dxf>
    <dxf>
      <numFmt numFmtId="168" formatCode="&quot;$&quot;#,##0_);[Red]\(&quot;$&quot;#,##0\)"/>
      <alignment horizontal="general" vertical="center" textRotation="0" wrapText="0" indent="0" justifyLastLine="0" shrinkToFit="0" readingOrder="0"/>
      <border diagonalUp="0" diagonalDown="0" outline="0">
        <left/>
        <right/>
        <top/>
        <bottom style="thin">
          <color indexed="64"/>
        </bottom>
      </border>
    </dxf>
    <dxf>
      <alignment horizontal="general" vertical="center" textRotation="0" wrapText="0" indent="0" justifyLastLine="0" shrinkToFit="0" readingOrder="0"/>
      <border diagonalUp="0" diagonalDown="0" outline="0">
        <left/>
        <right/>
        <top/>
        <bottom style="thin">
          <color indexed="64"/>
        </bottom>
      </border>
    </dxf>
    <dxf>
      <numFmt numFmtId="165" formatCode="#,##0\ &quot;€&quot;"/>
    </dxf>
    <dxf>
      <border>
        <top style="thin">
          <color theme="8" tint="0.79998168889431442"/>
        </top>
        <bottom style="thin">
          <color theme="8" tint="0.79998168889431442"/>
        </bottom>
      </border>
    </dxf>
    <dxf>
      <border>
        <top style="thin">
          <color theme="8" tint="0.79998168889431442"/>
        </top>
        <bottom style="thin">
          <color theme="8" tint="0.79998168889431442"/>
        </bottom>
      </border>
    </dxf>
    <dxf>
      <fill>
        <patternFill patternType="solid">
          <fgColor theme="4" tint="0.59996337778862885"/>
          <bgColor theme="4" tint="0.59996337778862885"/>
        </patternFill>
      </fill>
      <border>
        <bottom style="thin">
          <color theme="8"/>
        </bottom>
      </border>
    </dxf>
    <dxf>
      <font>
        <color theme="0"/>
      </font>
      <fill>
        <patternFill patternType="solid">
          <fgColor theme="4"/>
          <bgColor theme="4"/>
        </patternFill>
      </fill>
      <border>
        <bottom style="thin">
          <color theme="8" tint="0.79998168889431442"/>
        </bottom>
        <horizontal style="thin">
          <color theme="8" tint="0.39997558519241921"/>
        </horizontal>
      </border>
    </dxf>
    <dxf>
      <border>
        <bottom style="thin">
          <color theme="8" tint="0.59999389629810485"/>
        </bottom>
      </border>
    </dxf>
    <dxf>
      <font>
        <b/>
        <color theme="1"/>
      </font>
      <fill>
        <patternFill patternType="solid">
          <fgColor theme="0" tint="-0.14999847407452621"/>
          <bgColor theme="0" tint="-0.14999847407452621"/>
        </patternFill>
      </fill>
    </dxf>
    <dxf>
      <font>
        <b/>
        <color theme="0"/>
      </font>
      <fill>
        <patternFill patternType="solid">
          <fgColor theme="4" tint="0.59996337778862885"/>
          <bgColor theme="4" tint="0.59996337778862885"/>
        </patternFill>
      </fill>
    </dxf>
    <dxf>
      <font>
        <b/>
        <color theme="0"/>
      </font>
    </dxf>
    <dxf>
      <font>
        <color theme="0"/>
      </font>
      <fill>
        <patternFill>
          <fgColor theme="4" tint="0.39994506668294322"/>
          <bgColor theme="4" tint="0.39994506668294322"/>
        </patternFill>
      </fill>
      <border>
        <left/>
        <right/>
      </border>
    </dxf>
    <dxf>
      <fill>
        <patternFill>
          <fgColor theme="4" tint="0.59996337778862885"/>
          <bgColor theme="4" tint="0.59996337778862885"/>
        </patternFill>
      </fill>
      <border>
        <top style="thin">
          <color theme="8" tint="-0.249977111117893"/>
        </top>
        <bottom style="thin">
          <color theme="8" tint="-0.249977111117893"/>
        </bottom>
        <horizontal style="thin">
          <color theme="8" tint="-0.249977111117893"/>
        </horizontal>
      </border>
    </dxf>
    <dxf>
      <font>
        <b/>
        <i val="0"/>
        <color theme="0"/>
      </font>
      <border>
        <top style="double">
          <color theme="3"/>
        </top>
      </border>
    </dxf>
    <dxf>
      <font>
        <color theme="0"/>
      </font>
      <fill>
        <patternFill patternType="solid">
          <fgColor theme="4" tint="-0.24994659260841701"/>
          <bgColor theme="4" tint="-0.24994659260841701"/>
        </patternFill>
      </fill>
      <border>
        <horizontal style="thin">
          <color theme="8" tint="-0.249977111117893"/>
        </horizontal>
      </border>
    </dxf>
    <dxf>
      <font>
        <color theme="0"/>
      </font>
      <fill>
        <patternFill>
          <fgColor theme="4" tint="0.39994506668294322"/>
          <bgColor theme="4" tint="0.39994506668294322"/>
        </patternFill>
      </fill>
      <border>
        <horizontal style="thin">
          <color theme="8" tint="0.79998168889431442"/>
        </horizontal>
      </border>
    </dxf>
    <dxf>
      <fill>
        <patternFill patternType="solid">
          <fgColor theme="7" tint="0.59999389629810485"/>
          <bgColor theme="7" tint="0.59999389629810485"/>
        </patternFill>
      </fill>
    </dxf>
    <dxf>
      <fill>
        <patternFill patternType="solid">
          <fgColor theme="5" tint="0.39994506668294322"/>
          <bgColor theme="5" tint="0.39994506668294322"/>
        </patternFill>
      </fill>
    </dxf>
    <dxf>
      <font>
        <b/>
        <color theme="1"/>
      </font>
    </dxf>
    <dxf>
      <font>
        <b/>
        <color theme="1"/>
      </font>
    </dxf>
    <dxf>
      <font>
        <b/>
        <color theme="1"/>
      </font>
      <border>
        <top style="medium">
          <color theme="7"/>
        </top>
      </border>
    </dxf>
    <dxf>
      <font>
        <b/>
        <i val="0"/>
        <color theme="0"/>
      </font>
      <fill>
        <patternFill>
          <fgColor theme="5"/>
          <bgColor theme="5"/>
        </patternFill>
      </fill>
    </dxf>
    <dxf>
      <font>
        <color theme="0"/>
      </font>
      <fill>
        <patternFill patternType="solid">
          <fgColor theme="5" tint="0.59996337778862885"/>
          <bgColor theme="5" tint="0.59996337778862885"/>
        </patternFill>
      </fill>
      <border>
        <left style="thin">
          <color theme="7" tint="0.39997558519241921"/>
        </left>
        <right style="thin">
          <color theme="7" tint="0.39997558519241921"/>
        </right>
        <top style="thin">
          <color theme="7" tint="0.39997558519241921"/>
        </top>
        <bottom style="thin">
          <color theme="7" tint="0.39997558519241921"/>
        </bottom>
        <vertical style="thin">
          <color theme="7" tint="0.39997558519241921"/>
        </vertical>
        <horizontal style="thin">
          <color theme="7" tint="0.39997558519241921"/>
        </horizontal>
      </border>
    </dxf>
    <dxf>
      <fill>
        <patternFill patternType="solid">
          <fgColor theme="4"/>
          <bgColor theme="4"/>
        </patternFill>
      </fill>
    </dxf>
    <dxf>
      <font>
        <b/>
        <color theme="0"/>
      </font>
      <fill>
        <patternFill patternType="solid">
          <fgColor theme="4"/>
          <bgColor theme="4"/>
        </patternFill>
      </fill>
    </dxf>
    <dxf>
      <font>
        <b/>
        <color theme="0"/>
      </font>
      <fill>
        <patternFill patternType="solid">
          <fgColor theme="4"/>
          <bgColor theme="4"/>
        </patternFill>
      </fill>
    </dxf>
    <dxf>
      <font>
        <b/>
        <color theme="0"/>
      </font>
      <fill>
        <patternFill patternType="solid">
          <fgColor theme="4"/>
          <bgColor theme="4"/>
        </patternFill>
      </fill>
      <border>
        <top style="thick">
          <color theme="0"/>
        </top>
      </border>
    </dxf>
    <dxf>
      <font>
        <b/>
        <color theme="0"/>
      </font>
      <fill>
        <patternFill patternType="solid">
          <fgColor theme="4"/>
          <bgColor theme="4"/>
        </patternFill>
      </fill>
      <border>
        <bottom style="thick">
          <color theme="0"/>
        </bottom>
      </border>
    </dxf>
    <dxf>
      <font>
        <color theme="0"/>
      </font>
      <fill>
        <patternFill patternType="solid">
          <fgColor theme="4" tint="0.39994506668294322"/>
          <bgColor theme="4" tint="0.39994506668294322"/>
        </patternFill>
      </fill>
      <border>
        <vertical style="thin">
          <color theme="0"/>
        </vertical>
        <horizontal style="thin">
          <color theme="0"/>
        </horizontal>
      </border>
    </dxf>
    <dxf>
      <fill>
        <patternFill patternType="solid">
          <fgColor theme="4" tint="0.39994506668294322"/>
          <bgColor theme="4" tint="0.39994506668294322"/>
        </patternFill>
      </fill>
    </dxf>
    <dxf>
      <font>
        <b/>
        <color theme="0"/>
      </font>
      <fill>
        <patternFill patternType="solid">
          <fgColor theme="4"/>
          <bgColor theme="4"/>
        </patternFill>
      </fill>
    </dxf>
    <dxf>
      <font>
        <b/>
        <color theme="0"/>
      </font>
      <fill>
        <patternFill patternType="solid">
          <fgColor theme="4"/>
          <bgColor theme="4"/>
        </patternFill>
      </fill>
    </dxf>
    <dxf>
      <font>
        <b/>
        <color theme="0"/>
      </font>
      <fill>
        <patternFill patternType="solid">
          <fgColor theme="4"/>
          <bgColor theme="4"/>
        </patternFill>
      </fill>
      <border>
        <top style="thick">
          <color theme="0"/>
        </top>
      </border>
    </dxf>
    <dxf>
      <font>
        <b/>
        <color theme="0"/>
      </font>
      <fill>
        <patternFill patternType="solid">
          <fgColor theme="4"/>
          <bgColor theme="4"/>
        </patternFill>
      </fill>
      <border>
        <bottom style="thick">
          <color theme="0"/>
        </bottom>
      </border>
    </dxf>
    <dxf>
      <font>
        <color theme="0"/>
      </font>
      <fill>
        <patternFill patternType="solid">
          <fgColor theme="4" tint="0.39994506668294322"/>
          <bgColor theme="4" tint="0.39994506668294322"/>
        </patternFill>
      </fill>
      <border>
        <vertical style="thin">
          <color theme="0"/>
        </vertical>
        <horizontal style="thin">
          <color theme="0"/>
        </horizontal>
      </border>
    </dxf>
  </dxfs>
  <tableStyles count="4" defaultTableStyle="TableStyleMedium2" defaultPivotStyle="PivotStyleLight16">
    <tableStyle name="Budget 1" pivot="0" count="6">
      <tableStyleElement type="wholeTable" dxfId="84"/>
      <tableStyleElement type="headerRow" dxfId="83"/>
      <tableStyleElement type="totalRow" dxfId="82"/>
      <tableStyleElement type="firstColumn" dxfId="81"/>
      <tableStyleElement type="lastColumn" dxfId="80"/>
      <tableStyleElement type="firstRowStripe" dxfId="79"/>
    </tableStyle>
    <tableStyle name="Budget 2" pivot="0" count="6">
      <tableStyleElement type="wholeTable" dxfId="78"/>
      <tableStyleElement type="headerRow" dxfId="77"/>
      <tableStyleElement type="totalRow" dxfId="76"/>
      <tableStyleElement type="firstColumn" dxfId="75"/>
      <tableStyleElement type="lastColumn" dxfId="74"/>
      <tableStyleElement type="firstRowStripe" dxfId="73"/>
    </tableStyle>
    <tableStyle name="Budget Table" pivot="0" count="7">
      <tableStyleElement type="wholeTable" dxfId="72"/>
      <tableStyleElement type="headerRow" dxfId="71"/>
      <tableStyleElement type="totalRow" dxfId="70"/>
      <tableStyleElement type="firstColumn" dxfId="69"/>
      <tableStyleElement type="lastColumn" dxfId="68"/>
      <tableStyleElement type="firstRowStripe" dxfId="67"/>
      <tableStyleElement type="firstColumnStripe" dxfId="66"/>
    </tableStyle>
    <tableStyle name="BudgetReportPivot" table="0" count="13">
      <tableStyleElement type="wholeTable" dxfId="65"/>
      <tableStyleElement type="headerRow" dxfId="64"/>
      <tableStyleElement type="totalRow" dxfId="63"/>
      <tableStyleElement type="firstRowStripe" dxfId="62"/>
      <tableStyleElement type="firstColumnStripe" dxfId="61"/>
      <tableStyleElement type="firstHeaderCell" dxfId="60"/>
      <tableStyleElement type="firstSubtotalRow" dxfId="59"/>
      <tableStyleElement type="secondSubtotalRow" dxfId="58"/>
      <tableStyleElement type="firstColumnSubheading" dxfId="57"/>
      <tableStyleElement type="firstRowSubheading" dxfId="56"/>
      <tableStyleElement type="secondRowSubheading" dxfId="55"/>
      <tableStyleElement type="pageFieldLabels" dxfId="54"/>
      <tableStyleElement type="pageFieldValues" dxfId="53"/>
    </tableStyle>
  </tableStyles>
</styleSheet>
</file>

<file path=xl/_rels/workbook.xml.rels><?xml version="1.0" encoding="UTF-8" standalone="yes"?>
<Relationships xmlns="http://schemas.openxmlformats.org/package/2006/relationships"><Relationship Id="rId11" Type="http://schemas.openxmlformats.org/officeDocument/2006/relationships/styles" Target="styles.xml"/><Relationship Id="rId12" Type="http://schemas.openxmlformats.org/officeDocument/2006/relationships/sharedStrings" Target="sharedStrings.xml"/><Relationship Id="rId13"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pivotCacheDefinition" Target="pivotCache/pivotCacheDefinition1.xml"/><Relationship Id="rId9" Type="http://schemas.openxmlformats.org/officeDocument/2006/relationships/pivotCacheDefinition" Target="pivotCache/pivotCacheDefinition2.xml"/><Relationship Id="rId10"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OfficeFR" refreshedDate="40360.609743055553" createdVersion="4" refreshedVersion="4" minRefreshableVersion="3" recordCount="36">
  <cacheSource type="worksheet">
    <worksheetSource name="IncomeDetails"/>
  </cacheSource>
  <cacheFields count="9">
    <cacheField name="Mois" numFmtId="0">
      <sharedItems count="12">
        <s v="Janvier"/>
        <s v="Février"/>
        <s v="Mars"/>
        <s v="Avril"/>
        <s v="Mai"/>
        <s v="Juin"/>
        <s v="Juillet"/>
        <s v="Août"/>
        <s v="Septembre"/>
        <s v="Octobre"/>
        <s v="Novembre"/>
        <s v="Décembre"/>
      </sharedItems>
    </cacheField>
    <cacheField name="Trim." numFmtId="0">
      <sharedItems count="4">
        <s v="Trim. 1"/>
        <s v="Trim. 2"/>
        <s v="Trim. 3"/>
        <s v="Trim. 4"/>
      </sharedItems>
    </cacheField>
    <cacheField name="Poste" numFmtId="0">
      <sharedItems count="3">
        <s v="Ventes nettes"/>
        <s v="Intérêts créditeurs"/>
        <s v="Vente d'actifs (gain/perte)"/>
      </sharedItems>
    </cacheField>
    <cacheField name="Prévisionnel" numFmtId="0">
      <sharedItems containsSemiMixedTypes="0" containsString="0" containsNumber="1" containsInteger="1" minValue="0" maxValue="180000"/>
    </cacheField>
    <cacheField name="Réel" numFmtId="0">
      <sharedItems containsSemiMixedTypes="0" containsString="0" containsNumber="1" containsInteger="1" minValue="0" maxValue="200000"/>
    </cacheField>
    <cacheField name="Variance" numFmtId="0">
      <sharedItems containsSemiMixedTypes="0" containsString="0" containsNumber="1" containsInteger="1" minValue="-2420" maxValue="20000"/>
    </cacheField>
    <cacheField name="Année préc." numFmtId="0">
      <sharedItems containsSemiMixedTypes="0" containsString="0" containsNumber="1" containsInteger="1" minValue="0" maxValue="96710"/>
    </cacheField>
    <cacheField name="Variance année préc." numFmtId="0">
      <sharedItems containsSemiMixedTypes="0" containsString="0" containsNumber="1" containsInteger="1" minValue="-2693" maxValue="103290"/>
    </cacheField>
    <cacheField name="Aperçu actuel - précédent" numFmtId="164">
      <sharedItems containsSemiMixedTypes="0" containsString="0" containsNumber="1" containsInteger="1" minValue="-2693" maxValue="103290"/>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OfficeFR" refreshedDate="40360.609744791669" createdVersion="4" refreshedVersion="4" minRefreshableVersion="3" recordCount="73">
  <cacheSource type="worksheet">
    <worksheetSource name="ExpenseDetails"/>
  </cacheSource>
  <cacheFields count="10">
    <cacheField name="Mois" numFmtId="0">
      <sharedItems count="12">
        <s v="Janvier"/>
        <s v="Février"/>
        <s v="Mars"/>
        <s v="Avril"/>
        <s v="Mai"/>
        <s v="Juin"/>
        <s v="Juillet"/>
        <s v="Août"/>
        <s v="Septembre"/>
        <s v="Octobre"/>
        <s v="Novembre"/>
        <s v="Décembre"/>
      </sharedItems>
    </cacheField>
    <cacheField name="Trim." numFmtId="0">
      <sharedItems count="4">
        <s v="Trim. 1"/>
        <s v="Trim. 2"/>
        <s v="Trim. 3"/>
        <s v="Trim. 4"/>
      </sharedItems>
    </cacheField>
    <cacheField name="Catégorie" numFmtId="0">
      <sharedItems count="2">
        <s v="Personnel"/>
        <s v="Exploitation"/>
      </sharedItems>
    </cacheField>
    <cacheField name="Poste" numFmtId="0">
      <sharedItems count="7">
        <s v="Bureau"/>
        <s v="Représentants"/>
        <s v="Publicité"/>
        <s v="Frais de livraison"/>
        <s v="Juridique et audit"/>
        <s v="Fournitures de bureau"/>
        <s v="Fournitures"/>
      </sharedItems>
    </cacheField>
    <cacheField name="Prévisionnel" numFmtId="0">
      <sharedItems containsSemiMixedTypes="0" containsString="0" containsNumber="1" containsInteger="1" minValue="5232" maxValue="9866"/>
    </cacheField>
    <cacheField name="Réel" numFmtId="0">
      <sharedItems containsSemiMixedTypes="0" containsString="0" containsNumber="1" containsInteger="1" minValue="5033" maxValue="9714"/>
    </cacheField>
    <cacheField name="Variance" numFmtId="0">
      <sharedItems containsSemiMixedTypes="0" containsString="0" containsNumber="1" containsInteger="1" minValue="-4228" maxValue="4400"/>
    </cacheField>
    <cacheField name="Année préc." numFmtId="0">
      <sharedItems containsSemiMixedTypes="0" containsString="0" containsNumber="1" containsInteger="1" minValue="5056" maxValue="9981"/>
    </cacheField>
    <cacheField name="Variance année préc." numFmtId="0">
      <sharedItems containsSemiMixedTypes="0" containsString="0" containsNumber="1" containsInteger="1" minValue="-3960" maxValue="3937"/>
    </cacheField>
    <cacheField name="Aperçu actuel - précédent" numFmtId="164">
      <sharedItems containsSemiMixedTypes="0" containsString="0" containsNumber="1" containsInteger="1" minValue="-3960" maxValue="3937"/>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6">
  <r>
    <x v="0"/>
    <x v="0"/>
    <x v="0"/>
    <n v="180000"/>
    <n v="200000"/>
    <n v="20000"/>
    <n v="96710"/>
    <n v="103290"/>
    <n v="103290"/>
  </r>
  <r>
    <x v="1"/>
    <x v="0"/>
    <x v="0"/>
    <n v="18570"/>
    <n v="18493"/>
    <n v="-77"/>
    <n v="15992"/>
    <n v="2501"/>
    <n v="2501"/>
  </r>
  <r>
    <x v="2"/>
    <x v="0"/>
    <x v="0"/>
    <n v="16427"/>
    <n v="16768"/>
    <n v="341"/>
    <n v="9070"/>
    <n v="7698"/>
    <n v="7698"/>
  </r>
  <r>
    <x v="3"/>
    <x v="1"/>
    <x v="0"/>
    <n v="18867"/>
    <n v="16774"/>
    <n v="-2093"/>
    <n v="16267"/>
    <n v="507"/>
    <n v="507"/>
  </r>
  <r>
    <x v="4"/>
    <x v="1"/>
    <x v="0"/>
    <n v="17453"/>
    <n v="15033"/>
    <n v="-2420"/>
    <n v="16417"/>
    <n v="-1384"/>
    <n v="-1384"/>
  </r>
  <r>
    <x v="5"/>
    <x v="1"/>
    <x v="0"/>
    <n v="15904"/>
    <n v="15835"/>
    <n v="-69"/>
    <n v="15465"/>
    <n v="370"/>
    <n v="370"/>
  </r>
  <r>
    <x v="6"/>
    <x v="2"/>
    <x v="0"/>
    <n v="15328"/>
    <n v="19556"/>
    <n v="4228"/>
    <n v="5896"/>
    <n v="13660"/>
    <n v="13660"/>
  </r>
  <r>
    <x v="7"/>
    <x v="2"/>
    <x v="0"/>
    <n v="7710"/>
    <n v="5823"/>
    <n v="-1887"/>
    <n v="8516"/>
    <n v="-2693"/>
    <n v="-2693"/>
  </r>
  <r>
    <x v="8"/>
    <x v="2"/>
    <x v="0"/>
    <n v="7026"/>
    <n v="5230"/>
    <n v="-1796"/>
    <n v="5988"/>
    <n v="-758"/>
    <n v="-758"/>
  </r>
  <r>
    <x v="9"/>
    <x v="3"/>
    <x v="0"/>
    <n v="6700"/>
    <n v="7050"/>
    <n v="350"/>
    <n v="6505"/>
    <n v="545"/>
    <n v="545"/>
  </r>
  <r>
    <x v="10"/>
    <x v="3"/>
    <x v="0"/>
    <n v="80000"/>
    <n v="86549"/>
    <n v="6549"/>
    <n v="72663"/>
    <n v="13886"/>
    <n v="13886"/>
  </r>
  <r>
    <x v="11"/>
    <x v="3"/>
    <x v="0"/>
    <n v="120000"/>
    <n v="132567"/>
    <n v="12567"/>
    <n v="84567"/>
    <n v="48000"/>
    <n v="48000"/>
  </r>
  <r>
    <x v="0"/>
    <x v="0"/>
    <x v="1"/>
    <n v="2000"/>
    <n v="1800"/>
    <n v="-200"/>
    <n v="1178"/>
    <n v="622"/>
    <n v="622"/>
  </r>
  <r>
    <x v="1"/>
    <x v="0"/>
    <x v="1"/>
    <n v="1800"/>
    <n v="1930"/>
    <n v="130"/>
    <n v="1942"/>
    <n v="-12"/>
    <n v="-12"/>
  </r>
  <r>
    <x v="2"/>
    <x v="0"/>
    <x v="1"/>
    <n v="810"/>
    <n v="616"/>
    <n v="-194"/>
    <n v="906"/>
    <n v="-290"/>
    <n v="-290"/>
  </r>
  <r>
    <x v="3"/>
    <x v="1"/>
    <x v="1"/>
    <n v="929"/>
    <n v="1075"/>
    <n v="146"/>
    <n v="944"/>
    <n v="131"/>
    <n v="131"/>
  </r>
  <r>
    <x v="4"/>
    <x v="1"/>
    <x v="1"/>
    <n v="862"/>
    <n v="943"/>
    <n v="81"/>
    <n v="692"/>
    <n v="251"/>
    <n v="251"/>
  </r>
  <r>
    <x v="5"/>
    <x v="1"/>
    <x v="1"/>
    <n v="1085"/>
    <n v="568"/>
    <n v="-517"/>
    <n v="888"/>
    <n v="-320"/>
    <n v="-320"/>
  </r>
  <r>
    <x v="6"/>
    <x v="2"/>
    <x v="1"/>
    <n v="1153"/>
    <n v="887"/>
    <n v="-266"/>
    <n v="1181"/>
    <n v="-294"/>
    <n v="-294"/>
  </r>
  <r>
    <x v="7"/>
    <x v="2"/>
    <x v="1"/>
    <n v="546"/>
    <n v="846"/>
    <n v="300"/>
    <n v="1132"/>
    <n v="-286"/>
    <n v="-286"/>
  </r>
  <r>
    <x v="8"/>
    <x v="2"/>
    <x v="1"/>
    <n v="706"/>
    <n v="720"/>
    <n v="14"/>
    <n v="1073"/>
    <n v="-353"/>
    <n v="-353"/>
  </r>
  <r>
    <x v="9"/>
    <x v="3"/>
    <x v="1"/>
    <n v="923"/>
    <n v="827"/>
    <n v="-96"/>
    <n v="1056"/>
    <n v="-229"/>
    <n v="-229"/>
  </r>
  <r>
    <x v="10"/>
    <x v="3"/>
    <x v="1"/>
    <n v="793"/>
    <n v="829"/>
    <n v="36"/>
    <n v="705"/>
    <n v="124"/>
    <n v="124"/>
  </r>
  <r>
    <x v="11"/>
    <x v="3"/>
    <x v="1"/>
    <n v="1139"/>
    <n v="847"/>
    <n v="-292"/>
    <n v="691"/>
    <n v="156"/>
    <n v="156"/>
  </r>
  <r>
    <x v="0"/>
    <x v="0"/>
    <x v="2"/>
    <n v="0"/>
    <n v="0"/>
    <n v="0"/>
    <n v="0"/>
    <n v="0"/>
    <n v="0"/>
  </r>
  <r>
    <x v="1"/>
    <x v="0"/>
    <x v="2"/>
    <n v="800"/>
    <n v="930"/>
    <n v="130"/>
    <n v="942"/>
    <n v="-12"/>
    <n v="-12"/>
  </r>
  <r>
    <x v="2"/>
    <x v="0"/>
    <x v="2"/>
    <n v="0"/>
    <n v="0"/>
    <n v="0"/>
    <n v="0"/>
    <n v="0"/>
    <n v="0"/>
  </r>
  <r>
    <x v="3"/>
    <x v="1"/>
    <x v="2"/>
    <n v="929"/>
    <n v="1075"/>
    <n v="146"/>
    <n v="944"/>
    <n v="131"/>
    <n v="131"/>
  </r>
  <r>
    <x v="4"/>
    <x v="1"/>
    <x v="2"/>
    <n v="862"/>
    <n v="943"/>
    <n v="81"/>
    <n v="692"/>
    <n v="251"/>
    <n v="251"/>
  </r>
  <r>
    <x v="5"/>
    <x v="1"/>
    <x v="2"/>
    <n v="0"/>
    <n v="0"/>
    <n v="0"/>
    <n v="0"/>
    <n v="0"/>
    <n v="0"/>
  </r>
  <r>
    <x v="6"/>
    <x v="2"/>
    <x v="2"/>
    <n v="30"/>
    <n v="40"/>
    <n v="10"/>
    <n v="50"/>
    <n v="-10"/>
    <n v="-10"/>
  </r>
  <r>
    <x v="7"/>
    <x v="2"/>
    <x v="2"/>
    <n v="0"/>
    <n v="0"/>
    <n v="0"/>
    <n v="0"/>
    <n v="0"/>
    <n v="0"/>
  </r>
  <r>
    <x v="8"/>
    <x v="2"/>
    <x v="2"/>
    <n v="0"/>
    <n v="0"/>
    <n v="0"/>
    <n v="0"/>
    <n v="0"/>
    <n v="0"/>
  </r>
  <r>
    <x v="9"/>
    <x v="3"/>
    <x v="2"/>
    <n v="0"/>
    <n v="0"/>
    <n v="0"/>
    <n v="0"/>
    <n v="0"/>
    <n v="0"/>
  </r>
  <r>
    <x v="10"/>
    <x v="3"/>
    <x v="2"/>
    <n v="0"/>
    <n v="0"/>
    <n v="0"/>
    <n v="0"/>
    <n v="0"/>
    <n v="0"/>
  </r>
  <r>
    <x v="11"/>
    <x v="3"/>
    <x v="2"/>
    <n v="1139"/>
    <n v="847"/>
    <n v="-292"/>
    <n v="691"/>
    <n v="156"/>
    <n v="156"/>
  </r>
</pivotCacheRecords>
</file>

<file path=xl/pivotCache/pivotCacheRecords2.xml><?xml version="1.0" encoding="utf-8"?>
<pivotCacheRecords xmlns="http://schemas.openxmlformats.org/spreadsheetml/2006/main" xmlns:r="http://schemas.openxmlformats.org/officeDocument/2006/relationships" count="73">
  <r>
    <x v="0"/>
    <x v="0"/>
    <x v="0"/>
    <x v="0"/>
    <n v="8000"/>
    <n v="9000"/>
    <n v="-1000"/>
    <n v="9671"/>
    <n v="671"/>
    <n v="671"/>
  </r>
  <r>
    <x v="0"/>
    <x v="0"/>
    <x v="0"/>
    <x v="1"/>
    <n v="8212"/>
    <n v="6454"/>
    <n v="1758"/>
    <n v="9218"/>
    <n v="2764"/>
    <n v="2764"/>
  </r>
  <r>
    <x v="0"/>
    <x v="0"/>
    <x v="1"/>
    <x v="2"/>
    <n v="9000"/>
    <n v="9000"/>
    <n v="0"/>
    <n v="6664"/>
    <n v="-2336"/>
    <n v="-2336"/>
  </r>
  <r>
    <x v="0"/>
    <x v="0"/>
    <x v="1"/>
    <x v="3"/>
    <n v="9736"/>
    <n v="5336"/>
    <n v="4400"/>
    <n v="5522"/>
    <n v="186"/>
    <n v="186"/>
  </r>
  <r>
    <x v="0"/>
    <x v="0"/>
    <x v="1"/>
    <x v="4"/>
    <n v="6169"/>
    <n v="6773"/>
    <n v="-604"/>
    <n v="7537"/>
    <n v="764"/>
    <n v="764"/>
  </r>
  <r>
    <x v="0"/>
    <x v="0"/>
    <x v="0"/>
    <x v="5"/>
    <n v="7185"/>
    <n v="7638"/>
    <n v="-453"/>
    <n v="5324"/>
    <n v="-2314"/>
    <n v="-2314"/>
  </r>
  <r>
    <x v="1"/>
    <x v="0"/>
    <x v="0"/>
    <x v="0"/>
    <n v="8657"/>
    <n v="8493"/>
    <n v="164"/>
    <n v="5992"/>
    <n v="-2501"/>
    <n v="-2501"/>
  </r>
  <r>
    <x v="1"/>
    <x v="0"/>
    <x v="0"/>
    <x v="1"/>
    <n v="5277"/>
    <n v="5686"/>
    <n v="-409"/>
    <n v="9623"/>
    <n v="3937"/>
    <n v="3937"/>
  </r>
  <r>
    <x v="1"/>
    <x v="0"/>
    <x v="1"/>
    <x v="2"/>
    <n v="7097"/>
    <n v="5237"/>
    <n v="1860"/>
    <n v="7553"/>
    <n v="2316"/>
    <n v="2316"/>
  </r>
  <r>
    <x v="1"/>
    <x v="0"/>
    <x v="1"/>
    <x v="3"/>
    <n v="5455"/>
    <n v="7426"/>
    <n v="-1971"/>
    <n v="5092"/>
    <n v="-2334"/>
    <n v="-2334"/>
  </r>
  <r>
    <x v="1"/>
    <x v="0"/>
    <x v="1"/>
    <x v="4"/>
    <n v="6216"/>
    <n v="5249"/>
    <n v="967"/>
    <n v="8780"/>
    <n v="3531"/>
    <n v="3531"/>
  </r>
  <r>
    <x v="1"/>
    <x v="0"/>
    <x v="1"/>
    <x v="5"/>
    <n v="8421"/>
    <n v="8393"/>
    <n v="28"/>
    <n v="5260"/>
    <n v="-3133"/>
    <n v="-3133"/>
  </r>
  <r>
    <x v="2"/>
    <x v="0"/>
    <x v="0"/>
    <x v="0"/>
    <n v="6427"/>
    <n v="6768"/>
    <n v="-341"/>
    <n v="9070"/>
    <n v="2302"/>
    <n v="2302"/>
  </r>
  <r>
    <x v="2"/>
    <x v="0"/>
    <x v="0"/>
    <x v="1"/>
    <n v="6994"/>
    <n v="9714"/>
    <n v="-2720"/>
    <n v="5754"/>
    <n v="-3960"/>
    <n v="-3960"/>
  </r>
  <r>
    <x v="2"/>
    <x v="0"/>
    <x v="1"/>
    <x v="2"/>
    <n v="6670"/>
    <n v="6883"/>
    <n v="-213"/>
    <n v="9899"/>
    <n v="3016"/>
    <n v="3016"/>
  </r>
  <r>
    <x v="2"/>
    <x v="0"/>
    <x v="1"/>
    <x v="3"/>
    <n v="9285"/>
    <n v="5822"/>
    <n v="3463"/>
    <n v="9272"/>
    <n v="3450"/>
    <n v="3450"/>
  </r>
  <r>
    <x v="2"/>
    <x v="0"/>
    <x v="1"/>
    <x v="4"/>
    <n v="5874"/>
    <n v="7548"/>
    <n v="-1674"/>
    <n v="7745"/>
    <n v="197"/>
    <n v="197"/>
  </r>
  <r>
    <x v="2"/>
    <x v="0"/>
    <x v="1"/>
    <x v="5"/>
    <n v="9531"/>
    <n v="8429"/>
    <n v="1102"/>
    <n v="6139"/>
    <n v="-2290"/>
    <n v="-2290"/>
  </r>
  <r>
    <x v="3"/>
    <x v="1"/>
    <x v="0"/>
    <x v="0"/>
    <n v="8867"/>
    <n v="6774"/>
    <n v="2093"/>
    <n v="6267"/>
    <n v="-507"/>
    <n v="-507"/>
  </r>
  <r>
    <x v="3"/>
    <x v="1"/>
    <x v="0"/>
    <x v="1"/>
    <n v="5689"/>
    <n v="9353"/>
    <n v="-3664"/>
    <n v="9849"/>
    <n v="496"/>
    <n v="496"/>
  </r>
  <r>
    <x v="3"/>
    <x v="1"/>
    <x v="1"/>
    <x v="2"/>
    <n v="8241"/>
    <n v="6990"/>
    <n v="1251"/>
    <n v="9603"/>
    <n v="2613"/>
    <n v="2613"/>
  </r>
  <r>
    <x v="3"/>
    <x v="1"/>
    <x v="1"/>
    <x v="3"/>
    <n v="9488"/>
    <n v="6644"/>
    <n v="2844"/>
    <n v="5349"/>
    <n v="-1295"/>
    <n v="-1295"/>
  </r>
  <r>
    <x v="3"/>
    <x v="1"/>
    <x v="1"/>
    <x v="4"/>
    <n v="5794"/>
    <n v="9154"/>
    <n v="-3360"/>
    <n v="5235"/>
    <n v="-3919"/>
    <n v="-3919"/>
  </r>
  <r>
    <x v="3"/>
    <x v="1"/>
    <x v="1"/>
    <x v="5"/>
    <n v="6711"/>
    <n v="8385"/>
    <n v="-1674"/>
    <n v="6898"/>
    <n v="-1487"/>
    <n v="-1487"/>
  </r>
  <r>
    <x v="4"/>
    <x v="1"/>
    <x v="0"/>
    <x v="0"/>
    <n v="7453"/>
    <n v="5033"/>
    <n v="2420"/>
    <n v="6417"/>
    <n v="1384"/>
    <n v="1384"/>
  </r>
  <r>
    <x v="4"/>
    <x v="1"/>
    <x v="0"/>
    <x v="1"/>
    <n v="7210"/>
    <n v="7544"/>
    <n v="-334"/>
    <n v="5173"/>
    <n v="-2371"/>
    <n v="-2371"/>
  </r>
  <r>
    <x v="4"/>
    <x v="1"/>
    <x v="1"/>
    <x v="2"/>
    <n v="5693"/>
    <n v="7603"/>
    <n v="-1910"/>
    <n v="5830"/>
    <n v="-1773"/>
    <n v="-1773"/>
  </r>
  <r>
    <x v="4"/>
    <x v="1"/>
    <x v="1"/>
    <x v="3"/>
    <n v="5286"/>
    <n v="6348"/>
    <n v="-1062"/>
    <n v="6123"/>
    <n v="-225"/>
    <n v="-225"/>
  </r>
  <r>
    <x v="4"/>
    <x v="1"/>
    <x v="1"/>
    <x v="4"/>
    <n v="6166"/>
    <n v="6577"/>
    <n v="-411"/>
    <n v="9297"/>
    <n v="2720"/>
    <n v="2720"/>
  </r>
  <r>
    <x v="4"/>
    <x v="1"/>
    <x v="1"/>
    <x v="5"/>
    <n v="9145"/>
    <n v="7637"/>
    <n v="1508"/>
    <n v="8685"/>
    <n v="1048"/>
    <n v="1048"/>
  </r>
  <r>
    <x v="5"/>
    <x v="1"/>
    <x v="0"/>
    <x v="0"/>
    <n v="5904"/>
    <n v="5835"/>
    <n v="69"/>
    <n v="5465"/>
    <n v="-370"/>
    <n v="-370"/>
  </r>
  <r>
    <x v="5"/>
    <x v="1"/>
    <x v="0"/>
    <x v="1"/>
    <n v="9699"/>
    <n v="5938"/>
    <n v="3761"/>
    <n v="8134"/>
    <n v="2196"/>
    <n v="2196"/>
  </r>
  <r>
    <x v="5"/>
    <x v="1"/>
    <x v="1"/>
    <x v="2"/>
    <n v="6669"/>
    <n v="5849"/>
    <n v="820"/>
    <n v="9478"/>
    <n v="3629"/>
    <n v="3629"/>
  </r>
  <r>
    <x v="5"/>
    <x v="1"/>
    <x v="1"/>
    <x v="3"/>
    <n v="8366"/>
    <n v="7508"/>
    <n v="858"/>
    <n v="5740"/>
    <n v="-1768"/>
    <n v="-1768"/>
  </r>
  <r>
    <x v="5"/>
    <x v="1"/>
    <x v="1"/>
    <x v="4"/>
    <n v="6106"/>
    <n v="7652"/>
    <n v="-1546"/>
    <n v="5331"/>
    <n v="-2321"/>
    <n v="-2321"/>
  </r>
  <r>
    <x v="5"/>
    <x v="1"/>
    <x v="1"/>
    <x v="5"/>
    <n v="6987"/>
    <n v="7183"/>
    <n v="-196"/>
    <n v="7559"/>
    <n v="376"/>
    <n v="376"/>
  </r>
  <r>
    <x v="5"/>
    <x v="1"/>
    <x v="1"/>
    <x v="6"/>
    <n v="8513"/>
    <n v="5603"/>
    <n v="2910"/>
    <n v="8733"/>
    <n v="3130"/>
    <n v="3130"/>
  </r>
  <r>
    <x v="6"/>
    <x v="2"/>
    <x v="0"/>
    <x v="0"/>
    <n v="5328"/>
    <n v="9556"/>
    <n v="-4228"/>
    <n v="5896"/>
    <n v="-3660"/>
    <n v="-3660"/>
  </r>
  <r>
    <x v="6"/>
    <x v="2"/>
    <x v="0"/>
    <x v="1"/>
    <n v="8468"/>
    <n v="8648"/>
    <n v="-180"/>
    <n v="9024"/>
    <n v="376"/>
    <n v="376"/>
  </r>
  <r>
    <x v="6"/>
    <x v="2"/>
    <x v="1"/>
    <x v="2"/>
    <n v="6474"/>
    <n v="6881"/>
    <n v="-407"/>
    <n v="9074"/>
    <n v="2193"/>
    <n v="2193"/>
  </r>
  <r>
    <x v="6"/>
    <x v="2"/>
    <x v="1"/>
    <x v="3"/>
    <n v="9139"/>
    <n v="7446"/>
    <n v="1693"/>
    <n v="9444"/>
    <n v="1998"/>
    <n v="1998"/>
  </r>
  <r>
    <x v="6"/>
    <x v="2"/>
    <x v="1"/>
    <x v="4"/>
    <n v="8359"/>
    <n v="9090"/>
    <n v="-731"/>
    <n v="9472"/>
    <n v="382"/>
    <n v="382"/>
  </r>
  <r>
    <x v="6"/>
    <x v="2"/>
    <x v="1"/>
    <x v="5"/>
    <n v="7683"/>
    <n v="8142"/>
    <n v="-459"/>
    <n v="5528"/>
    <n v="-2614"/>
    <n v="-2614"/>
  </r>
  <r>
    <x v="7"/>
    <x v="2"/>
    <x v="0"/>
    <x v="0"/>
    <n v="7710"/>
    <n v="5823"/>
    <n v="1887"/>
    <n v="8516"/>
    <n v="2693"/>
    <n v="2693"/>
  </r>
  <r>
    <x v="7"/>
    <x v="2"/>
    <x v="0"/>
    <x v="1"/>
    <n v="6061"/>
    <n v="6685"/>
    <n v="-624"/>
    <n v="7331"/>
    <n v="646"/>
    <n v="646"/>
  </r>
  <r>
    <x v="7"/>
    <x v="2"/>
    <x v="1"/>
    <x v="2"/>
    <n v="8699"/>
    <n v="8947"/>
    <n v="-248"/>
    <n v="6664"/>
    <n v="-2283"/>
    <n v="-2283"/>
  </r>
  <r>
    <x v="7"/>
    <x v="2"/>
    <x v="1"/>
    <x v="3"/>
    <n v="7686"/>
    <n v="6018"/>
    <n v="1668"/>
    <n v="5873"/>
    <n v="-145"/>
    <n v="-145"/>
  </r>
  <r>
    <x v="7"/>
    <x v="2"/>
    <x v="1"/>
    <x v="4"/>
    <n v="8405"/>
    <n v="6604"/>
    <n v="1801"/>
    <n v="5374"/>
    <n v="-1230"/>
    <n v="-1230"/>
  </r>
  <r>
    <x v="7"/>
    <x v="2"/>
    <x v="1"/>
    <x v="5"/>
    <n v="9820"/>
    <n v="7226"/>
    <n v="2594"/>
    <n v="5056"/>
    <n v="-2170"/>
    <n v="-2170"/>
  </r>
  <r>
    <x v="8"/>
    <x v="2"/>
    <x v="0"/>
    <x v="0"/>
    <n v="7026"/>
    <n v="5230"/>
    <n v="1796"/>
    <n v="5988"/>
    <n v="758"/>
    <n v="758"/>
  </r>
  <r>
    <x v="8"/>
    <x v="2"/>
    <x v="0"/>
    <x v="1"/>
    <n v="5232"/>
    <n v="9454"/>
    <n v="-4222"/>
    <n v="7813"/>
    <n v="-1641"/>
    <n v="-1641"/>
  </r>
  <r>
    <x v="8"/>
    <x v="2"/>
    <x v="1"/>
    <x v="2"/>
    <n v="6528"/>
    <n v="8219"/>
    <n v="-1691"/>
    <n v="7606"/>
    <n v="-613"/>
    <n v="-613"/>
  </r>
  <r>
    <x v="8"/>
    <x v="2"/>
    <x v="1"/>
    <x v="3"/>
    <n v="7953"/>
    <n v="6989"/>
    <n v="964"/>
    <n v="5983"/>
    <n v="-1006"/>
    <n v="-1006"/>
  </r>
  <r>
    <x v="8"/>
    <x v="2"/>
    <x v="1"/>
    <x v="4"/>
    <n v="7755"/>
    <n v="8409"/>
    <n v="-654"/>
    <n v="6859"/>
    <n v="-1550"/>
    <n v="-1550"/>
  </r>
  <r>
    <x v="8"/>
    <x v="2"/>
    <x v="1"/>
    <x v="5"/>
    <n v="9616"/>
    <n v="6711"/>
    <n v="2905"/>
    <n v="6428"/>
    <n v="-283"/>
    <n v="-283"/>
  </r>
  <r>
    <x v="9"/>
    <x v="3"/>
    <x v="0"/>
    <x v="0"/>
    <n v="6700"/>
    <n v="7050"/>
    <n v="-350"/>
    <n v="6505"/>
    <n v="-545"/>
    <n v="-545"/>
  </r>
  <r>
    <x v="9"/>
    <x v="3"/>
    <x v="0"/>
    <x v="1"/>
    <n v="9866"/>
    <n v="6091"/>
    <n v="3775"/>
    <n v="8307"/>
    <n v="2216"/>
    <n v="2216"/>
  </r>
  <r>
    <x v="9"/>
    <x v="3"/>
    <x v="1"/>
    <x v="2"/>
    <n v="6033"/>
    <n v="9097"/>
    <n v="-3064"/>
    <n v="6538"/>
    <n v="-2559"/>
    <n v="-2559"/>
  </r>
  <r>
    <x v="9"/>
    <x v="3"/>
    <x v="1"/>
    <x v="3"/>
    <n v="7522"/>
    <n v="5149"/>
    <n v="2373"/>
    <n v="5327"/>
    <n v="178"/>
    <n v="178"/>
  </r>
  <r>
    <x v="9"/>
    <x v="3"/>
    <x v="1"/>
    <x v="4"/>
    <n v="7067"/>
    <n v="9497"/>
    <n v="-2430"/>
    <n v="7962"/>
    <n v="-1535"/>
    <n v="-1535"/>
  </r>
  <r>
    <x v="9"/>
    <x v="3"/>
    <x v="1"/>
    <x v="5"/>
    <n v="6088"/>
    <n v="9351"/>
    <n v="-3263"/>
    <n v="8418"/>
    <n v="-933"/>
    <n v="-933"/>
  </r>
  <r>
    <x v="10"/>
    <x v="3"/>
    <x v="0"/>
    <x v="0"/>
    <n v="8937"/>
    <n v="9013"/>
    <n v="-76"/>
    <n v="7663"/>
    <n v="-1350"/>
    <n v="-1350"/>
  </r>
  <r>
    <x v="10"/>
    <x v="3"/>
    <x v="0"/>
    <x v="1"/>
    <n v="7720"/>
    <n v="7128"/>
    <n v="592"/>
    <n v="6983"/>
    <n v="-145"/>
    <n v="-145"/>
  </r>
  <r>
    <x v="10"/>
    <x v="3"/>
    <x v="1"/>
    <x v="2"/>
    <n v="9575"/>
    <n v="7512"/>
    <n v="2063"/>
    <n v="7426"/>
    <n v="-86"/>
    <n v="-86"/>
  </r>
  <r>
    <x v="10"/>
    <x v="3"/>
    <x v="1"/>
    <x v="3"/>
    <n v="7554"/>
    <n v="8568"/>
    <n v="-1014"/>
    <n v="9693"/>
    <n v="1125"/>
    <n v="1125"/>
  </r>
  <r>
    <x v="10"/>
    <x v="3"/>
    <x v="1"/>
    <x v="4"/>
    <n v="6328"/>
    <n v="9091"/>
    <n v="-2763"/>
    <n v="6066"/>
    <n v="-3025"/>
    <n v="-3025"/>
  </r>
  <r>
    <x v="10"/>
    <x v="3"/>
    <x v="1"/>
    <x v="5"/>
    <n v="9646"/>
    <n v="9126"/>
    <n v="520"/>
    <n v="6764"/>
    <n v="-2362"/>
    <n v="-2362"/>
  </r>
  <r>
    <x v="11"/>
    <x v="3"/>
    <x v="0"/>
    <x v="0"/>
    <n v="9119"/>
    <n v="6237"/>
    <n v="2882"/>
    <n v="9981"/>
    <n v="3744"/>
    <n v="3744"/>
  </r>
  <r>
    <x v="11"/>
    <x v="3"/>
    <x v="0"/>
    <x v="1"/>
    <n v="7390"/>
    <n v="7027"/>
    <n v="363"/>
    <n v="6496"/>
    <n v="-531"/>
    <n v="-531"/>
  </r>
  <r>
    <x v="11"/>
    <x v="3"/>
    <x v="1"/>
    <x v="2"/>
    <n v="6580"/>
    <n v="9520"/>
    <n v="-2940"/>
    <n v="9530"/>
    <n v="10"/>
    <n v="10"/>
  </r>
  <r>
    <x v="11"/>
    <x v="3"/>
    <x v="1"/>
    <x v="3"/>
    <n v="8671"/>
    <n v="8741"/>
    <n v="-70"/>
    <n v="7008"/>
    <n v="-1733"/>
    <n v="-1733"/>
  </r>
  <r>
    <x v="11"/>
    <x v="3"/>
    <x v="1"/>
    <x v="4"/>
    <n v="8508"/>
    <n v="8193"/>
    <n v="315"/>
    <n v="5425"/>
    <n v="-2768"/>
    <n v="-2768"/>
  </r>
  <r>
    <x v="11"/>
    <x v="3"/>
    <x v="1"/>
    <x v="5"/>
    <n v="7889"/>
    <n v="7656"/>
    <n v="233"/>
    <n v="5286"/>
    <n v="-2370"/>
    <n v="-237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BudgetReport" cacheId="1" applyNumberFormats="0" applyBorderFormats="0" applyFontFormats="0" applyPatternFormats="0" applyAlignmentFormats="0" applyWidthHeightFormats="1" dataCaption="Values" grandTotalCaption="Totals" updatedVersion="4" minRefreshableVersion="3" itemPrintTitles="1" createdVersion="4" indent="0" outline="1" outlineData="1" multipleFieldFilters="0" chartFormat="1">
  <location ref="A10:F22" firstHeaderRow="1" firstDataRow="2" firstDataCol="1" rowPageCount="2" colPageCount="1"/>
  <pivotFields count="10">
    <pivotField axis="axisPage" showAll="0" defaultSubtotal="0">
      <items count="12">
        <item x="0"/>
        <item x="1"/>
        <item x="2"/>
        <item x="3"/>
        <item x="4"/>
        <item x="5"/>
        <item x="6"/>
        <item x="7"/>
        <item x="8"/>
        <item x="9"/>
        <item x="10"/>
        <item x="11"/>
      </items>
    </pivotField>
    <pivotField axis="axisPage" showAll="0" defaultSubtotal="0">
      <items count="4">
        <item x="0"/>
        <item x="1"/>
        <item x="2"/>
        <item x="3"/>
      </items>
    </pivotField>
    <pivotField axis="axisRow" showAll="0">
      <items count="3">
        <item x="1"/>
        <item x="0"/>
        <item t="default"/>
      </items>
    </pivotField>
    <pivotField axis="axisRow" showAll="0" defaultSubtotal="0">
      <items count="7">
        <item x="0"/>
        <item x="6"/>
        <item x="5"/>
        <item x="3"/>
        <item x="4"/>
        <item x="2"/>
        <item x="1"/>
      </items>
    </pivotField>
    <pivotField dataField="1" showAll="0" defaultSubtotal="0"/>
    <pivotField dataField="1" showAll="0" defaultSubtotal="0"/>
    <pivotField dataField="1" showAll="0"/>
    <pivotField dataField="1" showAll="0" defaultSubtotal="0"/>
    <pivotField dataField="1" showAll="0" defaultSubtotal="0"/>
    <pivotField numFmtId="164" showAll="0" defaultSubtotal="0"/>
  </pivotFields>
  <rowFields count="2">
    <field x="2"/>
    <field x="3"/>
  </rowFields>
  <rowItems count="11">
    <i>
      <x/>
    </i>
    <i r="1">
      <x v="1"/>
    </i>
    <i r="1">
      <x v="2"/>
    </i>
    <i r="1">
      <x v="3"/>
    </i>
    <i r="1">
      <x v="4"/>
    </i>
    <i r="1">
      <x v="5"/>
    </i>
    <i>
      <x v="1"/>
    </i>
    <i r="1">
      <x/>
    </i>
    <i r="1">
      <x v="2"/>
    </i>
    <i r="1">
      <x v="6"/>
    </i>
    <i t="grand">
      <x/>
    </i>
  </rowItems>
  <colFields count="1">
    <field x="-2"/>
  </colFields>
  <colItems count="5">
    <i>
      <x/>
    </i>
    <i i="1">
      <x v="1"/>
    </i>
    <i i="2">
      <x v="2"/>
    </i>
    <i i="3">
      <x v="3"/>
    </i>
    <i i="4">
      <x v="4"/>
    </i>
  </colItems>
  <pageFields count="2">
    <pageField fld="0" hier="-1"/>
    <pageField fld="1" hier="-1"/>
  </pageFields>
  <dataFields count="5">
    <dataField name="Prévisionnel Total" fld="4" baseField="0" baseItem="0"/>
    <dataField name="Réel Total" fld="5" baseField="0" baseItem="0"/>
    <dataField name="Variance Total" fld="6" baseField="0" baseItem="0"/>
    <dataField name="Année préc. Total" fld="7" baseField="0" baseItem="0"/>
    <dataField name="Variance année préc. Total" fld="8" baseField="0" baseItem="0"/>
  </dataFields>
  <formats count="2">
    <format dxfId="52">
      <pivotArea outline="0" collapsedLevelsAreSubtotals="1" fieldPosition="0"/>
    </format>
    <format dxfId="36">
      <pivotArea type="all" dataOnly="0" outline="0" fieldPosition="0"/>
    </format>
  </formats>
  <pivotTableStyleInfo name="PivotStyleMedium2" showRowHeaders="1" showColHeaders="1" showRowStripes="0" showColStripes="0" showLastColumn="1"/>
</pivotTableDefinition>
</file>

<file path=xl/pivotTables/pivotTable2.xml><?xml version="1.0" encoding="utf-8"?>
<pivotTableDefinition xmlns="http://schemas.openxmlformats.org/spreadsheetml/2006/main" name="BudgetReport" cacheId="0" applyNumberFormats="0" applyBorderFormats="0" applyFontFormats="0" applyPatternFormats="0" applyAlignmentFormats="0" applyWidthHeightFormats="1" dataCaption="Values" grandTotalCaption="Totals" updatedVersion="4" minRefreshableVersion="3" itemPrintTitles="1" createdVersion="4" indent="0" outline="1" outlineData="1" multipleFieldFilters="0" chartFormat="1">
  <location ref="A10:G15" firstHeaderRow="1" firstDataRow="2" firstDataCol="1" rowPageCount="2" colPageCount="1"/>
  <pivotFields count="9">
    <pivotField axis="axisPage" showAll="0" defaultSubtotal="0">
      <items count="12">
        <item x="0"/>
        <item x="1"/>
        <item x="2"/>
        <item x="3"/>
        <item x="4"/>
        <item x="5"/>
        <item x="6"/>
        <item x="7"/>
        <item x="8"/>
        <item x="9"/>
        <item x="10"/>
        <item x="11"/>
      </items>
    </pivotField>
    <pivotField axis="axisPage" showAll="0" defaultSubtotal="0">
      <items count="4">
        <item x="0"/>
        <item x="1"/>
        <item x="2"/>
        <item x="3"/>
      </items>
    </pivotField>
    <pivotField axis="axisRow" showAll="0" defaultSubtotal="0">
      <items count="3">
        <item n="Viennoiseries" x="1"/>
        <item n="Pains Spéciaux" x="2"/>
        <item n="Baguettes" x="0"/>
      </items>
    </pivotField>
    <pivotField dataField="1" showAll="0" defaultSubtotal="0"/>
    <pivotField dataField="1" showAll="0" defaultSubtotal="0"/>
    <pivotField dataField="1" showAll="0"/>
    <pivotField dataField="1" showAll="0" defaultSubtotal="0"/>
    <pivotField dataField="1" showAll="0" defaultSubtotal="0"/>
    <pivotField dataField="1" showAll="0" defaultSubtotal="0"/>
  </pivotFields>
  <rowFields count="1">
    <field x="2"/>
  </rowFields>
  <rowItems count="4">
    <i>
      <x/>
    </i>
    <i>
      <x v="1"/>
    </i>
    <i>
      <x v="2"/>
    </i>
    <i t="grand">
      <x/>
    </i>
  </rowItems>
  <colFields count="1">
    <field x="-2"/>
  </colFields>
  <colItems count="6">
    <i>
      <x/>
    </i>
    <i i="1">
      <x v="1"/>
    </i>
    <i i="2">
      <x v="2"/>
    </i>
    <i i="3">
      <x v="3"/>
    </i>
    <i i="4">
      <x v="4"/>
    </i>
    <i i="5">
      <x v="5"/>
    </i>
  </colItems>
  <pageFields count="2">
    <pageField fld="0" hier="-1"/>
    <pageField fld="1" hier="-1"/>
  </pageFields>
  <dataFields count="6">
    <dataField name="Prévisionnel Total" fld="3" baseField="0" baseItem="0"/>
    <dataField name="Réel Total" fld="4" baseField="0" baseItem="0"/>
    <dataField name="Variance Total" fld="5" baseField="0" baseItem="0"/>
    <dataField name="Année préc. Total" fld="6" baseField="0" baseItem="0"/>
    <dataField name="Variance année préc. Total" fld="7" baseField="0" baseItem="0"/>
    <dataField name="Somme sur Aperçu actuel - précédent" fld="8" baseField="0" baseItem="0"/>
  </dataFields>
  <formats count="2">
    <format dxfId="49">
      <pivotArea outline="0" collapsedLevelsAreSubtotals="1" fieldPosition="0"/>
    </format>
    <format dxfId="31">
      <pivotArea type="all" dataOnly="0" outline="0" fieldPosition="0"/>
    </format>
  </formats>
  <pivotTableStyleInfo name="PivotStyleMedium2" showRowHeaders="1" showColHeaders="1" showRowStripes="0" showColStripes="0" showLastColumn="1"/>
</pivotTableDefinition>
</file>

<file path=xl/tables/table1.xml><?xml version="1.0" encoding="utf-8"?>
<table xmlns="http://schemas.openxmlformats.org/spreadsheetml/2006/main" id="6" name="BudgetSummary" displayName="BudgetSummary" ref="A3:D6" totalsRowShown="0" headerRowDxfId="42" dataDxfId="41">
  <autoFilter ref="A3:D6"/>
  <tableColumns count="4">
    <tableColumn id="1" name="Total du budget" dataDxfId="46"/>
    <tableColumn id="2" name="Estimé" dataDxfId="45">
      <calculatedColumnFormula>SUM(ExpenseDetails[Prévisionnel])</calculatedColumnFormula>
    </tableColumn>
    <tableColumn id="3" name="Réel" dataDxfId="44">
      <calculatedColumnFormula>SUM(ExpenseDetails[Réel])</calculatedColumnFormula>
    </tableColumn>
    <tableColumn id="4" name="Différence" dataDxfId="43">
      <calculatedColumnFormula>BudgetSummary[[#This Row],[Réel]]-BudgetSummary[[#This Row],[Estimé]]</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7" name="Table7" displayName="Table7" ref="A3:B5" headerRowCount="0" totalsRowShown="0" headerRowDxfId="38" dataDxfId="37">
  <tableColumns count="2">
    <tableColumn id="1" name="Column1" headerRowDxfId="51" dataDxfId="40"/>
    <tableColumn id="2" name="Column2" headerRowDxfId="50" dataDxfId="39"/>
  </tableColumns>
  <tableStyleInfo name="Budget 2" showFirstColumn="0" showLastColumn="0" showRowStripes="1" showColumnStripes="0"/>
</table>
</file>

<file path=xl/tables/table3.xml><?xml version="1.0" encoding="utf-8"?>
<table xmlns="http://schemas.openxmlformats.org/spreadsheetml/2006/main" id="1" name="ExpenseDetails" displayName="ExpenseDetails" ref="A1:J74" totalsRowShown="0" dataDxfId="0">
  <autoFilter ref="A1:J74"/>
  <sortState ref="A2:F60">
    <sortCondition ref="B2:B60"/>
    <sortCondition ref="A2:A60"/>
  </sortState>
  <tableColumns count="10">
    <tableColumn id="2" name="Mois" dataDxfId="10"/>
    <tableColumn id="1" name="Trim." dataDxfId="9"/>
    <tableColumn id="7" name="Catégorie" dataDxfId="8"/>
    <tableColumn id="8" name="Poste" dataDxfId="7"/>
    <tableColumn id="3" name="Prévisionnel" dataDxfId="6"/>
    <tableColumn id="4" name="Réel" dataDxfId="5"/>
    <tableColumn id="5" name="Variance" dataDxfId="4">
      <calculatedColumnFormula>ExpenseDetails[Prévisionnel]-ExpenseDetails[Réel]</calculatedColumnFormula>
    </tableColumn>
    <tableColumn id="9" name="Année préc." dataDxfId="3"/>
    <tableColumn id="10" name="Variance année préc." dataDxfId="2">
      <calculatedColumnFormula>ExpenseDetails[Année préc.]-ExpenseDetails[[#This Row],[Réel]]</calculatedColumnFormula>
    </tableColumn>
    <tableColumn id="6" name="Aperçu actuel - précédent" dataDxfId="1">
      <calculatedColumnFormula>ExpenseDetails[[#This Row],[Variance année préc.]]</calculatedColumnFormula>
    </tableColumn>
  </tableColumns>
  <tableStyleInfo name="TableStyleLight12" showFirstColumn="0" showLastColumn="0" showRowStripes="1" showColumnStripes="0"/>
</table>
</file>

<file path=xl/tables/table4.xml><?xml version="1.0" encoding="utf-8"?>
<table xmlns="http://schemas.openxmlformats.org/spreadsheetml/2006/main" id="8" name="Table8" displayName="Table8" ref="A3:B5" headerRowCount="0" totalsRowShown="0" headerRowDxfId="33" dataDxfId="32">
  <tableColumns count="2">
    <tableColumn id="1" name="Column1" headerRowDxfId="48" dataDxfId="35"/>
    <tableColumn id="2" name="Column2" headerRowDxfId="47" dataDxfId="34"/>
  </tableColumns>
  <tableStyleInfo name="Budget 2" showFirstColumn="0" showLastColumn="0" showRowStripes="1" showColumnStripes="0"/>
</table>
</file>

<file path=xl/tables/table5.xml><?xml version="1.0" encoding="utf-8"?>
<table xmlns="http://schemas.openxmlformats.org/spreadsheetml/2006/main" id="3" name="IncomeDetails" displayName="IncomeDetails" ref="A1:I37" totalsRowShown="0" headerRowDxfId="21" dataDxfId="20">
  <autoFilter ref="A1:I37"/>
  <sortState ref="A2:F60">
    <sortCondition ref="B2:B60"/>
    <sortCondition ref="A2:A60"/>
  </sortState>
  <tableColumns count="9">
    <tableColumn id="2" name="Mois" dataDxfId="30"/>
    <tableColumn id="1" name="Trim." dataDxfId="29"/>
    <tableColumn id="8" name="Poste" dataDxfId="28"/>
    <tableColumn id="3" name="Prévisionnel" dataDxfId="27"/>
    <tableColumn id="4" name="Réel" dataDxfId="26"/>
    <tableColumn id="5" name="Variance" dataDxfId="25">
      <calculatedColumnFormula>IncomeDetails[Réel]-IncomeDetails[[#This Row],[Prévisionnel]]</calculatedColumnFormula>
    </tableColumn>
    <tableColumn id="9" name="Année préc." dataDxfId="24"/>
    <tableColumn id="10" name="Variance année préc." dataDxfId="23">
      <calculatedColumnFormula>IncomeDetails[Réel]-IncomeDetails[Année préc.]</calculatedColumnFormula>
    </tableColumn>
    <tableColumn id="6" name="Aperçu actuel - précédent" dataDxfId="22">
      <calculatedColumnFormula>IncomeDetails[[#This Row],[Variance année préc.]]</calculatedColumnFormula>
    </tableColumn>
  </tableColumns>
  <tableStyleInfo name="TableStyleLight12" showFirstColumn="0" showLastColumn="0" showRowStripes="1" showColumnStripes="0"/>
</table>
</file>

<file path=xl/tables/table6.xml><?xml version="1.0" encoding="utf-8"?>
<table xmlns="http://schemas.openxmlformats.org/spreadsheetml/2006/main" id="9" name="BudgetCategoryLookup" displayName="BudgetCategoryLookup" ref="B1:B3" totalsRowShown="0" headerRowDxfId="15" dataDxfId="14">
  <autoFilter ref="B1:B3"/>
  <tableColumns count="1">
    <tableColumn id="1" name="Recherche catégorie budget" dataDxfId="16"/>
  </tableColumns>
  <tableStyleInfo name="TableStyleMedium21" showFirstColumn="0" showLastColumn="0" showRowStripes="1" showColumnStripes="0"/>
</table>
</file>

<file path=xl/tables/table7.xml><?xml version="1.0" encoding="utf-8"?>
<table xmlns="http://schemas.openxmlformats.org/spreadsheetml/2006/main" id="4" name="IncomeLookup" displayName="IncomeLookup" ref="C1:C5" totalsRowShown="0" headerRowDxfId="12" dataDxfId="11">
  <autoFilter ref="C1:C5"/>
  <tableColumns count="1">
    <tableColumn id="1" name="Recherche poste recettes" dataDxfId="13"/>
  </tableColumns>
  <tableStyleInfo name="TableStyleMedium21" showFirstColumn="0" showLastColumn="0" showRowStripes="1" showColumnStripes="0"/>
</table>
</file>

<file path=xl/tables/table8.xml><?xml version="1.0" encoding="utf-8"?>
<table xmlns="http://schemas.openxmlformats.org/spreadsheetml/2006/main" id="2" name="BudgetLineItemLookup" displayName="BudgetLineItemLookup" ref="A1:A25" totalsRowShown="0" headerRowDxfId="18" dataDxfId="17">
  <autoFilter ref="A1:A25"/>
  <sortState ref="A2:A13">
    <sortCondition ref="A1:A13"/>
  </sortState>
  <tableColumns count="1">
    <tableColumn id="1" name="Recherche poste budget" dataDxfId="19"/>
  </tableColumns>
  <tableStyleInfo name="TableStyleMedium21" showFirstColumn="0" showLastColumn="0" showRowStripes="1" showColumnStripes="0"/>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Adjacency">
  <a:themeElements>
    <a:clrScheme name="Adjacency">
      <a:dk1>
        <a:srgbClr val="2F2B20"/>
      </a:dk1>
      <a:lt1>
        <a:srgbClr val="FFFFFF"/>
      </a:lt1>
      <a:dk2>
        <a:srgbClr val="675E47"/>
      </a:dk2>
      <a:lt2>
        <a:srgbClr val="DFDCB7"/>
      </a:lt2>
      <a:accent1>
        <a:srgbClr val="A9A57C"/>
      </a:accent1>
      <a:accent2>
        <a:srgbClr val="9CBEBD"/>
      </a:accent2>
      <a:accent3>
        <a:srgbClr val="D2CB6C"/>
      </a:accent3>
      <a:accent4>
        <a:srgbClr val="95A39D"/>
      </a:accent4>
      <a:accent5>
        <a:srgbClr val="C89F5D"/>
      </a:accent5>
      <a:accent6>
        <a:srgbClr val="B1A089"/>
      </a:accent6>
      <a:hlink>
        <a:srgbClr val="D25814"/>
      </a:hlink>
      <a:folHlink>
        <a:srgbClr val="849A0A"/>
      </a:folHlink>
    </a:clrScheme>
    <a:fontScheme name="Office">
      <a:majorFont>
        <a:latin typeface="Cambria"/>
        <a:ea typeface=""/>
        <a:cs typeface=""/>
        <a:font script="Jpan" typeface="ＭＳ ゴシック"/>
        <a:font script="Hang" typeface="맑은 고딕"/>
        <a:font script="Hans" typeface="宋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明朝"/>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Adjacency">
      <a:fillStyleLst>
        <a:solidFill>
          <a:schemeClr val="phClr"/>
        </a:solidFill>
        <a:solidFill>
          <a:schemeClr val="phClr">
            <a:tint val="55000"/>
          </a:schemeClr>
        </a:solidFill>
        <a:solidFill>
          <a:schemeClr val="phClr"/>
        </a:solidFill>
      </a:fillStyleLst>
      <a:lnStyleLst>
        <a:ln w="12700"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outerShdw blurRad="50800" dist="25400" algn="bl" rotWithShape="0">
              <a:srgbClr val="000000">
                <a:alpha val="60000"/>
              </a:srgbClr>
            </a:outerShdw>
          </a:effectLst>
        </a:effectStyle>
        <a:effectStyle>
          <a:effectLst/>
          <a:scene3d>
            <a:camera prst="orthographicFront">
              <a:rot lat="0" lon="0" rev="0"/>
            </a:camera>
            <a:lightRig rig="brightRoom" dir="tl">
              <a:rot lat="0" lon="0" rev="1800000"/>
            </a:lightRig>
          </a:scene3d>
          <a:sp3d contourW="10160" prstMaterial="dkEdge">
            <a:bevelT w="38100" h="50800" prst="angle"/>
            <a:contourClr>
              <a:schemeClr val="phClr">
                <a:shade val="40000"/>
                <a:satMod val="150000"/>
              </a:schemeClr>
            </a:contourClr>
          </a:sp3d>
        </a:effectStyle>
      </a:effectStyleLst>
      <a:bgFillStyleLst>
        <a:solidFill>
          <a:schemeClr val="phClr"/>
        </a:solidFill>
        <a:gradFill rotWithShape="1">
          <a:gsLst>
            <a:gs pos="0">
              <a:schemeClr val="phClr">
                <a:tint val="90000"/>
              </a:schemeClr>
            </a:gs>
            <a:gs pos="75000">
              <a:schemeClr val="phClr">
                <a:shade val="100000"/>
                <a:satMod val="115000"/>
              </a:schemeClr>
            </a:gs>
            <a:gs pos="100000">
              <a:schemeClr val="phClr">
                <a:shade val="70000"/>
                <a:satMod val="130000"/>
              </a:schemeClr>
            </a:gs>
          </a:gsLst>
          <a:path path="circle">
            <a:fillToRect l="20000" t="50000" r="100000" b="50000"/>
          </a:path>
        </a:gradFill>
        <a:blipFill rotWithShape="1">
          <a:blip xmlns:r="http://schemas.openxmlformats.org/officeDocument/2006/relationships" r:embed="rId1">
            <a:duotone>
              <a:schemeClr val="phClr">
                <a:tint val="97000"/>
              </a:schemeClr>
              <a:schemeClr val="phClr">
                <a:shade val="96000"/>
              </a:schemeClr>
            </a:duotone>
          </a:blip>
          <a:tile tx="0" ty="0" sx="32000" sy="32000" flip="none" algn="tl"/>
        </a:blip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vmlDrawing" Target="../drawings/vmlDrawing1.vml"/><Relationship Id="rId2" Type="http://schemas.openxmlformats.org/officeDocument/2006/relationships/table" Target="../tables/table1.xml"/><Relationship Id="rId3"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 Id="rId2"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vmlDrawing" Target="../drawings/vmlDrawing2.vml"/><Relationship Id="rId2" Type="http://schemas.openxmlformats.org/officeDocument/2006/relationships/table" Target="../tables/table3.xml"/><Relationship Id="rId3" Type="http://schemas.openxmlformats.org/officeDocument/2006/relationships/comments" Target="../comments2.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2.xml"/><Relationship Id="rId2" Type="http://schemas.openxmlformats.org/officeDocument/2006/relationships/table" Target="../tables/table4.xml"/></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 Id="rId2" Type="http://schemas.openxmlformats.org/officeDocument/2006/relationships/table" Target="../tables/table7.xml"/><Relationship Id="rId3"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5" enableFormatConditionsCalculation="0">
    <pageSetUpPr fitToPage="1"/>
  </sheetPr>
  <dimension ref="A1:E8"/>
  <sheetViews>
    <sheetView workbookViewId="0">
      <selection activeCell="D19" sqref="D19"/>
    </sheetView>
  </sheetViews>
  <sheetFormatPr baseColWidth="10" defaultColWidth="8.83203125" defaultRowHeight="15" x14ac:dyDescent="0"/>
  <cols>
    <col min="1" max="1" width="19" style="6" customWidth="1"/>
    <col min="2" max="4" width="16.6640625" style="6" customWidth="1"/>
    <col min="5" max="5" width="23.1640625" style="6" customWidth="1"/>
    <col min="6" max="6" width="15" style="6" customWidth="1"/>
    <col min="7" max="7" width="23.33203125" style="6" customWidth="1"/>
    <col min="8" max="8" width="15.1640625" style="6" customWidth="1"/>
    <col min="9" max="9" width="15.6640625" style="6" customWidth="1"/>
    <col min="10" max="10" width="27.1640625" style="6" customWidth="1"/>
    <col min="11" max="11" width="15.1640625" style="6" customWidth="1"/>
    <col min="12" max="12" width="15.6640625" style="6" customWidth="1"/>
    <col min="13" max="13" width="27.1640625" style="6" customWidth="1"/>
    <col min="14" max="14" width="15.1640625" style="6" customWidth="1"/>
    <col min="15" max="15" width="15.6640625" style="6" customWidth="1"/>
    <col min="16" max="16" width="27.1640625" style="6" customWidth="1"/>
    <col min="17" max="17" width="15.1640625" style="6" customWidth="1"/>
    <col min="18" max="18" width="15.6640625" style="6" customWidth="1"/>
    <col min="19" max="19" width="27.1640625" style="6" customWidth="1"/>
    <col min="20" max="20" width="15.1640625" style="6" customWidth="1"/>
    <col min="21" max="21" width="15.6640625" style="6" customWidth="1"/>
    <col min="22" max="22" width="27.1640625" style="6" customWidth="1"/>
    <col min="23" max="23" width="15.1640625" style="6" customWidth="1"/>
    <col min="24" max="24" width="15.6640625" style="6" customWidth="1"/>
    <col min="25" max="25" width="27.1640625" style="6" customWidth="1"/>
    <col min="26" max="26" width="15.1640625" style="6" customWidth="1"/>
    <col min="27" max="27" width="15.6640625" style="6" customWidth="1"/>
    <col min="28" max="28" width="27.1640625" style="6" customWidth="1"/>
    <col min="29" max="29" width="15.1640625" style="6" customWidth="1"/>
    <col min="30" max="30" width="15.6640625" style="6" customWidth="1"/>
    <col min="31" max="31" width="27.1640625" style="6" customWidth="1"/>
    <col min="32" max="32" width="15.1640625" style="6" customWidth="1"/>
    <col min="33" max="33" width="15.6640625" style="6" customWidth="1"/>
    <col min="34" max="34" width="27.1640625" style="6" customWidth="1"/>
    <col min="35" max="35" width="15.1640625" style="6" customWidth="1"/>
    <col min="36" max="36" width="20.6640625" style="6" customWidth="1"/>
    <col min="37" max="37" width="32.1640625" style="6" customWidth="1"/>
    <col min="38" max="38" width="20.33203125" style="6" customWidth="1"/>
    <col min="39" max="39" width="19.83203125" style="6" bestFit="1" customWidth="1"/>
    <col min="40" max="40" width="27.1640625" style="6" bestFit="1" customWidth="1"/>
    <col min="41" max="41" width="15.1640625" style="6" customWidth="1"/>
    <col min="42" max="42" width="33.83203125" style="6" customWidth="1"/>
    <col min="43" max="43" width="22" style="6" customWidth="1"/>
    <col min="44" max="44" width="32.1640625" style="6" bestFit="1" customWidth="1"/>
    <col min="45" max="45" width="20.33203125" style="6" bestFit="1" customWidth="1"/>
    <col min="46" max="46" width="11.33203125" style="6" bestFit="1" customWidth="1"/>
    <col min="47" max="16384" width="8.83203125" style="6"/>
  </cols>
  <sheetData>
    <row r="1" spans="1:5" ht="26" thickBot="1">
      <c r="A1" s="5" t="s">
        <v>55</v>
      </c>
      <c r="B1" s="5"/>
      <c r="C1" s="5"/>
      <c r="D1" s="5"/>
    </row>
    <row r="2" spans="1:5" ht="16" thickTop="1">
      <c r="B2" s="7"/>
    </row>
    <row r="3" spans="1:5" ht="18">
      <c r="A3" s="8" t="s">
        <v>56</v>
      </c>
      <c r="B3" s="8" t="s">
        <v>57</v>
      </c>
      <c r="C3" s="8" t="s">
        <v>34</v>
      </c>
      <c r="D3" s="8" t="s">
        <v>7</v>
      </c>
    </row>
    <row r="4" spans="1:5" ht="18">
      <c r="A4" s="8" t="s">
        <v>58</v>
      </c>
      <c r="B4" s="9">
        <f>SUM(IncomeDetails[Prévisionnel])</f>
        <v>5</v>
      </c>
      <c r="C4" s="9">
        <f>SUM(IncomeDetails[Réel])</f>
        <v>5</v>
      </c>
      <c r="D4" s="9">
        <f>BudgetSummary[[#This Row],[Réel]]-BudgetSummary[[#This Row],[Estimé]]</f>
        <v>0</v>
      </c>
    </row>
    <row r="5" spans="1:5" ht="18">
      <c r="A5" s="8" t="s">
        <v>59</v>
      </c>
      <c r="B5" s="9">
        <f>SUM(ExpenseDetails[Prévisionnel])</f>
        <v>11190</v>
      </c>
      <c r="C5" s="9">
        <f>SUM(ExpenseDetails[Réel])</f>
        <v>3060</v>
      </c>
      <c r="D5" s="9">
        <f>BudgetSummary[[#This Row],[Estimé]]-BudgetSummary[[#This Row],[Réel]]</f>
        <v>8130</v>
      </c>
    </row>
    <row r="6" spans="1:5" ht="18">
      <c r="A6" s="8" t="s">
        <v>7</v>
      </c>
      <c r="B6" s="9">
        <f>B4-B5</f>
        <v>-11185</v>
      </c>
      <c r="C6" s="9">
        <f>C4-C5</f>
        <v>-3055</v>
      </c>
      <c r="D6" s="9">
        <f>BudgetSummary[[#This Row],[Réel]]-BudgetSummary[[#This Row],[Estimé]]</f>
        <v>8130</v>
      </c>
    </row>
    <row r="8" spans="1:5"/>
  </sheetData>
  <mergeCells count="1">
    <mergeCell ref="A1:D1"/>
  </mergeCells>
  <pageMargins left="0.7" right="0.7" top="0.75" bottom="0.75" header="0.3" footer="0.3"/>
  <pageSetup paperSize="9" orientation="portrait" horizontalDpi="4294967292" verticalDpi="4294967292"/>
  <legacyDrawing r:id="rId1"/>
  <tableParts count="1">
    <tablePart r:id="rId2"/>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enableFormatConditionsCalculation="0"/>
  <dimension ref="A1:H22"/>
  <sheetViews>
    <sheetView workbookViewId="0">
      <selection activeCell="C17" sqref="C17"/>
    </sheetView>
  </sheetViews>
  <sheetFormatPr baseColWidth="10" defaultColWidth="8.83203125" defaultRowHeight="15" x14ac:dyDescent="0"/>
  <cols>
    <col min="1" max="1" width="30.5" style="6" customWidth="1"/>
    <col min="2" max="2" width="15.5" style="6" customWidth="1"/>
    <col min="3" max="5" width="15.6640625" style="6" customWidth="1"/>
    <col min="6" max="6" width="22.1640625" style="6" customWidth="1"/>
    <col min="7" max="7" width="23.1640625" style="6" customWidth="1"/>
    <col min="8" max="8" width="15" style="6" customWidth="1"/>
    <col min="9" max="9" width="23.33203125" style="6" customWidth="1"/>
    <col min="10" max="10" width="15.1640625" style="6" customWidth="1"/>
    <col min="11" max="11" width="15.6640625" style="6" customWidth="1"/>
    <col min="12" max="12" width="27.1640625" style="6" customWidth="1"/>
    <col min="13" max="13" width="15.1640625" style="6" customWidth="1"/>
    <col min="14" max="14" width="15.6640625" style="6" customWidth="1"/>
    <col min="15" max="15" width="27.1640625" style="6" customWidth="1"/>
    <col min="16" max="16" width="15.1640625" style="6" customWidth="1"/>
    <col min="17" max="17" width="15.6640625" style="6" customWidth="1"/>
    <col min="18" max="18" width="27.1640625" style="6" customWidth="1"/>
    <col min="19" max="19" width="15.1640625" style="6" customWidth="1"/>
    <col min="20" max="20" width="15.6640625" style="6" customWidth="1"/>
    <col min="21" max="21" width="27.1640625" style="6" customWidth="1"/>
    <col min="22" max="22" width="15.1640625" style="6" customWidth="1"/>
    <col min="23" max="23" width="15.6640625" style="6" customWidth="1"/>
    <col min="24" max="24" width="27.1640625" style="6" customWidth="1"/>
    <col min="25" max="25" width="15.1640625" style="6" customWidth="1"/>
    <col min="26" max="26" width="15.6640625" style="6" customWidth="1"/>
    <col min="27" max="27" width="27.1640625" style="6" customWidth="1"/>
    <col min="28" max="28" width="15.1640625" style="6" customWidth="1"/>
    <col min="29" max="29" width="15.6640625" style="6" customWidth="1"/>
    <col min="30" max="30" width="27.1640625" style="6" customWidth="1"/>
    <col min="31" max="31" width="15.1640625" style="6" customWidth="1"/>
    <col min="32" max="32" width="15.6640625" style="6" customWidth="1"/>
    <col min="33" max="33" width="27.1640625" style="6" customWidth="1"/>
    <col min="34" max="34" width="15.1640625" style="6" customWidth="1"/>
    <col min="35" max="35" width="15.6640625" style="6" customWidth="1"/>
    <col min="36" max="36" width="27.1640625" style="6" customWidth="1"/>
    <col min="37" max="37" width="15.1640625" style="6" customWidth="1"/>
    <col min="38" max="38" width="20.6640625" style="6" customWidth="1"/>
    <col min="39" max="39" width="32.1640625" style="6" customWidth="1"/>
    <col min="40" max="40" width="20.33203125" style="6" customWidth="1"/>
    <col min="41" max="41" width="19.83203125" style="6" bestFit="1" customWidth="1"/>
    <col min="42" max="42" width="27.1640625" style="6" bestFit="1" customWidth="1"/>
    <col min="43" max="43" width="15.1640625" style="6" customWidth="1"/>
    <col min="44" max="44" width="33.83203125" style="6" customWidth="1"/>
    <col min="45" max="45" width="22" style="6" customWidth="1"/>
    <col min="46" max="46" width="32.1640625" style="6" bestFit="1" customWidth="1"/>
    <col min="47" max="47" width="20.33203125" style="6" bestFit="1" customWidth="1"/>
    <col min="48" max="48" width="11.33203125" style="6" bestFit="1" customWidth="1"/>
    <col min="49" max="16384" width="8.83203125" style="6"/>
  </cols>
  <sheetData>
    <row r="1" spans="1:8" ht="26" thickBot="1">
      <c r="A1" s="5" t="s">
        <v>4</v>
      </c>
      <c r="B1" s="5"/>
      <c r="C1" s="5"/>
      <c r="D1" s="5"/>
      <c r="E1" s="5"/>
      <c r="F1" s="5"/>
      <c r="G1" s="5"/>
      <c r="H1" s="5"/>
    </row>
    <row r="2" spans="1:8" ht="16" thickTop="1"/>
    <row r="3" spans="1:8" ht="30">
      <c r="A3" s="10" t="s">
        <v>5</v>
      </c>
      <c r="B3" s="11">
        <f>SUM(ExpenseDetails[Prévisionnel])</f>
        <v>11190</v>
      </c>
      <c r="E3" s="12"/>
      <c r="F3" s="12"/>
    </row>
    <row r="4" spans="1:8" ht="30">
      <c r="A4" s="10" t="s">
        <v>6</v>
      </c>
      <c r="B4" s="11">
        <f>SUM(ExpenseDetails[Réel])</f>
        <v>3060</v>
      </c>
      <c r="E4" s="12"/>
      <c r="F4" s="12"/>
    </row>
    <row r="5" spans="1:8" ht="30">
      <c r="A5" s="10" t="s">
        <v>7</v>
      </c>
      <c r="B5" s="11">
        <f>B3-B4</f>
        <v>8130</v>
      </c>
      <c r="E5" s="12"/>
      <c r="F5" s="12"/>
    </row>
    <row r="7" spans="1:8">
      <c r="A7" s="13" t="s">
        <v>19</v>
      </c>
      <c r="B7" s="6" t="s">
        <v>47</v>
      </c>
    </row>
    <row r="8" spans="1:8">
      <c r="A8" s="13" t="s">
        <v>37</v>
      </c>
      <c r="B8" s="6" t="s">
        <v>47</v>
      </c>
    </row>
    <row r="10" spans="1:8">
      <c r="B10" s="13" t="s">
        <v>2</v>
      </c>
    </row>
    <row r="11" spans="1:8">
      <c r="A11" s="13" t="s">
        <v>48</v>
      </c>
      <c r="B11" s="6" t="s">
        <v>51</v>
      </c>
      <c r="C11" s="6" t="s">
        <v>52</v>
      </c>
      <c r="D11" s="6" t="s">
        <v>3</v>
      </c>
      <c r="E11" s="6" t="s">
        <v>53</v>
      </c>
      <c r="F11" s="6" t="s">
        <v>54</v>
      </c>
    </row>
    <row r="12" spans="1:8">
      <c r="A12" s="14" t="s">
        <v>13</v>
      </c>
      <c r="B12" s="15">
        <v>366197</v>
      </c>
      <c r="C12" s="15">
        <v>361412</v>
      </c>
      <c r="D12" s="15">
        <v>4785</v>
      </c>
      <c r="E12" s="15">
        <v>342128</v>
      </c>
      <c r="F12" s="15">
        <v>-19284</v>
      </c>
    </row>
    <row r="13" spans="1:8">
      <c r="A13" s="16" t="s">
        <v>12</v>
      </c>
      <c r="B13" s="15">
        <v>8513</v>
      </c>
      <c r="C13" s="15">
        <v>5603</v>
      </c>
      <c r="D13" s="15">
        <v>2910</v>
      </c>
      <c r="E13" s="15">
        <v>8733</v>
      </c>
      <c r="F13" s="15">
        <v>3130</v>
      </c>
    </row>
    <row r="14" spans="1:8">
      <c r="A14" s="16" t="s">
        <v>11</v>
      </c>
      <c r="B14" s="15">
        <v>91537</v>
      </c>
      <c r="C14" s="15">
        <v>88239</v>
      </c>
      <c r="D14" s="15">
        <v>3298</v>
      </c>
      <c r="E14" s="15">
        <v>72021</v>
      </c>
      <c r="F14" s="15">
        <v>-16218</v>
      </c>
    </row>
    <row r="15" spans="1:8">
      <c r="A15" s="16" t="s">
        <v>17</v>
      </c>
      <c r="B15" s="15">
        <v>96141</v>
      </c>
      <c r="C15" s="15">
        <v>81995</v>
      </c>
      <c r="D15" s="15">
        <v>14146</v>
      </c>
      <c r="E15" s="15">
        <v>80426</v>
      </c>
      <c r="F15" s="15">
        <v>-1569</v>
      </c>
    </row>
    <row r="16" spans="1:8">
      <c r="A16" s="16" t="s">
        <v>18</v>
      </c>
      <c r="B16" s="15">
        <v>82747</v>
      </c>
      <c r="C16" s="15">
        <v>93837</v>
      </c>
      <c r="D16" s="15">
        <v>-11090</v>
      </c>
      <c r="E16" s="15">
        <v>85083</v>
      </c>
      <c r="F16" s="15">
        <v>-8754</v>
      </c>
    </row>
    <row r="17" spans="1:6">
      <c r="A17" s="16" t="s">
        <v>10</v>
      </c>
      <c r="B17" s="15">
        <v>87259</v>
      </c>
      <c r="C17" s="15">
        <v>91738</v>
      </c>
      <c r="D17" s="15">
        <v>-4479</v>
      </c>
      <c r="E17" s="15">
        <v>95865</v>
      </c>
      <c r="F17" s="15">
        <v>4127</v>
      </c>
    </row>
    <row r="18" spans="1:6">
      <c r="A18" s="14" t="s">
        <v>1</v>
      </c>
      <c r="B18" s="15">
        <v>185131</v>
      </c>
      <c r="C18" s="15">
        <v>182172</v>
      </c>
      <c r="D18" s="15">
        <v>2959</v>
      </c>
      <c r="E18" s="15">
        <v>186460</v>
      </c>
      <c r="F18" s="15">
        <v>4288</v>
      </c>
    </row>
    <row r="19" spans="1:6">
      <c r="A19" s="16" t="s">
        <v>8</v>
      </c>
      <c r="B19" s="15">
        <v>90128</v>
      </c>
      <c r="C19" s="15">
        <v>84812</v>
      </c>
      <c r="D19" s="15">
        <v>5316</v>
      </c>
      <c r="E19" s="15">
        <v>87431</v>
      </c>
      <c r="F19" s="15">
        <v>2619</v>
      </c>
    </row>
    <row r="20" spans="1:6">
      <c r="A20" s="16" t="s">
        <v>11</v>
      </c>
      <c r="B20" s="15">
        <v>7185</v>
      </c>
      <c r="C20" s="15">
        <v>7638</v>
      </c>
      <c r="D20" s="15">
        <v>-453</v>
      </c>
      <c r="E20" s="15">
        <v>5324</v>
      </c>
      <c r="F20" s="15">
        <v>-2314</v>
      </c>
    </row>
    <row r="21" spans="1:6">
      <c r="A21" s="16" t="s">
        <v>9</v>
      </c>
      <c r="B21" s="15">
        <v>87818</v>
      </c>
      <c r="C21" s="15">
        <v>89722</v>
      </c>
      <c r="D21" s="15">
        <v>-1904</v>
      </c>
      <c r="E21" s="15">
        <v>93705</v>
      </c>
      <c r="F21" s="15">
        <v>3983</v>
      </c>
    </row>
    <row r="22" spans="1:6">
      <c r="A22" s="14" t="s">
        <v>49</v>
      </c>
      <c r="B22" s="15">
        <v>551328</v>
      </c>
      <c r="C22" s="15">
        <v>543584</v>
      </c>
      <c r="D22" s="15">
        <v>7744</v>
      </c>
      <c r="E22" s="15">
        <v>528588</v>
      </c>
      <c r="F22" s="15">
        <v>-14996</v>
      </c>
    </row>
  </sheetData>
  <mergeCells count="1">
    <mergeCell ref="A1:H1"/>
  </mergeCells>
  <pageMargins left="0.7" right="0.7" top="0.75" bottom="0.75" header="0.3" footer="0.3"/>
  <tableParts count="1">
    <tablePart r:id="rId2"/>
  </tableParts>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enableFormatConditionsCalculation="0"/>
  <dimension ref="A1:L74"/>
  <sheetViews>
    <sheetView tabSelected="1" workbookViewId="0">
      <selection activeCell="O10" sqref="O10"/>
    </sheetView>
  </sheetViews>
  <sheetFormatPr baseColWidth="10" defaultColWidth="8.83203125" defaultRowHeight="15" x14ac:dyDescent="0"/>
  <cols>
    <col min="1" max="1" width="17.1640625" customWidth="1"/>
    <col min="2" max="2" width="9.1640625" style="1" customWidth="1"/>
    <col min="3" max="3" width="15.1640625" customWidth="1"/>
    <col min="4" max="4" width="23.1640625" customWidth="1"/>
    <col min="5" max="5" width="13.1640625" customWidth="1"/>
    <col min="6" max="6" width="11.1640625" customWidth="1"/>
    <col min="7" max="7" width="13.1640625" customWidth="1"/>
    <col min="8" max="8" width="13" customWidth="1"/>
    <col min="9" max="9" width="20.6640625" customWidth="1"/>
    <col min="10" max="10" width="25.1640625" customWidth="1"/>
  </cols>
  <sheetData>
    <row r="1" spans="1:12">
      <c r="A1" s="3" t="s">
        <v>19</v>
      </c>
      <c r="B1" s="4" t="s">
        <v>37</v>
      </c>
      <c r="C1" s="3" t="s">
        <v>46</v>
      </c>
      <c r="D1" s="3" t="s">
        <v>32</v>
      </c>
      <c r="E1" s="3" t="s">
        <v>33</v>
      </c>
      <c r="F1" s="3" t="s">
        <v>34</v>
      </c>
      <c r="G1" s="2" t="s">
        <v>0</v>
      </c>
      <c r="H1" s="3" t="s">
        <v>42</v>
      </c>
      <c r="I1" s="3" t="s">
        <v>41</v>
      </c>
      <c r="J1" s="3" t="s">
        <v>35</v>
      </c>
    </row>
    <row r="2" spans="1:12">
      <c r="A2" s="17" t="s">
        <v>31</v>
      </c>
      <c r="B2" s="18" t="s">
        <v>36</v>
      </c>
      <c r="C2" s="17" t="s">
        <v>13</v>
      </c>
      <c r="D2" s="17" t="s">
        <v>64</v>
      </c>
      <c r="E2" s="19">
        <v>11070</v>
      </c>
      <c r="F2" s="19">
        <v>2940</v>
      </c>
      <c r="G2" s="19">
        <f>ExpenseDetails[Prévisionnel]-ExpenseDetails[Réel]</f>
        <v>8130</v>
      </c>
      <c r="H2" s="19"/>
      <c r="I2" s="19">
        <f>ExpenseDetails[Année préc.]-ExpenseDetails[[#This Row],[Réel]]</f>
        <v>-2940</v>
      </c>
      <c r="J2" s="20">
        <f>ExpenseDetails[[#This Row],[Variance année préc.]]</f>
        <v>-2940</v>
      </c>
    </row>
    <row r="3" spans="1:12">
      <c r="A3" s="17" t="s">
        <v>31</v>
      </c>
      <c r="B3" s="18" t="s">
        <v>36</v>
      </c>
      <c r="C3" s="17" t="s">
        <v>13</v>
      </c>
      <c r="D3" s="17" t="s">
        <v>65</v>
      </c>
      <c r="E3" s="19">
        <v>120</v>
      </c>
      <c r="F3" s="19">
        <v>120</v>
      </c>
      <c r="G3" s="19">
        <f>ExpenseDetails[Prévisionnel]-ExpenseDetails[Réel]</f>
        <v>0</v>
      </c>
      <c r="H3" s="19"/>
      <c r="I3" s="19">
        <f>ExpenseDetails[Année préc.]-ExpenseDetails[[#This Row],[Réel]]</f>
        <v>-120</v>
      </c>
      <c r="J3" s="20">
        <f>ExpenseDetails[[#This Row],[Variance année préc.]]</f>
        <v>-120</v>
      </c>
      <c r="L3" t="s">
        <v>81</v>
      </c>
    </row>
    <row r="4" spans="1:12">
      <c r="A4" s="17" t="s">
        <v>31</v>
      </c>
      <c r="B4" s="18" t="s">
        <v>36</v>
      </c>
      <c r="C4" s="17" t="s">
        <v>13</v>
      </c>
      <c r="D4" s="17" t="s">
        <v>10</v>
      </c>
      <c r="E4" s="19"/>
      <c r="F4" s="19"/>
      <c r="G4" s="19">
        <f>ExpenseDetails[Prévisionnel]-ExpenseDetails[Réel]</f>
        <v>0</v>
      </c>
      <c r="H4" s="19"/>
      <c r="I4" s="19">
        <f>ExpenseDetails[Année préc.]-ExpenseDetails[[#This Row],[Réel]]</f>
        <v>0</v>
      </c>
      <c r="J4" s="20">
        <f>ExpenseDetails[[#This Row],[Variance année préc.]]</f>
        <v>0</v>
      </c>
    </row>
    <row r="5" spans="1:12">
      <c r="A5" s="17" t="s">
        <v>31</v>
      </c>
      <c r="B5" s="18" t="s">
        <v>36</v>
      </c>
      <c r="C5" s="17" t="s">
        <v>13</v>
      </c>
      <c r="D5" s="17" t="s">
        <v>17</v>
      </c>
      <c r="E5" s="19"/>
      <c r="F5" s="19"/>
      <c r="G5" s="19">
        <f>ExpenseDetails[Prévisionnel]-ExpenseDetails[Réel]</f>
        <v>0</v>
      </c>
      <c r="H5" s="19"/>
      <c r="I5" s="19">
        <f>ExpenseDetails[Année préc.]-ExpenseDetails[[#This Row],[Réel]]</f>
        <v>0</v>
      </c>
      <c r="J5" s="20">
        <f>ExpenseDetails[[#This Row],[Variance année préc.]]</f>
        <v>0</v>
      </c>
    </row>
    <row r="6" spans="1:12">
      <c r="A6" s="17" t="s">
        <v>31</v>
      </c>
      <c r="B6" s="18" t="s">
        <v>36</v>
      </c>
      <c r="C6" s="17" t="s">
        <v>13</v>
      </c>
      <c r="D6" s="17" t="s">
        <v>18</v>
      </c>
      <c r="E6" s="19"/>
      <c r="F6" s="19"/>
      <c r="G6" s="19">
        <f>ExpenseDetails[Prévisionnel]-ExpenseDetails[Réel]</f>
        <v>0</v>
      </c>
      <c r="H6" s="19"/>
      <c r="I6" s="19">
        <f>ExpenseDetails[Année préc.]-ExpenseDetails[[#This Row],[Réel]]</f>
        <v>0</v>
      </c>
      <c r="J6" s="20">
        <f>ExpenseDetails[[#This Row],[Variance année préc.]]</f>
        <v>0</v>
      </c>
    </row>
    <row r="7" spans="1:12">
      <c r="A7" s="17" t="s">
        <v>31</v>
      </c>
      <c r="B7" s="18" t="s">
        <v>36</v>
      </c>
      <c r="C7" s="17" t="s">
        <v>1</v>
      </c>
      <c r="D7" s="17" t="s">
        <v>11</v>
      </c>
      <c r="E7" s="19"/>
      <c r="F7" s="19"/>
      <c r="G7" s="19">
        <f>ExpenseDetails[Prévisionnel]-ExpenseDetails[Réel]</f>
        <v>0</v>
      </c>
      <c r="H7" s="19"/>
      <c r="I7" s="19">
        <f>ExpenseDetails[Année préc.]-ExpenseDetails[[#This Row],[Réel]]</f>
        <v>0</v>
      </c>
      <c r="J7" s="20">
        <f>ExpenseDetails[[#This Row],[Variance année préc.]]</f>
        <v>0</v>
      </c>
    </row>
    <row r="8" spans="1:12">
      <c r="A8" s="17" t="s">
        <v>20</v>
      </c>
      <c r="B8" s="18" t="s">
        <v>36</v>
      </c>
      <c r="C8" s="17" t="s">
        <v>1</v>
      </c>
      <c r="D8" s="17" t="s">
        <v>8</v>
      </c>
      <c r="E8" s="19"/>
      <c r="F8" s="19"/>
      <c r="G8" s="19">
        <f>ExpenseDetails[Prévisionnel]-ExpenseDetails[Réel]</f>
        <v>0</v>
      </c>
      <c r="H8" s="19"/>
      <c r="I8" s="19">
        <f>ExpenseDetails[Année préc.]-ExpenseDetails[[#This Row],[Réel]]</f>
        <v>0</v>
      </c>
      <c r="J8" s="20">
        <f>ExpenseDetails[[#This Row],[Variance année préc.]]</f>
        <v>0</v>
      </c>
    </row>
    <row r="9" spans="1:12">
      <c r="A9" s="17" t="s">
        <v>20</v>
      </c>
      <c r="B9" s="18" t="s">
        <v>36</v>
      </c>
      <c r="C9" s="17" t="s">
        <v>1</v>
      </c>
      <c r="D9" s="17" t="s">
        <v>9</v>
      </c>
      <c r="E9" s="19"/>
      <c r="F9" s="19"/>
      <c r="G9" s="19">
        <f>ExpenseDetails[Prévisionnel]-ExpenseDetails[Réel]</f>
        <v>0</v>
      </c>
      <c r="H9" s="19"/>
      <c r="I9" s="19">
        <f>ExpenseDetails[Année préc.]-ExpenseDetails[[#This Row],[Réel]]</f>
        <v>0</v>
      </c>
      <c r="J9" s="20">
        <f>ExpenseDetails[[#This Row],[Variance année préc.]]</f>
        <v>0</v>
      </c>
    </row>
    <row r="10" spans="1:12">
      <c r="A10" s="17" t="s">
        <v>20</v>
      </c>
      <c r="B10" s="18" t="s">
        <v>36</v>
      </c>
      <c r="C10" s="17" t="s">
        <v>13</v>
      </c>
      <c r="D10" s="17" t="s">
        <v>10</v>
      </c>
      <c r="E10" s="19"/>
      <c r="F10" s="19"/>
      <c r="G10" s="19">
        <f>ExpenseDetails[Prévisionnel]-ExpenseDetails[Réel]</f>
        <v>0</v>
      </c>
      <c r="H10" s="19"/>
      <c r="I10" s="19">
        <f>ExpenseDetails[Année préc.]-ExpenseDetails[[#This Row],[Réel]]</f>
        <v>0</v>
      </c>
      <c r="J10" s="20">
        <f>ExpenseDetails[[#This Row],[Variance année préc.]]</f>
        <v>0</v>
      </c>
    </row>
    <row r="11" spans="1:12">
      <c r="A11" s="17" t="s">
        <v>20</v>
      </c>
      <c r="B11" s="18" t="s">
        <v>36</v>
      </c>
      <c r="C11" s="17" t="s">
        <v>13</v>
      </c>
      <c r="D11" s="17" t="s">
        <v>17</v>
      </c>
      <c r="E11" s="19"/>
      <c r="F11" s="19"/>
      <c r="G11" s="19">
        <f>ExpenseDetails[Prévisionnel]-ExpenseDetails[Réel]</f>
        <v>0</v>
      </c>
      <c r="H11" s="19"/>
      <c r="I11" s="19">
        <f>ExpenseDetails[Année préc.]-ExpenseDetails[[#This Row],[Réel]]</f>
        <v>0</v>
      </c>
      <c r="J11" s="20">
        <f>ExpenseDetails[[#This Row],[Variance année préc.]]</f>
        <v>0</v>
      </c>
    </row>
    <row r="12" spans="1:12">
      <c r="A12" s="17" t="s">
        <v>20</v>
      </c>
      <c r="B12" s="18" t="s">
        <v>36</v>
      </c>
      <c r="C12" s="17" t="s">
        <v>13</v>
      </c>
      <c r="D12" s="17" t="s">
        <v>18</v>
      </c>
      <c r="E12" s="19"/>
      <c r="F12" s="19"/>
      <c r="G12" s="19">
        <f>ExpenseDetails[Prévisionnel]-ExpenseDetails[Réel]</f>
        <v>0</v>
      </c>
      <c r="H12" s="19"/>
      <c r="I12" s="19">
        <f>ExpenseDetails[Année préc.]-ExpenseDetails[[#This Row],[Réel]]</f>
        <v>0</v>
      </c>
      <c r="J12" s="20">
        <f>ExpenseDetails[[#This Row],[Variance année préc.]]</f>
        <v>0</v>
      </c>
    </row>
    <row r="13" spans="1:12">
      <c r="A13" s="17" t="s">
        <v>20</v>
      </c>
      <c r="B13" s="18" t="s">
        <v>36</v>
      </c>
      <c r="C13" s="17" t="s">
        <v>13</v>
      </c>
      <c r="D13" s="17" t="s">
        <v>11</v>
      </c>
      <c r="E13" s="19"/>
      <c r="F13" s="19"/>
      <c r="G13" s="19">
        <f>ExpenseDetails[Prévisionnel]-ExpenseDetails[Réel]</f>
        <v>0</v>
      </c>
      <c r="H13" s="19"/>
      <c r="I13" s="19">
        <f>ExpenseDetails[Année préc.]-ExpenseDetails[[#This Row],[Réel]]</f>
        <v>0</v>
      </c>
      <c r="J13" s="20">
        <f>ExpenseDetails[[#This Row],[Variance année préc.]]</f>
        <v>0</v>
      </c>
    </row>
    <row r="14" spans="1:12">
      <c r="A14" s="17" t="s">
        <v>22</v>
      </c>
      <c r="B14" s="18" t="s">
        <v>36</v>
      </c>
      <c r="C14" s="17" t="s">
        <v>1</v>
      </c>
      <c r="D14" s="17" t="s">
        <v>8</v>
      </c>
      <c r="E14" s="19"/>
      <c r="F14" s="19"/>
      <c r="G14" s="19">
        <f>ExpenseDetails[Prévisionnel]-ExpenseDetails[Réel]</f>
        <v>0</v>
      </c>
      <c r="H14" s="19"/>
      <c r="I14" s="19">
        <f>ExpenseDetails[Année préc.]-ExpenseDetails[[#This Row],[Réel]]</f>
        <v>0</v>
      </c>
      <c r="J14" s="20">
        <f>ExpenseDetails[[#This Row],[Variance année préc.]]</f>
        <v>0</v>
      </c>
    </row>
    <row r="15" spans="1:12">
      <c r="A15" s="17" t="s">
        <v>22</v>
      </c>
      <c r="B15" s="18" t="s">
        <v>36</v>
      </c>
      <c r="C15" s="17" t="s">
        <v>1</v>
      </c>
      <c r="D15" s="17" t="s">
        <v>9</v>
      </c>
      <c r="E15" s="19"/>
      <c r="F15" s="19"/>
      <c r="G15" s="19">
        <f>ExpenseDetails[Prévisionnel]-ExpenseDetails[Réel]</f>
        <v>0</v>
      </c>
      <c r="H15" s="19"/>
      <c r="I15" s="19">
        <f>ExpenseDetails[Année préc.]-ExpenseDetails[[#This Row],[Réel]]</f>
        <v>0</v>
      </c>
      <c r="J15" s="20">
        <f>ExpenseDetails[[#This Row],[Variance année préc.]]</f>
        <v>0</v>
      </c>
    </row>
    <row r="16" spans="1:12">
      <c r="A16" s="17" t="s">
        <v>22</v>
      </c>
      <c r="B16" s="18" t="s">
        <v>36</v>
      </c>
      <c r="C16" s="17" t="s">
        <v>13</v>
      </c>
      <c r="D16" s="17" t="s">
        <v>10</v>
      </c>
      <c r="E16" s="19"/>
      <c r="F16" s="19"/>
      <c r="G16" s="19">
        <f>ExpenseDetails[Prévisionnel]-ExpenseDetails[Réel]</f>
        <v>0</v>
      </c>
      <c r="H16" s="19"/>
      <c r="I16" s="19">
        <f>ExpenseDetails[Année préc.]-ExpenseDetails[[#This Row],[Réel]]</f>
        <v>0</v>
      </c>
      <c r="J16" s="20">
        <f>ExpenseDetails[[#This Row],[Variance année préc.]]</f>
        <v>0</v>
      </c>
    </row>
    <row r="17" spans="1:10">
      <c r="A17" s="17" t="s">
        <v>22</v>
      </c>
      <c r="B17" s="18" t="s">
        <v>36</v>
      </c>
      <c r="C17" s="17" t="s">
        <v>13</v>
      </c>
      <c r="D17" s="17" t="s">
        <v>17</v>
      </c>
      <c r="E17" s="19"/>
      <c r="F17" s="19"/>
      <c r="G17" s="19">
        <f>ExpenseDetails[Prévisionnel]-ExpenseDetails[Réel]</f>
        <v>0</v>
      </c>
      <c r="H17" s="19"/>
      <c r="I17" s="19">
        <f>ExpenseDetails[Année préc.]-ExpenseDetails[[#This Row],[Réel]]</f>
        <v>0</v>
      </c>
      <c r="J17" s="20">
        <f>ExpenseDetails[[#This Row],[Variance année préc.]]</f>
        <v>0</v>
      </c>
    </row>
    <row r="18" spans="1:10">
      <c r="A18" s="17" t="s">
        <v>22</v>
      </c>
      <c r="B18" s="18" t="s">
        <v>36</v>
      </c>
      <c r="C18" s="17" t="s">
        <v>13</v>
      </c>
      <c r="D18" s="17" t="s">
        <v>18</v>
      </c>
      <c r="E18" s="19"/>
      <c r="F18" s="19"/>
      <c r="G18" s="19">
        <f>ExpenseDetails[Prévisionnel]-ExpenseDetails[Réel]</f>
        <v>0</v>
      </c>
      <c r="H18" s="19"/>
      <c r="I18" s="19">
        <f>ExpenseDetails[Année préc.]-ExpenseDetails[[#This Row],[Réel]]</f>
        <v>0</v>
      </c>
      <c r="J18" s="20">
        <f>ExpenseDetails[[#This Row],[Variance année préc.]]</f>
        <v>0</v>
      </c>
    </row>
    <row r="19" spans="1:10">
      <c r="A19" s="17" t="s">
        <v>22</v>
      </c>
      <c r="B19" s="18" t="s">
        <v>36</v>
      </c>
      <c r="C19" s="17" t="s">
        <v>13</v>
      </c>
      <c r="D19" s="17" t="s">
        <v>11</v>
      </c>
      <c r="E19" s="19"/>
      <c r="F19" s="19"/>
      <c r="G19" s="19">
        <f>ExpenseDetails[Prévisionnel]-ExpenseDetails[Réel]</f>
        <v>0</v>
      </c>
      <c r="H19" s="19"/>
      <c r="I19" s="19">
        <f>ExpenseDetails[Année préc.]-ExpenseDetails[[#This Row],[Réel]]</f>
        <v>0</v>
      </c>
      <c r="J19" s="20">
        <f>ExpenseDetails[[#This Row],[Variance année préc.]]</f>
        <v>0</v>
      </c>
    </row>
    <row r="20" spans="1:10">
      <c r="A20" s="17" t="s">
        <v>23</v>
      </c>
      <c r="B20" s="18" t="s">
        <v>38</v>
      </c>
      <c r="C20" s="17" t="s">
        <v>1</v>
      </c>
      <c r="D20" s="17" t="s">
        <v>8</v>
      </c>
      <c r="E20" s="19"/>
      <c r="F20" s="19"/>
      <c r="G20" s="19">
        <f>ExpenseDetails[Prévisionnel]-ExpenseDetails[Réel]</f>
        <v>0</v>
      </c>
      <c r="H20" s="19"/>
      <c r="I20" s="19">
        <f>ExpenseDetails[Année préc.]-ExpenseDetails[[#This Row],[Réel]]</f>
        <v>0</v>
      </c>
      <c r="J20" s="20">
        <f>ExpenseDetails[[#This Row],[Variance année préc.]]</f>
        <v>0</v>
      </c>
    </row>
    <row r="21" spans="1:10">
      <c r="A21" s="17" t="s">
        <v>23</v>
      </c>
      <c r="B21" s="18" t="s">
        <v>38</v>
      </c>
      <c r="C21" s="17" t="s">
        <v>1</v>
      </c>
      <c r="D21" s="17" t="s">
        <v>9</v>
      </c>
      <c r="E21" s="19"/>
      <c r="F21" s="19"/>
      <c r="G21" s="19">
        <f>ExpenseDetails[Prévisionnel]-ExpenseDetails[Réel]</f>
        <v>0</v>
      </c>
      <c r="H21" s="19"/>
      <c r="I21" s="19">
        <f>ExpenseDetails[Année préc.]-ExpenseDetails[[#This Row],[Réel]]</f>
        <v>0</v>
      </c>
      <c r="J21" s="20">
        <f>ExpenseDetails[[#This Row],[Variance année préc.]]</f>
        <v>0</v>
      </c>
    </row>
    <row r="22" spans="1:10">
      <c r="A22" s="17" t="s">
        <v>23</v>
      </c>
      <c r="B22" s="18" t="s">
        <v>38</v>
      </c>
      <c r="C22" s="17" t="s">
        <v>13</v>
      </c>
      <c r="D22" s="17" t="s">
        <v>10</v>
      </c>
      <c r="E22" s="19"/>
      <c r="F22" s="19"/>
      <c r="G22" s="19">
        <f>ExpenseDetails[Prévisionnel]-ExpenseDetails[Réel]</f>
        <v>0</v>
      </c>
      <c r="H22" s="19"/>
      <c r="I22" s="19">
        <f>ExpenseDetails[Année préc.]-ExpenseDetails[[#This Row],[Réel]]</f>
        <v>0</v>
      </c>
      <c r="J22" s="20">
        <f>ExpenseDetails[[#This Row],[Variance année préc.]]</f>
        <v>0</v>
      </c>
    </row>
    <row r="23" spans="1:10">
      <c r="A23" s="17" t="s">
        <v>23</v>
      </c>
      <c r="B23" s="18" t="s">
        <v>38</v>
      </c>
      <c r="C23" s="17" t="s">
        <v>13</v>
      </c>
      <c r="D23" s="17" t="s">
        <v>17</v>
      </c>
      <c r="E23" s="19"/>
      <c r="F23" s="19"/>
      <c r="G23" s="19">
        <f>ExpenseDetails[Prévisionnel]-ExpenseDetails[Réel]</f>
        <v>0</v>
      </c>
      <c r="H23" s="19"/>
      <c r="I23" s="19">
        <f>ExpenseDetails[Année préc.]-ExpenseDetails[[#This Row],[Réel]]</f>
        <v>0</v>
      </c>
      <c r="J23" s="20">
        <f>ExpenseDetails[[#This Row],[Variance année préc.]]</f>
        <v>0</v>
      </c>
    </row>
    <row r="24" spans="1:10">
      <c r="A24" s="17" t="s">
        <v>23</v>
      </c>
      <c r="B24" s="18" t="s">
        <v>38</v>
      </c>
      <c r="C24" s="17" t="s">
        <v>13</v>
      </c>
      <c r="D24" s="17" t="s">
        <v>18</v>
      </c>
      <c r="E24" s="19"/>
      <c r="F24" s="19"/>
      <c r="G24" s="19">
        <f>ExpenseDetails[Prévisionnel]-ExpenseDetails[Réel]</f>
        <v>0</v>
      </c>
      <c r="H24" s="19"/>
      <c r="I24" s="19">
        <f>ExpenseDetails[Année préc.]-ExpenseDetails[[#This Row],[Réel]]</f>
        <v>0</v>
      </c>
      <c r="J24" s="20">
        <f>ExpenseDetails[[#This Row],[Variance année préc.]]</f>
        <v>0</v>
      </c>
    </row>
    <row r="25" spans="1:10">
      <c r="A25" s="17" t="s">
        <v>23</v>
      </c>
      <c r="B25" s="18" t="s">
        <v>38</v>
      </c>
      <c r="C25" s="17" t="s">
        <v>13</v>
      </c>
      <c r="D25" s="17" t="s">
        <v>11</v>
      </c>
      <c r="E25" s="19"/>
      <c r="F25" s="19"/>
      <c r="G25" s="19">
        <f>ExpenseDetails[Prévisionnel]-ExpenseDetails[Réel]</f>
        <v>0</v>
      </c>
      <c r="H25" s="19"/>
      <c r="I25" s="19">
        <f>ExpenseDetails[Année préc.]-ExpenseDetails[[#This Row],[Réel]]</f>
        <v>0</v>
      </c>
      <c r="J25" s="20">
        <f>ExpenseDetails[[#This Row],[Variance année préc.]]</f>
        <v>0</v>
      </c>
    </row>
    <row r="26" spans="1:10">
      <c r="A26" s="17" t="s">
        <v>24</v>
      </c>
      <c r="B26" s="18" t="s">
        <v>38</v>
      </c>
      <c r="C26" s="17" t="s">
        <v>1</v>
      </c>
      <c r="D26" s="17" t="s">
        <v>8</v>
      </c>
      <c r="E26" s="19"/>
      <c r="F26" s="19"/>
      <c r="G26" s="19">
        <f>ExpenseDetails[Prévisionnel]-ExpenseDetails[Réel]</f>
        <v>0</v>
      </c>
      <c r="H26" s="19"/>
      <c r="I26" s="19">
        <f>ExpenseDetails[Année préc.]-ExpenseDetails[[#This Row],[Réel]]</f>
        <v>0</v>
      </c>
      <c r="J26" s="20">
        <f>ExpenseDetails[[#This Row],[Variance année préc.]]</f>
        <v>0</v>
      </c>
    </row>
    <row r="27" spans="1:10">
      <c r="A27" s="17" t="s">
        <v>24</v>
      </c>
      <c r="B27" s="18" t="s">
        <v>38</v>
      </c>
      <c r="C27" s="17" t="s">
        <v>1</v>
      </c>
      <c r="D27" s="17" t="s">
        <v>9</v>
      </c>
      <c r="E27" s="19"/>
      <c r="F27" s="19"/>
      <c r="G27" s="19">
        <f>ExpenseDetails[Prévisionnel]-ExpenseDetails[Réel]</f>
        <v>0</v>
      </c>
      <c r="H27" s="19"/>
      <c r="I27" s="19">
        <f>ExpenseDetails[Année préc.]-ExpenseDetails[[#This Row],[Réel]]</f>
        <v>0</v>
      </c>
      <c r="J27" s="20">
        <f>ExpenseDetails[[#This Row],[Variance année préc.]]</f>
        <v>0</v>
      </c>
    </row>
    <row r="28" spans="1:10">
      <c r="A28" s="17" t="s">
        <v>24</v>
      </c>
      <c r="B28" s="18" t="s">
        <v>38</v>
      </c>
      <c r="C28" s="17" t="s">
        <v>13</v>
      </c>
      <c r="D28" s="17" t="s">
        <v>10</v>
      </c>
      <c r="E28" s="19"/>
      <c r="F28" s="19"/>
      <c r="G28" s="19">
        <f>ExpenseDetails[Prévisionnel]-ExpenseDetails[Réel]</f>
        <v>0</v>
      </c>
      <c r="H28" s="19"/>
      <c r="I28" s="19">
        <f>ExpenseDetails[Année préc.]-ExpenseDetails[[#This Row],[Réel]]</f>
        <v>0</v>
      </c>
      <c r="J28" s="20">
        <f>ExpenseDetails[[#This Row],[Variance année préc.]]</f>
        <v>0</v>
      </c>
    </row>
    <row r="29" spans="1:10">
      <c r="A29" s="17" t="s">
        <v>24</v>
      </c>
      <c r="B29" s="18" t="s">
        <v>38</v>
      </c>
      <c r="C29" s="17" t="s">
        <v>13</v>
      </c>
      <c r="D29" s="17" t="s">
        <v>17</v>
      </c>
      <c r="E29" s="19"/>
      <c r="F29" s="19"/>
      <c r="G29" s="19">
        <f>ExpenseDetails[Prévisionnel]-ExpenseDetails[Réel]</f>
        <v>0</v>
      </c>
      <c r="H29" s="19"/>
      <c r="I29" s="19">
        <f>ExpenseDetails[Année préc.]-ExpenseDetails[[#This Row],[Réel]]</f>
        <v>0</v>
      </c>
      <c r="J29" s="20">
        <f>ExpenseDetails[[#This Row],[Variance année préc.]]</f>
        <v>0</v>
      </c>
    </row>
    <row r="30" spans="1:10">
      <c r="A30" s="17" t="s">
        <v>24</v>
      </c>
      <c r="B30" s="18" t="s">
        <v>38</v>
      </c>
      <c r="C30" s="17" t="s">
        <v>13</v>
      </c>
      <c r="D30" s="17" t="s">
        <v>18</v>
      </c>
      <c r="E30" s="19"/>
      <c r="F30" s="19"/>
      <c r="G30" s="19">
        <f>ExpenseDetails[Prévisionnel]-ExpenseDetails[Réel]</f>
        <v>0</v>
      </c>
      <c r="H30" s="19"/>
      <c r="I30" s="19">
        <f>ExpenseDetails[Année préc.]-ExpenseDetails[[#This Row],[Réel]]</f>
        <v>0</v>
      </c>
      <c r="J30" s="20">
        <f>ExpenseDetails[[#This Row],[Variance année préc.]]</f>
        <v>0</v>
      </c>
    </row>
    <row r="31" spans="1:10">
      <c r="A31" s="17" t="s">
        <v>24</v>
      </c>
      <c r="B31" s="18" t="s">
        <v>38</v>
      </c>
      <c r="C31" s="17" t="s">
        <v>13</v>
      </c>
      <c r="D31" s="17" t="s">
        <v>11</v>
      </c>
      <c r="E31" s="19"/>
      <c r="F31" s="19"/>
      <c r="G31" s="19">
        <f>ExpenseDetails[Prévisionnel]-ExpenseDetails[Réel]</f>
        <v>0</v>
      </c>
      <c r="H31" s="19"/>
      <c r="I31" s="19">
        <f>ExpenseDetails[Année préc.]-ExpenseDetails[[#This Row],[Réel]]</f>
        <v>0</v>
      </c>
      <c r="J31" s="20">
        <f>ExpenseDetails[[#This Row],[Variance année préc.]]</f>
        <v>0</v>
      </c>
    </row>
    <row r="32" spans="1:10">
      <c r="A32" s="17" t="s">
        <v>25</v>
      </c>
      <c r="B32" s="18" t="s">
        <v>38</v>
      </c>
      <c r="C32" s="17" t="s">
        <v>1</v>
      </c>
      <c r="D32" s="17" t="s">
        <v>8</v>
      </c>
      <c r="E32" s="19"/>
      <c r="F32" s="19"/>
      <c r="G32" s="19">
        <f>ExpenseDetails[Prévisionnel]-ExpenseDetails[Réel]</f>
        <v>0</v>
      </c>
      <c r="H32" s="19"/>
      <c r="I32" s="19">
        <f>ExpenseDetails[Année préc.]-ExpenseDetails[[#This Row],[Réel]]</f>
        <v>0</v>
      </c>
      <c r="J32" s="20">
        <f>ExpenseDetails[[#This Row],[Variance année préc.]]</f>
        <v>0</v>
      </c>
    </row>
    <row r="33" spans="1:10">
      <c r="A33" s="17" t="s">
        <v>25</v>
      </c>
      <c r="B33" s="18" t="s">
        <v>38</v>
      </c>
      <c r="C33" s="17" t="s">
        <v>1</v>
      </c>
      <c r="D33" s="17" t="s">
        <v>9</v>
      </c>
      <c r="E33" s="19"/>
      <c r="F33" s="19"/>
      <c r="G33" s="19">
        <f>ExpenseDetails[Prévisionnel]-ExpenseDetails[Réel]</f>
        <v>0</v>
      </c>
      <c r="H33" s="19"/>
      <c r="I33" s="19">
        <f>ExpenseDetails[Année préc.]-ExpenseDetails[[#This Row],[Réel]]</f>
        <v>0</v>
      </c>
      <c r="J33" s="20">
        <f>ExpenseDetails[[#This Row],[Variance année préc.]]</f>
        <v>0</v>
      </c>
    </row>
    <row r="34" spans="1:10">
      <c r="A34" s="17" t="s">
        <v>25</v>
      </c>
      <c r="B34" s="18" t="s">
        <v>38</v>
      </c>
      <c r="C34" s="17" t="s">
        <v>13</v>
      </c>
      <c r="D34" s="17" t="s">
        <v>10</v>
      </c>
      <c r="E34" s="19"/>
      <c r="F34" s="19"/>
      <c r="G34" s="19">
        <f>ExpenseDetails[Prévisionnel]-ExpenseDetails[Réel]</f>
        <v>0</v>
      </c>
      <c r="H34" s="19"/>
      <c r="I34" s="19">
        <f>ExpenseDetails[Année préc.]-ExpenseDetails[[#This Row],[Réel]]</f>
        <v>0</v>
      </c>
      <c r="J34" s="20">
        <f>ExpenseDetails[[#This Row],[Variance année préc.]]</f>
        <v>0</v>
      </c>
    </row>
    <row r="35" spans="1:10">
      <c r="A35" s="17" t="s">
        <v>25</v>
      </c>
      <c r="B35" s="18" t="s">
        <v>38</v>
      </c>
      <c r="C35" s="17" t="s">
        <v>13</v>
      </c>
      <c r="D35" s="17" t="s">
        <v>17</v>
      </c>
      <c r="E35" s="19"/>
      <c r="F35" s="19"/>
      <c r="G35" s="19">
        <f>ExpenseDetails[Prévisionnel]-ExpenseDetails[Réel]</f>
        <v>0</v>
      </c>
      <c r="H35" s="19"/>
      <c r="I35" s="19">
        <f>ExpenseDetails[Année préc.]-ExpenseDetails[[#This Row],[Réel]]</f>
        <v>0</v>
      </c>
      <c r="J35" s="20">
        <f>ExpenseDetails[[#This Row],[Variance année préc.]]</f>
        <v>0</v>
      </c>
    </row>
    <row r="36" spans="1:10">
      <c r="A36" s="17" t="s">
        <v>25</v>
      </c>
      <c r="B36" s="18" t="s">
        <v>38</v>
      </c>
      <c r="C36" s="17" t="s">
        <v>13</v>
      </c>
      <c r="D36" s="17" t="s">
        <v>18</v>
      </c>
      <c r="E36" s="19"/>
      <c r="F36" s="19"/>
      <c r="G36" s="19">
        <f>ExpenseDetails[Prévisionnel]-ExpenseDetails[Réel]</f>
        <v>0</v>
      </c>
      <c r="H36" s="19"/>
      <c r="I36" s="19">
        <f>ExpenseDetails[Année préc.]-ExpenseDetails[[#This Row],[Réel]]</f>
        <v>0</v>
      </c>
      <c r="J36" s="20">
        <f>ExpenseDetails[[#This Row],[Variance année préc.]]</f>
        <v>0</v>
      </c>
    </row>
    <row r="37" spans="1:10">
      <c r="A37" s="17" t="s">
        <v>25</v>
      </c>
      <c r="B37" s="18" t="s">
        <v>38</v>
      </c>
      <c r="C37" s="17" t="s">
        <v>13</v>
      </c>
      <c r="D37" s="17" t="s">
        <v>11</v>
      </c>
      <c r="E37" s="19"/>
      <c r="F37" s="19"/>
      <c r="G37" s="19">
        <f>ExpenseDetails[Prévisionnel]-ExpenseDetails[Réel]</f>
        <v>0</v>
      </c>
      <c r="H37" s="19"/>
      <c r="I37" s="19">
        <f>ExpenseDetails[Année préc.]-ExpenseDetails[[#This Row],[Réel]]</f>
        <v>0</v>
      </c>
      <c r="J37" s="20">
        <f>ExpenseDetails[[#This Row],[Variance année préc.]]</f>
        <v>0</v>
      </c>
    </row>
    <row r="38" spans="1:10">
      <c r="A38" s="17" t="s">
        <v>25</v>
      </c>
      <c r="B38" s="18" t="s">
        <v>38</v>
      </c>
      <c r="C38" s="17" t="s">
        <v>13</v>
      </c>
      <c r="D38" s="17" t="s">
        <v>12</v>
      </c>
      <c r="E38" s="19"/>
      <c r="F38" s="19"/>
      <c r="G38" s="19">
        <f>ExpenseDetails[Prévisionnel]-ExpenseDetails[Réel]</f>
        <v>0</v>
      </c>
      <c r="H38" s="19"/>
      <c r="I38" s="19">
        <f>ExpenseDetails[Année préc.]-ExpenseDetails[[#This Row],[Réel]]</f>
        <v>0</v>
      </c>
      <c r="J38" s="20">
        <f>ExpenseDetails[[#This Row],[Variance année préc.]]</f>
        <v>0</v>
      </c>
    </row>
    <row r="39" spans="1:10">
      <c r="A39" s="17" t="s">
        <v>26</v>
      </c>
      <c r="B39" s="18" t="s">
        <v>39</v>
      </c>
      <c r="C39" s="17" t="s">
        <v>1</v>
      </c>
      <c r="D39" s="17" t="s">
        <v>8</v>
      </c>
      <c r="E39" s="19"/>
      <c r="F39" s="19"/>
      <c r="G39" s="19">
        <f>ExpenseDetails[Prévisionnel]-ExpenseDetails[Réel]</f>
        <v>0</v>
      </c>
      <c r="H39" s="19"/>
      <c r="I39" s="19">
        <f>ExpenseDetails[Année préc.]-ExpenseDetails[[#This Row],[Réel]]</f>
        <v>0</v>
      </c>
      <c r="J39" s="20">
        <f>ExpenseDetails[[#This Row],[Variance année préc.]]</f>
        <v>0</v>
      </c>
    </row>
    <row r="40" spans="1:10">
      <c r="A40" s="17" t="s">
        <v>26</v>
      </c>
      <c r="B40" s="18" t="s">
        <v>39</v>
      </c>
      <c r="C40" s="17" t="s">
        <v>1</v>
      </c>
      <c r="D40" s="17" t="s">
        <v>9</v>
      </c>
      <c r="E40" s="19"/>
      <c r="F40" s="19"/>
      <c r="G40" s="19">
        <f>ExpenseDetails[Prévisionnel]-ExpenseDetails[Réel]</f>
        <v>0</v>
      </c>
      <c r="H40" s="19"/>
      <c r="I40" s="19">
        <f>ExpenseDetails[Année préc.]-ExpenseDetails[[#This Row],[Réel]]</f>
        <v>0</v>
      </c>
      <c r="J40" s="20">
        <f>ExpenseDetails[[#This Row],[Variance année préc.]]</f>
        <v>0</v>
      </c>
    </row>
    <row r="41" spans="1:10">
      <c r="A41" s="17" t="s">
        <v>26</v>
      </c>
      <c r="B41" s="18" t="s">
        <v>39</v>
      </c>
      <c r="C41" s="17" t="s">
        <v>13</v>
      </c>
      <c r="D41" s="17" t="s">
        <v>10</v>
      </c>
      <c r="E41" s="19"/>
      <c r="F41" s="19"/>
      <c r="G41" s="19">
        <f>ExpenseDetails[Prévisionnel]-ExpenseDetails[Réel]</f>
        <v>0</v>
      </c>
      <c r="H41" s="19"/>
      <c r="I41" s="19">
        <f>ExpenseDetails[Année préc.]-ExpenseDetails[[#This Row],[Réel]]</f>
        <v>0</v>
      </c>
      <c r="J41" s="20">
        <f>ExpenseDetails[[#This Row],[Variance année préc.]]</f>
        <v>0</v>
      </c>
    </row>
    <row r="42" spans="1:10">
      <c r="A42" s="17" t="s">
        <v>26</v>
      </c>
      <c r="B42" s="18" t="s">
        <v>39</v>
      </c>
      <c r="C42" s="17" t="s">
        <v>13</v>
      </c>
      <c r="D42" s="17" t="s">
        <v>17</v>
      </c>
      <c r="E42" s="19"/>
      <c r="F42" s="19"/>
      <c r="G42" s="19">
        <f>ExpenseDetails[Prévisionnel]-ExpenseDetails[Réel]</f>
        <v>0</v>
      </c>
      <c r="H42" s="19"/>
      <c r="I42" s="19">
        <f>ExpenseDetails[Année préc.]-ExpenseDetails[[#This Row],[Réel]]</f>
        <v>0</v>
      </c>
      <c r="J42" s="20">
        <f>ExpenseDetails[[#This Row],[Variance année préc.]]</f>
        <v>0</v>
      </c>
    </row>
    <row r="43" spans="1:10">
      <c r="A43" s="17" t="s">
        <v>26</v>
      </c>
      <c r="B43" s="18" t="s">
        <v>39</v>
      </c>
      <c r="C43" s="17" t="s">
        <v>13</v>
      </c>
      <c r="D43" s="17" t="s">
        <v>18</v>
      </c>
      <c r="E43" s="19"/>
      <c r="F43" s="19"/>
      <c r="G43" s="19">
        <f>ExpenseDetails[Prévisionnel]-ExpenseDetails[Réel]</f>
        <v>0</v>
      </c>
      <c r="H43" s="19"/>
      <c r="I43" s="19">
        <f>ExpenseDetails[Année préc.]-ExpenseDetails[[#This Row],[Réel]]</f>
        <v>0</v>
      </c>
      <c r="J43" s="20">
        <f>ExpenseDetails[[#This Row],[Variance année préc.]]</f>
        <v>0</v>
      </c>
    </row>
    <row r="44" spans="1:10">
      <c r="A44" s="17" t="s">
        <v>26</v>
      </c>
      <c r="B44" s="18" t="s">
        <v>39</v>
      </c>
      <c r="C44" s="17" t="s">
        <v>13</v>
      </c>
      <c r="D44" s="17" t="s">
        <v>11</v>
      </c>
      <c r="E44" s="19"/>
      <c r="F44" s="19"/>
      <c r="G44" s="19">
        <f>ExpenseDetails[Prévisionnel]-ExpenseDetails[Réel]</f>
        <v>0</v>
      </c>
      <c r="H44" s="19"/>
      <c r="I44" s="19">
        <f>ExpenseDetails[Année préc.]-ExpenseDetails[[#This Row],[Réel]]</f>
        <v>0</v>
      </c>
      <c r="J44" s="20">
        <f>ExpenseDetails[[#This Row],[Variance année préc.]]</f>
        <v>0</v>
      </c>
    </row>
    <row r="45" spans="1:10">
      <c r="A45" s="17" t="s">
        <v>27</v>
      </c>
      <c r="B45" s="18" t="s">
        <v>39</v>
      </c>
      <c r="C45" s="17" t="s">
        <v>1</v>
      </c>
      <c r="D45" s="17" t="s">
        <v>8</v>
      </c>
      <c r="E45" s="19"/>
      <c r="F45" s="19"/>
      <c r="G45" s="19">
        <f>ExpenseDetails[Prévisionnel]-ExpenseDetails[Réel]</f>
        <v>0</v>
      </c>
      <c r="H45" s="19"/>
      <c r="I45" s="19">
        <f>ExpenseDetails[Année préc.]-ExpenseDetails[[#This Row],[Réel]]</f>
        <v>0</v>
      </c>
      <c r="J45" s="20">
        <f>ExpenseDetails[[#This Row],[Variance année préc.]]</f>
        <v>0</v>
      </c>
    </row>
    <row r="46" spans="1:10">
      <c r="A46" s="17" t="s">
        <v>27</v>
      </c>
      <c r="B46" s="18" t="s">
        <v>39</v>
      </c>
      <c r="C46" s="17" t="s">
        <v>1</v>
      </c>
      <c r="D46" s="17" t="s">
        <v>9</v>
      </c>
      <c r="E46" s="19"/>
      <c r="F46" s="19"/>
      <c r="G46" s="19">
        <f>ExpenseDetails[Prévisionnel]-ExpenseDetails[Réel]</f>
        <v>0</v>
      </c>
      <c r="H46" s="19"/>
      <c r="I46" s="19">
        <f>ExpenseDetails[Année préc.]-ExpenseDetails[[#This Row],[Réel]]</f>
        <v>0</v>
      </c>
      <c r="J46" s="20">
        <f>ExpenseDetails[[#This Row],[Variance année préc.]]</f>
        <v>0</v>
      </c>
    </row>
    <row r="47" spans="1:10">
      <c r="A47" s="17" t="s">
        <v>27</v>
      </c>
      <c r="B47" s="18" t="s">
        <v>39</v>
      </c>
      <c r="C47" s="17" t="s">
        <v>13</v>
      </c>
      <c r="D47" s="17" t="s">
        <v>10</v>
      </c>
      <c r="E47" s="19"/>
      <c r="F47" s="19"/>
      <c r="G47" s="19">
        <f>ExpenseDetails[Prévisionnel]-ExpenseDetails[Réel]</f>
        <v>0</v>
      </c>
      <c r="H47" s="19"/>
      <c r="I47" s="19">
        <f>ExpenseDetails[Année préc.]-ExpenseDetails[[#This Row],[Réel]]</f>
        <v>0</v>
      </c>
      <c r="J47" s="20">
        <f>ExpenseDetails[[#This Row],[Variance année préc.]]</f>
        <v>0</v>
      </c>
    </row>
    <row r="48" spans="1:10">
      <c r="A48" s="17" t="s">
        <v>27</v>
      </c>
      <c r="B48" s="18" t="s">
        <v>39</v>
      </c>
      <c r="C48" s="17" t="s">
        <v>13</v>
      </c>
      <c r="D48" s="17" t="s">
        <v>17</v>
      </c>
      <c r="E48" s="19"/>
      <c r="F48" s="19"/>
      <c r="G48" s="19">
        <f>ExpenseDetails[Prévisionnel]-ExpenseDetails[Réel]</f>
        <v>0</v>
      </c>
      <c r="H48" s="19"/>
      <c r="I48" s="19">
        <f>ExpenseDetails[Année préc.]-ExpenseDetails[[#This Row],[Réel]]</f>
        <v>0</v>
      </c>
      <c r="J48" s="20">
        <f>ExpenseDetails[[#This Row],[Variance année préc.]]</f>
        <v>0</v>
      </c>
    </row>
    <row r="49" spans="1:10">
      <c r="A49" s="17" t="s">
        <v>27</v>
      </c>
      <c r="B49" s="18" t="s">
        <v>39</v>
      </c>
      <c r="C49" s="17" t="s">
        <v>13</v>
      </c>
      <c r="D49" s="17" t="s">
        <v>18</v>
      </c>
      <c r="E49" s="19"/>
      <c r="F49" s="19"/>
      <c r="G49" s="19">
        <f>ExpenseDetails[Prévisionnel]-ExpenseDetails[Réel]</f>
        <v>0</v>
      </c>
      <c r="H49" s="19"/>
      <c r="I49" s="19">
        <f>ExpenseDetails[Année préc.]-ExpenseDetails[[#This Row],[Réel]]</f>
        <v>0</v>
      </c>
      <c r="J49" s="20">
        <f>ExpenseDetails[[#This Row],[Variance année préc.]]</f>
        <v>0</v>
      </c>
    </row>
    <row r="50" spans="1:10">
      <c r="A50" s="17" t="s">
        <v>27</v>
      </c>
      <c r="B50" s="18" t="s">
        <v>39</v>
      </c>
      <c r="C50" s="17" t="s">
        <v>13</v>
      </c>
      <c r="D50" s="17" t="s">
        <v>11</v>
      </c>
      <c r="E50" s="19"/>
      <c r="F50" s="19"/>
      <c r="G50" s="19">
        <f>ExpenseDetails[Prévisionnel]-ExpenseDetails[Réel]</f>
        <v>0</v>
      </c>
      <c r="H50" s="19"/>
      <c r="I50" s="19">
        <f>ExpenseDetails[Année préc.]-ExpenseDetails[[#This Row],[Réel]]</f>
        <v>0</v>
      </c>
      <c r="J50" s="20">
        <f>ExpenseDetails[[#This Row],[Variance année préc.]]</f>
        <v>0</v>
      </c>
    </row>
    <row r="51" spans="1:10">
      <c r="A51" s="17" t="s">
        <v>28</v>
      </c>
      <c r="B51" s="18" t="s">
        <v>39</v>
      </c>
      <c r="C51" s="17" t="s">
        <v>1</v>
      </c>
      <c r="D51" s="17" t="s">
        <v>8</v>
      </c>
      <c r="E51" s="19"/>
      <c r="F51" s="19"/>
      <c r="G51" s="19">
        <f>ExpenseDetails[Prévisionnel]-ExpenseDetails[Réel]</f>
        <v>0</v>
      </c>
      <c r="H51" s="19"/>
      <c r="I51" s="19">
        <f>ExpenseDetails[Année préc.]-ExpenseDetails[[#This Row],[Réel]]</f>
        <v>0</v>
      </c>
      <c r="J51" s="20">
        <f>ExpenseDetails[[#This Row],[Variance année préc.]]</f>
        <v>0</v>
      </c>
    </row>
    <row r="52" spans="1:10">
      <c r="A52" s="17" t="s">
        <v>28</v>
      </c>
      <c r="B52" s="18" t="s">
        <v>39</v>
      </c>
      <c r="C52" s="17" t="s">
        <v>1</v>
      </c>
      <c r="D52" s="17" t="s">
        <v>9</v>
      </c>
      <c r="E52" s="19"/>
      <c r="F52" s="19"/>
      <c r="G52" s="19">
        <f>ExpenseDetails[Prévisionnel]-ExpenseDetails[Réel]</f>
        <v>0</v>
      </c>
      <c r="H52" s="19"/>
      <c r="I52" s="19">
        <f>ExpenseDetails[Année préc.]-ExpenseDetails[[#This Row],[Réel]]</f>
        <v>0</v>
      </c>
      <c r="J52" s="20">
        <f>ExpenseDetails[[#This Row],[Variance année préc.]]</f>
        <v>0</v>
      </c>
    </row>
    <row r="53" spans="1:10">
      <c r="A53" s="17" t="s">
        <v>28</v>
      </c>
      <c r="B53" s="18" t="s">
        <v>39</v>
      </c>
      <c r="C53" s="17" t="s">
        <v>13</v>
      </c>
      <c r="D53" s="17" t="s">
        <v>10</v>
      </c>
      <c r="E53" s="19"/>
      <c r="F53" s="19"/>
      <c r="G53" s="19">
        <f>ExpenseDetails[Prévisionnel]-ExpenseDetails[Réel]</f>
        <v>0</v>
      </c>
      <c r="H53" s="19"/>
      <c r="I53" s="19">
        <f>ExpenseDetails[Année préc.]-ExpenseDetails[[#This Row],[Réel]]</f>
        <v>0</v>
      </c>
      <c r="J53" s="20">
        <f>ExpenseDetails[[#This Row],[Variance année préc.]]</f>
        <v>0</v>
      </c>
    </row>
    <row r="54" spans="1:10">
      <c r="A54" s="17" t="s">
        <v>28</v>
      </c>
      <c r="B54" s="18" t="s">
        <v>39</v>
      </c>
      <c r="C54" s="17" t="s">
        <v>13</v>
      </c>
      <c r="D54" s="17" t="s">
        <v>17</v>
      </c>
      <c r="E54" s="19"/>
      <c r="F54" s="19"/>
      <c r="G54" s="19">
        <f>ExpenseDetails[Prévisionnel]-ExpenseDetails[Réel]</f>
        <v>0</v>
      </c>
      <c r="H54" s="19"/>
      <c r="I54" s="19">
        <f>ExpenseDetails[Année préc.]-ExpenseDetails[[#This Row],[Réel]]</f>
        <v>0</v>
      </c>
      <c r="J54" s="20">
        <f>ExpenseDetails[[#This Row],[Variance année préc.]]</f>
        <v>0</v>
      </c>
    </row>
    <row r="55" spans="1:10">
      <c r="A55" s="17" t="s">
        <v>28</v>
      </c>
      <c r="B55" s="18" t="s">
        <v>39</v>
      </c>
      <c r="C55" s="17" t="s">
        <v>13</v>
      </c>
      <c r="D55" s="17" t="s">
        <v>18</v>
      </c>
      <c r="E55" s="19"/>
      <c r="F55" s="19"/>
      <c r="G55" s="19">
        <f>ExpenseDetails[Prévisionnel]-ExpenseDetails[Réel]</f>
        <v>0</v>
      </c>
      <c r="H55" s="19"/>
      <c r="I55" s="19">
        <f>ExpenseDetails[Année préc.]-ExpenseDetails[[#This Row],[Réel]]</f>
        <v>0</v>
      </c>
      <c r="J55" s="20">
        <f>ExpenseDetails[[#This Row],[Variance année préc.]]</f>
        <v>0</v>
      </c>
    </row>
    <row r="56" spans="1:10">
      <c r="A56" s="17" t="s">
        <v>28</v>
      </c>
      <c r="B56" s="18" t="s">
        <v>39</v>
      </c>
      <c r="C56" s="17" t="s">
        <v>13</v>
      </c>
      <c r="D56" s="17" t="s">
        <v>11</v>
      </c>
      <c r="E56" s="19"/>
      <c r="F56" s="19"/>
      <c r="G56" s="19">
        <f>ExpenseDetails[Prévisionnel]-ExpenseDetails[Réel]</f>
        <v>0</v>
      </c>
      <c r="H56" s="19"/>
      <c r="I56" s="19">
        <f>ExpenseDetails[Année préc.]-ExpenseDetails[[#This Row],[Réel]]</f>
        <v>0</v>
      </c>
      <c r="J56" s="20">
        <f>ExpenseDetails[[#This Row],[Variance année préc.]]</f>
        <v>0</v>
      </c>
    </row>
    <row r="57" spans="1:10">
      <c r="A57" s="17" t="s">
        <v>29</v>
      </c>
      <c r="B57" s="18" t="s">
        <v>40</v>
      </c>
      <c r="C57" s="17" t="s">
        <v>1</v>
      </c>
      <c r="D57" s="17" t="s">
        <v>8</v>
      </c>
      <c r="E57" s="19"/>
      <c r="F57" s="19"/>
      <c r="G57" s="19">
        <f>ExpenseDetails[Prévisionnel]-ExpenseDetails[Réel]</f>
        <v>0</v>
      </c>
      <c r="H57" s="19"/>
      <c r="I57" s="19">
        <f>ExpenseDetails[Année préc.]-ExpenseDetails[[#This Row],[Réel]]</f>
        <v>0</v>
      </c>
      <c r="J57" s="20">
        <f>ExpenseDetails[[#This Row],[Variance année préc.]]</f>
        <v>0</v>
      </c>
    </row>
    <row r="58" spans="1:10">
      <c r="A58" s="17" t="s">
        <v>29</v>
      </c>
      <c r="B58" s="18" t="s">
        <v>40</v>
      </c>
      <c r="C58" s="17" t="s">
        <v>1</v>
      </c>
      <c r="D58" s="17" t="s">
        <v>9</v>
      </c>
      <c r="E58" s="19"/>
      <c r="F58" s="19"/>
      <c r="G58" s="19">
        <f>ExpenseDetails[Prévisionnel]-ExpenseDetails[Réel]</f>
        <v>0</v>
      </c>
      <c r="H58" s="19"/>
      <c r="I58" s="19">
        <f>ExpenseDetails[Année préc.]-ExpenseDetails[[#This Row],[Réel]]</f>
        <v>0</v>
      </c>
      <c r="J58" s="20">
        <f>ExpenseDetails[[#This Row],[Variance année préc.]]</f>
        <v>0</v>
      </c>
    </row>
    <row r="59" spans="1:10">
      <c r="A59" s="17" t="s">
        <v>29</v>
      </c>
      <c r="B59" s="18" t="s">
        <v>40</v>
      </c>
      <c r="C59" s="17" t="s">
        <v>13</v>
      </c>
      <c r="D59" s="17" t="s">
        <v>10</v>
      </c>
      <c r="E59" s="19"/>
      <c r="F59" s="19"/>
      <c r="G59" s="19">
        <f>ExpenseDetails[Prévisionnel]-ExpenseDetails[Réel]</f>
        <v>0</v>
      </c>
      <c r="H59" s="19"/>
      <c r="I59" s="19">
        <f>ExpenseDetails[Année préc.]-ExpenseDetails[[#This Row],[Réel]]</f>
        <v>0</v>
      </c>
      <c r="J59" s="20">
        <f>ExpenseDetails[[#This Row],[Variance année préc.]]</f>
        <v>0</v>
      </c>
    </row>
    <row r="60" spans="1:10">
      <c r="A60" s="17" t="s">
        <v>29</v>
      </c>
      <c r="B60" s="18" t="s">
        <v>40</v>
      </c>
      <c r="C60" s="17" t="s">
        <v>13</v>
      </c>
      <c r="D60" s="17" t="s">
        <v>17</v>
      </c>
      <c r="E60" s="19"/>
      <c r="F60" s="19"/>
      <c r="G60" s="19">
        <f>ExpenseDetails[Prévisionnel]-ExpenseDetails[Réel]</f>
        <v>0</v>
      </c>
      <c r="H60" s="19"/>
      <c r="I60" s="19">
        <f>ExpenseDetails[Année préc.]-ExpenseDetails[[#This Row],[Réel]]</f>
        <v>0</v>
      </c>
      <c r="J60" s="20">
        <f>ExpenseDetails[[#This Row],[Variance année préc.]]</f>
        <v>0</v>
      </c>
    </row>
    <row r="61" spans="1:10">
      <c r="A61" s="17" t="s">
        <v>29</v>
      </c>
      <c r="B61" s="18" t="s">
        <v>40</v>
      </c>
      <c r="C61" s="17" t="s">
        <v>13</v>
      </c>
      <c r="D61" s="17" t="s">
        <v>18</v>
      </c>
      <c r="E61" s="19"/>
      <c r="F61" s="19"/>
      <c r="G61" s="19">
        <f>ExpenseDetails[Prévisionnel]-ExpenseDetails[Réel]</f>
        <v>0</v>
      </c>
      <c r="H61" s="19"/>
      <c r="I61" s="19">
        <f>ExpenseDetails[Année préc.]-ExpenseDetails[[#This Row],[Réel]]</f>
        <v>0</v>
      </c>
      <c r="J61" s="20">
        <f>ExpenseDetails[[#This Row],[Variance année préc.]]</f>
        <v>0</v>
      </c>
    </row>
    <row r="62" spans="1:10">
      <c r="A62" s="17" t="s">
        <v>29</v>
      </c>
      <c r="B62" s="18" t="s">
        <v>40</v>
      </c>
      <c r="C62" s="17" t="s">
        <v>13</v>
      </c>
      <c r="D62" s="17" t="s">
        <v>11</v>
      </c>
      <c r="E62" s="19"/>
      <c r="F62" s="19"/>
      <c r="G62" s="19">
        <f>ExpenseDetails[Prévisionnel]-ExpenseDetails[Réel]</f>
        <v>0</v>
      </c>
      <c r="H62" s="19"/>
      <c r="I62" s="19">
        <f>ExpenseDetails[Année préc.]-ExpenseDetails[[#This Row],[Réel]]</f>
        <v>0</v>
      </c>
      <c r="J62" s="20">
        <f>ExpenseDetails[[#This Row],[Variance année préc.]]</f>
        <v>0</v>
      </c>
    </row>
    <row r="63" spans="1:10">
      <c r="A63" s="17" t="s">
        <v>30</v>
      </c>
      <c r="B63" s="18" t="s">
        <v>40</v>
      </c>
      <c r="C63" s="17" t="s">
        <v>1</v>
      </c>
      <c r="D63" s="17" t="s">
        <v>8</v>
      </c>
      <c r="E63" s="19"/>
      <c r="F63" s="19"/>
      <c r="G63" s="19">
        <f>ExpenseDetails[Prévisionnel]-ExpenseDetails[Réel]</f>
        <v>0</v>
      </c>
      <c r="H63" s="19"/>
      <c r="I63" s="19">
        <f>ExpenseDetails[Année préc.]-ExpenseDetails[[#This Row],[Réel]]</f>
        <v>0</v>
      </c>
      <c r="J63" s="20">
        <f>ExpenseDetails[[#This Row],[Variance année préc.]]</f>
        <v>0</v>
      </c>
    </row>
    <row r="64" spans="1:10">
      <c r="A64" s="17" t="s">
        <v>30</v>
      </c>
      <c r="B64" s="18" t="s">
        <v>40</v>
      </c>
      <c r="C64" s="17" t="s">
        <v>1</v>
      </c>
      <c r="D64" s="17" t="s">
        <v>9</v>
      </c>
      <c r="E64" s="19"/>
      <c r="F64" s="19"/>
      <c r="G64" s="19">
        <f>ExpenseDetails[Prévisionnel]-ExpenseDetails[Réel]</f>
        <v>0</v>
      </c>
      <c r="H64" s="19"/>
      <c r="I64" s="19">
        <f>ExpenseDetails[Année préc.]-ExpenseDetails[[#This Row],[Réel]]</f>
        <v>0</v>
      </c>
      <c r="J64" s="20">
        <f>ExpenseDetails[[#This Row],[Variance année préc.]]</f>
        <v>0</v>
      </c>
    </row>
    <row r="65" spans="1:11">
      <c r="A65" s="17" t="s">
        <v>30</v>
      </c>
      <c r="B65" s="18" t="s">
        <v>40</v>
      </c>
      <c r="C65" s="17" t="s">
        <v>13</v>
      </c>
      <c r="D65" s="17" t="s">
        <v>10</v>
      </c>
      <c r="E65" s="19"/>
      <c r="F65" s="19"/>
      <c r="G65" s="19">
        <f>ExpenseDetails[Prévisionnel]-ExpenseDetails[Réel]</f>
        <v>0</v>
      </c>
      <c r="H65" s="19"/>
      <c r="I65" s="19">
        <f>ExpenseDetails[Année préc.]-ExpenseDetails[[#This Row],[Réel]]</f>
        <v>0</v>
      </c>
      <c r="J65" s="20">
        <f>ExpenseDetails[[#This Row],[Variance année préc.]]</f>
        <v>0</v>
      </c>
    </row>
    <row r="66" spans="1:11">
      <c r="A66" s="17" t="s">
        <v>30</v>
      </c>
      <c r="B66" s="18" t="s">
        <v>40</v>
      </c>
      <c r="C66" s="17" t="s">
        <v>13</v>
      </c>
      <c r="D66" s="17" t="s">
        <v>17</v>
      </c>
      <c r="E66" s="19"/>
      <c r="F66" s="19"/>
      <c r="G66" s="19">
        <f>ExpenseDetails[Prévisionnel]-ExpenseDetails[Réel]</f>
        <v>0</v>
      </c>
      <c r="H66" s="19"/>
      <c r="I66" s="19">
        <f>ExpenseDetails[Année préc.]-ExpenseDetails[[#This Row],[Réel]]</f>
        <v>0</v>
      </c>
      <c r="J66" s="20">
        <f>ExpenseDetails[[#This Row],[Variance année préc.]]</f>
        <v>0</v>
      </c>
    </row>
    <row r="67" spans="1:11">
      <c r="A67" s="17" t="s">
        <v>30</v>
      </c>
      <c r="B67" s="18" t="s">
        <v>40</v>
      </c>
      <c r="C67" s="17" t="s">
        <v>13</v>
      </c>
      <c r="D67" s="17" t="s">
        <v>18</v>
      </c>
      <c r="E67" s="19"/>
      <c r="F67" s="19"/>
      <c r="G67" s="19">
        <f>ExpenseDetails[Prévisionnel]-ExpenseDetails[Réel]</f>
        <v>0</v>
      </c>
      <c r="H67" s="19"/>
      <c r="I67" s="19">
        <f>ExpenseDetails[Année préc.]-ExpenseDetails[[#This Row],[Réel]]</f>
        <v>0</v>
      </c>
      <c r="J67" s="20">
        <f>ExpenseDetails[[#This Row],[Variance année préc.]]</f>
        <v>0</v>
      </c>
    </row>
    <row r="68" spans="1:11">
      <c r="A68" s="17" t="s">
        <v>30</v>
      </c>
      <c r="B68" s="18" t="s">
        <v>40</v>
      </c>
      <c r="C68" s="17" t="s">
        <v>13</v>
      </c>
      <c r="D68" s="17" t="s">
        <v>11</v>
      </c>
      <c r="E68" s="19"/>
      <c r="F68" s="19"/>
      <c r="G68" s="19">
        <f>ExpenseDetails[Prévisionnel]-ExpenseDetails[Réel]</f>
        <v>0</v>
      </c>
      <c r="H68" s="19"/>
      <c r="I68" s="19">
        <f>ExpenseDetails[Année préc.]-ExpenseDetails[[#This Row],[Réel]]</f>
        <v>0</v>
      </c>
      <c r="J68" s="20">
        <f>ExpenseDetails[[#This Row],[Variance année préc.]]</f>
        <v>0</v>
      </c>
    </row>
    <row r="69" spans="1:11">
      <c r="A69" s="17" t="s">
        <v>31</v>
      </c>
      <c r="B69" s="18" t="s">
        <v>40</v>
      </c>
      <c r="C69" s="17" t="s">
        <v>1</v>
      </c>
      <c r="D69" s="17" t="s">
        <v>8</v>
      </c>
      <c r="E69" s="19"/>
      <c r="F69" s="19"/>
      <c r="G69" s="19">
        <f>ExpenseDetails[Prévisionnel]-ExpenseDetails[Réel]</f>
        <v>0</v>
      </c>
      <c r="H69" s="19"/>
      <c r="I69" s="19">
        <f>ExpenseDetails[Année préc.]-ExpenseDetails[[#This Row],[Réel]]</f>
        <v>0</v>
      </c>
      <c r="J69" s="20">
        <f>ExpenseDetails[[#This Row],[Variance année préc.]]</f>
        <v>0</v>
      </c>
    </row>
    <row r="70" spans="1:11">
      <c r="A70" s="17" t="s">
        <v>31</v>
      </c>
      <c r="B70" s="18" t="s">
        <v>40</v>
      </c>
      <c r="C70" s="17" t="s">
        <v>1</v>
      </c>
      <c r="D70" s="17" t="s">
        <v>9</v>
      </c>
      <c r="E70" s="19"/>
      <c r="F70" s="19"/>
      <c r="G70" s="19">
        <f>ExpenseDetails[Prévisionnel]-ExpenseDetails[Réel]</f>
        <v>0</v>
      </c>
      <c r="H70" s="19"/>
      <c r="I70" s="19">
        <f>ExpenseDetails[Année préc.]-ExpenseDetails[[#This Row],[Réel]]</f>
        <v>0</v>
      </c>
      <c r="J70" s="20">
        <f>ExpenseDetails[[#This Row],[Variance année préc.]]</f>
        <v>0</v>
      </c>
    </row>
    <row r="71" spans="1:11">
      <c r="A71" s="17" t="s">
        <v>31</v>
      </c>
      <c r="B71" s="18" t="s">
        <v>40</v>
      </c>
      <c r="C71" s="17" t="s">
        <v>13</v>
      </c>
      <c r="D71" s="17" t="s">
        <v>10</v>
      </c>
      <c r="E71" s="19"/>
      <c r="F71" s="19"/>
      <c r="G71" s="19">
        <f>ExpenseDetails[Prévisionnel]-ExpenseDetails[Réel]</f>
        <v>0</v>
      </c>
      <c r="H71" s="19"/>
      <c r="I71" s="19">
        <f>ExpenseDetails[Année préc.]-ExpenseDetails[[#This Row],[Réel]]</f>
        <v>0</v>
      </c>
      <c r="J71" s="20">
        <f>ExpenseDetails[[#This Row],[Variance année préc.]]</f>
        <v>0</v>
      </c>
    </row>
    <row r="72" spans="1:11">
      <c r="A72" s="17" t="s">
        <v>31</v>
      </c>
      <c r="B72" s="18" t="s">
        <v>40</v>
      </c>
      <c r="C72" s="17" t="s">
        <v>13</v>
      </c>
      <c r="D72" s="17" t="s">
        <v>17</v>
      </c>
      <c r="E72" s="19"/>
      <c r="F72" s="19"/>
      <c r="G72" s="19">
        <f>ExpenseDetails[Prévisionnel]-ExpenseDetails[Réel]</f>
        <v>0</v>
      </c>
      <c r="H72" s="19"/>
      <c r="I72" s="19">
        <f>ExpenseDetails[Année préc.]-ExpenseDetails[[#This Row],[Réel]]</f>
        <v>0</v>
      </c>
      <c r="J72" s="20">
        <f>ExpenseDetails[[#This Row],[Variance année préc.]]</f>
        <v>0</v>
      </c>
    </row>
    <row r="73" spans="1:11">
      <c r="A73" s="17" t="s">
        <v>31</v>
      </c>
      <c r="B73" s="18" t="s">
        <v>40</v>
      </c>
      <c r="C73" s="17" t="s">
        <v>13</v>
      </c>
      <c r="D73" s="17" t="s">
        <v>18</v>
      </c>
      <c r="E73" s="19"/>
      <c r="F73" s="19"/>
      <c r="G73" s="19">
        <f>ExpenseDetails[Prévisionnel]-ExpenseDetails[Réel]</f>
        <v>0</v>
      </c>
      <c r="H73" s="19"/>
      <c r="I73" s="19">
        <f>ExpenseDetails[Année préc.]-ExpenseDetails[[#This Row],[Réel]]</f>
        <v>0</v>
      </c>
      <c r="J73" s="20">
        <f>ExpenseDetails[[#This Row],[Variance année préc.]]</f>
        <v>0</v>
      </c>
    </row>
    <row r="74" spans="1:11">
      <c r="A74" s="17" t="s">
        <v>31</v>
      </c>
      <c r="B74" s="18" t="s">
        <v>40</v>
      </c>
      <c r="C74" s="17" t="s">
        <v>13</v>
      </c>
      <c r="D74" s="17" t="s">
        <v>11</v>
      </c>
      <c r="E74" s="19"/>
      <c r="F74" s="19"/>
      <c r="G74" s="19">
        <f>ExpenseDetails[Prévisionnel]-ExpenseDetails[Réel]</f>
        <v>0</v>
      </c>
      <c r="H74" s="19"/>
      <c r="I74" s="19">
        <f>ExpenseDetails[Année préc.]-ExpenseDetails[[#This Row],[Réel]]</f>
        <v>0</v>
      </c>
      <c r="J74" s="20">
        <f>ExpenseDetails[[#This Row],[Variance année préc.]]</f>
        <v>0</v>
      </c>
    </row>
  </sheetData>
  <conditionalFormatting sqref="J2:J74">
    <cfRule type="dataBar" priority="432">
      <dataBar showValue="0">
        <cfvo type="min"/>
        <cfvo type="max"/>
        <color theme="5"/>
      </dataBar>
      <extLst>
        <ext xmlns:x14="http://schemas.microsoft.com/office/spreadsheetml/2009/9/main" uri="{B025F937-C7B1-47D3-B67F-A62EFF666E3E}">
          <x14:id>{9E1D629C-C9E4-46EE-955B-95C11716F046}</x14:id>
        </ext>
      </extLst>
    </cfRule>
  </conditionalFormatting>
  <dataValidations count="4">
    <dataValidation type="list" allowBlank="1" showInputMessage="1" showErrorMessage="1" errorTitle="Invalid Data" error="If you need to add a new category to this list you can add new list items to the Budget Category Lookup table on the worksheet named Lookup Lists." sqref="C2">
      <formula1>Category</formula1>
    </dataValidation>
    <dataValidation type="list" allowBlank="1" showInputMessage="1" showErrorMessage="1" errorTitle="Invalid Data" error="If you need to add a new category to this list, you can add new list items to the Budget Category Lookup column on the worksheet named Lookup Lists." sqref="D2:D74">
      <formula1>LineItem</formula1>
    </dataValidation>
    <dataValidation allowBlank="1" showInputMessage="1" showErrorMessage="1" errorTitle="Invalid Data" error="If you need to add a new category to this list, you can add new list items to the Budget Category Lookup column on the worksheet named Lookup Lists." sqref="B2:B74"/>
    <dataValidation type="list" allowBlank="1" showInputMessage="1" showErrorMessage="1" errorTitle="Invalid Data" error="If you need to add a new category to this list, you can add new list items to the Budget Category Lookup column on the worksheet named Lookup Lists." sqref="C3:C74">
      <formula1>Category</formula1>
    </dataValidation>
  </dataValidations>
  <pageMargins left="0.5" right="0.5" top="0.75" bottom="0.75" header="0.3" footer="0.3"/>
  <pageSetup paperSize="9" orientation="portrait" horizontalDpi="4294967292" verticalDpi="4294967292"/>
  <headerFooter>
    <oddHeader>&amp;L&amp;"-,Bold"&amp;16&amp;K01+024Monthly Budget - Detail&amp;R&amp;"-,Bold"&amp;K01+024&amp;D
Page &amp;P of &amp;N</oddHeader>
  </headerFooter>
  <legacyDrawing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E1D629C-C9E4-46EE-955B-95C11716F046}">
            <x14:dataBar minLength="0" maxLength="100" gradient="0" axisPosition="middle">
              <x14:cfvo type="autoMin"/>
              <x14:cfvo type="autoMax"/>
              <x14:negativeFillColor theme="5" tint="-0.499984740745262"/>
              <x14:axisColor theme="7" tint="-0.499984740745262"/>
            </x14:dataBar>
          </x14:cfRule>
          <xm:sqref>J2:J74</xm:sqref>
        </x14:conditionalFormatting>
        <x14:conditionalFormatting xmlns:xm="http://schemas.microsoft.com/office/excel/2006/main">
          <x14:cfRule type="iconSet" priority="433" id="{F2FB7FF4-1734-4CDA-9347-1DD0CA5DB733}">
            <x14:iconSet iconSet="3Triangles" custom="1">
              <x14:cfvo type="percent">
                <xm:f>0</xm:f>
              </x14:cfvo>
              <x14:cfvo type="num">
                <xm:f>0</xm:f>
              </x14:cfvo>
              <x14:cfvo type="num">
                <xm:f>1</xm:f>
              </x14:cfvo>
              <x14:cfIcon iconSet="3Triangles" iconId="0"/>
              <x14:cfIcon iconSet="NoIcons" iconId="0"/>
              <x14:cfIcon iconSet="3Triangles" iconId="2"/>
            </x14:iconSet>
          </x14:cfRule>
          <xm:sqref>G2:G74 I2:I74</xm:sqref>
        </x14:conditionalFormatting>
      </x14:conditionalFormattings>
    </ex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enableFormatConditionsCalculation="0"/>
  <dimension ref="A1:G15"/>
  <sheetViews>
    <sheetView workbookViewId="0">
      <selection activeCell="B36" sqref="B36"/>
    </sheetView>
  </sheetViews>
  <sheetFormatPr baseColWidth="10" defaultColWidth="8.83203125" defaultRowHeight="15" x14ac:dyDescent="0"/>
  <cols>
    <col min="1" max="1" width="29.1640625" style="6" customWidth="1"/>
    <col min="2" max="2" width="15.1640625" style="6" customWidth="1"/>
    <col min="3" max="3" width="14.1640625" style="6" customWidth="1"/>
    <col min="4" max="4" width="15.1640625" style="6" customWidth="1"/>
    <col min="5" max="5" width="16.6640625" style="6" customWidth="1"/>
    <col min="6" max="6" width="31.6640625" style="6" customWidth="1"/>
    <col min="7" max="7" width="31.83203125" style="6" customWidth="1"/>
    <col min="8" max="8" width="15" style="6" customWidth="1"/>
    <col min="9" max="9" width="23.33203125" style="6" bestFit="1" customWidth="1"/>
    <col min="10" max="10" width="15.1640625" style="6" customWidth="1"/>
    <col min="11" max="11" width="15.6640625" style="6" customWidth="1"/>
    <col min="12" max="12" width="27.1640625" style="6" customWidth="1"/>
    <col min="13" max="13" width="15.1640625" style="6" customWidth="1"/>
    <col min="14" max="14" width="15.6640625" style="6" customWidth="1"/>
    <col min="15" max="15" width="27.1640625" style="6" customWidth="1"/>
    <col min="16" max="16" width="15.1640625" style="6" customWidth="1"/>
    <col min="17" max="17" width="15.6640625" style="6" customWidth="1"/>
    <col min="18" max="18" width="27.1640625" style="6" customWidth="1"/>
    <col min="19" max="19" width="15.1640625" style="6" customWidth="1"/>
    <col min="20" max="20" width="15.6640625" style="6" customWidth="1"/>
    <col min="21" max="21" width="27.1640625" style="6" customWidth="1"/>
    <col min="22" max="22" width="15.1640625" style="6" customWidth="1"/>
    <col min="23" max="23" width="15.6640625" style="6" customWidth="1"/>
    <col min="24" max="24" width="27.1640625" style="6" customWidth="1"/>
    <col min="25" max="25" width="15.1640625" style="6" customWidth="1"/>
    <col min="26" max="26" width="15.6640625" style="6" customWidth="1"/>
    <col min="27" max="27" width="27.1640625" style="6" customWidth="1"/>
    <col min="28" max="28" width="15.1640625" style="6" customWidth="1"/>
    <col min="29" max="29" width="15.6640625" style="6" customWidth="1"/>
    <col min="30" max="30" width="27.1640625" style="6" customWidth="1"/>
    <col min="31" max="31" width="15.1640625" style="6" customWidth="1"/>
    <col min="32" max="32" width="15.6640625" style="6" customWidth="1"/>
    <col min="33" max="33" width="27.1640625" style="6" customWidth="1"/>
    <col min="34" max="34" width="15.1640625" style="6" customWidth="1"/>
    <col min="35" max="35" width="15.6640625" style="6" customWidth="1"/>
    <col min="36" max="36" width="27.1640625" style="6" customWidth="1"/>
    <col min="37" max="37" width="15.1640625" style="6" customWidth="1"/>
    <col min="38" max="38" width="20.6640625" style="6" customWidth="1"/>
    <col min="39" max="39" width="32.1640625" style="6" customWidth="1"/>
    <col min="40" max="40" width="20.33203125" style="6" customWidth="1"/>
    <col min="41" max="41" width="19.83203125" style="6" bestFit="1" customWidth="1"/>
    <col min="42" max="42" width="27.1640625" style="6" bestFit="1" customWidth="1"/>
    <col min="43" max="43" width="15.1640625" style="6" customWidth="1"/>
    <col min="44" max="44" width="33.83203125" style="6" customWidth="1"/>
    <col min="45" max="45" width="22" style="6" customWidth="1"/>
    <col min="46" max="46" width="32.1640625" style="6" bestFit="1" customWidth="1"/>
    <col min="47" max="47" width="20.33203125" style="6" bestFit="1" customWidth="1"/>
    <col min="48" max="48" width="11.33203125" style="6" bestFit="1" customWidth="1"/>
    <col min="49" max="16384" width="8.83203125" style="6"/>
  </cols>
  <sheetData>
    <row r="1" spans="1:7" ht="26" thickBot="1">
      <c r="A1" s="5" t="s">
        <v>43</v>
      </c>
      <c r="B1" s="5"/>
      <c r="C1" s="5"/>
      <c r="D1" s="5"/>
      <c r="E1" s="5"/>
      <c r="F1" s="5"/>
    </row>
    <row r="2" spans="1:7" ht="16" thickTop="1"/>
    <row r="3" spans="1:7" ht="30">
      <c r="A3" s="21" t="s">
        <v>44</v>
      </c>
      <c r="B3" s="11">
        <f>SUM(IncomeDetails[Prévisionnel])</f>
        <v>5</v>
      </c>
      <c r="E3" s="12"/>
      <c r="F3" s="12"/>
    </row>
    <row r="4" spans="1:7" ht="30">
      <c r="A4" s="22" t="s">
        <v>45</v>
      </c>
      <c r="B4" s="11">
        <f>SUM(IncomeDetails[Réel])</f>
        <v>5</v>
      </c>
      <c r="E4" s="12"/>
      <c r="F4" s="12"/>
    </row>
    <row r="5" spans="1:7" ht="30">
      <c r="A5" s="22" t="s">
        <v>7</v>
      </c>
      <c r="B5" s="11">
        <f>B4-B3</f>
        <v>0</v>
      </c>
      <c r="E5" s="12"/>
      <c r="F5" s="12"/>
    </row>
    <row r="7" spans="1:7">
      <c r="A7" s="13" t="s">
        <v>19</v>
      </c>
      <c r="B7" s="6" t="s">
        <v>47</v>
      </c>
    </row>
    <row r="8" spans="1:7">
      <c r="A8" s="13" t="s">
        <v>37</v>
      </c>
      <c r="B8" s="6" t="s">
        <v>47</v>
      </c>
    </row>
    <row r="10" spans="1:7">
      <c r="B10" s="13" t="s">
        <v>2</v>
      </c>
    </row>
    <row r="11" spans="1:7">
      <c r="A11" s="13" t="s">
        <v>48</v>
      </c>
      <c r="B11" s="6" t="s">
        <v>51</v>
      </c>
      <c r="C11" s="6" t="s">
        <v>52</v>
      </c>
      <c r="D11" s="6" t="s">
        <v>3</v>
      </c>
      <c r="E11" s="6" t="s">
        <v>53</v>
      </c>
      <c r="F11" s="6" t="s">
        <v>54</v>
      </c>
      <c r="G11" s="6" t="s">
        <v>50</v>
      </c>
    </row>
    <row r="12" spans="1:7">
      <c r="A12" s="14" t="s">
        <v>61</v>
      </c>
      <c r="B12" s="15">
        <v>12746</v>
      </c>
      <c r="C12" s="15">
        <v>11888</v>
      </c>
      <c r="D12" s="15">
        <v>-858</v>
      </c>
      <c r="E12" s="15">
        <v>12388</v>
      </c>
      <c r="F12" s="15">
        <v>-500</v>
      </c>
      <c r="G12" s="15">
        <v>-500</v>
      </c>
    </row>
    <row r="13" spans="1:7">
      <c r="A13" s="14" t="s">
        <v>62</v>
      </c>
      <c r="B13" s="15">
        <v>3760</v>
      </c>
      <c r="C13" s="15">
        <v>3835</v>
      </c>
      <c r="D13" s="15">
        <v>75</v>
      </c>
      <c r="E13" s="15">
        <v>3319</v>
      </c>
      <c r="F13" s="15">
        <v>516</v>
      </c>
      <c r="G13" s="15">
        <v>516</v>
      </c>
    </row>
    <row r="14" spans="1:7">
      <c r="A14" s="14" t="s">
        <v>60</v>
      </c>
      <c r="B14" s="15">
        <v>503985</v>
      </c>
      <c r="C14" s="15">
        <v>539678</v>
      </c>
      <c r="D14" s="15">
        <v>35693</v>
      </c>
      <c r="E14" s="15">
        <v>354056</v>
      </c>
      <c r="F14" s="15">
        <v>185622</v>
      </c>
      <c r="G14" s="15">
        <v>185622</v>
      </c>
    </row>
    <row r="15" spans="1:7">
      <c r="A15" s="14" t="s">
        <v>49</v>
      </c>
      <c r="B15" s="15">
        <v>520491</v>
      </c>
      <c r="C15" s="15">
        <v>555401</v>
      </c>
      <c r="D15" s="15">
        <v>34910</v>
      </c>
      <c r="E15" s="15">
        <v>369763</v>
      </c>
      <c r="F15" s="15">
        <v>185638</v>
      </c>
      <c r="G15" s="15">
        <v>185638</v>
      </c>
    </row>
  </sheetData>
  <mergeCells count="1">
    <mergeCell ref="A1:F1"/>
  </mergeCells>
  <pageMargins left="0.7" right="0.7" top="0.75" bottom="0.75" header="0.3" footer="0.3"/>
  <tableParts count="1">
    <tablePart r:id="rId2"/>
  </tablePart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enableFormatConditionsCalculation="0">
    <pageSetUpPr fitToPage="1"/>
  </sheetPr>
  <dimension ref="A1:I38"/>
  <sheetViews>
    <sheetView workbookViewId="0">
      <selection activeCell="C27" sqref="C27"/>
    </sheetView>
  </sheetViews>
  <sheetFormatPr baseColWidth="10" defaultColWidth="8.83203125" defaultRowHeight="15" x14ac:dyDescent="0"/>
  <cols>
    <col min="1" max="1" width="17.1640625" style="6" customWidth="1"/>
    <col min="2" max="2" width="9.1640625" style="30" customWidth="1"/>
    <col min="3" max="3" width="23.1640625" style="6" customWidth="1"/>
    <col min="4" max="4" width="13.33203125" style="6" customWidth="1"/>
    <col min="5" max="5" width="11.83203125" style="6" customWidth="1"/>
    <col min="6" max="6" width="14.33203125" style="6" customWidth="1"/>
    <col min="7" max="7" width="13.1640625" style="6" customWidth="1"/>
    <col min="8" max="8" width="20.83203125" style="6" customWidth="1"/>
    <col min="9" max="9" width="25.1640625" style="6" customWidth="1"/>
    <col min="10" max="16384" width="8.83203125" style="6"/>
  </cols>
  <sheetData>
    <row r="1" spans="1:9">
      <c r="A1" s="17" t="s">
        <v>19</v>
      </c>
      <c r="B1" s="18" t="s">
        <v>37</v>
      </c>
      <c r="C1" s="17" t="s">
        <v>32</v>
      </c>
      <c r="D1" s="17" t="s">
        <v>33</v>
      </c>
      <c r="E1" s="17" t="s">
        <v>34</v>
      </c>
      <c r="F1" s="17" t="s">
        <v>0</v>
      </c>
      <c r="G1" s="17" t="s">
        <v>42</v>
      </c>
      <c r="H1" s="17" t="s">
        <v>41</v>
      </c>
      <c r="I1" s="17" t="s">
        <v>35</v>
      </c>
    </row>
    <row r="2" spans="1:9">
      <c r="A2" s="23" t="s">
        <v>20</v>
      </c>
      <c r="B2" s="24" t="s">
        <v>36</v>
      </c>
      <c r="C2" s="23" t="s">
        <v>60</v>
      </c>
      <c r="D2" s="25"/>
      <c r="E2" s="25"/>
      <c r="F2" s="25">
        <f>IncomeDetails[Réel]-IncomeDetails[[#This Row],[Prévisionnel]]</f>
        <v>0</v>
      </c>
      <c r="G2" s="25"/>
      <c r="H2" s="25">
        <f>IncomeDetails[Réel]-IncomeDetails[Année préc.]</f>
        <v>0</v>
      </c>
      <c r="I2" s="20">
        <f>IncomeDetails[[#This Row],[Variance année préc.]]</f>
        <v>0</v>
      </c>
    </row>
    <row r="3" spans="1:9">
      <c r="A3" s="23" t="s">
        <v>21</v>
      </c>
      <c r="B3" s="24" t="s">
        <v>36</v>
      </c>
      <c r="C3" s="23" t="s">
        <v>60</v>
      </c>
      <c r="D3" s="25">
        <v>5</v>
      </c>
      <c r="E3" s="25">
        <v>5</v>
      </c>
      <c r="F3" s="25">
        <f>IncomeDetails[Réel]-IncomeDetails[[#This Row],[Prévisionnel]]</f>
        <v>0</v>
      </c>
      <c r="G3" s="25"/>
      <c r="H3" s="25">
        <f>IncomeDetails[Réel]-IncomeDetails[Année préc.]</f>
        <v>5</v>
      </c>
      <c r="I3" s="20">
        <f>IncomeDetails[[#This Row],[Variance année préc.]]</f>
        <v>5</v>
      </c>
    </row>
    <row r="4" spans="1:9">
      <c r="A4" s="23" t="s">
        <v>22</v>
      </c>
      <c r="B4" s="24" t="s">
        <v>36</v>
      </c>
      <c r="C4" s="23" t="s">
        <v>60</v>
      </c>
      <c r="D4" s="25"/>
      <c r="E4" s="25"/>
      <c r="F4" s="25">
        <f>IncomeDetails[Réel]-IncomeDetails[[#This Row],[Prévisionnel]]</f>
        <v>0</v>
      </c>
      <c r="G4" s="25"/>
      <c r="H4" s="25">
        <f>IncomeDetails[Réel]-IncomeDetails[Année préc.]</f>
        <v>0</v>
      </c>
      <c r="I4" s="20">
        <f>IncomeDetails[[#This Row],[Variance année préc.]]</f>
        <v>0</v>
      </c>
    </row>
    <row r="5" spans="1:9">
      <c r="A5" s="23" t="s">
        <v>23</v>
      </c>
      <c r="B5" s="24" t="s">
        <v>38</v>
      </c>
      <c r="C5" s="23" t="s">
        <v>60</v>
      </c>
      <c r="D5" s="25"/>
      <c r="E5" s="25"/>
      <c r="F5" s="25">
        <f>IncomeDetails[Réel]-IncomeDetails[[#This Row],[Prévisionnel]]</f>
        <v>0</v>
      </c>
      <c r="G5" s="25"/>
      <c r="H5" s="25">
        <f>IncomeDetails[Réel]-IncomeDetails[Année préc.]</f>
        <v>0</v>
      </c>
      <c r="I5" s="20">
        <f>IncomeDetails[[#This Row],[Variance année préc.]]</f>
        <v>0</v>
      </c>
    </row>
    <row r="6" spans="1:9">
      <c r="A6" s="23" t="s">
        <v>24</v>
      </c>
      <c r="B6" s="24" t="s">
        <v>38</v>
      </c>
      <c r="C6" s="23" t="s">
        <v>60</v>
      </c>
      <c r="D6" s="25"/>
      <c r="E6" s="25"/>
      <c r="F6" s="25">
        <f>IncomeDetails[Réel]-IncomeDetails[[#This Row],[Prévisionnel]]</f>
        <v>0</v>
      </c>
      <c r="G6" s="25"/>
      <c r="H6" s="25">
        <f>IncomeDetails[Réel]-IncomeDetails[Année préc.]</f>
        <v>0</v>
      </c>
      <c r="I6" s="20">
        <f>IncomeDetails[[#This Row],[Variance année préc.]]</f>
        <v>0</v>
      </c>
    </row>
    <row r="7" spans="1:9">
      <c r="A7" s="23" t="s">
        <v>25</v>
      </c>
      <c r="B7" s="24" t="s">
        <v>38</v>
      </c>
      <c r="C7" s="23" t="s">
        <v>60</v>
      </c>
      <c r="D7" s="25"/>
      <c r="E7" s="25"/>
      <c r="F7" s="25">
        <f>IncomeDetails[Réel]-IncomeDetails[[#This Row],[Prévisionnel]]</f>
        <v>0</v>
      </c>
      <c r="G7" s="25"/>
      <c r="H7" s="25">
        <f>IncomeDetails[Réel]-IncomeDetails[Année préc.]</f>
        <v>0</v>
      </c>
      <c r="I7" s="20">
        <f>IncomeDetails[[#This Row],[Variance année préc.]]</f>
        <v>0</v>
      </c>
    </row>
    <row r="8" spans="1:9">
      <c r="A8" s="23" t="s">
        <v>26</v>
      </c>
      <c r="B8" s="24" t="s">
        <v>39</v>
      </c>
      <c r="C8" s="23" t="s">
        <v>60</v>
      </c>
      <c r="D8" s="25"/>
      <c r="E8" s="25"/>
      <c r="F8" s="25">
        <f>IncomeDetails[Réel]-IncomeDetails[[#This Row],[Prévisionnel]]</f>
        <v>0</v>
      </c>
      <c r="G8" s="25"/>
      <c r="H8" s="25">
        <f>IncomeDetails[Réel]-IncomeDetails[Année préc.]</f>
        <v>0</v>
      </c>
      <c r="I8" s="20">
        <f>IncomeDetails[[#This Row],[Variance année préc.]]</f>
        <v>0</v>
      </c>
    </row>
    <row r="9" spans="1:9">
      <c r="A9" s="23" t="s">
        <v>27</v>
      </c>
      <c r="B9" s="24" t="s">
        <v>39</v>
      </c>
      <c r="C9" s="23" t="s">
        <v>60</v>
      </c>
      <c r="D9" s="25"/>
      <c r="E9" s="25"/>
      <c r="F9" s="25">
        <f>IncomeDetails[Réel]-IncomeDetails[[#This Row],[Prévisionnel]]</f>
        <v>0</v>
      </c>
      <c r="G9" s="25"/>
      <c r="H9" s="25">
        <f>IncomeDetails[Réel]-IncomeDetails[Année préc.]</f>
        <v>0</v>
      </c>
      <c r="I9" s="20">
        <f>IncomeDetails[[#This Row],[Variance année préc.]]</f>
        <v>0</v>
      </c>
    </row>
    <row r="10" spans="1:9">
      <c r="A10" s="23" t="s">
        <v>28</v>
      </c>
      <c r="B10" s="24" t="s">
        <v>39</v>
      </c>
      <c r="C10" s="23" t="s">
        <v>60</v>
      </c>
      <c r="D10" s="25"/>
      <c r="E10" s="25"/>
      <c r="F10" s="25">
        <f>IncomeDetails[Réel]-IncomeDetails[[#This Row],[Prévisionnel]]</f>
        <v>0</v>
      </c>
      <c r="G10" s="25"/>
      <c r="H10" s="25">
        <f>IncomeDetails[Réel]-IncomeDetails[Année préc.]</f>
        <v>0</v>
      </c>
      <c r="I10" s="20">
        <f>IncomeDetails[[#This Row],[Variance année préc.]]</f>
        <v>0</v>
      </c>
    </row>
    <row r="11" spans="1:9">
      <c r="A11" s="23" t="s">
        <v>29</v>
      </c>
      <c r="B11" s="24" t="s">
        <v>40</v>
      </c>
      <c r="C11" s="23" t="s">
        <v>60</v>
      </c>
      <c r="D11" s="25"/>
      <c r="E11" s="25"/>
      <c r="F11" s="25">
        <f>IncomeDetails[Réel]-IncomeDetails[[#This Row],[Prévisionnel]]</f>
        <v>0</v>
      </c>
      <c r="G11" s="25"/>
      <c r="H11" s="25">
        <f>IncomeDetails[Réel]-IncomeDetails[Année préc.]</f>
        <v>0</v>
      </c>
      <c r="I11" s="20">
        <f>IncomeDetails[[#This Row],[Variance année préc.]]</f>
        <v>0</v>
      </c>
    </row>
    <row r="12" spans="1:9">
      <c r="A12" s="23" t="s">
        <v>30</v>
      </c>
      <c r="B12" s="24" t="s">
        <v>40</v>
      </c>
      <c r="C12" s="23" t="s">
        <v>60</v>
      </c>
      <c r="D12" s="25"/>
      <c r="E12" s="25"/>
      <c r="F12" s="25">
        <f>IncomeDetails[Réel]-IncomeDetails[[#This Row],[Prévisionnel]]</f>
        <v>0</v>
      </c>
      <c r="G12" s="25"/>
      <c r="H12" s="25">
        <f>IncomeDetails[Réel]-IncomeDetails[Année préc.]</f>
        <v>0</v>
      </c>
      <c r="I12" s="20">
        <f>IncomeDetails[[#This Row],[Variance année préc.]]</f>
        <v>0</v>
      </c>
    </row>
    <row r="13" spans="1:9">
      <c r="A13" s="23" t="s">
        <v>31</v>
      </c>
      <c r="B13" s="24" t="s">
        <v>40</v>
      </c>
      <c r="C13" s="23" t="s">
        <v>60</v>
      </c>
      <c r="D13" s="25"/>
      <c r="E13" s="25"/>
      <c r="F13" s="25">
        <f>IncomeDetails[Réel]-IncomeDetails[[#This Row],[Prévisionnel]]</f>
        <v>0</v>
      </c>
      <c r="G13" s="25"/>
      <c r="H13" s="25">
        <f>IncomeDetails[Réel]-IncomeDetails[Année préc.]</f>
        <v>0</v>
      </c>
      <c r="I13" s="20">
        <f>IncomeDetails[[#This Row],[Variance année préc.]]</f>
        <v>0</v>
      </c>
    </row>
    <row r="14" spans="1:9">
      <c r="A14" s="26" t="s">
        <v>20</v>
      </c>
      <c r="B14" s="27" t="s">
        <v>36</v>
      </c>
      <c r="C14" s="26" t="s">
        <v>61</v>
      </c>
      <c r="D14" s="25"/>
      <c r="E14" s="25"/>
      <c r="F14" s="25">
        <f>IncomeDetails[Réel]-IncomeDetails[[#This Row],[Prévisionnel]]</f>
        <v>0</v>
      </c>
      <c r="G14" s="25"/>
      <c r="H14" s="25">
        <f>IncomeDetails[Réel]-IncomeDetails[Année préc.]</f>
        <v>0</v>
      </c>
      <c r="I14" s="20">
        <f>IncomeDetails[[#This Row],[Variance année préc.]]</f>
        <v>0</v>
      </c>
    </row>
    <row r="15" spans="1:9">
      <c r="A15" s="26" t="s">
        <v>21</v>
      </c>
      <c r="B15" s="27" t="s">
        <v>36</v>
      </c>
      <c r="C15" s="26" t="s">
        <v>61</v>
      </c>
      <c r="D15" s="25"/>
      <c r="E15" s="25"/>
      <c r="F15" s="25">
        <f>IncomeDetails[Réel]-IncomeDetails[[#This Row],[Prévisionnel]]</f>
        <v>0</v>
      </c>
      <c r="G15" s="25"/>
      <c r="H15" s="25">
        <f>IncomeDetails[Réel]-IncomeDetails[Année préc.]</f>
        <v>0</v>
      </c>
      <c r="I15" s="20">
        <f>IncomeDetails[[#This Row],[Variance année préc.]]</f>
        <v>0</v>
      </c>
    </row>
    <row r="16" spans="1:9">
      <c r="A16" s="26" t="s">
        <v>22</v>
      </c>
      <c r="B16" s="27" t="s">
        <v>36</v>
      </c>
      <c r="C16" s="26" t="s">
        <v>61</v>
      </c>
      <c r="D16" s="25"/>
      <c r="E16" s="25"/>
      <c r="F16" s="25">
        <f>IncomeDetails[Réel]-IncomeDetails[[#This Row],[Prévisionnel]]</f>
        <v>0</v>
      </c>
      <c r="G16" s="25"/>
      <c r="H16" s="25">
        <f>IncomeDetails[Réel]-IncomeDetails[Année préc.]</f>
        <v>0</v>
      </c>
      <c r="I16" s="20">
        <f>IncomeDetails[[#This Row],[Variance année préc.]]</f>
        <v>0</v>
      </c>
    </row>
    <row r="17" spans="1:9">
      <c r="A17" s="26" t="s">
        <v>23</v>
      </c>
      <c r="B17" s="27" t="s">
        <v>38</v>
      </c>
      <c r="C17" s="26" t="s">
        <v>61</v>
      </c>
      <c r="D17" s="25"/>
      <c r="E17" s="25"/>
      <c r="F17" s="25">
        <f>IncomeDetails[Réel]-IncomeDetails[[#This Row],[Prévisionnel]]</f>
        <v>0</v>
      </c>
      <c r="G17" s="25"/>
      <c r="H17" s="25">
        <f>IncomeDetails[Réel]-IncomeDetails[Année préc.]</f>
        <v>0</v>
      </c>
      <c r="I17" s="20">
        <f>IncomeDetails[[#This Row],[Variance année préc.]]</f>
        <v>0</v>
      </c>
    </row>
    <row r="18" spans="1:9">
      <c r="A18" s="26" t="s">
        <v>24</v>
      </c>
      <c r="B18" s="27" t="s">
        <v>38</v>
      </c>
      <c r="C18" s="26" t="s">
        <v>61</v>
      </c>
      <c r="D18" s="25"/>
      <c r="E18" s="25"/>
      <c r="F18" s="25">
        <f>IncomeDetails[Réel]-IncomeDetails[[#This Row],[Prévisionnel]]</f>
        <v>0</v>
      </c>
      <c r="G18" s="25"/>
      <c r="H18" s="25">
        <f>IncomeDetails[Réel]-IncomeDetails[Année préc.]</f>
        <v>0</v>
      </c>
      <c r="I18" s="20">
        <f>IncomeDetails[[#This Row],[Variance année préc.]]</f>
        <v>0</v>
      </c>
    </row>
    <row r="19" spans="1:9">
      <c r="A19" s="26" t="s">
        <v>25</v>
      </c>
      <c r="B19" s="27" t="s">
        <v>38</v>
      </c>
      <c r="C19" s="26" t="s">
        <v>61</v>
      </c>
      <c r="D19" s="25"/>
      <c r="E19" s="25"/>
      <c r="F19" s="25">
        <f>IncomeDetails[Réel]-IncomeDetails[[#This Row],[Prévisionnel]]</f>
        <v>0</v>
      </c>
      <c r="G19" s="25"/>
      <c r="H19" s="25">
        <f>IncomeDetails[Réel]-IncomeDetails[Année préc.]</f>
        <v>0</v>
      </c>
      <c r="I19" s="20">
        <f>IncomeDetails[[#This Row],[Variance année préc.]]</f>
        <v>0</v>
      </c>
    </row>
    <row r="20" spans="1:9">
      <c r="A20" s="26" t="s">
        <v>26</v>
      </c>
      <c r="B20" s="27" t="s">
        <v>39</v>
      </c>
      <c r="C20" s="26" t="s">
        <v>61</v>
      </c>
      <c r="D20" s="25"/>
      <c r="E20" s="25"/>
      <c r="F20" s="25">
        <f>IncomeDetails[Réel]-IncomeDetails[[#This Row],[Prévisionnel]]</f>
        <v>0</v>
      </c>
      <c r="G20" s="25"/>
      <c r="H20" s="25">
        <f>IncomeDetails[Réel]-IncomeDetails[Année préc.]</f>
        <v>0</v>
      </c>
      <c r="I20" s="20">
        <f>IncomeDetails[[#This Row],[Variance année préc.]]</f>
        <v>0</v>
      </c>
    </row>
    <row r="21" spans="1:9">
      <c r="A21" s="26" t="s">
        <v>27</v>
      </c>
      <c r="B21" s="27" t="s">
        <v>39</v>
      </c>
      <c r="C21" s="26" t="s">
        <v>61</v>
      </c>
      <c r="D21" s="25"/>
      <c r="E21" s="25"/>
      <c r="F21" s="25">
        <f>IncomeDetails[Réel]-IncomeDetails[[#This Row],[Prévisionnel]]</f>
        <v>0</v>
      </c>
      <c r="G21" s="25"/>
      <c r="H21" s="25">
        <f>IncomeDetails[Réel]-IncomeDetails[Année préc.]</f>
        <v>0</v>
      </c>
      <c r="I21" s="20">
        <f>IncomeDetails[[#This Row],[Variance année préc.]]</f>
        <v>0</v>
      </c>
    </row>
    <row r="22" spans="1:9">
      <c r="A22" s="26" t="s">
        <v>28</v>
      </c>
      <c r="B22" s="27" t="s">
        <v>39</v>
      </c>
      <c r="C22" s="26" t="s">
        <v>61</v>
      </c>
      <c r="D22" s="25"/>
      <c r="E22" s="25"/>
      <c r="F22" s="25">
        <f>IncomeDetails[Réel]-IncomeDetails[[#This Row],[Prévisionnel]]</f>
        <v>0</v>
      </c>
      <c r="G22" s="25"/>
      <c r="H22" s="25">
        <f>IncomeDetails[Réel]-IncomeDetails[Année préc.]</f>
        <v>0</v>
      </c>
      <c r="I22" s="20">
        <f>IncomeDetails[[#This Row],[Variance année préc.]]</f>
        <v>0</v>
      </c>
    </row>
    <row r="23" spans="1:9">
      <c r="A23" s="26" t="s">
        <v>29</v>
      </c>
      <c r="B23" s="27" t="s">
        <v>40</v>
      </c>
      <c r="C23" s="26" t="s">
        <v>61</v>
      </c>
      <c r="D23" s="25"/>
      <c r="E23" s="25"/>
      <c r="F23" s="25">
        <f>IncomeDetails[Réel]-IncomeDetails[[#This Row],[Prévisionnel]]</f>
        <v>0</v>
      </c>
      <c r="G23" s="25"/>
      <c r="H23" s="25">
        <f>IncomeDetails[Réel]-IncomeDetails[Année préc.]</f>
        <v>0</v>
      </c>
      <c r="I23" s="20">
        <f>IncomeDetails[[#This Row],[Variance année préc.]]</f>
        <v>0</v>
      </c>
    </row>
    <row r="24" spans="1:9">
      <c r="A24" s="26" t="s">
        <v>30</v>
      </c>
      <c r="B24" s="27" t="s">
        <v>40</v>
      </c>
      <c r="C24" s="26" t="s">
        <v>61</v>
      </c>
      <c r="D24" s="25"/>
      <c r="E24" s="25"/>
      <c r="F24" s="25">
        <f>IncomeDetails[Réel]-IncomeDetails[[#This Row],[Prévisionnel]]</f>
        <v>0</v>
      </c>
      <c r="G24" s="25"/>
      <c r="H24" s="25">
        <f>IncomeDetails[Réel]-IncomeDetails[Année préc.]</f>
        <v>0</v>
      </c>
      <c r="I24" s="20">
        <f>IncomeDetails[[#This Row],[Variance année préc.]]</f>
        <v>0</v>
      </c>
    </row>
    <row r="25" spans="1:9">
      <c r="A25" s="26" t="s">
        <v>31</v>
      </c>
      <c r="B25" s="27" t="s">
        <v>40</v>
      </c>
      <c r="C25" s="26" t="s">
        <v>61</v>
      </c>
      <c r="D25" s="25"/>
      <c r="E25" s="25"/>
      <c r="F25" s="25">
        <f>IncomeDetails[Réel]-IncomeDetails[[#This Row],[Prévisionnel]]</f>
        <v>0</v>
      </c>
      <c r="G25" s="25"/>
      <c r="H25" s="25">
        <f>IncomeDetails[Réel]-IncomeDetails[Année préc.]</f>
        <v>0</v>
      </c>
      <c r="I25" s="20">
        <f>IncomeDetails[[#This Row],[Variance année préc.]]</f>
        <v>0</v>
      </c>
    </row>
    <row r="26" spans="1:9">
      <c r="A26" s="28" t="s">
        <v>20</v>
      </c>
      <c r="B26" s="29" t="s">
        <v>36</v>
      </c>
      <c r="C26" s="28" t="s">
        <v>62</v>
      </c>
      <c r="D26" s="25"/>
      <c r="E26" s="25"/>
      <c r="F26" s="25">
        <f>IncomeDetails[Réel]-IncomeDetails[[#This Row],[Prévisionnel]]</f>
        <v>0</v>
      </c>
      <c r="G26" s="25"/>
      <c r="H26" s="25">
        <f>IncomeDetails[Réel]-IncomeDetails[Année préc.]</f>
        <v>0</v>
      </c>
      <c r="I26" s="20">
        <f>IncomeDetails[[#This Row],[Variance année préc.]]</f>
        <v>0</v>
      </c>
    </row>
    <row r="27" spans="1:9">
      <c r="A27" s="28" t="s">
        <v>21</v>
      </c>
      <c r="B27" s="29" t="s">
        <v>36</v>
      </c>
      <c r="C27" s="28" t="s">
        <v>62</v>
      </c>
      <c r="D27" s="25"/>
      <c r="E27" s="25"/>
      <c r="F27" s="25">
        <f>IncomeDetails[Réel]-IncomeDetails[[#This Row],[Prévisionnel]]</f>
        <v>0</v>
      </c>
      <c r="G27" s="25"/>
      <c r="H27" s="25">
        <f>IncomeDetails[Réel]-IncomeDetails[Année préc.]</f>
        <v>0</v>
      </c>
      <c r="I27" s="20">
        <f>IncomeDetails[[#This Row],[Variance année préc.]]</f>
        <v>0</v>
      </c>
    </row>
    <row r="28" spans="1:9">
      <c r="A28" s="28" t="s">
        <v>22</v>
      </c>
      <c r="B28" s="29" t="s">
        <v>36</v>
      </c>
      <c r="C28" s="28" t="s">
        <v>62</v>
      </c>
      <c r="D28" s="25"/>
      <c r="E28" s="25"/>
      <c r="F28" s="25">
        <f>IncomeDetails[Réel]-IncomeDetails[[#This Row],[Prévisionnel]]</f>
        <v>0</v>
      </c>
      <c r="G28" s="25"/>
      <c r="H28" s="25">
        <f>IncomeDetails[Réel]-IncomeDetails[Année préc.]</f>
        <v>0</v>
      </c>
      <c r="I28" s="20">
        <f>IncomeDetails[[#This Row],[Variance année préc.]]</f>
        <v>0</v>
      </c>
    </row>
    <row r="29" spans="1:9">
      <c r="A29" s="28" t="s">
        <v>23</v>
      </c>
      <c r="B29" s="29" t="s">
        <v>38</v>
      </c>
      <c r="C29" s="28" t="s">
        <v>62</v>
      </c>
      <c r="D29" s="25"/>
      <c r="E29" s="25"/>
      <c r="F29" s="25">
        <f>IncomeDetails[Réel]-IncomeDetails[[#This Row],[Prévisionnel]]</f>
        <v>0</v>
      </c>
      <c r="G29" s="25"/>
      <c r="H29" s="25">
        <f>IncomeDetails[Réel]-IncomeDetails[Année préc.]</f>
        <v>0</v>
      </c>
      <c r="I29" s="20">
        <f>IncomeDetails[[#This Row],[Variance année préc.]]</f>
        <v>0</v>
      </c>
    </row>
    <row r="30" spans="1:9">
      <c r="A30" s="28" t="s">
        <v>24</v>
      </c>
      <c r="B30" s="29" t="s">
        <v>38</v>
      </c>
      <c r="C30" s="28" t="s">
        <v>62</v>
      </c>
      <c r="D30" s="25"/>
      <c r="E30" s="25"/>
      <c r="F30" s="25">
        <f>IncomeDetails[Réel]-IncomeDetails[[#This Row],[Prévisionnel]]</f>
        <v>0</v>
      </c>
      <c r="G30" s="25"/>
      <c r="H30" s="25">
        <f>IncomeDetails[Réel]-IncomeDetails[Année préc.]</f>
        <v>0</v>
      </c>
      <c r="I30" s="20">
        <f>IncomeDetails[[#This Row],[Variance année préc.]]</f>
        <v>0</v>
      </c>
    </row>
    <row r="31" spans="1:9">
      <c r="A31" s="28" t="s">
        <v>25</v>
      </c>
      <c r="B31" s="29" t="s">
        <v>38</v>
      </c>
      <c r="C31" s="28" t="s">
        <v>62</v>
      </c>
      <c r="D31" s="25"/>
      <c r="E31" s="25"/>
      <c r="F31" s="25">
        <f>IncomeDetails[Réel]-IncomeDetails[[#This Row],[Prévisionnel]]</f>
        <v>0</v>
      </c>
      <c r="G31" s="25"/>
      <c r="H31" s="25">
        <f>IncomeDetails[Réel]-IncomeDetails[Année préc.]</f>
        <v>0</v>
      </c>
      <c r="I31" s="20">
        <f>IncomeDetails[[#This Row],[Variance année préc.]]</f>
        <v>0</v>
      </c>
    </row>
    <row r="32" spans="1:9">
      <c r="A32" s="28" t="s">
        <v>26</v>
      </c>
      <c r="B32" s="29" t="s">
        <v>39</v>
      </c>
      <c r="C32" s="28" t="s">
        <v>62</v>
      </c>
      <c r="D32" s="25"/>
      <c r="E32" s="25"/>
      <c r="F32" s="25">
        <f>IncomeDetails[Réel]-IncomeDetails[[#This Row],[Prévisionnel]]</f>
        <v>0</v>
      </c>
      <c r="G32" s="25"/>
      <c r="H32" s="25">
        <f>IncomeDetails[Réel]-IncomeDetails[Année préc.]</f>
        <v>0</v>
      </c>
      <c r="I32" s="20">
        <f>IncomeDetails[[#This Row],[Variance année préc.]]</f>
        <v>0</v>
      </c>
    </row>
    <row r="33" spans="1:9">
      <c r="A33" s="28" t="s">
        <v>27</v>
      </c>
      <c r="B33" s="29" t="s">
        <v>39</v>
      </c>
      <c r="C33" s="28" t="s">
        <v>62</v>
      </c>
      <c r="D33" s="25"/>
      <c r="E33" s="25"/>
      <c r="F33" s="25">
        <f>IncomeDetails[Réel]-IncomeDetails[[#This Row],[Prévisionnel]]</f>
        <v>0</v>
      </c>
      <c r="G33" s="25"/>
      <c r="H33" s="25">
        <f>IncomeDetails[Réel]-IncomeDetails[Année préc.]</f>
        <v>0</v>
      </c>
      <c r="I33" s="20">
        <f>IncomeDetails[[#This Row],[Variance année préc.]]</f>
        <v>0</v>
      </c>
    </row>
    <row r="34" spans="1:9">
      <c r="A34" s="28" t="s">
        <v>28</v>
      </c>
      <c r="B34" s="29" t="s">
        <v>39</v>
      </c>
      <c r="C34" s="28" t="s">
        <v>62</v>
      </c>
      <c r="D34" s="25"/>
      <c r="E34" s="25"/>
      <c r="F34" s="25">
        <f>IncomeDetails[Réel]-IncomeDetails[[#This Row],[Prévisionnel]]</f>
        <v>0</v>
      </c>
      <c r="G34" s="25"/>
      <c r="H34" s="25">
        <f>IncomeDetails[Réel]-IncomeDetails[Année préc.]</f>
        <v>0</v>
      </c>
      <c r="I34" s="20">
        <f>IncomeDetails[[#This Row],[Variance année préc.]]</f>
        <v>0</v>
      </c>
    </row>
    <row r="35" spans="1:9">
      <c r="A35" s="28" t="s">
        <v>29</v>
      </c>
      <c r="B35" s="29" t="s">
        <v>40</v>
      </c>
      <c r="C35" s="28" t="s">
        <v>62</v>
      </c>
      <c r="D35" s="25"/>
      <c r="E35" s="25"/>
      <c r="F35" s="25">
        <f>IncomeDetails[Réel]-IncomeDetails[[#This Row],[Prévisionnel]]</f>
        <v>0</v>
      </c>
      <c r="G35" s="25"/>
      <c r="H35" s="25">
        <f>IncomeDetails[Réel]-IncomeDetails[Année préc.]</f>
        <v>0</v>
      </c>
      <c r="I35" s="20">
        <f>IncomeDetails[[#This Row],[Variance année préc.]]</f>
        <v>0</v>
      </c>
    </row>
    <row r="36" spans="1:9">
      <c r="A36" s="28" t="s">
        <v>30</v>
      </c>
      <c r="B36" s="29" t="s">
        <v>40</v>
      </c>
      <c r="C36" s="28" t="s">
        <v>62</v>
      </c>
      <c r="D36" s="25"/>
      <c r="E36" s="25"/>
      <c r="F36" s="25">
        <f>IncomeDetails[Réel]-IncomeDetails[[#This Row],[Prévisionnel]]</f>
        <v>0</v>
      </c>
      <c r="G36" s="25"/>
      <c r="H36" s="25">
        <f>IncomeDetails[Réel]-IncomeDetails[Année préc.]</f>
        <v>0</v>
      </c>
      <c r="I36" s="20">
        <f>IncomeDetails[[#This Row],[Variance année préc.]]</f>
        <v>0</v>
      </c>
    </row>
    <row r="37" spans="1:9">
      <c r="A37" s="28" t="s">
        <v>31</v>
      </c>
      <c r="B37" s="29" t="s">
        <v>40</v>
      </c>
      <c r="C37" s="28" t="s">
        <v>62</v>
      </c>
      <c r="D37" s="25"/>
      <c r="E37" s="25"/>
      <c r="F37" s="25">
        <f>IncomeDetails[Réel]-IncomeDetails[[#This Row],[Prévisionnel]]</f>
        <v>0</v>
      </c>
      <c r="G37" s="25"/>
      <c r="H37" s="25">
        <f>IncomeDetails[Réel]-IncomeDetails[Année préc.]</f>
        <v>0</v>
      </c>
      <c r="I37" s="20">
        <f>IncomeDetails[[#This Row],[Variance année préc.]]</f>
        <v>0</v>
      </c>
    </row>
    <row r="38" spans="1:9">
      <c r="I38" s="31"/>
    </row>
  </sheetData>
  <phoneticPr fontId="2" type="noConversion"/>
  <conditionalFormatting sqref="I2:I37">
    <cfRule type="dataBar" priority="74">
      <dataBar showValue="0">
        <cfvo type="min"/>
        <cfvo type="max"/>
        <color theme="5"/>
      </dataBar>
      <extLst>
        <ext xmlns:x14="http://schemas.microsoft.com/office/spreadsheetml/2009/9/main" uri="{B025F937-C7B1-47D3-B67F-A62EFF666E3E}">
          <x14:id>{6B0FF1A7-3425-4B47-A2CD-0EA571534AD9}</x14:id>
        </ext>
      </extLst>
    </cfRule>
  </conditionalFormatting>
  <dataValidations count="2">
    <dataValidation allowBlank="1" showInputMessage="1" showErrorMessage="1" errorTitle="Invalid Data" error="If you need to add a new category to this list, you can add new list items to the Budget Category Lookup column on the worksheet named Lookup Lists." sqref="B2:B37"/>
    <dataValidation type="list" allowBlank="1" showInputMessage="1" showErrorMessage="1" errorTitle="Invalid Entry" error="If you need to add a new item to this list you can add new list items to the Income Line Item Lookup table on the worksheet named Lookup Lists." sqref="C2:C37">
      <formula1>IncomeLookupList</formula1>
    </dataValidation>
  </dataValidations>
  <pageMargins left="0.5" right="0.5" top="0.75" bottom="0.75" header="0.3" footer="0.3"/>
  <pageSetup paperSize="9" orientation="portrait" horizontalDpi="4294967292" verticalDpi="4294967292"/>
  <headerFooter>
    <oddHeader>&amp;L&amp;"-,Bold"&amp;16&amp;K01+024Monthly Budget - Detail&amp;R&amp;"-,Bold"&amp;K01+024&amp;D
Page &amp;P of &amp;N</oddHead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6B0FF1A7-3425-4B47-A2CD-0EA571534AD9}">
            <x14:dataBar minLength="0" maxLength="100" gradient="0" axisPosition="middle">
              <x14:cfvo type="autoMin"/>
              <x14:cfvo type="autoMax"/>
              <x14:negativeFillColor theme="5" tint="-0.499984740745262"/>
              <x14:axisColor theme="7" tint="-0.499984740745262"/>
            </x14:dataBar>
          </x14:cfRule>
          <xm:sqref>I2:I37</xm:sqref>
        </x14:conditionalFormatting>
        <x14:conditionalFormatting xmlns:xm="http://schemas.microsoft.com/office/excel/2006/main">
          <x14:cfRule type="iconSet" priority="75" id="{E82E65F7-5DD1-4F10-862B-4F941961ECAF}">
            <x14:iconSet iconSet="3Triangles" custom="1">
              <x14:cfvo type="percent">
                <xm:f>0</xm:f>
              </x14:cfvo>
              <x14:cfvo type="num">
                <xm:f>0</xm:f>
              </x14:cfvo>
              <x14:cfvo type="num">
                <xm:f>1</xm:f>
              </x14:cfvo>
              <x14:cfIcon iconSet="3Triangles" iconId="0"/>
              <x14:cfIcon iconSet="NoIcons" iconId="0"/>
              <x14:cfIcon iconSet="3Triangles" iconId="2"/>
            </x14:iconSet>
          </x14:cfRule>
          <xm:sqref>F2:F37 H2:H37</xm:sqref>
        </x14:conditionalFormatting>
      </x14:conditionalFormattings>
    </ext>
    <ext xmlns:mx="http://schemas.microsoft.com/office/mac/excel/2008/main" uri="{64002731-A6B0-56B0-2670-7721B7C09600}">
      <mx:PLV Mode="0" OnePage="0" WScale="10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enableFormatConditionsCalculation="0"/>
  <dimension ref="A1:C25"/>
  <sheetViews>
    <sheetView workbookViewId="0">
      <selection activeCell="C10" sqref="C10"/>
    </sheetView>
  </sheetViews>
  <sheetFormatPr baseColWidth="10" defaultColWidth="8.83203125" defaultRowHeight="15" x14ac:dyDescent="0"/>
  <cols>
    <col min="1" max="1" width="24" style="6" customWidth="1"/>
    <col min="2" max="2" width="27" style="6" customWidth="1"/>
    <col min="3" max="3" width="24.5" style="6" customWidth="1"/>
    <col min="4" max="16384" width="8.83203125" style="6"/>
  </cols>
  <sheetData>
    <row r="1" spans="1:3">
      <c r="A1" s="17" t="s">
        <v>16</v>
      </c>
      <c r="B1" s="6" t="s">
        <v>14</v>
      </c>
      <c r="C1" s="6" t="s">
        <v>15</v>
      </c>
    </row>
    <row r="2" spans="1:3">
      <c r="A2" s="17" t="s">
        <v>11</v>
      </c>
      <c r="B2" s="6" t="s">
        <v>1</v>
      </c>
      <c r="C2" s="6" t="s">
        <v>60</v>
      </c>
    </row>
    <row r="3" spans="1:3">
      <c r="A3" s="17" t="s">
        <v>63</v>
      </c>
      <c r="B3" s="6" t="s">
        <v>13</v>
      </c>
      <c r="C3" s="6" t="s">
        <v>61</v>
      </c>
    </row>
    <row r="4" spans="1:3">
      <c r="A4" s="17" t="s">
        <v>64</v>
      </c>
      <c r="C4" s="6" t="s">
        <v>62</v>
      </c>
    </row>
    <row r="5" spans="1:3">
      <c r="A5" s="17" t="s">
        <v>65</v>
      </c>
      <c r="C5" s="32" t="s">
        <v>77</v>
      </c>
    </row>
    <row r="6" spans="1:3">
      <c r="A6" s="17" t="s">
        <v>66</v>
      </c>
    </row>
    <row r="7" spans="1:3">
      <c r="A7" s="17" t="s">
        <v>67</v>
      </c>
    </row>
    <row r="8" spans="1:3">
      <c r="A8" s="17" t="s">
        <v>68</v>
      </c>
    </row>
    <row r="9" spans="1:3">
      <c r="A9" s="17" t="s">
        <v>10</v>
      </c>
    </row>
    <row r="10" spans="1:3">
      <c r="A10" s="17" t="s">
        <v>69</v>
      </c>
    </row>
    <row r="11" spans="1:3">
      <c r="A11" s="17" t="s">
        <v>70</v>
      </c>
    </row>
    <row r="12" spans="1:3">
      <c r="A12" s="17" t="s">
        <v>71</v>
      </c>
    </row>
    <row r="13" spans="1:3">
      <c r="A13" s="17" t="s">
        <v>72</v>
      </c>
    </row>
    <row r="14" spans="1:3">
      <c r="A14" s="17" t="s">
        <v>73</v>
      </c>
    </row>
    <row r="15" spans="1:3">
      <c r="A15" s="17" t="s">
        <v>74</v>
      </c>
    </row>
    <row r="16" spans="1:3">
      <c r="A16" s="17" t="s">
        <v>75</v>
      </c>
    </row>
    <row r="17" spans="1:1">
      <c r="A17" s="17" t="s">
        <v>76</v>
      </c>
    </row>
    <row r="18" spans="1:1">
      <c r="A18" s="17" t="s">
        <v>77</v>
      </c>
    </row>
    <row r="19" spans="1:1">
      <c r="A19" s="17" t="s">
        <v>78</v>
      </c>
    </row>
    <row r="20" spans="1:1">
      <c r="A20" s="17" t="s">
        <v>79</v>
      </c>
    </row>
    <row r="21" spans="1:1">
      <c r="A21" s="17"/>
    </row>
    <row r="22" spans="1:1">
      <c r="A22" s="17"/>
    </row>
    <row r="23" spans="1:1">
      <c r="A23" s="17"/>
    </row>
    <row r="24" spans="1:1">
      <c r="A24" s="17"/>
    </row>
    <row r="25" spans="1:1">
      <c r="A25" s="17"/>
    </row>
  </sheetData>
  <pageMargins left="0.7" right="0.7" top="0.75" bottom="0.75" header="0.3" footer="0.3"/>
  <pageSetup paperSize="9" orientation="portrait" horizontalDpi="4294967292" verticalDpi="4294967292"/>
  <tableParts count="3">
    <tablePart r:id="rId1"/>
    <tablePart r:id="rId2"/>
    <tablePart r:id="rId3"/>
  </tableParts>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9"/>
  <sheetViews>
    <sheetView workbookViewId="0">
      <selection activeCell="E5" sqref="E5"/>
    </sheetView>
  </sheetViews>
  <sheetFormatPr baseColWidth="10" defaultRowHeight="15" x14ac:dyDescent="0"/>
  <sheetData>
    <row r="1" spans="1:4">
      <c r="C1" t="s">
        <v>33</v>
      </c>
      <c r="D1" t="s">
        <v>80</v>
      </c>
    </row>
    <row r="2" spans="1:4">
      <c r="A2" s="33" t="s">
        <v>11</v>
      </c>
      <c r="B2" s="33"/>
      <c r="C2" s="6">
        <v>180</v>
      </c>
    </row>
    <row r="3" spans="1:4">
      <c r="A3" s="34" t="s">
        <v>63</v>
      </c>
      <c r="B3" s="34"/>
      <c r="C3" s="6">
        <v>120</v>
      </c>
    </row>
    <row r="4" spans="1:4">
      <c r="A4" s="33" t="s">
        <v>64</v>
      </c>
      <c r="B4" s="33"/>
      <c r="C4" s="6">
        <v>300</v>
      </c>
    </row>
    <row r="5" spans="1:4">
      <c r="A5" s="34" t="s">
        <v>65</v>
      </c>
      <c r="B5" s="34"/>
      <c r="C5" s="6">
        <v>120</v>
      </c>
      <c r="D5" s="36"/>
    </row>
    <row r="6" spans="1:4">
      <c r="A6" s="33" t="s">
        <v>66</v>
      </c>
      <c r="B6" s="33"/>
      <c r="C6" s="6">
        <v>2380</v>
      </c>
    </row>
    <row r="7" spans="1:4">
      <c r="A7" s="34" t="s">
        <v>67</v>
      </c>
      <c r="B7" s="34"/>
      <c r="C7" s="6">
        <v>740</v>
      </c>
    </row>
    <row r="8" spans="1:4">
      <c r="A8" s="33" t="s">
        <v>68</v>
      </c>
      <c r="B8" s="33"/>
      <c r="C8" s="6">
        <v>160</v>
      </c>
    </row>
    <row r="9" spans="1:4">
      <c r="A9" s="34" t="s">
        <v>10</v>
      </c>
      <c r="B9" s="34"/>
      <c r="C9" s="6">
        <v>700</v>
      </c>
    </row>
    <row r="10" spans="1:4">
      <c r="A10" s="33" t="s">
        <v>69</v>
      </c>
      <c r="B10" s="33"/>
      <c r="C10" s="6">
        <v>720</v>
      </c>
    </row>
    <row r="11" spans="1:4">
      <c r="A11" s="34" t="s">
        <v>70</v>
      </c>
      <c r="B11" s="34"/>
      <c r="C11" s="6">
        <v>1000</v>
      </c>
    </row>
    <row r="12" spans="1:4">
      <c r="A12" s="33" t="s">
        <v>71</v>
      </c>
      <c r="B12" s="33"/>
      <c r="C12" s="6">
        <v>200</v>
      </c>
    </row>
    <row r="13" spans="1:4">
      <c r="A13" s="34" t="s">
        <v>72</v>
      </c>
      <c r="B13" s="34"/>
      <c r="C13" s="6"/>
    </row>
    <row r="14" spans="1:4">
      <c r="A14" s="33" t="s">
        <v>73</v>
      </c>
      <c r="B14" s="33"/>
      <c r="C14" s="6">
        <v>2300</v>
      </c>
    </row>
    <row r="15" spans="1:4">
      <c r="A15" s="34" t="s">
        <v>74</v>
      </c>
      <c r="B15" s="34"/>
      <c r="C15" s="6">
        <v>100</v>
      </c>
    </row>
    <row r="16" spans="1:4">
      <c r="A16" s="33" t="s">
        <v>75</v>
      </c>
      <c r="B16" s="33"/>
      <c r="C16" s="6">
        <v>500</v>
      </c>
    </row>
    <row r="17" spans="1:4">
      <c r="A17" s="34" t="s">
        <v>76</v>
      </c>
      <c r="B17" s="34"/>
      <c r="C17" s="6">
        <v>300</v>
      </c>
    </row>
    <row r="18" spans="1:4">
      <c r="A18" s="33"/>
      <c r="B18" s="33"/>
      <c r="C18" s="6">
        <v>2940</v>
      </c>
    </row>
    <row r="19" spans="1:4">
      <c r="A19" s="34" t="s">
        <v>78</v>
      </c>
      <c r="B19" s="34"/>
      <c r="C19" s="6"/>
    </row>
    <row r="20" spans="1:4">
      <c r="A20" s="33" t="s">
        <v>79</v>
      </c>
      <c r="B20" s="33"/>
      <c r="C20" s="6"/>
    </row>
    <row r="22" spans="1:4">
      <c r="D22" s="35"/>
    </row>
    <row r="29" spans="1:4">
      <c r="D29" s="35"/>
    </row>
  </sheetData>
  <mergeCells count="19">
    <mergeCell ref="A20:B20"/>
    <mergeCell ref="A14:B14"/>
    <mergeCell ref="A15:B15"/>
    <mergeCell ref="A16:B16"/>
    <mergeCell ref="A17:B17"/>
    <mergeCell ref="A18:B18"/>
    <mergeCell ref="A19:B19"/>
    <mergeCell ref="A8:B8"/>
    <mergeCell ref="A9:B9"/>
    <mergeCell ref="A10:B10"/>
    <mergeCell ref="A11:B11"/>
    <mergeCell ref="A12:B12"/>
    <mergeCell ref="A13:B13"/>
    <mergeCell ref="A2:B2"/>
    <mergeCell ref="A3:B3"/>
    <mergeCell ref="A4:B4"/>
    <mergeCell ref="A5:B5"/>
    <mergeCell ref="A6:B6"/>
    <mergeCell ref="A7:B7"/>
  </mergeCell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7</vt:i4>
      </vt:variant>
    </vt:vector>
  </HeadingPairs>
  <TitlesOfParts>
    <vt:vector size="7" baseType="lpstr">
      <vt:lpstr>Récapitulatif profit-perte</vt:lpstr>
      <vt:lpstr>Rapport dépenses</vt:lpstr>
      <vt:lpstr>Détails dépenses</vt:lpstr>
      <vt:lpstr>Rapport recettes</vt:lpstr>
      <vt:lpstr>Détail recettes</vt:lpstr>
      <vt:lpstr>Listes de recherche</vt:lpstr>
      <vt:lpstr>Prévisionnel</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Glen Baumstark</cp:lastModifiedBy>
  <dcterms:created xsi:type="dcterms:W3CDTF">2010-03-18T14:33:29Z</dcterms:created>
  <dcterms:modified xsi:type="dcterms:W3CDTF">2017-01-08T18:59:55Z</dcterms:modified>
  <cp:category/>
</cp:coreProperties>
</file>