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3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icolas\OneDrive - PoleHabitatStrasbourg\"/>
    </mc:Choice>
  </mc:AlternateContent>
  <bookViews>
    <workbookView xWindow="0" yWindow="0" windowWidth="20400" windowHeight="7650" activeTab="2"/>
  </bookViews>
  <sheets>
    <sheet name="Accueil" sheetId="30" r:id="rId1"/>
    <sheet name="Présence" sheetId="31" r:id="rId2"/>
    <sheet name="Rtt" sheetId="34" r:id="rId3"/>
    <sheet name="Données" sheetId="1" state="hidden" r:id="rId4"/>
    <sheet name="Calendrier" sheetId="33" state="hidden" r:id="rId5"/>
    <sheet name="Model_congé" sheetId="2" state="hidden" r:id="rId6"/>
    <sheet name="Model_heure" sheetId="29" state="hidden" r:id="rId7"/>
  </sheets>
  <externalReferences>
    <externalReference r:id="rId8"/>
  </externalReferences>
  <definedNames>
    <definedName name="a">Calendrier!$A$1</definedName>
    <definedName name="AA">#REF!</definedName>
    <definedName name="agents_sec_nord">Données!$E$2:$E$12</definedName>
    <definedName name="agents_sec_sud">Données!$E$17:$E$27</definedName>
    <definedName name="_xlnm.Database">#REF!</definedName>
    <definedName name="CTM">#REF!</definedName>
    <definedName name="Debn">'[1]Fiche d''intervention'!$Q$2</definedName>
    <definedName name="FinN">'[1]Fiche d''intervention'!$Q$3</definedName>
    <definedName name="Heure_entrée">'[1]Fiche d''intervention'!#REF!</definedName>
    <definedName name="Heure_sortie">#REF!</definedName>
    <definedName name="Heures">#REF!</definedName>
    <definedName name="Jour_semaine">[1]Semaine!$C$5:$C$13</definedName>
    <definedName name="LIGNE">#REF!</definedName>
    <definedName name="Liste_agents">Données!$E$30:$E$42</definedName>
    <definedName name="m">Calendrier!$B$1</definedName>
    <definedName name="MM">#REF!</definedName>
    <definedName name="No_semaine">Calendrier!$J$6:$J$58</definedName>
    <definedName name="Nom_agents">'[1]Fiche d''intervention'!$P$27:$P$37</definedName>
    <definedName name="Nomagent">'[1]Fiche d''intervention'!$F$3</definedName>
    <definedName name="percha94">#REF!</definedName>
    <definedName name="presence_libelle">Données!$K$3:$K$9</definedName>
    <definedName name="raison_service">Données!$A$12:$A$14</definedName>
    <definedName name="Semaine2">#REF!</definedName>
    <definedName name="Travaux">[1]Semaine!$C$24:$C$31</definedName>
    <definedName name="_xlnm.Print_Area" localSheetId="1">Présence!$A$1:$K$23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2" i="33" l="1"/>
  <c r="Q11" i="33"/>
  <c r="Q10" i="33"/>
  <c r="H12" i="31" s="1"/>
  <c r="Q9" i="33"/>
  <c r="Q8" i="33"/>
  <c r="F12" i="31" s="1"/>
  <c r="Q7" i="33"/>
  <c r="E12" i="31" s="1"/>
  <c r="Q6" i="33"/>
  <c r="D12" i="31" s="1"/>
  <c r="L6" i="33"/>
  <c r="H8" i="31"/>
  <c r="M7" i="33"/>
  <c r="M8" i="33"/>
  <c r="M9" i="33"/>
  <c r="M10" i="33"/>
  <c r="M11" i="33"/>
  <c r="M12" i="33"/>
  <c r="M13" i="33"/>
  <c r="M14" i="33"/>
  <c r="M15" i="33"/>
  <c r="M16" i="33"/>
  <c r="M17" i="33"/>
  <c r="M18" i="33"/>
  <c r="M19" i="33"/>
  <c r="M20" i="33"/>
  <c r="M21" i="33"/>
  <c r="M22" i="33"/>
  <c r="M23" i="33"/>
  <c r="M24" i="33"/>
  <c r="M25" i="33"/>
  <c r="M26" i="33"/>
  <c r="M27" i="33"/>
  <c r="M28" i="33"/>
  <c r="M29" i="33"/>
  <c r="M30" i="33"/>
  <c r="M31" i="33"/>
  <c r="M32" i="33"/>
  <c r="M33" i="33"/>
  <c r="M34" i="33"/>
  <c r="M35" i="33"/>
  <c r="M36" i="33"/>
  <c r="M37" i="33"/>
  <c r="M38" i="33"/>
  <c r="M39" i="33"/>
  <c r="M40" i="33"/>
  <c r="M41" i="33"/>
  <c r="M42" i="33"/>
  <c r="M43" i="33"/>
  <c r="M44" i="33"/>
  <c r="M45" i="33"/>
  <c r="M46" i="33"/>
  <c r="M47" i="33"/>
  <c r="M48" i="33"/>
  <c r="M49" i="33"/>
  <c r="M50" i="33"/>
  <c r="M51" i="33"/>
  <c r="M52" i="33"/>
  <c r="M53" i="33"/>
  <c r="M54" i="33"/>
  <c r="M55" i="33"/>
  <c r="M56" i="33"/>
  <c r="M57" i="33"/>
  <c r="M6" i="33"/>
  <c r="L7" i="33"/>
  <c r="L8" i="33"/>
  <c r="L9" i="33"/>
  <c r="L10" i="33"/>
  <c r="L11" i="33"/>
  <c r="L12" i="33"/>
  <c r="L13" i="33"/>
  <c r="L14" i="33"/>
  <c r="L15" i="33"/>
  <c r="L16" i="33"/>
  <c r="L17" i="33"/>
  <c r="L18" i="33"/>
  <c r="L19" i="33"/>
  <c r="L20" i="33"/>
  <c r="L21" i="33"/>
  <c r="L22" i="33"/>
  <c r="L23" i="33"/>
  <c r="L24" i="33"/>
  <c r="L25" i="33"/>
  <c r="L26" i="33"/>
  <c r="L27" i="33"/>
  <c r="L28" i="33"/>
  <c r="L29" i="33"/>
  <c r="L30" i="33"/>
  <c r="L31" i="33"/>
  <c r="L32" i="33"/>
  <c r="L33" i="33"/>
  <c r="L34" i="33"/>
  <c r="L35" i="33"/>
  <c r="L36" i="33"/>
  <c r="L37" i="33"/>
  <c r="L38" i="33"/>
  <c r="L39" i="33"/>
  <c r="L40" i="33"/>
  <c r="L41" i="33"/>
  <c r="L42" i="33"/>
  <c r="L43" i="33"/>
  <c r="L44" i="33"/>
  <c r="L45" i="33"/>
  <c r="L46" i="33"/>
  <c r="L47" i="33"/>
  <c r="L48" i="33"/>
  <c r="L49" i="33"/>
  <c r="L50" i="33"/>
  <c r="L51" i="33"/>
  <c r="L52" i="33"/>
  <c r="L53" i="33"/>
  <c r="L54" i="33"/>
  <c r="L55" i="33"/>
  <c r="L56" i="33"/>
  <c r="L57" i="33"/>
  <c r="E8" i="31"/>
  <c r="K57" i="33"/>
  <c r="K56" i="33"/>
  <c r="K55" i="33"/>
  <c r="K54" i="33"/>
  <c r="K53" i="33"/>
  <c r="K52" i="33"/>
  <c r="K51" i="33"/>
  <c r="K50" i="33"/>
  <c r="K49" i="33"/>
  <c r="K48" i="33"/>
  <c r="K47" i="33"/>
  <c r="K46" i="33"/>
  <c r="K45" i="33"/>
  <c r="K44" i="33"/>
  <c r="K43" i="33"/>
  <c r="K42" i="33"/>
  <c r="K41" i="33"/>
  <c r="K40" i="33"/>
  <c r="K39" i="33"/>
  <c r="K38" i="33"/>
  <c r="K37" i="33"/>
  <c r="K36" i="33"/>
  <c r="K35" i="33"/>
  <c r="K34" i="33"/>
  <c r="K33" i="33"/>
  <c r="K32" i="33"/>
  <c r="K31" i="33"/>
  <c r="K30" i="33"/>
  <c r="K29" i="33"/>
  <c r="K28" i="33"/>
  <c r="K27" i="33"/>
  <c r="K26" i="33"/>
  <c r="K25" i="33"/>
  <c r="K24" i="33"/>
  <c r="K23" i="33"/>
  <c r="K22" i="33"/>
  <c r="K21" i="33"/>
  <c r="K20" i="33"/>
  <c r="K19" i="33"/>
  <c r="K18" i="33"/>
  <c r="K17" i="33"/>
  <c r="K16" i="33"/>
  <c r="K15" i="33"/>
  <c r="K14" i="33"/>
  <c r="K13" i="33"/>
  <c r="K12" i="33"/>
  <c r="K11" i="33"/>
  <c r="K10" i="33"/>
  <c r="K9" i="33"/>
  <c r="K8" i="33"/>
  <c r="K7" i="33"/>
  <c r="K6" i="33"/>
  <c r="A4" i="33"/>
  <c r="B6" i="33" s="1"/>
  <c r="J1" i="33"/>
  <c r="K58" i="33" s="1"/>
  <c r="L58" i="33" l="1"/>
  <c r="L59" i="33"/>
  <c r="M58" i="33"/>
  <c r="B7" i="33"/>
  <c r="A7" i="33" s="1"/>
  <c r="C6" i="33"/>
  <c r="D6" i="33" s="1"/>
  <c r="K59" i="33"/>
  <c r="A6" i="33"/>
  <c r="B8" i="33" l="1"/>
  <c r="C8" i="33" s="1"/>
  <c r="D8" i="33" s="1"/>
  <c r="C7" i="33"/>
  <c r="D7" i="33" s="1"/>
  <c r="B9" i="33"/>
  <c r="A8" i="33"/>
  <c r="C9" i="33" l="1"/>
  <c r="D9" i="33" s="1"/>
  <c r="B10" i="33"/>
  <c r="A9" i="33"/>
  <c r="B11" i="33" l="1"/>
  <c r="A10" i="33"/>
  <c r="C10" i="33"/>
  <c r="D10" i="33" s="1"/>
  <c r="A11" i="33" l="1"/>
  <c r="B12" i="33"/>
  <c r="C11" i="33"/>
  <c r="D11" i="33" s="1"/>
  <c r="C12" i="33" l="1"/>
  <c r="D12" i="33" s="1"/>
  <c r="B13" i="33"/>
  <c r="A12" i="33"/>
  <c r="C13" i="33" l="1"/>
  <c r="D13" i="33" s="1"/>
  <c r="B14" i="33"/>
  <c r="A13" i="33"/>
  <c r="B15" i="33" l="1"/>
  <c r="A14" i="33"/>
  <c r="C14" i="33"/>
  <c r="D14" i="33" s="1"/>
  <c r="B16" i="33" l="1"/>
  <c r="A15" i="33"/>
  <c r="C15" i="33"/>
  <c r="D15" i="33" s="1"/>
  <c r="C16" i="33" l="1"/>
  <c r="D16" i="33" s="1"/>
  <c r="B17" i="33"/>
  <c r="A16" i="33"/>
  <c r="C17" i="33" l="1"/>
  <c r="D17" i="33" s="1"/>
  <c r="B18" i="33"/>
  <c r="A17" i="33"/>
  <c r="B19" i="33" l="1"/>
  <c r="A18" i="33"/>
  <c r="C18" i="33"/>
  <c r="D18" i="33" s="1"/>
  <c r="B20" i="33" l="1"/>
  <c r="A19" i="33"/>
  <c r="C19" i="33"/>
  <c r="D19" i="33" s="1"/>
  <c r="C20" i="33" l="1"/>
  <c r="D20" i="33" s="1"/>
  <c r="B21" i="33"/>
  <c r="A20" i="33"/>
  <c r="C21" i="33" l="1"/>
  <c r="D21" i="33" s="1"/>
  <c r="B22" i="33"/>
  <c r="A21" i="33"/>
  <c r="B23" i="33" l="1"/>
  <c r="A22" i="33"/>
  <c r="C22" i="33"/>
  <c r="D22" i="33" s="1"/>
  <c r="B24" i="33" l="1"/>
  <c r="A23" i="33"/>
  <c r="C23" i="33"/>
  <c r="D23" i="33" s="1"/>
  <c r="C24" i="33" l="1"/>
  <c r="D24" i="33" s="1"/>
  <c r="B25" i="33"/>
  <c r="A24" i="33"/>
  <c r="C25" i="33" l="1"/>
  <c r="D25" i="33" s="1"/>
  <c r="B26" i="33"/>
  <c r="A25" i="33"/>
  <c r="B27" i="33" l="1"/>
  <c r="A26" i="33"/>
  <c r="C26" i="33"/>
  <c r="D26" i="33" s="1"/>
  <c r="B28" i="33" l="1"/>
  <c r="A27" i="33"/>
  <c r="C27" i="33"/>
  <c r="D27" i="33" s="1"/>
  <c r="C28" i="33" l="1"/>
  <c r="D28" i="33" s="1"/>
  <c r="B29" i="33"/>
  <c r="A28" i="33"/>
  <c r="C29" i="33" l="1"/>
  <c r="D29" i="33" s="1"/>
  <c r="B30" i="33"/>
  <c r="A29" i="33"/>
  <c r="B31" i="33" l="1"/>
  <c r="A30" i="33"/>
  <c r="C30" i="33"/>
  <c r="D30" i="33" s="1"/>
  <c r="B32" i="33" l="1"/>
  <c r="A31" i="33"/>
  <c r="C31" i="33"/>
  <c r="D31" i="33" s="1"/>
  <c r="C32" i="33" l="1"/>
  <c r="D32" i="33" s="1"/>
  <c r="B33" i="33"/>
  <c r="A32" i="33"/>
  <c r="C33" i="33" l="1"/>
  <c r="D33" i="33" s="1"/>
  <c r="B34" i="33"/>
  <c r="A33" i="33"/>
  <c r="B35" i="33" l="1"/>
  <c r="A34" i="33"/>
  <c r="C34" i="33"/>
  <c r="D34" i="33" s="1"/>
  <c r="B36" i="33" l="1"/>
  <c r="A35" i="33"/>
  <c r="C35" i="33"/>
  <c r="D35" i="33" s="1"/>
  <c r="C36" i="33" l="1"/>
  <c r="D36" i="33" s="1"/>
  <c r="A36" i="33"/>
  <c r="D8" i="29" l="1"/>
  <c r="E50" i="2" l="1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D9" i="2" s="1"/>
  <c r="E14" i="2"/>
  <c r="E13" i="2"/>
  <c r="D8" i="2" l="1"/>
  <c r="B1" i="1" l="1"/>
  <c r="B3" i="1" s="1"/>
  <c r="B3" i="29" l="1"/>
  <c r="B3" i="2"/>
  <c r="B6" i="1"/>
  <c r="B5" i="1"/>
  <c r="B4" i="1"/>
  <c r="G12" i="31"/>
</calcChain>
</file>

<file path=xl/sharedStrings.xml><?xml version="1.0" encoding="utf-8"?>
<sst xmlns="http://schemas.openxmlformats.org/spreadsheetml/2006/main" count="118" uniqueCount="82">
  <si>
    <t>Année</t>
  </si>
  <si>
    <t xml:space="preserve">Mois </t>
  </si>
  <si>
    <t>Jour</t>
  </si>
  <si>
    <t>Aujourd'hui</t>
  </si>
  <si>
    <t>N° semaine</t>
  </si>
  <si>
    <t>Suivi des congés</t>
  </si>
  <si>
    <t>Année:</t>
  </si>
  <si>
    <t>Date de la derniére mise à jour:</t>
  </si>
  <si>
    <t>Date des jours pris</t>
  </si>
  <si>
    <t xml:space="preserve">Du </t>
  </si>
  <si>
    <t>Au</t>
  </si>
  <si>
    <t>Nombre de jours posés</t>
  </si>
  <si>
    <t>Divers</t>
  </si>
  <si>
    <t>Plantegenet Nicolas</t>
  </si>
  <si>
    <t>Waxin Olivier</t>
  </si>
  <si>
    <t>Zelmanski Alain</t>
  </si>
  <si>
    <t>Pierrot Rémi</t>
  </si>
  <si>
    <t>Kowalczyk François</t>
  </si>
  <si>
    <t>Heintz Jean-Jacques</t>
  </si>
  <si>
    <t>Coupau Corentin</t>
  </si>
  <si>
    <t>Nom et prènom :</t>
  </si>
  <si>
    <t>Congés payés</t>
  </si>
  <si>
    <t>Heures supplémentaires</t>
  </si>
  <si>
    <t>Rtt</t>
  </si>
  <si>
    <t>Solde après la mise à jour:</t>
  </si>
  <si>
    <t>Date</t>
  </si>
  <si>
    <t>Nombre d'heure</t>
  </si>
  <si>
    <t>Faite</t>
  </si>
  <si>
    <t>Prise</t>
  </si>
  <si>
    <t>Prise le</t>
  </si>
  <si>
    <t>Suivi des heures</t>
  </si>
  <si>
    <t>Agents</t>
  </si>
  <si>
    <t>Période du:</t>
  </si>
  <si>
    <t>Au :</t>
  </si>
  <si>
    <t>Semaine n°</t>
  </si>
  <si>
    <t>Lundi</t>
  </si>
  <si>
    <t>Mardi</t>
  </si>
  <si>
    <t>Mercredi</t>
  </si>
  <si>
    <t>Jeudi</t>
  </si>
  <si>
    <t>Vendredi</t>
  </si>
  <si>
    <t>Observations</t>
  </si>
  <si>
    <t>Secteur Nord</t>
  </si>
  <si>
    <t>SecteurSud</t>
  </si>
  <si>
    <t>Libelé</t>
  </si>
  <si>
    <t>CP</t>
  </si>
  <si>
    <t>P</t>
  </si>
  <si>
    <t>F</t>
  </si>
  <si>
    <t>M</t>
  </si>
  <si>
    <t>AT</t>
  </si>
  <si>
    <t>Fsp</t>
  </si>
  <si>
    <t>Comte Jean-Noël</t>
  </si>
  <si>
    <t>Baldensperger Fabien</t>
  </si>
  <si>
    <t>Comte Pascal</t>
  </si>
  <si>
    <t>Erbersolt Tony</t>
  </si>
  <si>
    <t>Maziéres Fabrice</t>
  </si>
  <si>
    <t>MOIS</t>
  </si>
  <si>
    <t>ANNEE</t>
  </si>
  <si>
    <t>SEM</t>
  </si>
  <si>
    <t>DATES</t>
  </si>
  <si>
    <t>JOUR</t>
  </si>
  <si>
    <t>Période de :</t>
  </si>
  <si>
    <t>période à:</t>
  </si>
  <si>
    <t>Samedi</t>
  </si>
  <si>
    <t>Dimanche</t>
  </si>
  <si>
    <t>Werner Fabien</t>
  </si>
  <si>
    <t>N° semaine userform</t>
  </si>
  <si>
    <t>Report Journée ARTT ou ½ journée Veille de fête</t>
  </si>
  <si>
    <t xml:space="preserve">Pour raison de service, </t>
  </si>
  <si>
    <t xml:space="preserve">Du, </t>
  </si>
  <si>
    <t>Prochain,</t>
  </si>
  <si>
    <t>De Mr</t>
  </si>
  <si>
    <t>Est reporté au ,</t>
  </si>
  <si>
    <t>Signature du chef de secteur,</t>
  </si>
  <si>
    <t>Signature du chef de service,</t>
  </si>
  <si>
    <t>Raison de service</t>
  </si>
  <si>
    <t xml:space="preserve">Astreinte </t>
  </si>
  <si>
    <t>Surcroit de travail</t>
  </si>
  <si>
    <t>Maladie d'un agent</t>
  </si>
  <si>
    <t>2</t>
  </si>
  <si>
    <t>Voila le fichier en question,</t>
  </si>
  <si>
    <t>bonjour</t>
  </si>
  <si>
    <t>ce que je trouve bizarre c'est que sur la feuille présence j'ai la même macro que tu pourras essayer et celle-ci fonctionne!!!!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</si>
</sst>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40C]d\-mmm;@"/>
    <numFmt numFmtId="165" formatCode="mmmm\-yyyy"/>
    <numFmt numFmtId="166" formatCode="d"/>
    <numFmt numFmtId="167" formatCode="[$-F800]dddd\,\ mmmm\ dd\,\ yyyy"/>
    <numFmt numFmtId="168" formatCode="dd"/>
  </numFmts>
  <fonts count="2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6"/>
      <name val="Arial"/>
      <family val="2"/>
    </font>
    <font>
      <b/>
      <sz val="10"/>
      <color indexed="56"/>
      <name val="Arial"/>
      <family val="2"/>
    </font>
    <font>
      <b/>
      <sz val="8"/>
      <color indexed="56"/>
      <name val="Arial"/>
      <family val="2"/>
    </font>
    <font>
      <b/>
      <sz val="10"/>
      <color indexed="9"/>
      <name val="Arial"/>
      <family val="2"/>
    </font>
    <font>
      <sz val="10"/>
      <name val="Comic Sans MS"/>
      <family val="4"/>
    </font>
    <font>
      <sz val="10"/>
      <name val="Arial Unicode MS"/>
      <family val="2"/>
    </font>
    <font>
      <sz val="11"/>
      <color rgb="FF000000"/>
      <name val="Calibri"/>
      <family val="2"/>
    </font>
    <font>
      <sz val="12"/>
      <color theme="1"/>
      <name val="MS Gothic"/>
      <family val="3"/>
    </font>
    <font>
      <u/>
      <sz val="11"/>
      <color theme="1"/>
      <name val="Calibri"/>
      <family val="2"/>
      <scheme val="minor"/>
    </font>
    <font>
      <sz val="8"/>
      <color rgb="FF000000"/>
      <name val="Segoe UI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0" fillId="0" borderId="0"/>
    <xf numFmtId="0" fontId="16" fillId="0" borderId="0"/>
  </cellStyleXfs>
  <cellXfs count="164">
    <xf numFmtId="0" fontId="0" fillId="0" borderId="0" xfId="0"/>
    <xf numFmtId="0" fontId="0" fillId="0" borderId="0" xfId="0" applyAlignment="1">
      <alignment horizontal="center"/>
    </xf>
    <xf numFmtId="14" fontId="1" fillId="0" borderId="0" xfId="0" applyNumberFormat="1" applyFont="1"/>
    <xf numFmtId="0" fontId="0" fillId="0" borderId="4" xfId="0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0" xfId="0" applyBorder="1" applyAlignment="1"/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4" borderId="0" xfId="0" applyFill="1"/>
    <xf numFmtId="0" fontId="0" fillId="6" borderId="1" xfId="0" applyFill="1" applyBorder="1" applyAlignment="1"/>
    <xf numFmtId="0" fontId="0" fillId="6" borderId="2" xfId="0" applyFill="1" applyBorder="1" applyAlignment="1"/>
    <xf numFmtId="0" fontId="0" fillId="6" borderId="3" xfId="0" applyFill="1" applyBorder="1" applyAlignment="1"/>
    <xf numFmtId="0" fontId="0" fillId="5" borderId="29" xfId="0" applyFill="1" applyBorder="1"/>
    <xf numFmtId="0" fontId="0" fillId="5" borderId="24" xfId="0" applyFill="1" applyBorder="1"/>
    <xf numFmtId="0" fontId="0" fillId="5" borderId="30" xfId="0" applyFill="1" applyBorder="1"/>
    <xf numFmtId="0" fontId="0" fillId="5" borderId="28" xfId="0" applyFill="1" applyBorder="1"/>
    <xf numFmtId="0" fontId="5" fillId="2" borderId="31" xfId="0" applyFont="1" applyFill="1" applyBorder="1" applyAlignment="1">
      <alignment horizontal="center"/>
    </xf>
    <xf numFmtId="0" fontId="5" fillId="2" borderId="32" xfId="0" applyFont="1" applyFill="1" applyBorder="1" applyAlignment="1">
      <alignment horizontal="center"/>
    </xf>
    <xf numFmtId="0" fontId="5" fillId="2" borderId="33" xfId="0" applyFont="1" applyFill="1" applyBorder="1" applyAlignment="1">
      <alignment horizontal="center"/>
    </xf>
    <xf numFmtId="0" fontId="0" fillId="0" borderId="0" xfId="0" applyBorder="1"/>
    <xf numFmtId="0" fontId="3" fillId="6" borderId="2" xfId="0" applyFont="1" applyFill="1" applyBorder="1" applyAlignment="1">
      <alignment horizontal="right"/>
    </xf>
    <xf numFmtId="0" fontId="10" fillId="0" borderId="0" xfId="1" applyAlignment="1">
      <alignment horizontal="left"/>
    </xf>
    <xf numFmtId="0" fontId="10" fillId="0" borderId="0" xfId="1"/>
    <xf numFmtId="0" fontId="10" fillId="0" borderId="0" xfId="1" applyAlignment="1">
      <alignment horizontal="center"/>
    </xf>
    <xf numFmtId="0" fontId="10" fillId="0" borderId="0" xfId="1" applyFont="1"/>
    <xf numFmtId="0" fontId="10" fillId="0" borderId="0" xfId="1" applyFont="1" applyAlignment="1">
      <alignment horizontal="center"/>
    </xf>
    <xf numFmtId="0" fontId="10" fillId="0" borderId="0" xfId="1" applyProtection="1">
      <protection locked="0"/>
    </xf>
    <xf numFmtId="0" fontId="10" fillId="0" borderId="0" xfId="1" applyAlignment="1" applyProtection="1">
      <alignment horizontal="center"/>
      <protection locked="0"/>
    </xf>
    <xf numFmtId="0" fontId="11" fillId="7" borderId="0" xfId="1" applyFont="1" applyFill="1" applyAlignment="1" applyProtection="1">
      <alignment horizontal="center" vertical="center"/>
      <protection locked="0"/>
    </xf>
    <xf numFmtId="0" fontId="13" fillId="9" borderId="57" xfId="1" applyFont="1" applyFill="1" applyBorder="1" applyAlignment="1">
      <alignment horizontal="center" vertical="center"/>
    </xf>
    <xf numFmtId="0" fontId="13" fillId="9" borderId="58" xfId="1" applyFont="1" applyFill="1" applyBorder="1" applyAlignment="1">
      <alignment horizontal="center" vertical="center"/>
    </xf>
    <xf numFmtId="0" fontId="13" fillId="9" borderId="59" xfId="1" applyFont="1" applyFill="1" applyBorder="1" applyAlignment="1">
      <alignment horizontal="center" vertical="center"/>
    </xf>
    <xf numFmtId="0" fontId="13" fillId="9" borderId="3" xfId="1" applyFont="1" applyFill="1" applyBorder="1" applyAlignment="1">
      <alignment horizontal="center" vertical="center"/>
    </xf>
    <xf numFmtId="0" fontId="14" fillId="9" borderId="60" xfId="1" applyFont="1" applyFill="1" applyBorder="1" applyAlignment="1">
      <alignment horizontal="center"/>
    </xf>
    <xf numFmtId="166" fontId="15" fillId="10" borderId="61" xfId="1" applyNumberFormat="1" applyFont="1" applyFill="1" applyBorder="1" applyAlignment="1">
      <alignment horizontal="center"/>
    </xf>
    <xf numFmtId="166" fontId="11" fillId="0" borderId="32" xfId="1" applyNumberFormat="1" applyFont="1" applyBorder="1" applyAlignment="1">
      <alignment horizontal="center"/>
    </xf>
    <xf numFmtId="166" fontId="11" fillId="0" borderId="33" xfId="1" applyNumberFormat="1" applyFont="1" applyBorder="1" applyAlignment="1">
      <alignment horizontal="center"/>
    </xf>
    <xf numFmtId="167" fontId="17" fillId="0" borderId="0" xfId="2" applyNumberFormat="1" applyFont="1"/>
    <xf numFmtId="0" fontId="14" fillId="9" borderId="62" xfId="1" applyFont="1" applyFill="1" applyBorder="1" applyAlignment="1">
      <alignment horizontal="center"/>
    </xf>
    <xf numFmtId="166" fontId="15" fillId="10" borderId="6" xfId="1" applyNumberFormat="1" applyFont="1" applyFill="1" applyBorder="1" applyAlignment="1">
      <alignment horizontal="center"/>
    </xf>
    <xf numFmtId="166" fontId="11" fillId="0" borderId="4" xfId="1" applyNumberFormat="1" applyFont="1" applyBorder="1" applyAlignment="1">
      <alignment horizontal="center"/>
    </xf>
    <xf numFmtId="166" fontId="11" fillId="0" borderId="63" xfId="1" applyNumberFormat="1" applyFont="1" applyBorder="1" applyAlignment="1">
      <alignment horizontal="center"/>
    </xf>
    <xf numFmtId="0" fontId="14" fillId="9" borderId="64" xfId="1" applyFont="1" applyFill="1" applyBorder="1" applyAlignment="1">
      <alignment horizontal="center"/>
    </xf>
    <xf numFmtId="166" fontId="15" fillId="10" borderId="34" xfId="1" applyNumberFormat="1" applyFont="1" applyFill="1" applyBorder="1" applyAlignment="1">
      <alignment horizontal="center"/>
    </xf>
    <xf numFmtId="166" fontId="11" fillId="0" borderId="35" xfId="1" applyNumberFormat="1" applyFont="1" applyBorder="1" applyAlignment="1">
      <alignment horizontal="center"/>
    </xf>
    <xf numFmtId="166" fontId="11" fillId="0" borderId="36" xfId="1" applyNumberFormat="1" applyFont="1" applyBorder="1" applyAlignment="1">
      <alignment horizontal="center"/>
    </xf>
    <xf numFmtId="168" fontId="10" fillId="0" borderId="0" xfId="1" applyNumberFormat="1"/>
    <xf numFmtId="0" fontId="12" fillId="0" borderId="0" xfId="1" applyFont="1" applyBorder="1" applyAlignment="1">
      <alignment horizontal="center"/>
    </xf>
    <xf numFmtId="2" fontId="5" fillId="2" borderId="34" xfId="0" applyNumberFormat="1" applyFont="1" applyFill="1" applyBorder="1" applyAlignment="1">
      <alignment horizontal="center"/>
    </xf>
    <xf numFmtId="164" fontId="10" fillId="0" borderId="0" xfId="1" applyNumberFormat="1"/>
    <xf numFmtId="2" fontId="5" fillId="2" borderId="35" xfId="0" applyNumberFormat="1" applyFont="1" applyFill="1" applyBorder="1" applyAlignment="1">
      <alignment horizontal="center"/>
    </xf>
    <xf numFmtId="2" fontId="5" fillId="2" borderId="36" xfId="0" applyNumberFormat="1" applyFont="1" applyFill="1" applyBorder="1" applyAlignment="1">
      <alignment horizontal="center"/>
    </xf>
    <xf numFmtId="2" fontId="0" fillId="0" borderId="0" xfId="0" applyNumberFormat="1"/>
    <xf numFmtId="1" fontId="0" fillId="0" borderId="0" xfId="0" applyNumberFormat="1"/>
    <xf numFmtId="1" fontId="10" fillId="0" borderId="0" xfId="1" applyNumberFormat="1" applyAlignment="1">
      <alignment horizontal="left"/>
    </xf>
    <xf numFmtId="0" fontId="3" fillId="0" borderId="46" xfId="0" applyFont="1" applyBorder="1" applyAlignment="1" applyProtection="1">
      <alignment horizontal="center" shrinkToFit="1"/>
      <protection locked="0"/>
    </xf>
    <xf numFmtId="0" fontId="3" fillId="0" borderId="47" xfId="0" applyFont="1" applyBorder="1" applyAlignment="1" applyProtection="1">
      <alignment horizontal="center" shrinkToFit="1"/>
      <protection locked="0"/>
    </xf>
    <xf numFmtId="0" fontId="3" fillId="0" borderId="48" xfId="0" applyFont="1" applyBorder="1" applyAlignment="1" applyProtection="1">
      <alignment horizontal="center" shrinkToFit="1"/>
      <protection locked="0"/>
    </xf>
    <xf numFmtId="0" fontId="3" fillId="0" borderId="49" xfId="0" applyFont="1" applyBorder="1" applyAlignment="1" applyProtection="1">
      <alignment horizontal="center" shrinkToFit="1"/>
      <protection locked="0"/>
    </xf>
    <xf numFmtId="0" fontId="3" fillId="0" borderId="21" xfId="0" applyFont="1" applyBorder="1" applyAlignment="1" applyProtection="1">
      <alignment horizontal="center" shrinkToFit="1"/>
      <protection locked="0"/>
    </xf>
    <xf numFmtId="0" fontId="3" fillId="0" borderId="50" xfId="0" applyFont="1" applyBorder="1" applyAlignment="1" applyProtection="1">
      <alignment horizontal="center" shrinkToFit="1"/>
      <protection locked="0"/>
    </xf>
    <xf numFmtId="0" fontId="3" fillId="0" borderId="51" xfId="0" applyFont="1" applyBorder="1" applyAlignment="1" applyProtection="1">
      <alignment horizontal="center" shrinkToFit="1"/>
      <protection locked="0"/>
    </xf>
    <xf numFmtId="0" fontId="3" fillId="0" borderId="52" xfId="0" applyFont="1" applyBorder="1" applyAlignment="1" applyProtection="1">
      <alignment horizontal="center" shrinkToFit="1"/>
      <protection locked="0"/>
    </xf>
    <xf numFmtId="0" fontId="3" fillId="0" borderId="53" xfId="0" applyFont="1" applyBorder="1" applyAlignment="1" applyProtection="1">
      <alignment horizontal="center" shrinkToFit="1"/>
      <protection locked="0"/>
    </xf>
    <xf numFmtId="0" fontId="5" fillId="0" borderId="0" xfId="0" applyFont="1"/>
    <xf numFmtId="0" fontId="5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9" fillId="4" borderId="23" xfId="0" applyFont="1" applyFill="1" applyBorder="1" applyAlignment="1" applyProtection="1">
      <alignment horizontal="center" vertical="center"/>
      <protection locked="0"/>
    </xf>
    <xf numFmtId="0" fontId="9" fillId="4" borderId="29" xfId="0" applyFont="1" applyFill="1" applyBorder="1" applyAlignment="1" applyProtection="1">
      <alignment horizontal="center" vertical="center"/>
      <protection locked="0"/>
    </xf>
    <xf numFmtId="0" fontId="9" fillId="4" borderId="24" xfId="0" applyFont="1" applyFill="1" applyBorder="1" applyAlignment="1" applyProtection="1">
      <alignment horizontal="center" vertical="center"/>
      <protection locked="0"/>
    </xf>
    <xf numFmtId="0" fontId="9" fillId="4" borderId="25" xfId="0" applyFont="1" applyFill="1" applyBorder="1" applyAlignment="1" applyProtection="1">
      <alignment horizontal="center" vertical="center"/>
      <protection locked="0"/>
    </xf>
    <xf numFmtId="0" fontId="9" fillId="4" borderId="0" xfId="0" applyFont="1" applyFill="1" applyBorder="1" applyAlignment="1" applyProtection="1">
      <alignment horizontal="center" vertical="center"/>
      <protection locked="0"/>
    </xf>
    <xf numFmtId="0" fontId="9" fillId="4" borderId="26" xfId="0" applyFont="1" applyFill="1" applyBorder="1" applyAlignment="1" applyProtection="1">
      <alignment horizontal="center" vertical="center"/>
      <protection locked="0"/>
    </xf>
    <xf numFmtId="0" fontId="9" fillId="4" borderId="27" xfId="0" applyFont="1" applyFill="1" applyBorder="1" applyAlignment="1" applyProtection="1">
      <alignment horizontal="center" vertical="center"/>
      <protection locked="0"/>
    </xf>
    <xf numFmtId="0" fontId="9" fillId="4" borderId="30" xfId="0" applyFont="1" applyFill="1" applyBorder="1" applyAlignment="1" applyProtection="1">
      <alignment horizontal="center" vertical="center"/>
      <protection locked="0"/>
    </xf>
    <xf numFmtId="0" fontId="9" fillId="4" borderId="28" xfId="0" applyFont="1" applyFill="1" applyBorder="1" applyAlignment="1" applyProtection="1">
      <alignment horizontal="center" vertical="center"/>
      <protection locked="0"/>
    </xf>
    <xf numFmtId="0" fontId="3" fillId="6" borderId="2" xfId="0" applyFont="1" applyFill="1" applyBorder="1" applyAlignment="1">
      <alignment horizontal="right"/>
    </xf>
    <xf numFmtId="167" fontId="3" fillId="6" borderId="2" xfId="0" applyNumberFormat="1" applyFont="1" applyFill="1" applyBorder="1" applyAlignment="1">
      <alignment horizontal="center"/>
    </xf>
    <xf numFmtId="0" fontId="6" fillId="5" borderId="29" xfId="0" applyFont="1" applyFill="1" applyBorder="1" applyAlignment="1">
      <alignment horizontal="right" vertical="center"/>
    </xf>
    <xf numFmtId="0" fontId="6" fillId="5" borderId="30" xfId="0" applyFont="1" applyFill="1" applyBorder="1" applyAlignment="1">
      <alignment horizontal="right" vertical="center"/>
    </xf>
    <xf numFmtId="0" fontId="6" fillId="5" borderId="29" xfId="0" applyNumberFormat="1" applyFont="1" applyFill="1" applyBorder="1" applyAlignment="1" applyProtection="1">
      <alignment horizontal="center" vertical="center"/>
      <protection locked="0"/>
    </xf>
    <xf numFmtId="49" fontId="6" fillId="5" borderId="30" xfId="0" applyNumberFormat="1" applyFont="1" applyFill="1" applyBorder="1" applyAlignment="1" applyProtection="1">
      <alignment horizontal="center" vertical="center"/>
      <protection locked="0"/>
    </xf>
    <xf numFmtId="0" fontId="7" fillId="5" borderId="23" xfId="0" applyFont="1" applyFill="1" applyBorder="1" applyAlignment="1">
      <alignment horizontal="center" vertical="center"/>
    </xf>
    <xf numFmtId="0" fontId="7" fillId="5" borderId="29" xfId="0" applyFont="1" applyFill="1" applyBorder="1" applyAlignment="1">
      <alignment horizontal="center" vertical="center"/>
    </xf>
    <xf numFmtId="0" fontId="7" fillId="5" borderId="24" xfId="0" applyFont="1" applyFill="1" applyBorder="1" applyAlignment="1">
      <alignment horizontal="center" vertical="center"/>
    </xf>
    <xf numFmtId="0" fontId="7" fillId="5" borderId="25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7" fillId="5" borderId="26" xfId="0" applyFont="1" applyFill="1" applyBorder="1" applyAlignment="1">
      <alignment horizontal="center" vertical="center"/>
    </xf>
    <xf numFmtId="0" fontId="7" fillId="5" borderId="27" xfId="0" applyFont="1" applyFill="1" applyBorder="1" applyAlignment="1">
      <alignment horizontal="center" vertical="center"/>
    </xf>
    <xf numFmtId="0" fontId="7" fillId="5" borderId="30" xfId="0" applyFont="1" applyFill="1" applyBorder="1" applyAlignment="1">
      <alignment horizontal="center" vertical="center"/>
    </xf>
    <xf numFmtId="0" fontId="7" fillId="5" borderId="28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left"/>
    </xf>
    <xf numFmtId="0" fontId="3" fillId="0" borderId="40" xfId="0" applyFont="1" applyBorder="1" applyAlignment="1" applyProtection="1">
      <alignment horizontal="center"/>
      <protection locked="0"/>
    </xf>
    <xf numFmtId="0" fontId="3" fillId="0" borderId="41" xfId="0" applyFont="1" applyBorder="1" applyAlignment="1" applyProtection="1">
      <alignment horizontal="center"/>
      <protection locked="0"/>
    </xf>
    <xf numFmtId="0" fontId="3" fillId="0" borderId="42" xfId="0" applyFont="1" applyBorder="1" applyAlignment="1" applyProtection="1">
      <alignment horizontal="center"/>
      <protection locked="0"/>
    </xf>
    <xf numFmtId="0" fontId="3" fillId="0" borderId="37" xfId="0" applyFont="1" applyBorder="1" applyAlignment="1" applyProtection="1">
      <alignment horizontal="center"/>
      <protection locked="0"/>
    </xf>
    <xf numFmtId="0" fontId="3" fillId="0" borderId="38" xfId="0" applyFont="1" applyBorder="1" applyAlignment="1" applyProtection="1">
      <alignment horizontal="center"/>
      <protection locked="0"/>
    </xf>
    <xf numFmtId="0" fontId="3" fillId="0" borderId="39" xfId="0" applyFont="1" applyBorder="1" applyAlignment="1" applyProtection="1">
      <alignment horizontal="center"/>
      <protection locked="0"/>
    </xf>
    <xf numFmtId="0" fontId="3" fillId="0" borderId="43" xfId="0" applyFont="1" applyBorder="1" applyAlignment="1" applyProtection="1">
      <alignment horizontal="center"/>
      <protection locked="0"/>
    </xf>
    <xf numFmtId="0" fontId="3" fillId="0" borderId="44" xfId="0" applyFont="1" applyBorder="1" applyAlignment="1" applyProtection="1">
      <alignment horizontal="center"/>
      <protection locked="0"/>
    </xf>
    <xf numFmtId="0" fontId="3" fillId="0" borderId="45" xfId="0" applyFont="1" applyBorder="1" applyAlignment="1" applyProtection="1">
      <alignment horizontal="center"/>
      <protection locked="0"/>
    </xf>
    <xf numFmtId="0" fontId="3" fillId="0" borderId="54" xfId="0" applyFont="1" applyBorder="1" applyAlignment="1" applyProtection="1">
      <alignment horizontal="center"/>
      <protection locked="0"/>
    </xf>
    <xf numFmtId="0" fontId="3" fillId="0" borderId="55" xfId="0" applyFont="1" applyBorder="1" applyAlignment="1" applyProtection="1">
      <alignment horizontal="center"/>
      <protection locked="0"/>
    </xf>
    <xf numFmtId="0" fontId="3" fillId="0" borderId="56" xfId="0" applyFont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20" fillId="0" borderId="0" xfId="0" applyFont="1" applyAlignment="1" applyProtection="1">
      <alignment horizontal="center"/>
      <protection locked="0"/>
    </xf>
    <xf numFmtId="14" fontId="20" fillId="0" borderId="0" xfId="0" applyNumberFormat="1" applyFont="1" applyAlignment="1" applyProtection="1">
      <alignment horizontal="center"/>
      <protection locked="0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11" fillId="7" borderId="0" xfId="1" applyFont="1" applyFill="1" applyAlignment="1" applyProtection="1">
      <alignment horizontal="center" vertical="center"/>
      <protection locked="0"/>
    </xf>
    <xf numFmtId="165" fontId="11" fillId="8" borderId="1" xfId="1" applyNumberFormat="1" applyFont="1" applyFill="1" applyBorder="1" applyAlignment="1">
      <alignment horizontal="center" vertical="center"/>
    </xf>
    <xf numFmtId="165" fontId="11" fillId="8" borderId="2" xfId="1" applyNumberFormat="1" applyFont="1" applyFill="1" applyBorder="1" applyAlignment="1">
      <alignment horizontal="center" vertical="center"/>
    </xf>
    <xf numFmtId="165" fontId="11" fillId="8" borderId="3" xfId="1" applyNumberFormat="1" applyFont="1" applyFill="1" applyBorder="1" applyAlignment="1">
      <alignment horizontal="center" vertical="center"/>
    </xf>
    <xf numFmtId="0" fontId="10" fillId="0" borderId="0" xfId="1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0" xfId="0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5" xfId="0" applyNumberFormat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1" fillId="0" borderId="0" xfId="0" applyFont="1"/>
  </cellXfs>
  <cellStyles count="3">
    <cellStyle name="Normal" xfId="0" builtinId="0"/>
    <cellStyle name="Normal 2" xfId="2"/>
    <cellStyle name="Normal 3" xfId="1"/>
  </cellStyles>
  <dxfs count="2">
    <dxf>
      <fill>
        <patternFill>
          <bgColor indexed="13"/>
        </patternFill>
      </fill>
    </dxf>
    <dxf>
      <fill>
        <patternFill>
          <bgColor indexed="1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Scroll" dx="15" fmlaLink="m" horiz="1" max="12" page="0"/>
</file>

<file path=xl/ctrlProps/ctrlProp9.xml><?xml version="1.0" encoding="utf-8"?>
<formControlPr xmlns="http://schemas.microsoft.com/office/spreadsheetml/2009/9/main" objectType="Scroll" dx="16" fmlaLink="a" horiz="1" max="2025" min="2005" page="10" val="201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5</xdr:row>
          <xdr:rowOff>0</xdr:rowOff>
        </xdr:from>
        <xdr:to>
          <xdr:col>4</xdr:col>
          <xdr:colOff>152400</xdr:colOff>
          <xdr:row>6</xdr:row>
          <xdr:rowOff>9525</xdr:rowOff>
        </xdr:to>
        <xdr:sp macro="" textlink="">
          <xdr:nvSpPr>
            <xdr:cNvPr id="8194" name="Btn_enregistrer_presence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la feuille de prèsence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342900</xdr:colOff>
          <xdr:row>5</xdr:row>
          <xdr:rowOff>0</xdr:rowOff>
        </xdr:from>
        <xdr:to>
          <xdr:col>9</xdr:col>
          <xdr:colOff>152400</xdr:colOff>
          <xdr:row>6</xdr:row>
          <xdr:rowOff>9525</xdr:rowOff>
        </xdr:to>
        <xdr:sp macro="" textlink="">
          <xdr:nvSpPr>
            <xdr:cNvPr id="8196" name="Btn_envoie_presence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par mail la feuille de prèsence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228600</xdr:colOff>
          <xdr:row>12</xdr:row>
          <xdr:rowOff>9525</xdr:rowOff>
        </xdr:from>
        <xdr:to>
          <xdr:col>12</xdr:col>
          <xdr:colOff>180975</xdr:colOff>
          <xdr:row>23</xdr:row>
          <xdr:rowOff>0</xdr:rowOff>
        </xdr:to>
        <xdr:sp macro="" textlink="">
          <xdr:nvSpPr>
            <xdr:cNvPr id="8197" name="Btn_rtt_decaler" descr="Formulaire&#10;Rtt Décalé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Rtt Décalé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7</xdr:row>
          <xdr:rowOff>180975</xdr:rowOff>
        </xdr:from>
        <xdr:to>
          <xdr:col>3</xdr:col>
          <xdr:colOff>228600</xdr:colOff>
          <xdr:row>9</xdr:row>
          <xdr:rowOff>0</xdr:rowOff>
        </xdr:to>
        <xdr:sp macro="" textlink="">
          <xdr:nvSpPr>
            <xdr:cNvPr id="14337" name="Check Box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  La journée d'artt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9525</xdr:rowOff>
        </xdr:from>
        <xdr:to>
          <xdr:col>4</xdr:col>
          <xdr:colOff>200025</xdr:colOff>
          <xdr:row>11</xdr:row>
          <xdr:rowOff>9525</xdr:rowOff>
        </xdr:to>
        <xdr:sp macro="" textlink="">
          <xdr:nvSpPr>
            <xdr:cNvPr id="14338" name="Check Box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  La demi-journée veille de fête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0</xdr:row>
          <xdr:rowOff>219075</xdr:rowOff>
        </xdr:from>
        <xdr:to>
          <xdr:col>12</xdr:col>
          <xdr:colOff>180975</xdr:colOff>
          <xdr:row>1</xdr:row>
          <xdr:rowOff>180975</xdr:rowOff>
        </xdr:to>
        <xdr:sp macro="" textlink="">
          <xdr:nvSpPr>
            <xdr:cNvPr id="14340" name="Btn_rtt_enregister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Enregister le report d'Rtt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3</xdr:row>
          <xdr:rowOff>9525</xdr:rowOff>
        </xdr:from>
        <xdr:to>
          <xdr:col>12</xdr:col>
          <xdr:colOff>190500</xdr:colOff>
          <xdr:row>4</xdr:row>
          <xdr:rowOff>57150</xdr:rowOff>
        </xdr:to>
        <xdr:sp macro="" textlink="">
          <xdr:nvSpPr>
            <xdr:cNvPr id="14341" name="Btn_rtt_envoyer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le report d'Rtt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9525</xdr:rowOff>
        </xdr:from>
        <xdr:to>
          <xdr:col>5</xdr:col>
          <xdr:colOff>0</xdr:colOff>
          <xdr:row>1</xdr:row>
          <xdr:rowOff>190500</xdr:rowOff>
        </xdr:to>
        <xdr:sp macro="" textlink="">
          <xdr:nvSpPr>
            <xdr:cNvPr id="7169" name="Scroll Bar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19050</xdr:rowOff>
        </xdr:from>
        <xdr:to>
          <xdr:col>10</xdr:col>
          <xdr:colOff>676275</xdr:colOff>
          <xdr:row>1</xdr:row>
          <xdr:rowOff>209550</xdr:rowOff>
        </xdr:to>
        <xdr:sp macro="" textlink="">
          <xdr:nvSpPr>
            <xdr:cNvPr id="7170" name="Scroll Bar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/Desktop/Astreinte%20Mod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iche d'intervention"/>
      <sheetName val="Calendrier"/>
      <sheetName val="Semaine"/>
    </sheetNames>
    <sheetDataSet>
      <sheetData sheetId="0" refreshError="1"/>
      <sheetData sheetId="1">
        <row r="2">
          <cell r="Q2">
            <v>0.91666666666666663</v>
          </cell>
        </row>
        <row r="3">
          <cell r="F3" t="str">
            <v>PLANTEGENET Nicolas</v>
          </cell>
          <cell r="Q3">
            <v>0.25</v>
          </cell>
        </row>
        <row r="27">
          <cell r="P27" t="str">
            <v>PLANTEGENET Nicolas</v>
          </cell>
        </row>
        <row r="28">
          <cell r="P28" t="str">
            <v>KOWALCZYK François</v>
          </cell>
        </row>
        <row r="29">
          <cell r="P29" t="str">
            <v>HEINTZ Jean-Jacques</v>
          </cell>
        </row>
        <row r="30">
          <cell r="P30" t="str">
            <v>ZELMANSKI Alain</v>
          </cell>
        </row>
        <row r="31">
          <cell r="P31" t="str">
            <v>PIERROT Rémi</v>
          </cell>
        </row>
        <row r="33">
          <cell r="P33" t="str">
            <v>EBERSOLT Tony</v>
          </cell>
        </row>
        <row r="34">
          <cell r="P34" t="str">
            <v>MAZIERES Fabrice</v>
          </cell>
        </row>
        <row r="36">
          <cell r="P36" t="str">
            <v>BALDENSPERGER Fabien</v>
          </cell>
        </row>
        <row r="37">
          <cell r="P37" t="str">
            <v>Comte Jean-Noel</v>
          </cell>
        </row>
      </sheetData>
      <sheetData sheetId="2" refreshError="1"/>
      <sheetData sheetId="3">
        <row r="5">
          <cell r="C5">
            <v>42746</v>
          </cell>
        </row>
        <row r="6">
          <cell r="C6">
            <v>42747</v>
          </cell>
        </row>
        <row r="7">
          <cell r="C7">
            <v>42748</v>
          </cell>
        </row>
        <row r="8">
          <cell r="C8">
            <v>42749</v>
          </cell>
        </row>
        <row r="9">
          <cell r="C9">
            <v>42750</v>
          </cell>
        </row>
        <row r="10">
          <cell r="C10">
            <v>42751</v>
          </cell>
        </row>
        <row r="11">
          <cell r="C11">
            <v>42752</v>
          </cell>
        </row>
        <row r="12">
          <cell r="C12">
            <v>42753</v>
          </cell>
        </row>
        <row r="13">
          <cell r="C13">
            <v>42754</v>
          </cell>
        </row>
        <row r="24">
          <cell r="C24" t="str">
            <v>Ronde chaufferie PIC =&gt; RAS</v>
          </cell>
        </row>
        <row r="25">
          <cell r="C25" t="str">
            <v>Fuite Radiateur =&gt; Mise en sécurité de l'installation</v>
          </cell>
        </row>
        <row r="26">
          <cell r="C26" t="str">
            <v>Pas de chauffage =&gt; Nettoyage filtre avant compteur</v>
          </cell>
        </row>
        <row r="27">
          <cell r="C27" t="str">
            <v>Pas de chauffage, ni d'Ecs =&gt; chaudiére en panne</v>
          </cell>
        </row>
        <row r="28">
          <cell r="C28" t="str">
            <v>Pas de chauffage, ni d'Ecs =&gt; S/ST disjonctée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topLeftCell="A4" workbookViewId="0">
      <selection activeCell="E6" sqref="E6"/>
    </sheetView>
  </sheetViews>
  <sheetFormatPr baseColWidth="10" defaultRowHeight="15"/>
  <cols>
    <col min="1" max="16384" width="11.42578125" style="17"/>
  </cols>
  <sheetData/>
  <sheetProtection algorithmName="SHA-512" hashValue="5pUoIJO0yjsvv9SYFwoQRlTDqI573bB7bKVQphwwUMb3pLy+kcJZTYZ0D5ZlS0FUAY/wD4WneIgOudIb95fPuQ==" saltValue="SsM1sAq3OqilwbatzgetDQ==" spinCount="100000" sheet="1" objects="1" scenarios="1" selectLockedCells="1" selectUnlockedCell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23"/>
  <sheetViews>
    <sheetView workbookViewId="0">
      <selection activeCell="D13" sqref="D13"/>
    </sheetView>
  </sheetViews>
  <sheetFormatPr baseColWidth="10" defaultRowHeight="15"/>
  <cols>
    <col min="4" max="4" width="11.42578125" customWidth="1"/>
  </cols>
  <sheetData>
    <row r="1" spans="1:11">
      <c r="A1" s="76" t="s">
        <v>41</v>
      </c>
      <c r="B1" s="77"/>
      <c r="C1" s="77"/>
      <c r="D1" s="77"/>
      <c r="E1" s="77"/>
      <c r="F1" s="77"/>
      <c r="G1" s="77"/>
      <c r="H1" s="77"/>
      <c r="I1" s="77"/>
      <c r="J1" s="77"/>
      <c r="K1" s="78"/>
    </row>
    <row r="2" spans="1:11">
      <c r="A2" s="79"/>
      <c r="B2" s="80"/>
      <c r="C2" s="80"/>
      <c r="D2" s="80"/>
      <c r="E2" s="80"/>
      <c r="F2" s="80"/>
      <c r="G2" s="80"/>
      <c r="H2" s="80"/>
      <c r="I2" s="80"/>
      <c r="J2" s="80"/>
      <c r="K2" s="81"/>
    </row>
    <row r="3" spans="1:11">
      <c r="A3" s="79"/>
      <c r="B3" s="80"/>
      <c r="C3" s="80"/>
      <c r="D3" s="80"/>
      <c r="E3" s="80"/>
      <c r="F3" s="80"/>
      <c r="G3" s="80"/>
      <c r="H3" s="80"/>
      <c r="I3" s="80"/>
      <c r="J3" s="80"/>
      <c r="K3" s="81"/>
    </row>
    <row r="4" spans="1:11" ht="15.75" thickBot="1">
      <c r="A4" s="82"/>
      <c r="B4" s="83"/>
      <c r="C4" s="83"/>
      <c r="D4" s="83"/>
      <c r="E4" s="83"/>
      <c r="F4" s="83"/>
      <c r="G4" s="83"/>
      <c r="H4" s="83"/>
      <c r="I4" s="83"/>
      <c r="J4" s="83"/>
      <c r="K4" s="84"/>
    </row>
    <row r="7" spans="1:11" ht="15.75" thickBot="1"/>
    <row r="8" spans="1:11" ht="19.5" thickBot="1">
      <c r="A8" s="18"/>
      <c r="B8" s="19"/>
      <c r="C8" s="85" t="s">
        <v>32</v>
      </c>
      <c r="D8" s="85"/>
      <c r="E8" s="86" t="str">
        <f>VLOOKUP(G9,Calendrier!J6:M59,3,FALSE)</f>
        <v xml:space="preserve">   Lundi 09 Janvier</v>
      </c>
      <c r="F8" s="86"/>
      <c r="G8" s="29" t="s">
        <v>33</v>
      </c>
      <c r="H8" s="106" t="str">
        <f>VLOOKUP(G9,Calendrier!J6:M58,4,FALSE)</f>
        <v xml:space="preserve">   Vendredi 13 Janvier 2017 </v>
      </c>
      <c r="I8" s="106"/>
      <c r="J8" s="106"/>
      <c r="K8" s="20"/>
    </row>
    <row r="9" spans="1:11" ht="15" customHeight="1">
      <c r="A9" s="91" t="s">
        <v>31</v>
      </c>
      <c r="B9" s="92"/>
      <c r="C9" s="93"/>
      <c r="D9" s="87" t="s">
        <v>34</v>
      </c>
      <c r="E9" s="87"/>
      <c r="F9" s="87"/>
      <c r="G9" s="89">
        <v>2</v>
      </c>
      <c r="H9" s="21"/>
      <c r="I9" s="21"/>
      <c r="J9" s="21"/>
      <c r="K9" s="22"/>
    </row>
    <row r="10" spans="1:11" ht="15.75" customHeight="1" thickBot="1">
      <c r="A10" s="94"/>
      <c r="B10" s="95"/>
      <c r="C10" s="96"/>
      <c r="D10" s="88"/>
      <c r="E10" s="88"/>
      <c r="F10" s="88"/>
      <c r="G10" s="90"/>
      <c r="H10" s="23"/>
      <c r="I10" s="23"/>
      <c r="J10" s="23"/>
      <c r="K10" s="24"/>
    </row>
    <row r="11" spans="1:11" ht="15.75" customHeight="1">
      <c r="A11" s="94"/>
      <c r="B11" s="95"/>
      <c r="C11" s="96"/>
      <c r="D11" s="25" t="s">
        <v>35</v>
      </c>
      <c r="E11" s="26" t="s">
        <v>36</v>
      </c>
      <c r="F11" s="26" t="s">
        <v>37</v>
      </c>
      <c r="G11" s="26" t="s">
        <v>38</v>
      </c>
      <c r="H11" s="27" t="s">
        <v>39</v>
      </c>
      <c r="I11" s="100" t="s">
        <v>40</v>
      </c>
      <c r="J11" s="101"/>
      <c r="K11" s="102"/>
    </row>
    <row r="12" spans="1:11" ht="16.5" thickBot="1">
      <c r="A12" s="97"/>
      <c r="B12" s="98"/>
      <c r="C12" s="99"/>
      <c r="D12" s="57" t="str">
        <f>Calendrier!Q6</f>
        <v xml:space="preserve">    09</v>
      </c>
      <c r="E12" s="59" t="str">
        <f>Calendrier!Q7</f>
        <v xml:space="preserve">    10</v>
      </c>
      <c r="F12" s="59" t="str">
        <f>Calendrier!Q8</f>
        <v xml:space="preserve">    11</v>
      </c>
      <c r="G12" s="59" t="str">
        <f>Calendrier!Q9</f>
        <v xml:space="preserve">    12</v>
      </c>
      <c r="H12" s="60" t="str">
        <f>Calendrier!Q10</f>
        <v xml:space="preserve">    13</v>
      </c>
      <c r="I12" s="103"/>
      <c r="J12" s="104"/>
      <c r="K12" s="105"/>
    </row>
    <row r="13" spans="1:11" ht="23.25" customHeight="1">
      <c r="A13" s="110" t="s">
        <v>13</v>
      </c>
      <c r="B13" s="111"/>
      <c r="C13" s="112"/>
      <c r="D13" s="64"/>
      <c r="E13" s="65"/>
      <c r="F13" s="65"/>
      <c r="G13" s="65"/>
      <c r="H13" s="66"/>
      <c r="I13" s="110"/>
      <c r="J13" s="111"/>
      <c r="K13" s="112"/>
    </row>
    <row r="14" spans="1:11" ht="23.25" customHeight="1">
      <c r="A14" s="107" t="s">
        <v>14</v>
      </c>
      <c r="B14" s="108"/>
      <c r="C14" s="109"/>
      <c r="D14" s="67"/>
      <c r="E14" s="68"/>
      <c r="F14" s="68"/>
      <c r="G14" s="68"/>
      <c r="H14" s="69"/>
      <c r="I14" s="116"/>
      <c r="J14" s="117"/>
      <c r="K14" s="118"/>
    </row>
    <row r="15" spans="1:11" ht="23.25" customHeight="1">
      <c r="A15" s="107" t="s">
        <v>18</v>
      </c>
      <c r="B15" s="108"/>
      <c r="C15" s="109"/>
      <c r="D15" s="67"/>
      <c r="E15" s="68"/>
      <c r="F15" s="68"/>
      <c r="G15" s="68"/>
      <c r="H15" s="69"/>
      <c r="I15" s="107"/>
      <c r="J15" s="108"/>
      <c r="K15" s="109"/>
    </row>
    <row r="16" spans="1:11" ht="23.25" customHeight="1">
      <c r="A16" s="107" t="s">
        <v>16</v>
      </c>
      <c r="B16" s="108"/>
      <c r="C16" s="109"/>
      <c r="D16" s="67"/>
      <c r="E16" s="68"/>
      <c r="F16" s="68"/>
      <c r="G16" s="68"/>
      <c r="H16" s="69"/>
      <c r="I16" s="107"/>
      <c r="J16" s="108"/>
      <c r="K16" s="109"/>
    </row>
    <row r="17" spans="1:11" ht="23.25" customHeight="1">
      <c r="A17" s="107" t="s">
        <v>17</v>
      </c>
      <c r="B17" s="108"/>
      <c r="C17" s="109"/>
      <c r="D17" s="67"/>
      <c r="E17" s="68"/>
      <c r="F17" s="68"/>
      <c r="G17" s="68"/>
      <c r="H17" s="69"/>
      <c r="I17" s="107"/>
      <c r="J17" s="108"/>
      <c r="K17" s="109"/>
    </row>
    <row r="18" spans="1:11" ht="23.25" customHeight="1">
      <c r="A18" s="107" t="s">
        <v>15</v>
      </c>
      <c r="B18" s="108"/>
      <c r="C18" s="109"/>
      <c r="D18" s="67"/>
      <c r="E18" s="68"/>
      <c r="F18" s="68"/>
      <c r="G18" s="68"/>
      <c r="H18" s="69"/>
      <c r="I18" s="107"/>
      <c r="J18" s="108"/>
      <c r="K18" s="109"/>
    </row>
    <row r="19" spans="1:11" ht="23.25" customHeight="1">
      <c r="A19" s="107" t="s">
        <v>50</v>
      </c>
      <c r="B19" s="108"/>
      <c r="C19" s="109"/>
      <c r="D19" s="67"/>
      <c r="E19" s="68"/>
      <c r="F19" s="68"/>
      <c r="G19" s="68"/>
      <c r="H19" s="69"/>
      <c r="I19" s="107"/>
      <c r="J19" s="108"/>
      <c r="K19" s="109"/>
    </row>
    <row r="20" spans="1:11" ht="23.25" customHeight="1">
      <c r="A20" s="107" t="s">
        <v>19</v>
      </c>
      <c r="B20" s="108"/>
      <c r="C20" s="109"/>
      <c r="D20" s="67"/>
      <c r="E20" s="68"/>
      <c r="F20" s="68"/>
      <c r="G20" s="68"/>
      <c r="H20" s="69"/>
      <c r="I20" s="107"/>
      <c r="J20" s="108"/>
      <c r="K20" s="109"/>
    </row>
    <row r="21" spans="1:11" ht="23.25" customHeight="1">
      <c r="A21" s="107"/>
      <c r="B21" s="108"/>
      <c r="C21" s="109"/>
      <c r="D21" s="67"/>
      <c r="E21" s="68"/>
      <c r="F21" s="68"/>
      <c r="G21" s="68"/>
      <c r="H21" s="69"/>
      <c r="I21" s="107"/>
      <c r="J21" s="108"/>
      <c r="K21" s="109"/>
    </row>
    <row r="22" spans="1:11" ht="23.25" customHeight="1">
      <c r="A22" s="107"/>
      <c r="B22" s="108"/>
      <c r="C22" s="109"/>
      <c r="D22" s="67"/>
      <c r="E22" s="68"/>
      <c r="F22" s="68"/>
      <c r="G22" s="68"/>
      <c r="H22" s="69"/>
      <c r="I22" s="107"/>
      <c r="J22" s="108"/>
      <c r="K22" s="109"/>
    </row>
    <row r="23" spans="1:11" ht="23.25" customHeight="1" thickBot="1">
      <c r="A23" s="113"/>
      <c r="B23" s="114"/>
      <c r="C23" s="115"/>
      <c r="D23" s="70"/>
      <c r="E23" s="71"/>
      <c r="F23" s="71"/>
      <c r="G23" s="71"/>
      <c r="H23" s="72"/>
      <c r="I23" s="113"/>
      <c r="J23" s="114"/>
      <c r="K23" s="115"/>
    </row>
  </sheetData>
  <mergeCells count="30">
    <mergeCell ref="A23:C23"/>
    <mergeCell ref="I13:K13"/>
    <mergeCell ref="I14:K14"/>
    <mergeCell ref="I15:K15"/>
    <mergeCell ref="I16:K16"/>
    <mergeCell ref="I17:K17"/>
    <mergeCell ref="I18:K18"/>
    <mergeCell ref="I19:K19"/>
    <mergeCell ref="I20:K20"/>
    <mergeCell ref="I21:K21"/>
    <mergeCell ref="I22:K22"/>
    <mergeCell ref="I23:K23"/>
    <mergeCell ref="A18:C18"/>
    <mergeCell ref="A19:C19"/>
    <mergeCell ref="A20:C20"/>
    <mergeCell ref="A21:C21"/>
    <mergeCell ref="A22:C22"/>
    <mergeCell ref="A13:C13"/>
    <mergeCell ref="A14:C14"/>
    <mergeCell ref="A15:C15"/>
    <mergeCell ref="A16:C16"/>
    <mergeCell ref="A17:C17"/>
    <mergeCell ref="A1:K4"/>
    <mergeCell ref="C8:D8"/>
    <mergeCell ref="E8:F8"/>
    <mergeCell ref="D9:F10"/>
    <mergeCell ref="G9:G10"/>
    <mergeCell ref="A9:C12"/>
    <mergeCell ref="I11:K12"/>
    <mergeCell ref="H8:J8"/>
  </mergeCells>
  <dataValidations count="1">
    <dataValidation type="list" allowBlank="1" showInputMessage="1" sqref="D13:H23">
      <formula1>presence_libelle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Btn_enregistrer_presence">
              <controlPr defaultSize="0" print="0" autoFill="0" autoPict="0" macro="[0]!Imprimer_presence">
                <anchor moveWithCells="1" sizeWithCells="1">
                  <from>
                    <xdr:col>0</xdr:col>
                    <xdr:colOff>342900</xdr:colOff>
                    <xdr:row>5</xdr:row>
                    <xdr:rowOff>0</xdr:rowOff>
                  </from>
                  <to>
                    <xdr:col>4</xdr:col>
                    <xdr:colOff>152400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5" name="Btn_envoie_presence">
              <controlPr defaultSize="0" print="0" autoFill="0" autoPict="0" macro="[0]!Envoyer_presence_mail">
                <anchor moveWithCells="1" sizeWithCells="1">
                  <from>
                    <xdr:col>5</xdr:col>
                    <xdr:colOff>342900</xdr:colOff>
                    <xdr:row>5</xdr:row>
                    <xdr:rowOff>0</xdr:rowOff>
                  </from>
                  <to>
                    <xdr:col>9</xdr:col>
                    <xdr:colOff>152400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6" name="Btn_rtt_decaler">
              <controlPr defaultSize="0" print="0" autoFill="0" autoPict="0" macro="[0]!Btn_rtt_decaler_Cliquer" altText="Formulaire_x000a_Rtt Décalé">
                <anchor moveWithCells="1" sizeWithCells="1">
                  <from>
                    <xdr:col>11</xdr:col>
                    <xdr:colOff>228600</xdr:colOff>
                    <xdr:row>12</xdr:row>
                    <xdr:rowOff>9525</xdr:rowOff>
                  </from>
                  <to>
                    <xdr:col>12</xdr:col>
                    <xdr:colOff>180975</xdr:colOff>
                    <xdr:row>23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J23"/>
  <sheetViews>
    <sheetView showGridLines="0" tabSelected="1" workbookViewId="0">
      <selection activeCell="J23" sqref="J23"/>
    </sheetView>
  </sheetViews>
  <sheetFormatPr baseColWidth="10" defaultRowHeight="15"/>
  <sheetData>
    <row r="1" spans="1:10" ht="21.75" thickBot="1">
      <c r="A1" s="119" t="s">
        <v>66</v>
      </c>
      <c r="B1" s="120"/>
      <c r="C1" s="120"/>
      <c r="D1" s="120"/>
      <c r="E1" s="120"/>
      <c r="F1" s="120"/>
      <c r="G1" s="121"/>
    </row>
    <row r="5" spans="1:10" ht="15.75">
      <c r="B5" s="73" t="s">
        <v>67</v>
      </c>
      <c r="D5" s="122" t="s">
        <v>75</v>
      </c>
      <c r="E5" s="122"/>
    </row>
    <row r="9" spans="1:10" ht="15.75">
      <c r="B9" s="74"/>
      <c r="F9" s="74"/>
    </row>
    <row r="10" spans="1:10">
      <c r="C10" s="75"/>
    </row>
    <row r="11" spans="1:10" ht="15.75">
      <c r="C11" s="75"/>
      <c r="F11" s="74"/>
    </row>
    <row r="12" spans="1:10">
      <c r="J12" s="163" t="s">
        <v>80</v>
      </c>
    </row>
    <row r="13" spans="1:10">
      <c r="J13" s="163"/>
    </row>
    <row r="14" spans="1:10">
      <c r="B14" t="s">
        <v>68</v>
      </c>
      <c r="C14" s="123">
        <v>42767</v>
      </c>
      <c r="D14" s="122"/>
      <c r="E14" s="122"/>
      <c r="F14" t="s">
        <v>69</v>
      </c>
      <c r="J14" s="163" t="s">
        <v>79</v>
      </c>
    </row>
    <row r="15" spans="1:10">
      <c r="J15" s="163"/>
    </row>
    <row r="16" spans="1:10">
      <c r="J16" s="163" t="s">
        <v>81</v>
      </c>
    </row>
    <row r="17" spans="2:6">
      <c r="B17" t="s">
        <v>70</v>
      </c>
      <c r="C17" s="122" t="s">
        <v>13</v>
      </c>
      <c r="D17" s="122"/>
      <c r="E17" s="122"/>
    </row>
    <row r="20" spans="2:6">
      <c r="B20" t="s">
        <v>71</v>
      </c>
      <c r="D20" s="122"/>
      <c r="E20" s="122"/>
      <c r="F20" t="s">
        <v>69</v>
      </c>
    </row>
    <row r="23" spans="2:6">
      <c r="B23" t="s">
        <v>72</v>
      </c>
      <c r="E23" t="s">
        <v>73</v>
      </c>
    </row>
  </sheetData>
  <sheetProtection selectLockedCells="1"/>
  <mergeCells count="5">
    <mergeCell ref="A1:G1"/>
    <mergeCell ref="D5:E5"/>
    <mergeCell ref="C14:E14"/>
    <mergeCell ref="C17:E17"/>
    <mergeCell ref="D20:E20"/>
  </mergeCells>
  <dataValidations count="2">
    <dataValidation type="list" allowBlank="1" showInputMessage="1" showErrorMessage="1" prompt="Saisir le nom de l'agent." sqref="C17:E17">
      <formula1>Liste_agents</formula1>
    </dataValidation>
    <dataValidation type="list" allowBlank="1" showInputMessage="1" showErrorMessage="1" prompt="Indiquer la raison." sqref="D5:E5">
      <formula1>raison_service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Check Box 1">
              <controlPr defaultSize="0" autoFill="0" autoLine="0" autoPict="0">
                <anchor moveWithCells="1">
                  <from>
                    <xdr:col>2</xdr:col>
                    <xdr:colOff>19050</xdr:colOff>
                    <xdr:row>7</xdr:row>
                    <xdr:rowOff>180975</xdr:rowOff>
                  </from>
                  <to>
                    <xdr:col>3</xdr:col>
                    <xdr:colOff>228600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Check Box 2">
              <controlPr defaultSize="0" autoFill="0" autoLine="0" autoPict="0">
                <anchor moveWithCells="1">
                  <from>
                    <xdr:col>2</xdr:col>
                    <xdr:colOff>9525</xdr:colOff>
                    <xdr:row>10</xdr:row>
                    <xdr:rowOff>9525</xdr:rowOff>
                  </from>
                  <to>
                    <xdr:col>4</xdr:col>
                    <xdr:colOff>200025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6" name="Btn_rtt_enregister">
              <controlPr defaultSize="0" print="0" autoFill="0" autoPict="0" macro="[0]!Btn_rtt_enregistrer_Cliquer">
                <anchor moveWithCells="1">
                  <from>
                    <xdr:col>9</xdr:col>
                    <xdr:colOff>19050</xdr:colOff>
                    <xdr:row>0</xdr:row>
                    <xdr:rowOff>219075</xdr:rowOff>
                  </from>
                  <to>
                    <xdr:col>12</xdr:col>
                    <xdr:colOff>180975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7" name="Btn_rtt_envoyer">
              <controlPr defaultSize="0" print="0" autoFill="0" autoPict="0" macro="[0]!Btn_rtt_envoyer_Cliquer">
                <anchor moveWithCells="1">
                  <from>
                    <xdr:col>9</xdr:col>
                    <xdr:colOff>28575</xdr:colOff>
                    <xdr:row>3</xdr:row>
                    <xdr:rowOff>9525</xdr:rowOff>
                  </from>
                  <to>
                    <xdr:col>12</xdr:col>
                    <xdr:colOff>190500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2"/>
  <sheetViews>
    <sheetView workbookViewId="0">
      <selection activeCell="B26" sqref="B26"/>
    </sheetView>
  </sheetViews>
  <sheetFormatPr baseColWidth="10" defaultRowHeight="15"/>
  <sheetData>
    <row r="1" spans="1:12">
      <c r="A1" t="s">
        <v>3</v>
      </c>
      <c r="B1" s="2">
        <f ca="1">TODAY()</f>
        <v>42749</v>
      </c>
      <c r="E1" s="124" t="s">
        <v>41</v>
      </c>
      <c r="F1" s="125"/>
    </row>
    <row r="2" spans="1:12" ht="15.75">
      <c r="E2" s="7" t="s">
        <v>13</v>
      </c>
      <c r="F2" s="8"/>
      <c r="H2" t="s">
        <v>21</v>
      </c>
      <c r="K2" s="128" t="s">
        <v>43</v>
      </c>
      <c r="L2" s="128"/>
    </row>
    <row r="3" spans="1:12">
      <c r="A3" t="s">
        <v>0</v>
      </c>
      <c r="B3">
        <f ca="1">YEAR(B1)</f>
        <v>2017</v>
      </c>
      <c r="E3" s="7" t="s">
        <v>14</v>
      </c>
      <c r="F3" s="8"/>
      <c r="H3" t="s">
        <v>22</v>
      </c>
      <c r="K3" t="s">
        <v>45</v>
      </c>
    </row>
    <row r="4" spans="1:12">
      <c r="A4" t="s">
        <v>1</v>
      </c>
      <c r="B4">
        <f ca="1">MONTH(B1)</f>
        <v>1</v>
      </c>
      <c r="E4" s="7" t="s">
        <v>18</v>
      </c>
      <c r="F4" s="8"/>
      <c r="K4" t="s">
        <v>23</v>
      </c>
    </row>
    <row r="5" spans="1:12">
      <c r="A5" t="s">
        <v>2</v>
      </c>
      <c r="B5">
        <f ca="1">DAY(B1)</f>
        <v>14</v>
      </c>
      <c r="E5" s="7" t="s">
        <v>16</v>
      </c>
      <c r="F5" s="8"/>
      <c r="K5" t="s">
        <v>44</v>
      </c>
    </row>
    <row r="6" spans="1:12">
      <c r="A6" t="s">
        <v>4</v>
      </c>
      <c r="B6" s="62">
        <f ca="1">WEEKNUM(B1)</f>
        <v>2</v>
      </c>
      <c r="E6" s="7" t="s">
        <v>17</v>
      </c>
      <c r="F6" s="8"/>
      <c r="K6" t="s">
        <v>46</v>
      </c>
    </row>
    <row r="7" spans="1:12">
      <c r="A7" s="129" t="s">
        <v>65</v>
      </c>
      <c r="B7" s="61" t="s">
        <v>78</v>
      </c>
      <c r="E7" s="7" t="s">
        <v>15</v>
      </c>
      <c r="F7" s="8"/>
      <c r="K7" t="s">
        <v>47</v>
      </c>
    </row>
    <row r="8" spans="1:12">
      <c r="A8" s="129"/>
      <c r="E8" s="7" t="s">
        <v>50</v>
      </c>
      <c r="F8" s="8"/>
      <c r="K8" t="s">
        <v>48</v>
      </c>
    </row>
    <row r="9" spans="1:12">
      <c r="E9" s="7" t="s">
        <v>19</v>
      </c>
      <c r="F9" s="8"/>
      <c r="K9" t="s">
        <v>49</v>
      </c>
    </row>
    <row r="10" spans="1:12" ht="15.75" thickBot="1">
      <c r="E10" s="7"/>
      <c r="F10" s="8"/>
    </row>
    <row r="11" spans="1:12" ht="15.75" thickBot="1">
      <c r="A11" s="130" t="s">
        <v>74</v>
      </c>
      <c r="B11" s="131"/>
      <c r="E11" s="7"/>
      <c r="F11" s="8"/>
    </row>
    <row r="12" spans="1:12" ht="15.75" thickBot="1">
      <c r="A12" t="s">
        <v>75</v>
      </c>
      <c r="E12" s="9"/>
      <c r="F12" s="10"/>
    </row>
    <row r="13" spans="1:12">
      <c r="A13" t="s">
        <v>76</v>
      </c>
      <c r="E13" s="28"/>
      <c r="F13" s="28"/>
    </row>
    <row r="14" spans="1:12">
      <c r="A14" t="s">
        <v>77</v>
      </c>
      <c r="E14" s="28"/>
      <c r="F14" s="28"/>
    </row>
    <row r="15" spans="1:12" ht="15.75" thickBot="1">
      <c r="E15" s="28"/>
      <c r="F15" s="28"/>
    </row>
    <row r="16" spans="1:12" ht="15.75" thickBot="1">
      <c r="E16" s="126" t="s">
        <v>42</v>
      </c>
      <c r="F16" s="127"/>
    </row>
    <row r="17" spans="5:6">
      <c r="E17" s="7" t="s">
        <v>51</v>
      </c>
      <c r="F17" s="8"/>
    </row>
    <row r="18" spans="5:6">
      <c r="E18" s="7" t="s">
        <v>52</v>
      </c>
      <c r="F18" s="8"/>
    </row>
    <row r="19" spans="5:6">
      <c r="E19" s="7" t="s">
        <v>64</v>
      </c>
      <c r="F19" s="8"/>
    </row>
    <row r="20" spans="5:6">
      <c r="E20" s="7" t="s">
        <v>53</v>
      </c>
      <c r="F20" s="8"/>
    </row>
    <row r="21" spans="5:6">
      <c r="E21" s="7" t="s">
        <v>54</v>
      </c>
      <c r="F21" s="8"/>
    </row>
    <row r="22" spans="5:6">
      <c r="E22" s="7"/>
      <c r="F22" s="8"/>
    </row>
    <row r="23" spans="5:6">
      <c r="E23" s="7"/>
      <c r="F23" s="8"/>
    </row>
    <row r="24" spans="5:6">
      <c r="E24" s="7"/>
      <c r="F24" s="8"/>
    </row>
    <row r="25" spans="5:6">
      <c r="E25" s="7"/>
      <c r="F25" s="8"/>
    </row>
    <row r="26" spans="5:6">
      <c r="E26" s="7"/>
      <c r="F26" s="8"/>
    </row>
    <row r="27" spans="5:6" ht="15.75" thickBot="1">
      <c r="E27" s="9"/>
      <c r="F27" s="10"/>
    </row>
    <row r="30" spans="5:6">
      <c r="E30" t="s">
        <v>13</v>
      </c>
    </row>
    <row r="31" spans="5:6">
      <c r="E31" t="s">
        <v>14</v>
      </c>
    </row>
    <row r="32" spans="5:6">
      <c r="E32" t="s">
        <v>18</v>
      </c>
    </row>
    <row r="33" spans="5:5">
      <c r="E33" t="s">
        <v>16</v>
      </c>
    </row>
    <row r="34" spans="5:5">
      <c r="E34" t="s">
        <v>17</v>
      </c>
    </row>
    <row r="35" spans="5:5">
      <c r="E35" t="s">
        <v>15</v>
      </c>
    </row>
    <row r="36" spans="5:5">
      <c r="E36" t="s">
        <v>50</v>
      </c>
    </row>
    <row r="37" spans="5:5">
      <c r="E37" t="s">
        <v>19</v>
      </c>
    </row>
    <row r="38" spans="5:5">
      <c r="E38" t="s">
        <v>51</v>
      </c>
    </row>
    <row r="39" spans="5:5">
      <c r="E39" t="s">
        <v>52</v>
      </c>
    </row>
    <row r="40" spans="5:5">
      <c r="E40" t="s">
        <v>64</v>
      </c>
    </row>
    <row r="41" spans="5:5">
      <c r="E41" t="s">
        <v>53</v>
      </c>
    </row>
    <row r="42" spans="5:5">
      <c r="E42" t="s">
        <v>54</v>
      </c>
    </row>
  </sheetData>
  <mergeCells count="5">
    <mergeCell ref="E1:F1"/>
    <mergeCell ref="E16:F16"/>
    <mergeCell ref="K2:L2"/>
    <mergeCell ref="A7:A8"/>
    <mergeCell ref="A11:B11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Q59"/>
  <sheetViews>
    <sheetView workbookViewId="0">
      <pane ySplit="5" topLeftCell="A6" activePane="bottomLeft" state="frozen"/>
      <selection pane="bottomLeft" activeCell="F9" sqref="F9"/>
    </sheetView>
  </sheetViews>
  <sheetFormatPr baseColWidth="10" defaultColWidth="9.140625" defaultRowHeight="12.75"/>
  <cols>
    <col min="1" max="1" width="8.42578125" style="31" bestFit="1" customWidth="1"/>
    <col min="2" max="2" width="6.85546875" style="31" customWidth="1"/>
    <col min="3" max="3" width="6.28515625" style="31" customWidth="1"/>
    <col min="4" max="4" width="6" style="31" customWidth="1"/>
    <col min="5" max="5" width="7.28515625" style="32" customWidth="1"/>
    <col min="6" max="6" width="5.7109375" style="32" customWidth="1"/>
    <col min="7" max="7" width="28.140625" style="32" hidden="1" customWidth="1"/>
    <col min="8" max="8" width="12.42578125" style="32" hidden="1" customWidth="1"/>
    <col min="9" max="9" width="19.85546875" style="32" hidden="1" customWidth="1"/>
    <col min="10" max="10" width="11.85546875" style="32" customWidth="1"/>
    <col min="11" max="11" width="40.42578125" style="32" customWidth="1"/>
    <col min="12" max="13" width="27" style="32" customWidth="1"/>
    <col min="14" max="14" width="9.140625" style="31"/>
    <col min="15" max="15" width="9.28515625" style="31" bestFit="1" customWidth="1"/>
    <col min="16" max="16" width="2.7109375" style="31" customWidth="1"/>
    <col min="17" max="17" width="20.5703125" style="31" customWidth="1"/>
    <col min="18" max="256" width="9.140625" style="31"/>
    <col min="257" max="257" width="8.42578125" style="31" bestFit="1" customWidth="1"/>
    <col min="258" max="258" width="6.85546875" style="31" customWidth="1"/>
    <col min="259" max="259" width="0" style="31" hidden="1" customWidth="1"/>
    <col min="260" max="260" width="6" style="31" customWidth="1"/>
    <col min="261" max="261" width="7.28515625" style="31" customWidth="1"/>
    <col min="262" max="262" width="5.7109375" style="31" customWidth="1"/>
    <col min="263" max="263" width="28.140625" style="31" customWidth="1"/>
    <col min="264" max="264" width="12.42578125" style="31" bestFit="1" customWidth="1"/>
    <col min="265" max="265" width="19.85546875" style="31" customWidth="1"/>
    <col min="266" max="266" width="11.85546875" style="31" customWidth="1"/>
    <col min="267" max="267" width="60" style="31" customWidth="1"/>
    <col min="268" max="268" width="10.5703125" style="31" bestFit="1" customWidth="1"/>
    <col min="269" max="269" width="6.7109375" style="31" customWidth="1"/>
    <col min="270" max="512" width="9.140625" style="31"/>
    <col min="513" max="513" width="8.42578125" style="31" bestFit="1" customWidth="1"/>
    <col min="514" max="514" width="6.85546875" style="31" customWidth="1"/>
    <col min="515" max="515" width="0" style="31" hidden="1" customWidth="1"/>
    <col min="516" max="516" width="6" style="31" customWidth="1"/>
    <col min="517" max="517" width="7.28515625" style="31" customWidth="1"/>
    <col min="518" max="518" width="5.7109375" style="31" customWidth="1"/>
    <col min="519" max="519" width="28.140625" style="31" customWidth="1"/>
    <col min="520" max="520" width="12.42578125" style="31" bestFit="1" customWidth="1"/>
    <col min="521" max="521" width="19.85546875" style="31" customWidth="1"/>
    <col min="522" max="522" width="11.85546875" style="31" customWidth="1"/>
    <col min="523" max="523" width="60" style="31" customWidth="1"/>
    <col min="524" max="524" width="10.5703125" style="31" bestFit="1" customWidth="1"/>
    <col min="525" max="525" width="6.7109375" style="31" customWidth="1"/>
    <col min="526" max="768" width="9.140625" style="31"/>
    <col min="769" max="769" width="8.42578125" style="31" bestFit="1" customWidth="1"/>
    <col min="770" max="770" width="6.85546875" style="31" customWidth="1"/>
    <col min="771" max="771" width="0" style="31" hidden="1" customWidth="1"/>
    <col min="772" max="772" width="6" style="31" customWidth="1"/>
    <col min="773" max="773" width="7.28515625" style="31" customWidth="1"/>
    <col min="774" max="774" width="5.7109375" style="31" customWidth="1"/>
    <col min="775" max="775" width="28.140625" style="31" customWidth="1"/>
    <col min="776" max="776" width="12.42578125" style="31" bestFit="1" customWidth="1"/>
    <col min="777" max="777" width="19.85546875" style="31" customWidth="1"/>
    <col min="778" max="778" width="11.85546875" style="31" customWidth="1"/>
    <col min="779" max="779" width="60" style="31" customWidth="1"/>
    <col min="780" max="780" width="10.5703125" style="31" bestFit="1" customWidth="1"/>
    <col min="781" max="781" width="6.7109375" style="31" customWidth="1"/>
    <col min="782" max="1024" width="9.140625" style="31"/>
    <col min="1025" max="1025" width="8.42578125" style="31" bestFit="1" customWidth="1"/>
    <col min="1026" max="1026" width="6.85546875" style="31" customWidth="1"/>
    <col min="1027" max="1027" width="0" style="31" hidden="1" customWidth="1"/>
    <col min="1028" max="1028" width="6" style="31" customWidth="1"/>
    <col min="1029" max="1029" width="7.28515625" style="31" customWidth="1"/>
    <col min="1030" max="1030" width="5.7109375" style="31" customWidth="1"/>
    <col min="1031" max="1031" width="28.140625" style="31" customWidth="1"/>
    <col min="1032" max="1032" width="12.42578125" style="31" bestFit="1" customWidth="1"/>
    <col min="1033" max="1033" width="19.85546875" style="31" customWidth="1"/>
    <col min="1034" max="1034" width="11.85546875" style="31" customWidth="1"/>
    <col min="1035" max="1035" width="60" style="31" customWidth="1"/>
    <col min="1036" max="1036" width="10.5703125" style="31" bestFit="1" customWidth="1"/>
    <col min="1037" max="1037" width="6.7109375" style="31" customWidth="1"/>
    <col min="1038" max="1280" width="9.140625" style="31"/>
    <col min="1281" max="1281" width="8.42578125" style="31" bestFit="1" customWidth="1"/>
    <col min="1282" max="1282" width="6.85546875" style="31" customWidth="1"/>
    <col min="1283" max="1283" width="0" style="31" hidden="1" customWidth="1"/>
    <col min="1284" max="1284" width="6" style="31" customWidth="1"/>
    <col min="1285" max="1285" width="7.28515625" style="31" customWidth="1"/>
    <col min="1286" max="1286" width="5.7109375" style="31" customWidth="1"/>
    <col min="1287" max="1287" width="28.140625" style="31" customWidth="1"/>
    <col min="1288" max="1288" width="12.42578125" style="31" bestFit="1" customWidth="1"/>
    <col min="1289" max="1289" width="19.85546875" style="31" customWidth="1"/>
    <col min="1290" max="1290" width="11.85546875" style="31" customWidth="1"/>
    <col min="1291" max="1291" width="60" style="31" customWidth="1"/>
    <col min="1292" max="1292" width="10.5703125" style="31" bestFit="1" customWidth="1"/>
    <col min="1293" max="1293" width="6.7109375" style="31" customWidth="1"/>
    <col min="1294" max="1536" width="9.140625" style="31"/>
    <col min="1537" max="1537" width="8.42578125" style="31" bestFit="1" customWidth="1"/>
    <col min="1538" max="1538" width="6.85546875" style="31" customWidth="1"/>
    <col min="1539" max="1539" width="0" style="31" hidden="1" customWidth="1"/>
    <col min="1540" max="1540" width="6" style="31" customWidth="1"/>
    <col min="1541" max="1541" width="7.28515625" style="31" customWidth="1"/>
    <col min="1542" max="1542" width="5.7109375" style="31" customWidth="1"/>
    <col min="1543" max="1543" width="28.140625" style="31" customWidth="1"/>
    <col min="1544" max="1544" width="12.42578125" style="31" bestFit="1" customWidth="1"/>
    <col min="1545" max="1545" width="19.85546875" style="31" customWidth="1"/>
    <col min="1546" max="1546" width="11.85546875" style="31" customWidth="1"/>
    <col min="1547" max="1547" width="60" style="31" customWidth="1"/>
    <col min="1548" max="1548" width="10.5703125" style="31" bestFit="1" customWidth="1"/>
    <col min="1549" max="1549" width="6.7109375" style="31" customWidth="1"/>
    <col min="1550" max="1792" width="9.140625" style="31"/>
    <col min="1793" max="1793" width="8.42578125" style="31" bestFit="1" customWidth="1"/>
    <col min="1794" max="1794" width="6.85546875" style="31" customWidth="1"/>
    <col min="1795" max="1795" width="0" style="31" hidden="1" customWidth="1"/>
    <col min="1796" max="1796" width="6" style="31" customWidth="1"/>
    <col min="1797" max="1797" width="7.28515625" style="31" customWidth="1"/>
    <col min="1798" max="1798" width="5.7109375" style="31" customWidth="1"/>
    <col min="1799" max="1799" width="28.140625" style="31" customWidth="1"/>
    <col min="1800" max="1800" width="12.42578125" style="31" bestFit="1" customWidth="1"/>
    <col min="1801" max="1801" width="19.85546875" style="31" customWidth="1"/>
    <col min="1802" max="1802" width="11.85546875" style="31" customWidth="1"/>
    <col min="1803" max="1803" width="60" style="31" customWidth="1"/>
    <col min="1804" max="1804" width="10.5703125" style="31" bestFit="1" customWidth="1"/>
    <col min="1805" max="1805" width="6.7109375" style="31" customWidth="1"/>
    <col min="1806" max="2048" width="9.140625" style="31"/>
    <col min="2049" max="2049" width="8.42578125" style="31" bestFit="1" customWidth="1"/>
    <col min="2050" max="2050" width="6.85546875" style="31" customWidth="1"/>
    <col min="2051" max="2051" width="0" style="31" hidden="1" customWidth="1"/>
    <col min="2052" max="2052" width="6" style="31" customWidth="1"/>
    <col min="2053" max="2053" width="7.28515625" style="31" customWidth="1"/>
    <col min="2054" max="2054" width="5.7109375" style="31" customWidth="1"/>
    <col min="2055" max="2055" width="28.140625" style="31" customWidth="1"/>
    <col min="2056" max="2056" width="12.42578125" style="31" bestFit="1" customWidth="1"/>
    <col min="2057" max="2057" width="19.85546875" style="31" customWidth="1"/>
    <col min="2058" max="2058" width="11.85546875" style="31" customWidth="1"/>
    <col min="2059" max="2059" width="60" style="31" customWidth="1"/>
    <col min="2060" max="2060" width="10.5703125" style="31" bestFit="1" customWidth="1"/>
    <col min="2061" max="2061" width="6.7109375" style="31" customWidth="1"/>
    <col min="2062" max="2304" width="9.140625" style="31"/>
    <col min="2305" max="2305" width="8.42578125" style="31" bestFit="1" customWidth="1"/>
    <col min="2306" max="2306" width="6.85546875" style="31" customWidth="1"/>
    <col min="2307" max="2307" width="0" style="31" hidden="1" customWidth="1"/>
    <col min="2308" max="2308" width="6" style="31" customWidth="1"/>
    <col min="2309" max="2309" width="7.28515625" style="31" customWidth="1"/>
    <col min="2310" max="2310" width="5.7109375" style="31" customWidth="1"/>
    <col min="2311" max="2311" width="28.140625" style="31" customWidth="1"/>
    <col min="2312" max="2312" width="12.42578125" style="31" bestFit="1" customWidth="1"/>
    <col min="2313" max="2313" width="19.85546875" style="31" customWidth="1"/>
    <col min="2314" max="2314" width="11.85546875" style="31" customWidth="1"/>
    <col min="2315" max="2315" width="60" style="31" customWidth="1"/>
    <col min="2316" max="2316" width="10.5703125" style="31" bestFit="1" customWidth="1"/>
    <col min="2317" max="2317" width="6.7109375" style="31" customWidth="1"/>
    <col min="2318" max="2560" width="9.140625" style="31"/>
    <col min="2561" max="2561" width="8.42578125" style="31" bestFit="1" customWidth="1"/>
    <col min="2562" max="2562" width="6.85546875" style="31" customWidth="1"/>
    <col min="2563" max="2563" width="0" style="31" hidden="1" customWidth="1"/>
    <col min="2564" max="2564" width="6" style="31" customWidth="1"/>
    <col min="2565" max="2565" width="7.28515625" style="31" customWidth="1"/>
    <col min="2566" max="2566" width="5.7109375" style="31" customWidth="1"/>
    <col min="2567" max="2567" width="28.140625" style="31" customWidth="1"/>
    <col min="2568" max="2568" width="12.42578125" style="31" bestFit="1" customWidth="1"/>
    <col min="2569" max="2569" width="19.85546875" style="31" customWidth="1"/>
    <col min="2570" max="2570" width="11.85546875" style="31" customWidth="1"/>
    <col min="2571" max="2571" width="60" style="31" customWidth="1"/>
    <col min="2572" max="2572" width="10.5703125" style="31" bestFit="1" customWidth="1"/>
    <col min="2573" max="2573" width="6.7109375" style="31" customWidth="1"/>
    <col min="2574" max="2816" width="9.140625" style="31"/>
    <col min="2817" max="2817" width="8.42578125" style="31" bestFit="1" customWidth="1"/>
    <col min="2818" max="2818" width="6.85546875" style="31" customWidth="1"/>
    <col min="2819" max="2819" width="0" style="31" hidden="1" customWidth="1"/>
    <col min="2820" max="2820" width="6" style="31" customWidth="1"/>
    <col min="2821" max="2821" width="7.28515625" style="31" customWidth="1"/>
    <col min="2822" max="2822" width="5.7109375" style="31" customWidth="1"/>
    <col min="2823" max="2823" width="28.140625" style="31" customWidth="1"/>
    <col min="2824" max="2824" width="12.42578125" style="31" bestFit="1" customWidth="1"/>
    <col min="2825" max="2825" width="19.85546875" style="31" customWidth="1"/>
    <col min="2826" max="2826" width="11.85546875" style="31" customWidth="1"/>
    <col min="2827" max="2827" width="60" style="31" customWidth="1"/>
    <col min="2828" max="2828" width="10.5703125" style="31" bestFit="1" customWidth="1"/>
    <col min="2829" max="2829" width="6.7109375" style="31" customWidth="1"/>
    <col min="2830" max="3072" width="9.140625" style="31"/>
    <col min="3073" max="3073" width="8.42578125" style="31" bestFit="1" customWidth="1"/>
    <col min="3074" max="3074" width="6.85546875" style="31" customWidth="1"/>
    <col min="3075" max="3075" width="0" style="31" hidden="1" customWidth="1"/>
    <col min="3076" max="3076" width="6" style="31" customWidth="1"/>
    <col min="3077" max="3077" width="7.28515625" style="31" customWidth="1"/>
    <col min="3078" max="3078" width="5.7109375" style="31" customWidth="1"/>
    <col min="3079" max="3079" width="28.140625" style="31" customWidth="1"/>
    <col min="3080" max="3080" width="12.42578125" style="31" bestFit="1" customWidth="1"/>
    <col min="3081" max="3081" width="19.85546875" style="31" customWidth="1"/>
    <col min="3082" max="3082" width="11.85546875" style="31" customWidth="1"/>
    <col min="3083" max="3083" width="60" style="31" customWidth="1"/>
    <col min="3084" max="3084" width="10.5703125" style="31" bestFit="1" customWidth="1"/>
    <col min="3085" max="3085" width="6.7109375" style="31" customWidth="1"/>
    <col min="3086" max="3328" width="9.140625" style="31"/>
    <col min="3329" max="3329" width="8.42578125" style="31" bestFit="1" customWidth="1"/>
    <col min="3330" max="3330" width="6.85546875" style="31" customWidth="1"/>
    <col min="3331" max="3331" width="0" style="31" hidden="1" customWidth="1"/>
    <col min="3332" max="3332" width="6" style="31" customWidth="1"/>
    <col min="3333" max="3333" width="7.28515625" style="31" customWidth="1"/>
    <col min="3334" max="3334" width="5.7109375" style="31" customWidth="1"/>
    <col min="3335" max="3335" width="28.140625" style="31" customWidth="1"/>
    <col min="3336" max="3336" width="12.42578125" style="31" bestFit="1" customWidth="1"/>
    <col min="3337" max="3337" width="19.85546875" style="31" customWidth="1"/>
    <col min="3338" max="3338" width="11.85546875" style="31" customWidth="1"/>
    <col min="3339" max="3339" width="60" style="31" customWidth="1"/>
    <col min="3340" max="3340" width="10.5703125" style="31" bestFit="1" customWidth="1"/>
    <col min="3341" max="3341" width="6.7109375" style="31" customWidth="1"/>
    <col min="3342" max="3584" width="9.140625" style="31"/>
    <col min="3585" max="3585" width="8.42578125" style="31" bestFit="1" customWidth="1"/>
    <col min="3586" max="3586" width="6.85546875" style="31" customWidth="1"/>
    <col min="3587" max="3587" width="0" style="31" hidden="1" customWidth="1"/>
    <col min="3588" max="3588" width="6" style="31" customWidth="1"/>
    <col min="3589" max="3589" width="7.28515625" style="31" customWidth="1"/>
    <col min="3590" max="3590" width="5.7109375" style="31" customWidth="1"/>
    <col min="3591" max="3591" width="28.140625" style="31" customWidth="1"/>
    <col min="3592" max="3592" width="12.42578125" style="31" bestFit="1" customWidth="1"/>
    <col min="3593" max="3593" width="19.85546875" style="31" customWidth="1"/>
    <col min="3594" max="3594" width="11.85546875" style="31" customWidth="1"/>
    <col min="3595" max="3595" width="60" style="31" customWidth="1"/>
    <col min="3596" max="3596" width="10.5703125" style="31" bestFit="1" customWidth="1"/>
    <col min="3597" max="3597" width="6.7109375" style="31" customWidth="1"/>
    <col min="3598" max="3840" width="9.140625" style="31"/>
    <col min="3841" max="3841" width="8.42578125" style="31" bestFit="1" customWidth="1"/>
    <col min="3842" max="3842" width="6.85546875" style="31" customWidth="1"/>
    <col min="3843" max="3843" width="0" style="31" hidden="1" customWidth="1"/>
    <col min="3844" max="3844" width="6" style="31" customWidth="1"/>
    <col min="3845" max="3845" width="7.28515625" style="31" customWidth="1"/>
    <col min="3846" max="3846" width="5.7109375" style="31" customWidth="1"/>
    <col min="3847" max="3847" width="28.140625" style="31" customWidth="1"/>
    <col min="3848" max="3848" width="12.42578125" style="31" bestFit="1" customWidth="1"/>
    <col min="3849" max="3849" width="19.85546875" style="31" customWidth="1"/>
    <col min="3850" max="3850" width="11.85546875" style="31" customWidth="1"/>
    <col min="3851" max="3851" width="60" style="31" customWidth="1"/>
    <col min="3852" max="3852" width="10.5703125" style="31" bestFit="1" customWidth="1"/>
    <col min="3853" max="3853" width="6.7109375" style="31" customWidth="1"/>
    <col min="3854" max="4096" width="9.140625" style="31"/>
    <col min="4097" max="4097" width="8.42578125" style="31" bestFit="1" customWidth="1"/>
    <col min="4098" max="4098" width="6.85546875" style="31" customWidth="1"/>
    <col min="4099" max="4099" width="0" style="31" hidden="1" customWidth="1"/>
    <col min="4100" max="4100" width="6" style="31" customWidth="1"/>
    <col min="4101" max="4101" width="7.28515625" style="31" customWidth="1"/>
    <col min="4102" max="4102" width="5.7109375" style="31" customWidth="1"/>
    <col min="4103" max="4103" width="28.140625" style="31" customWidth="1"/>
    <col min="4104" max="4104" width="12.42578125" style="31" bestFit="1" customWidth="1"/>
    <col min="4105" max="4105" width="19.85546875" style="31" customWidth="1"/>
    <col min="4106" max="4106" width="11.85546875" style="31" customWidth="1"/>
    <col min="4107" max="4107" width="60" style="31" customWidth="1"/>
    <col min="4108" max="4108" width="10.5703125" style="31" bestFit="1" customWidth="1"/>
    <col min="4109" max="4109" width="6.7109375" style="31" customWidth="1"/>
    <col min="4110" max="4352" width="9.140625" style="31"/>
    <col min="4353" max="4353" width="8.42578125" style="31" bestFit="1" customWidth="1"/>
    <col min="4354" max="4354" width="6.85546875" style="31" customWidth="1"/>
    <col min="4355" max="4355" width="0" style="31" hidden="1" customWidth="1"/>
    <col min="4356" max="4356" width="6" style="31" customWidth="1"/>
    <col min="4357" max="4357" width="7.28515625" style="31" customWidth="1"/>
    <col min="4358" max="4358" width="5.7109375" style="31" customWidth="1"/>
    <col min="4359" max="4359" width="28.140625" style="31" customWidth="1"/>
    <col min="4360" max="4360" width="12.42578125" style="31" bestFit="1" customWidth="1"/>
    <col min="4361" max="4361" width="19.85546875" style="31" customWidth="1"/>
    <col min="4362" max="4362" width="11.85546875" style="31" customWidth="1"/>
    <col min="4363" max="4363" width="60" style="31" customWidth="1"/>
    <col min="4364" max="4364" width="10.5703125" style="31" bestFit="1" customWidth="1"/>
    <col min="4365" max="4365" width="6.7109375" style="31" customWidth="1"/>
    <col min="4366" max="4608" width="9.140625" style="31"/>
    <col min="4609" max="4609" width="8.42578125" style="31" bestFit="1" customWidth="1"/>
    <col min="4610" max="4610" width="6.85546875" style="31" customWidth="1"/>
    <col min="4611" max="4611" width="0" style="31" hidden="1" customWidth="1"/>
    <col min="4612" max="4612" width="6" style="31" customWidth="1"/>
    <col min="4613" max="4613" width="7.28515625" style="31" customWidth="1"/>
    <col min="4614" max="4614" width="5.7109375" style="31" customWidth="1"/>
    <col min="4615" max="4615" width="28.140625" style="31" customWidth="1"/>
    <col min="4616" max="4616" width="12.42578125" style="31" bestFit="1" customWidth="1"/>
    <col min="4617" max="4617" width="19.85546875" style="31" customWidth="1"/>
    <col min="4618" max="4618" width="11.85546875" style="31" customWidth="1"/>
    <col min="4619" max="4619" width="60" style="31" customWidth="1"/>
    <col min="4620" max="4620" width="10.5703125" style="31" bestFit="1" customWidth="1"/>
    <col min="4621" max="4621" width="6.7109375" style="31" customWidth="1"/>
    <col min="4622" max="4864" width="9.140625" style="31"/>
    <col min="4865" max="4865" width="8.42578125" style="31" bestFit="1" customWidth="1"/>
    <col min="4866" max="4866" width="6.85546875" style="31" customWidth="1"/>
    <col min="4867" max="4867" width="0" style="31" hidden="1" customWidth="1"/>
    <col min="4868" max="4868" width="6" style="31" customWidth="1"/>
    <col min="4869" max="4869" width="7.28515625" style="31" customWidth="1"/>
    <col min="4870" max="4870" width="5.7109375" style="31" customWidth="1"/>
    <col min="4871" max="4871" width="28.140625" style="31" customWidth="1"/>
    <col min="4872" max="4872" width="12.42578125" style="31" bestFit="1" customWidth="1"/>
    <col min="4873" max="4873" width="19.85546875" style="31" customWidth="1"/>
    <col min="4874" max="4874" width="11.85546875" style="31" customWidth="1"/>
    <col min="4875" max="4875" width="60" style="31" customWidth="1"/>
    <col min="4876" max="4876" width="10.5703125" style="31" bestFit="1" customWidth="1"/>
    <col min="4877" max="4877" width="6.7109375" style="31" customWidth="1"/>
    <col min="4878" max="5120" width="9.140625" style="31"/>
    <col min="5121" max="5121" width="8.42578125" style="31" bestFit="1" customWidth="1"/>
    <col min="5122" max="5122" width="6.85546875" style="31" customWidth="1"/>
    <col min="5123" max="5123" width="0" style="31" hidden="1" customWidth="1"/>
    <col min="5124" max="5124" width="6" style="31" customWidth="1"/>
    <col min="5125" max="5125" width="7.28515625" style="31" customWidth="1"/>
    <col min="5126" max="5126" width="5.7109375" style="31" customWidth="1"/>
    <col min="5127" max="5127" width="28.140625" style="31" customWidth="1"/>
    <col min="5128" max="5128" width="12.42578125" style="31" bestFit="1" customWidth="1"/>
    <col min="5129" max="5129" width="19.85546875" style="31" customWidth="1"/>
    <col min="5130" max="5130" width="11.85546875" style="31" customWidth="1"/>
    <col min="5131" max="5131" width="60" style="31" customWidth="1"/>
    <col min="5132" max="5132" width="10.5703125" style="31" bestFit="1" customWidth="1"/>
    <col min="5133" max="5133" width="6.7109375" style="31" customWidth="1"/>
    <col min="5134" max="5376" width="9.140625" style="31"/>
    <col min="5377" max="5377" width="8.42578125" style="31" bestFit="1" customWidth="1"/>
    <col min="5378" max="5378" width="6.85546875" style="31" customWidth="1"/>
    <col min="5379" max="5379" width="0" style="31" hidden="1" customWidth="1"/>
    <col min="5380" max="5380" width="6" style="31" customWidth="1"/>
    <col min="5381" max="5381" width="7.28515625" style="31" customWidth="1"/>
    <col min="5382" max="5382" width="5.7109375" style="31" customWidth="1"/>
    <col min="5383" max="5383" width="28.140625" style="31" customWidth="1"/>
    <col min="5384" max="5384" width="12.42578125" style="31" bestFit="1" customWidth="1"/>
    <col min="5385" max="5385" width="19.85546875" style="31" customWidth="1"/>
    <col min="5386" max="5386" width="11.85546875" style="31" customWidth="1"/>
    <col min="5387" max="5387" width="60" style="31" customWidth="1"/>
    <col min="5388" max="5388" width="10.5703125" style="31" bestFit="1" customWidth="1"/>
    <col min="5389" max="5389" width="6.7109375" style="31" customWidth="1"/>
    <col min="5390" max="5632" width="9.140625" style="31"/>
    <col min="5633" max="5633" width="8.42578125" style="31" bestFit="1" customWidth="1"/>
    <col min="5634" max="5634" width="6.85546875" style="31" customWidth="1"/>
    <col min="5635" max="5635" width="0" style="31" hidden="1" customWidth="1"/>
    <col min="5636" max="5636" width="6" style="31" customWidth="1"/>
    <col min="5637" max="5637" width="7.28515625" style="31" customWidth="1"/>
    <col min="5638" max="5638" width="5.7109375" style="31" customWidth="1"/>
    <col min="5639" max="5639" width="28.140625" style="31" customWidth="1"/>
    <col min="5640" max="5640" width="12.42578125" style="31" bestFit="1" customWidth="1"/>
    <col min="5641" max="5641" width="19.85546875" style="31" customWidth="1"/>
    <col min="5642" max="5642" width="11.85546875" style="31" customWidth="1"/>
    <col min="5643" max="5643" width="60" style="31" customWidth="1"/>
    <col min="5644" max="5644" width="10.5703125" style="31" bestFit="1" customWidth="1"/>
    <col min="5645" max="5645" width="6.7109375" style="31" customWidth="1"/>
    <col min="5646" max="5888" width="9.140625" style="31"/>
    <col min="5889" max="5889" width="8.42578125" style="31" bestFit="1" customWidth="1"/>
    <col min="5890" max="5890" width="6.85546875" style="31" customWidth="1"/>
    <col min="5891" max="5891" width="0" style="31" hidden="1" customWidth="1"/>
    <col min="5892" max="5892" width="6" style="31" customWidth="1"/>
    <col min="5893" max="5893" width="7.28515625" style="31" customWidth="1"/>
    <col min="5894" max="5894" width="5.7109375" style="31" customWidth="1"/>
    <col min="5895" max="5895" width="28.140625" style="31" customWidth="1"/>
    <col min="5896" max="5896" width="12.42578125" style="31" bestFit="1" customWidth="1"/>
    <col min="5897" max="5897" width="19.85546875" style="31" customWidth="1"/>
    <col min="5898" max="5898" width="11.85546875" style="31" customWidth="1"/>
    <col min="5899" max="5899" width="60" style="31" customWidth="1"/>
    <col min="5900" max="5900" width="10.5703125" style="31" bestFit="1" customWidth="1"/>
    <col min="5901" max="5901" width="6.7109375" style="31" customWidth="1"/>
    <col min="5902" max="6144" width="9.140625" style="31"/>
    <col min="6145" max="6145" width="8.42578125" style="31" bestFit="1" customWidth="1"/>
    <col min="6146" max="6146" width="6.85546875" style="31" customWidth="1"/>
    <col min="6147" max="6147" width="0" style="31" hidden="1" customWidth="1"/>
    <col min="6148" max="6148" width="6" style="31" customWidth="1"/>
    <col min="6149" max="6149" width="7.28515625" style="31" customWidth="1"/>
    <col min="6150" max="6150" width="5.7109375" style="31" customWidth="1"/>
    <col min="6151" max="6151" width="28.140625" style="31" customWidth="1"/>
    <col min="6152" max="6152" width="12.42578125" style="31" bestFit="1" customWidth="1"/>
    <col min="6153" max="6153" width="19.85546875" style="31" customWidth="1"/>
    <col min="6154" max="6154" width="11.85546875" style="31" customWidth="1"/>
    <col min="6155" max="6155" width="60" style="31" customWidth="1"/>
    <col min="6156" max="6156" width="10.5703125" style="31" bestFit="1" customWidth="1"/>
    <col min="6157" max="6157" width="6.7109375" style="31" customWidth="1"/>
    <col min="6158" max="6400" width="9.140625" style="31"/>
    <col min="6401" max="6401" width="8.42578125" style="31" bestFit="1" customWidth="1"/>
    <col min="6402" max="6402" width="6.85546875" style="31" customWidth="1"/>
    <col min="6403" max="6403" width="0" style="31" hidden="1" customWidth="1"/>
    <col min="6404" max="6404" width="6" style="31" customWidth="1"/>
    <col min="6405" max="6405" width="7.28515625" style="31" customWidth="1"/>
    <col min="6406" max="6406" width="5.7109375" style="31" customWidth="1"/>
    <col min="6407" max="6407" width="28.140625" style="31" customWidth="1"/>
    <col min="6408" max="6408" width="12.42578125" style="31" bestFit="1" customWidth="1"/>
    <col min="6409" max="6409" width="19.85546875" style="31" customWidth="1"/>
    <col min="6410" max="6410" width="11.85546875" style="31" customWidth="1"/>
    <col min="6411" max="6411" width="60" style="31" customWidth="1"/>
    <col min="6412" max="6412" width="10.5703125" style="31" bestFit="1" customWidth="1"/>
    <col min="6413" max="6413" width="6.7109375" style="31" customWidth="1"/>
    <col min="6414" max="6656" width="9.140625" style="31"/>
    <col min="6657" max="6657" width="8.42578125" style="31" bestFit="1" customWidth="1"/>
    <col min="6658" max="6658" width="6.85546875" style="31" customWidth="1"/>
    <col min="6659" max="6659" width="0" style="31" hidden="1" customWidth="1"/>
    <col min="6660" max="6660" width="6" style="31" customWidth="1"/>
    <col min="6661" max="6661" width="7.28515625" style="31" customWidth="1"/>
    <col min="6662" max="6662" width="5.7109375" style="31" customWidth="1"/>
    <col min="6663" max="6663" width="28.140625" style="31" customWidth="1"/>
    <col min="6664" max="6664" width="12.42578125" style="31" bestFit="1" customWidth="1"/>
    <col min="6665" max="6665" width="19.85546875" style="31" customWidth="1"/>
    <col min="6666" max="6666" width="11.85546875" style="31" customWidth="1"/>
    <col min="6667" max="6667" width="60" style="31" customWidth="1"/>
    <col min="6668" max="6668" width="10.5703125" style="31" bestFit="1" customWidth="1"/>
    <col min="6669" max="6669" width="6.7109375" style="31" customWidth="1"/>
    <col min="6670" max="6912" width="9.140625" style="31"/>
    <col min="6913" max="6913" width="8.42578125" style="31" bestFit="1" customWidth="1"/>
    <col min="6914" max="6914" width="6.85546875" style="31" customWidth="1"/>
    <col min="6915" max="6915" width="0" style="31" hidden="1" customWidth="1"/>
    <col min="6916" max="6916" width="6" style="31" customWidth="1"/>
    <col min="6917" max="6917" width="7.28515625" style="31" customWidth="1"/>
    <col min="6918" max="6918" width="5.7109375" style="31" customWidth="1"/>
    <col min="6919" max="6919" width="28.140625" style="31" customWidth="1"/>
    <col min="6920" max="6920" width="12.42578125" style="31" bestFit="1" customWidth="1"/>
    <col min="6921" max="6921" width="19.85546875" style="31" customWidth="1"/>
    <col min="6922" max="6922" width="11.85546875" style="31" customWidth="1"/>
    <col min="6923" max="6923" width="60" style="31" customWidth="1"/>
    <col min="6924" max="6924" width="10.5703125" style="31" bestFit="1" customWidth="1"/>
    <col min="6925" max="6925" width="6.7109375" style="31" customWidth="1"/>
    <col min="6926" max="7168" width="9.140625" style="31"/>
    <col min="7169" max="7169" width="8.42578125" style="31" bestFit="1" customWidth="1"/>
    <col min="7170" max="7170" width="6.85546875" style="31" customWidth="1"/>
    <col min="7171" max="7171" width="0" style="31" hidden="1" customWidth="1"/>
    <col min="7172" max="7172" width="6" style="31" customWidth="1"/>
    <col min="7173" max="7173" width="7.28515625" style="31" customWidth="1"/>
    <col min="7174" max="7174" width="5.7109375" style="31" customWidth="1"/>
    <col min="7175" max="7175" width="28.140625" style="31" customWidth="1"/>
    <col min="7176" max="7176" width="12.42578125" style="31" bestFit="1" customWidth="1"/>
    <col min="7177" max="7177" width="19.85546875" style="31" customWidth="1"/>
    <col min="7178" max="7178" width="11.85546875" style="31" customWidth="1"/>
    <col min="7179" max="7179" width="60" style="31" customWidth="1"/>
    <col min="7180" max="7180" width="10.5703125" style="31" bestFit="1" customWidth="1"/>
    <col min="7181" max="7181" width="6.7109375" style="31" customWidth="1"/>
    <col min="7182" max="7424" width="9.140625" style="31"/>
    <col min="7425" max="7425" width="8.42578125" style="31" bestFit="1" customWidth="1"/>
    <col min="7426" max="7426" width="6.85546875" style="31" customWidth="1"/>
    <col min="7427" max="7427" width="0" style="31" hidden="1" customWidth="1"/>
    <col min="7428" max="7428" width="6" style="31" customWidth="1"/>
    <col min="7429" max="7429" width="7.28515625" style="31" customWidth="1"/>
    <col min="7430" max="7430" width="5.7109375" style="31" customWidth="1"/>
    <col min="7431" max="7431" width="28.140625" style="31" customWidth="1"/>
    <col min="7432" max="7432" width="12.42578125" style="31" bestFit="1" customWidth="1"/>
    <col min="7433" max="7433" width="19.85546875" style="31" customWidth="1"/>
    <col min="7434" max="7434" width="11.85546875" style="31" customWidth="1"/>
    <col min="7435" max="7435" width="60" style="31" customWidth="1"/>
    <col min="7436" max="7436" width="10.5703125" style="31" bestFit="1" customWidth="1"/>
    <col min="7437" max="7437" width="6.7109375" style="31" customWidth="1"/>
    <col min="7438" max="7680" width="9.140625" style="31"/>
    <col min="7681" max="7681" width="8.42578125" style="31" bestFit="1" customWidth="1"/>
    <col min="7682" max="7682" width="6.85546875" style="31" customWidth="1"/>
    <col min="7683" max="7683" width="0" style="31" hidden="1" customWidth="1"/>
    <col min="7684" max="7684" width="6" style="31" customWidth="1"/>
    <col min="7685" max="7685" width="7.28515625" style="31" customWidth="1"/>
    <col min="7686" max="7686" width="5.7109375" style="31" customWidth="1"/>
    <col min="7687" max="7687" width="28.140625" style="31" customWidth="1"/>
    <col min="7688" max="7688" width="12.42578125" style="31" bestFit="1" customWidth="1"/>
    <col min="7689" max="7689" width="19.85546875" style="31" customWidth="1"/>
    <col min="7690" max="7690" width="11.85546875" style="31" customWidth="1"/>
    <col min="7691" max="7691" width="60" style="31" customWidth="1"/>
    <col min="7692" max="7692" width="10.5703125" style="31" bestFit="1" customWidth="1"/>
    <col min="7693" max="7693" width="6.7109375" style="31" customWidth="1"/>
    <col min="7694" max="7936" width="9.140625" style="31"/>
    <col min="7937" max="7937" width="8.42578125" style="31" bestFit="1" customWidth="1"/>
    <col min="7938" max="7938" width="6.85546875" style="31" customWidth="1"/>
    <col min="7939" max="7939" width="0" style="31" hidden="1" customWidth="1"/>
    <col min="7940" max="7940" width="6" style="31" customWidth="1"/>
    <col min="7941" max="7941" width="7.28515625" style="31" customWidth="1"/>
    <col min="7942" max="7942" width="5.7109375" style="31" customWidth="1"/>
    <col min="7943" max="7943" width="28.140625" style="31" customWidth="1"/>
    <col min="7944" max="7944" width="12.42578125" style="31" bestFit="1" customWidth="1"/>
    <col min="7945" max="7945" width="19.85546875" style="31" customWidth="1"/>
    <col min="7946" max="7946" width="11.85546875" style="31" customWidth="1"/>
    <col min="7947" max="7947" width="60" style="31" customWidth="1"/>
    <col min="7948" max="7948" width="10.5703125" style="31" bestFit="1" customWidth="1"/>
    <col min="7949" max="7949" width="6.7109375" style="31" customWidth="1"/>
    <col min="7950" max="8192" width="9.140625" style="31"/>
    <col min="8193" max="8193" width="8.42578125" style="31" bestFit="1" customWidth="1"/>
    <col min="8194" max="8194" width="6.85546875" style="31" customWidth="1"/>
    <col min="8195" max="8195" width="0" style="31" hidden="1" customWidth="1"/>
    <col min="8196" max="8196" width="6" style="31" customWidth="1"/>
    <col min="8197" max="8197" width="7.28515625" style="31" customWidth="1"/>
    <col min="8198" max="8198" width="5.7109375" style="31" customWidth="1"/>
    <col min="8199" max="8199" width="28.140625" style="31" customWidth="1"/>
    <col min="8200" max="8200" width="12.42578125" style="31" bestFit="1" customWidth="1"/>
    <col min="8201" max="8201" width="19.85546875" style="31" customWidth="1"/>
    <col min="8202" max="8202" width="11.85546875" style="31" customWidth="1"/>
    <col min="8203" max="8203" width="60" style="31" customWidth="1"/>
    <col min="8204" max="8204" width="10.5703125" style="31" bestFit="1" customWidth="1"/>
    <col min="8205" max="8205" width="6.7109375" style="31" customWidth="1"/>
    <col min="8206" max="8448" width="9.140625" style="31"/>
    <col min="8449" max="8449" width="8.42578125" style="31" bestFit="1" customWidth="1"/>
    <col min="8450" max="8450" width="6.85546875" style="31" customWidth="1"/>
    <col min="8451" max="8451" width="0" style="31" hidden="1" customWidth="1"/>
    <col min="8452" max="8452" width="6" style="31" customWidth="1"/>
    <col min="8453" max="8453" width="7.28515625" style="31" customWidth="1"/>
    <col min="8454" max="8454" width="5.7109375" style="31" customWidth="1"/>
    <col min="8455" max="8455" width="28.140625" style="31" customWidth="1"/>
    <col min="8456" max="8456" width="12.42578125" style="31" bestFit="1" customWidth="1"/>
    <col min="8457" max="8457" width="19.85546875" style="31" customWidth="1"/>
    <col min="8458" max="8458" width="11.85546875" style="31" customWidth="1"/>
    <col min="8459" max="8459" width="60" style="31" customWidth="1"/>
    <col min="8460" max="8460" width="10.5703125" style="31" bestFit="1" customWidth="1"/>
    <col min="8461" max="8461" width="6.7109375" style="31" customWidth="1"/>
    <col min="8462" max="8704" width="9.140625" style="31"/>
    <col min="8705" max="8705" width="8.42578125" style="31" bestFit="1" customWidth="1"/>
    <col min="8706" max="8706" width="6.85546875" style="31" customWidth="1"/>
    <col min="8707" max="8707" width="0" style="31" hidden="1" customWidth="1"/>
    <col min="8708" max="8708" width="6" style="31" customWidth="1"/>
    <col min="8709" max="8709" width="7.28515625" style="31" customWidth="1"/>
    <col min="8710" max="8710" width="5.7109375" style="31" customWidth="1"/>
    <col min="8711" max="8711" width="28.140625" style="31" customWidth="1"/>
    <col min="8712" max="8712" width="12.42578125" style="31" bestFit="1" customWidth="1"/>
    <col min="8713" max="8713" width="19.85546875" style="31" customWidth="1"/>
    <col min="8714" max="8714" width="11.85546875" style="31" customWidth="1"/>
    <col min="8715" max="8715" width="60" style="31" customWidth="1"/>
    <col min="8716" max="8716" width="10.5703125" style="31" bestFit="1" customWidth="1"/>
    <col min="8717" max="8717" width="6.7109375" style="31" customWidth="1"/>
    <col min="8718" max="8960" width="9.140625" style="31"/>
    <col min="8961" max="8961" width="8.42578125" style="31" bestFit="1" customWidth="1"/>
    <col min="8962" max="8962" width="6.85546875" style="31" customWidth="1"/>
    <col min="8963" max="8963" width="0" style="31" hidden="1" customWidth="1"/>
    <col min="8964" max="8964" width="6" style="31" customWidth="1"/>
    <col min="8965" max="8965" width="7.28515625" style="31" customWidth="1"/>
    <col min="8966" max="8966" width="5.7109375" style="31" customWidth="1"/>
    <col min="8967" max="8967" width="28.140625" style="31" customWidth="1"/>
    <col min="8968" max="8968" width="12.42578125" style="31" bestFit="1" customWidth="1"/>
    <col min="8969" max="8969" width="19.85546875" style="31" customWidth="1"/>
    <col min="8970" max="8970" width="11.85546875" style="31" customWidth="1"/>
    <col min="8971" max="8971" width="60" style="31" customWidth="1"/>
    <col min="8972" max="8972" width="10.5703125" style="31" bestFit="1" customWidth="1"/>
    <col min="8973" max="8973" width="6.7109375" style="31" customWidth="1"/>
    <col min="8974" max="9216" width="9.140625" style="31"/>
    <col min="9217" max="9217" width="8.42578125" style="31" bestFit="1" customWidth="1"/>
    <col min="9218" max="9218" width="6.85546875" style="31" customWidth="1"/>
    <col min="9219" max="9219" width="0" style="31" hidden="1" customWidth="1"/>
    <col min="9220" max="9220" width="6" style="31" customWidth="1"/>
    <col min="9221" max="9221" width="7.28515625" style="31" customWidth="1"/>
    <col min="9222" max="9222" width="5.7109375" style="31" customWidth="1"/>
    <col min="9223" max="9223" width="28.140625" style="31" customWidth="1"/>
    <col min="9224" max="9224" width="12.42578125" style="31" bestFit="1" customWidth="1"/>
    <col min="9225" max="9225" width="19.85546875" style="31" customWidth="1"/>
    <col min="9226" max="9226" width="11.85546875" style="31" customWidth="1"/>
    <col min="9227" max="9227" width="60" style="31" customWidth="1"/>
    <col min="9228" max="9228" width="10.5703125" style="31" bestFit="1" customWidth="1"/>
    <col min="9229" max="9229" width="6.7109375" style="31" customWidth="1"/>
    <col min="9230" max="9472" width="9.140625" style="31"/>
    <col min="9473" max="9473" width="8.42578125" style="31" bestFit="1" customWidth="1"/>
    <col min="9474" max="9474" width="6.85546875" style="31" customWidth="1"/>
    <col min="9475" max="9475" width="0" style="31" hidden="1" customWidth="1"/>
    <col min="9476" max="9476" width="6" style="31" customWidth="1"/>
    <col min="9477" max="9477" width="7.28515625" style="31" customWidth="1"/>
    <col min="9478" max="9478" width="5.7109375" style="31" customWidth="1"/>
    <col min="9479" max="9479" width="28.140625" style="31" customWidth="1"/>
    <col min="9480" max="9480" width="12.42578125" style="31" bestFit="1" customWidth="1"/>
    <col min="9481" max="9481" width="19.85546875" style="31" customWidth="1"/>
    <col min="9482" max="9482" width="11.85546875" style="31" customWidth="1"/>
    <col min="9483" max="9483" width="60" style="31" customWidth="1"/>
    <col min="9484" max="9484" width="10.5703125" style="31" bestFit="1" customWidth="1"/>
    <col min="9485" max="9485" width="6.7109375" style="31" customWidth="1"/>
    <col min="9486" max="9728" width="9.140625" style="31"/>
    <col min="9729" max="9729" width="8.42578125" style="31" bestFit="1" customWidth="1"/>
    <col min="9730" max="9730" width="6.85546875" style="31" customWidth="1"/>
    <col min="9731" max="9731" width="0" style="31" hidden="1" customWidth="1"/>
    <col min="9732" max="9732" width="6" style="31" customWidth="1"/>
    <col min="9733" max="9733" width="7.28515625" style="31" customWidth="1"/>
    <col min="9734" max="9734" width="5.7109375" style="31" customWidth="1"/>
    <col min="9735" max="9735" width="28.140625" style="31" customWidth="1"/>
    <col min="9736" max="9736" width="12.42578125" style="31" bestFit="1" customWidth="1"/>
    <col min="9737" max="9737" width="19.85546875" style="31" customWidth="1"/>
    <col min="9738" max="9738" width="11.85546875" style="31" customWidth="1"/>
    <col min="9739" max="9739" width="60" style="31" customWidth="1"/>
    <col min="9740" max="9740" width="10.5703125" style="31" bestFit="1" customWidth="1"/>
    <col min="9741" max="9741" width="6.7109375" style="31" customWidth="1"/>
    <col min="9742" max="9984" width="9.140625" style="31"/>
    <col min="9985" max="9985" width="8.42578125" style="31" bestFit="1" customWidth="1"/>
    <col min="9986" max="9986" width="6.85546875" style="31" customWidth="1"/>
    <col min="9987" max="9987" width="0" style="31" hidden="1" customWidth="1"/>
    <col min="9988" max="9988" width="6" style="31" customWidth="1"/>
    <col min="9989" max="9989" width="7.28515625" style="31" customWidth="1"/>
    <col min="9990" max="9990" width="5.7109375" style="31" customWidth="1"/>
    <col min="9991" max="9991" width="28.140625" style="31" customWidth="1"/>
    <col min="9992" max="9992" width="12.42578125" style="31" bestFit="1" customWidth="1"/>
    <col min="9993" max="9993" width="19.85546875" style="31" customWidth="1"/>
    <col min="9994" max="9994" width="11.85546875" style="31" customWidth="1"/>
    <col min="9995" max="9995" width="60" style="31" customWidth="1"/>
    <col min="9996" max="9996" width="10.5703125" style="31" bestFit="1" customWidth="1"/>
    <col min="9997" max="9997" width="6.7109375" style="31" customWidth="1"/>
    <col min="9998" max="10240" width="9.140625" style="31"/>
    <col min="10241" max="10241" width="8.42578125" style="31" bestFit="1" customWidth="1"/>
    <col min="10242" max="10242" width="6.85546875" style="31" customWidth="1"/>
    <col min="10243" max="10243" width="0" style="31" hidden="1" customWidth="1"/>
    <col min="10244" max="10244" width="6" style="31" customWidth="1"/>
    <col min="10245" max="10245" width="7.28515625" style="31" customWidth="1"/>
    <col min="10246" max="10246" width="5.7109375" style="31" customWidth="1"/>
    <col min="10247" max="10247" width="28.140625" style="31" customWidth="1"/>
    <col min="10248" max="10248" width="12.42578125" style="31" bestFit="1" customWidth="1"/>
    <col min="10249" max="10249" width="19.85546875" style="31" customWidth="1"/>
    <col min="10250" max="10250" width="11.85546875" style="31" customWidth="1"/>
    <col min="10251" max="10251" width="60" style="31" customWidth="1"/>
    <col min="10252" max="10252" width="10.5703125" style="31" bestFit="1" customWidth="1"/>
    <col min="10253" max="10253" width="6.7109375" style="31" customWidth="1"/>
    <col min="10254" max="10496" width="9.140625" style="31"/>
    <col min="10497" max="10497" width="8.42578125" style="31" bestFit="1" customWidth="1"/>
    <col min="10498" max="10498" width="6.85546875" style="31" customWidth="1"/>
    <col min="10499" max="10499" width="0" style="31" hidden="1" customWidth="1"/>
    <col min="10500" max="10500" width="6" style="31" customWidth="1"/>
    <col min="10501" max="10501" width="7.28515625" style="31" customWidth="1"/>
    <col min="10502" max="10502" width="5.7109375" style="31" customWidth="1"/>
    <col min="10503" max="10503" width="28.140625" style="31" customWidth="1"/>
    <col min="10504" max="10504" width="12.42578125" style="31" bestFit="1" customWidth="1"/>
    <col min="10505" max="10505" width="19.85546875" style="31" customWidth="1"/>
    <col min="10506" max="10506" width="11.85546875" style="31" customWidth="1"/>
    <col min="10507" max="10507" width="60" style="31" customWidth="1"/>
    <col min="10508" max="10508" width="10.5703125" style="31" bestFit="1" customWidth="1"/>
    <col min="10509" max="10509" width="6.7109375" style="31" customWidth="1"/>
    <col min="10510" max="10752" width="9.140625" style="31"/>
    <col min="10753" max="10753" width="8.42578125" style="31" bestFit="1" customWidth="1"/>
    <col min="10754" max="10754" width="6.85546875" style="31" customWidth="1"/>
    <col min="10755" max="10755" width="0" style="31" hidden="1" customWidth="1"/>
    <col min="10756" max="10756" width="6" style="31" customWidth="1"/>
    <col min="10757" max="10757" width="7.28515625" style="31" customWidth="1"/>
    <col min="10758" max="10758" width="5.7109375" style="31" customWidth="1"/>
    <col min="10759" max="10759" width="28.140625" style="31" customWidth="1"/>
    <col min="10760" max="10760" width="12.42578125" style="31" bestFit="1" customWidth="1"/>
    <col min="10761" max="10761" width="19.85546875" style="31" customWidth="1"/>
    <col min="10762" max="10762" width="11.85546875" style="31" customWidth="1"/>
    <col min="10763" max="10763" width="60" style="31" customWidth="1"/>
    <col min="10764" max="10764" width="10.5703125" style="31" bestFit="1" customWidth="1"/>
    <col min="10765" max="10765" width="6.7109375" style="31" customWidth="1"/>
    <col min="10766" max="11008" width="9.140625" style="31"/>
    <col min="11009" max="11009" width="8.42578125" style="31" bestFit="1" customWidth="1"/>
    <col min="11010" max="11010" width="6.85546875" style="31" customWidth="1"/>
    <col min="11011" max="11011" width="0" style="31" hidden="1" customWidth="1"/>
    <col min="11012" max="11012" width="6" style="31" customWidth="1"/>
    <col min="11013" max="11013" width="7.28515625" style="31" customWidth="1"/>
    <col min="11014" max="11014" width="5.7109375" style="31" customWidth="1"/>
    <col min="11015" max="11015" width="28.140625" style="31" customWidth="1"/>
    <col min="11016" max="11016" width="12.42578125" style="31" bestFit="1" customWidth="1"/>
    <col min="11017" max="11017" width="19.85546875" style="31" customWidth="1"/>
    <col min="11018" max="11018" width="11.85546875" style="31" customWidth="1"/>
    <col min="11019" max="11019" width="60" style="31" customWidth="1"/>
    <col min="11020" max="11020" width="10.5703125" style="31" bestFit="1" customWidth="1"/>
    <col min="11021" max="11021" width="6.7109375" style="31" customWidth="1"/>
    <col min="11022" max="11264" width="9.140625" style="31"/>
    <col min="11265" max="11265" width="8.42578125" style="31" bestFit="1" customWidth="1"/>
    <col min="11266" max="11266" width="6.85546875" style="31" customWidth="1"/>
    <col min="11267" max="11267" width="0" style="31" hidden="1" customWidth="1"/>
    <col min="11268" max="11268" width="6" style="31" customWidth="1"/>
    <col min="11269" max="11269" width="7.28515625" style="31" customWidth="1"/>
    <col min="11270" max="11270" width="5.7109375" style="31" customWidth="1"/>
    <col min="11271" max="11271" width="28.140625" style="31" customWidth="1"/>
    <col min="11272" max="11272" width="12.42578125" style="31" bestFit="1" customWidth="1"/>
    <col min="11273" max="11273" width="19.85546875" style="31" customWidth="1"/>
    <col min="11274" max="11274" width="11.85546875" style="31" customWidth="1"/>
    <col min="11275" max="11275" width="60" style="31" customWidth="1"/>
    <col min="11276" max="11276" width="10.5703125" style="31" bestFit="1" customWidth="1"/>
    <col min="11277" max="11277" width="6.7109375" style="31" customWidth="1"/>
    <col min="11278" max="11520" width="9.140625" style="31"/>
    <col min="11521" max="11521" width="8.42578125" style="31" bestFit="1" customWidth="1"/>
    <col min="11522" max="11522" width="6.85546875" style="31" customWidth="1"/>
    <col min="11523" max="11523" width="0" style="31" hidden="1" customWidth="1"/>
    <col min="11524" max="11524" width="6" style="31" customWidth="1"/>
    <col min="11525" max="11525" width="7.28515625" style="31" customWidth="1"/>
    <col min="11526" max="11526" width="5.7109375" style="31" customWidth="1"/>
    <col min="11527" max="11527" width="28.140625" style="31" customWidth="1"/>
    <col min="11528" max="11528" width="12.42578125" style="31" bestFit="1" customWidth="1"/>
    <col min="11529" max="11529" width="19.85546875" style="31" customWidth="1"/>
    <col min="11530" max="11530" width="11.85546875" style="31" customWidth="1"/>
    <col min="11531" max="11531" width="60" style="31" customWidth="1"/>
    <col min="11532" max="11532" width="10.5703125" style="31" bestFit="1" customWidth="1"/>
    <col min="11533" max="11533" width="6.7109375" style="31" customWidth="1"/>
    <col min="11534" max="11776" width="9.140625" style="31"/>
    <col min="11777" max="11777" width="8.42578125" style="31" bestFit="1" customWidth="1"/>
    <col min="11778" max="11778" width="6.85546875" style="31" customWidth="1"/>
    <col min="11779" max="11779" width="0" style="31" hidden="1" customWidth="1"/>
    <col min="11780" max="11780" width="6" style="31" customWidth="1"/>
    <col min="11781" max="11781" width="7.28515625" style="31" customWidth="1"/>
    <col min="11782" max="11782" width="5.7109375" style="31" customWidth="1"/>
    <col min="11783" max="11783" width="28.140625" style="31" customWidth="1"/>
    <col min="11784" max="11784" width="12.42578125" style="31" bestFit="1" customWidth="1"/>
    <col min="11785" max="11785" width="19.85546875" style="31" customWidth="1"/>
    <col min="11786" max="11786" width="11.85546875" style="31" customWidth="1"/>
    <col min="11787" max="11787" width="60" style="31" customWidth="1"/>
    <col min="11788" max="11788" width="10.5703125" style="31" bestFit="1" customWidth="1"/>
    <col min="11789" max="11789" width="6.7109375" style="31" customWidth="1"/>
    <col min="11790" max="12032" width="9.140625" style="31"/>
    <col min="12033" max="12033" width="8.42578125" style="31" bestFit="1" customWidth="1"/>
    <col min="12034" max="12034" width="6.85546875" style="31" customWidth="1"/>
    <col min="12035" max="12035" width="0" style="31" hidden="1" customWidth="1"/>
    <col min="12036" max="12036" width="6" style="31" customWidth="1"/>
    <col min="12037" max="12037" width="7.28515625" style="31" customWidth="1"/>
    <col min="12038" max="12038" width="5.7109375" style="31" customWidth="1"/>
    <col min="12039" max="12039" width="28.140625" style="31" customWidth="1"/>
    <col min="12040" max="12040" width="12.42578125" style="31" bestFit="1" customWidth="1"/>
    <col min="12041" max="12041" width="19.85546875" style="31" customWidth="1"/>
    <col min="12042" max="12042" width="11.85546875" style="31" customWidth="1"/>
    <col min="12043" max="12043" width="60" style="31" customWidth="1"/>
    <col min="12044" max="12044" width="10.5703125" style="31" bestFit="1" customWidth="1"/>
    <col min="12045" max="12045" width="6.7109375" style="31" customWidth="1"/>
    <col min="12046" max="12288" width="9.140625" style="31"/>
    <col min="12289" max="12289" width="8.42578125" style="31" bestFit="1" customWidth="1"/>
    <col min="12290" max="12290" width="6.85546875" style="31" customWidth="1"/>
    <col min="12291" max="12291" width="0" style="31" hidden="1" customWidth="1"/>
    <col min="12292" max="12292" width="6" style="31" customWidth="1"/>
    <col min="12293" max="12293" width="7.28515625" style="31" customWidth="1"/>
    <col min="12294" max="12294" width="5.7109375" style="31" customWidth="1"/>
    <col min="12295" max="12295" width="28.140625" style="31" customWidth="1"/>
    <col min="12296" max="12296" width="12.42578125" style="31" bestFit="1" customWidth="1"/>
    <col min="12297" max="12297" width="19.85546875" style="31" customWidth="1"/>
    <col min="12298" max="12298" width="11.85546875" style="31" customWidth="1"/>
    <col min="12299" max="12299" width="60" style="31" customWidth="1"/>
    <col min="12300" max="12300" width="10.5703125" style="31" bestFit="1" customWidth="1"/>
    <col min="12301" max="12301" width="6.7109375" style="31" customWidth="1"/>
    <col min="12302" max="12544" width="9.140625" style="31"/>
    <col min="12545" max="12545" width="8.42578125" style="31" bestFit="1" customWidth="1"/>
    <col min="12546" max="12546" width="6.85546875" style="31" customWidth="1"/>
    <col min="12547" max="12547" width="0" style="31" hidden="1" customWidth="1"/>
    <col min="12548" max="12548" width="6" style="31" customWidth="1"/>
    <col min="12549" max="12549" width="7.28515625" style="31" customWidth="1"/>
    <col min="12550" max="12550" width="5.7109375" style="31" customWidth="1"/>
    <col min="12551" max="12551" width="28.140625" style="31" customWidth="1"/>
    <col min="12552" max="12552" width="12.42578125" style="31" bestFit="1" customWidth="1"/>
    <col min="12553" max="12553" width="19.85546875" style="31" customWidth="1"/>
    <col min="12554" max="12554" width="11.85546875" style="31" customWidth="1"/>
    <col min="12555" max="12555" width="60" style="31" customWidth="1"/>
    <col min="12556" max="12556" width="10.5703125" style="31" bestFit="1" customWidth="1"/>
    <col min="12557" max="12557" width="6.7109375" style="31" customWidth="1"/>
    <col min="12558" max="12800" width="9.140625" style="31"/>
    <col min="12801" max="12801" width="8.42578125" style="31" bestFit="1" customWidth="1"/>
    <col min="12802" max="12802" width="6.85546875" style="31" customWidth="1"/>
    <col min="12803" max="12803" width="0" style="31" hidden="1" customWidth="1"/>
    <col min="12804" max="12804" width="6" style="31" customWidth="1"/>
    <col min="12805" max="12805" width="7.28515625" style="31" customWidth="1"/>
    <col min="12806" max="12806" width="5.7109375" style="31" customWidth="1"/>
    <col min="12807" max="12807" width="28.140625" style="31" customWidth="1"/>
    <col min="12808" max="12808" width="12.42578125" style="31" bestFit="1" customWidth="1"/>
    <col min="12809" max="12809" width="19.85546875" style="31" customWidth="1"/>
    <col min="12810" max="12810" width="11.85546875" style="31" customWidth="1"/>
    <col min="12811" max="12811" width="60" style="31" customWidth="1"/>
    <col min="12812" max="12812" width="10.5703125" style="31" bestFit="1" customWidth="1"/>
    <col min="12813" max="12813" width="6.7109375" style="31" customWidth="1"/>
    <col min="12814" max="13056" width="9.140625" style="31"/>
    <col min="13057" max="13057" width="8.42578125" style="31" bestFit="1" customWidth="1"/>
    <col min="13058" max="13058" width="6.85546875" style="31" customWidth="1"/>
    <col min="13059" max="13059" width="0" style="31" hidden="1" customWidth="1"/>
    <col min="13060" max="13060" width="6" style="31" customWidth="1"/>
    <col min="13061" max="13061" width="7.28515625" style="31" customWidth="1"/>
    <col min="13062" max="13062" width="5.7109375" style="31" customWidth="1"/>
    <col min="13063" max="13063" width="28.140625" style="31" customWidth="1"/>
    <col min="13064" max="13064" width="12.42578125" style="31" bestFit="1" customWidth="1"/>
    <col min="13065" max="13065" width="19.85546875" style="31" customWidth="1"/>
    <col min="13066" max="13066" width="11.85546875" style="31" customWidth="1"/>
    <col min="13067" max="13067" width="60" style="31" customWidth="1"/>
    <col min="13068" max="13068" width="10.5703125" style="31" bestFit="1" customWidth="1"/>
    <col min="13069" max="13069" width="6.7109375" style="31" customWidth="1"/>
    <col min="13070" max="13312" width="9.140625" style="31"/>
    <col min="13313" max="13313" width="8.42578125" style="31" bestFit="1" customWidth="1"/>
    <col min="13314" max="13314" width="6.85546875" style="31" customWidth="1"/>
    <col min="13315" max="13315" width="0" style="31" hidden="1" customWidth="1"/>
    <col min="13316" max="13316" width="6" style="31" customWidth="1"/>
    <col min="13317" max="13317" width="7.28515625" style="31" customWidth="1"/>
    <col min="13318" max="13318" width="5.7109375" style="31" customWidth="1"/>
    <col min="13319" max="13319" width="28.140625" style="31" customWidth="1"/>
    <col min="13320" max="13320" width="12.42578125" style="31" bestFit="1" customWidth="1"/>
    <col min="13321" max="13321" width="19.85546875" style="31" customWidth="1"/>
    <col min="13322" max="13322" width="11.85546875" style="31" customWidth="1"/>
    <col min="13323" max="13323" width="60" style="31" customWidth="1"/>
    <col min="13324" max="13324" width="10.5703125" style="31" bestFit="1" customWidth="1"/>
    <col min="13325" max="13325" width="6.7109375" style="31" customWidth="1"/>
    <col min="13326" max="13568" width="9.140625" style="31"/>
    <col min="13569" max="13569" width="8.42578125" style="31" bestFit="1" customWidth="1"/>
    <col min="13570" max="13570" width="6.85546875" style="31" customWidth="1"/>
    <col min="13571" max="13571" width="0" style="31" hidden="1" customWidth="1"/>
    <col min="13572" max="13572" width="6" style="31" customWidth="1"/>
    <col min="13573" max="13573" width="7.28515625" style="31" customWidth="1"/>
    <col min="13574" max="13574" width="5.7109375" style="31" customWidth="1"/>
    <col min="13575" max="13575" width="28.140625" style="31" customWidth="1"/>
    <col min="13576" max="13576" width="12.42578125" style="31" bestFit="1" customWidth="1"/>
    <col min="13577" max="13577" width="19.85546875" style="31" customWidth="1"/>
    <col min="13578" max="13578" width="11.85546875" style="31" customWidth="1"/>
    <col min="13579" max="13579" width="60" style="31" customWidth="1"/>
    <col min="13580" max="13580" width="10.5703125" style="31" bestFit="1" customWidth="1"/>
    <col min="13581" max="13581" width="6.7109375" style="31" customWidth="1"/>
    <col min="13582" max="13824" width="9.140625" style="31"/>
    <col min="13825" max="13825" width="8.42578125" style="31" bestFit="1" customWidth="1"/>
    <col min="13826" max="13826" width="6.85546875" style="31" customWidth="1"/>
    <col min="13827" max="13827" width="0" style="31" hidden="1" customWidth="1"/>
    <col min="13828" max="13828" width="6" style="31" customWidth="1"/>
    <col min="13829" max="13829" width="7.28515625" style="31" customWidth="1"/>
    <col min="13830" max="13830" width="5.7109375" style="31" customWidth="1"/>
    <col min="13831" max="13831" width="28.140625" style="31" customWidth="1"/>
    <col min="13832" max="13832" width="12.42578125" style="31" bestFit="1" customWidth="1"/>
    <col min="13833" max="13833" width="19.85546875" style="31" customWidth="1"/>
    <col min="13834" max="13834" width="11.85546875" style="31" customWidth="1"/>
    <col min="13835" max="13835" width="60" style="31" customWidth="1"/>
    <col min="13836" max="13836" width="10.5703125" style="31" bestFit="1" customWidth="1"/>
    <col min="13837" max="13837" width="6.7109375" style="31" customWidth="1"/>
    <col min="13838" max="14080" width="9.140625" style="31"/>
    <col min="14081" max="14081" width="8.42578125" style="31" bestFit="1" customWidth="1"/>
    <col min="14082" max="14082" width="6.85546875" style="31" customWidth="1"/>
    <col min="14083" max="14083" width="0" style="31" hidden="1" customWidth="1"/>
    <col min="14084" max="14084" width="6" style="31" customWidth="1"/>
    <col min="14085" max="14085" width="7.28515625" style="31" customWidth="1"/>
    <col min="14086" max="14086" width="5.7109375" style="31" customWidth="1"/>
    <col min="14087" max="14087" width="28.140625" style="31" customWidth="1"/>
    <col min="14088" max="14088" width="12.42578125" style="31" bestFit="1" customWidth="1"/>
    <col min="14089" max="14089" width="19.85546875" style="31" customWidth="1"/>
    <col min="14090" max="14090" width="11.85546875" style="31" customWidth="1"/>
    <col min="14091" max="14091" width="60" style="31" customWidth="1"/>
    <col min="14092" max="14092" width="10.5703125" style="31" bestFit="1" customWidth="1"/>
    <col min="14093" max="14093" width="6.7109375" style="31" customWidth="1"/>
    <col min="14094" max="14336" width="9.140625" style="31"/>
    <col min="14337" max="14337" width="8.42578125" style="31" bestFit="1" customWidth="1"/>
    <col min="14338" max="14338" width="6.85546875" style="31" customWidth="1"/>
    <col min="14339" max="14339" width="0" style="31" hidden="1" customWidth="1"/>
    <col min="14340" max="14340" width="6" style="31" customWidth="1"/>
    <col min="14341" max="14341" width="7.28515625" style="31" customWidth="1"/>
    <col min="14342" max="14342" width="5.7109375" style="31" customWidth="1"/>
    <col min="14343" max="14343" width="28.140625" style="31" customWidth="1"/>
    <col min="14344" max="14344" width="12.42578125" style="31" bestFit="1" customWidth="1"/>
    <col min="14345" max="14345" width="19.85546875" style="31" customWidth="1"/>
    <col min="14346" max="14346" width="11.85546875" style="31" customWidth="1"/>
    <col min="14347" max="14347" width="60" style="31" customWidth="1"/>
    <col min="14348" max="14348" width="10.5703125" style="31" bestFit="1" customWidth="1"/>
    <col min="14349" max="14349" width="6.7109375" style="31" customWidth="1"/>
    <col min="14350" max="14592" width="9.140625" style="31"/>
    <col min="14593" max="14593" width="8.42578125" style="31" bestFit="1" customWidth="1"/>
    <col min="14594" max="14594" width="6.85546875" style="31" customWidth="1"/>
    <col min="14595" max="14595" width="0" style="31" hidden="1" customWidth="1"/>
    <col min="14596" max="14596" width="6" style="31" customWidth="1"/>
    <col min="14597" max="14597" width="7.28515625" style="31" customWidth="1"/>
    <col min="14598" max="14598" width="5.7109375" style="31" customWidth="1"/>
    <col min="14599" max="14599" width="28.140625" style="31" customWidth="1"/>
    <col min="14600" max="14600" width="12.42578125" style="31" bestFit="1" customWidth="1"/>
    <col min="14601" max="14601" width="19.85546875" style="31" customWidth="1"/>
    <col min="14602" max="14602" width="11.85546875" style="31" customWidth="1"/>
    <col min="14603" max="14603" width="60" style="31" customWidth="1"/>
    <col min="14604" max="14604" width="10.5703125" style="31" bestFit="1" customWidth="1"/>
    <col min="14605" max="14605" width="6.7109375" style="31" customWidth="1"/>
    <col min="14606" max="14848" width="9.140625" style="31"/>
    <col min="14849" max="14849" width="8.42578125" style="31" bestFit="1" customWidth="1"/>
    <col min="14850" max="14850" width="6.85546875" style="31" customWidth="1"/>
    <col min="14851" max="14851" width="0" style="31" hidden="1" customWidth="1"/>
    <col min="14852" max="14852" width="6" style="31" customWidth="1"/>
    <col min="14853" max="14853" width="7.28515625" style="31" customWidth="1"/>
    <col min="14854" max="14854" width="5.7109375" style="31" customWidth="1"/>
    <col min="14855" max="14855" width="28.140625" style="31" customWidth="1"/>
    <col min="14856" max="14856" width="12.42578125" style="31" bestFit="1" customWidth="1"/>
    <col min="14857" max="14857" width="19.85546875" style="31" customWidth="1"/>
    <col min="14858" max="14858" width="11.85546875" style="31" customWidth="1"/>
    <col min="14859" max="14859" width="60" style="31" customWidth="1"/>
    <col min="14860" max="14860" width="10.5703125" style="31" bestFit="1" customWidth="1"/>
    <col min="14861" max="14861" width="6.7109375" style="31" customWidth="1"/>
    <col min="14862" max="15104" width="9.140625" style="31"/>
    <col min="15105" max="15105" width="8.42578125" style="31" bestFit="1" customWidth="1"/>
    <col min="15106" max="15106" width="6.85546875" style="31" customWidth="1"/>
    <col min="15107" max="15107" width="0" style="31" hidden="1" customWidth="1"/>
    <col min="15108" max="15108" width="6" style="31" customWidth="1"/>
    <col min="15109" max="15109" width="7.28515625" style="31" customWidth="1"/>
    <col min="15110" max="15110" width="5.7109375" style="31" customWidth="1"/>
    <col min="15111" max="15111" width="28.140625" style="31" customWidth="1"/>
    <col min="15112" max="15112" width="12.42578125" style="31" bestFit="1" customWidth="1"/>
    <col min="15113" max="15113" width="19.85546875" style="31" customWidth="1"/>
    <col min="15114" max="15114" width="11.85546875" style="31" customWidth="1"/>
    <col min="15115" max="15115" width="60" style="31" customWidth="1"/>
    <col min="15116" max="15116" width="10.5703125" style="31" bestFit="1" customWidth="1"/>
    <col min="15117" max="15117" width="6.7109375" style="31" customWidth="1"/>
    <col min="15118" max="15360" width="9.140625" style="31"/>
    <col min="15361" max="15361" width="8.42578125" style="31" bestFit="1" customWidth="1"/>
    <col min="15362" max="15362" width="6.85546875" style="31" customWidth="1"/>
    <col min="15363" max="15363" width="0" style="31" hidden="1" customWidth="1"/>
    <col min="15364" max="15364" width="6" style="31" customWidth="1"/>
    <col min="15365" max="15365" width="7.28515625" style="31" customWidth="1"/>
    <col min="15366" max="15366" width="5.7109375" style="31" customWidth="1"/>
    <col min="15367" max="15367" width="28.140625" style="31" customWidth="1"/>
    <col min="15368" max="15368" width="12.42578125" style="31" bestFit="1" customWidth="1"/>
    <col min="15369" max="15369" width="19.85546875" style="31" customWidth="1"/>
    <col min="15370" max="15370" width="11.85546875" style="31" customWidth="1"/>
    <col min="15371" max="15371" width="60" style="31" customWidth="1"/>
    <col min="15372" max="15372" width="10.5703125" style="31" bestFit="1" customWidth="1"/>
    <col min="15373" max="15373" width="6.7109375" style="31" customWidth="1"/>
    <col min="15374" max="15616" width="9.140625" style="31"/>
    <col min="15617" max="15617" width="8.42578125" style="31" bestFit="1" customWidth="1"/>
    <col min="15618" max="15618" width="6.85546875" style="31" customWidth="1"/>
    <col min="15619" max="15619" width="0" style="31" hidden="1" customWidth="1"/>
    <col min="15620" max="15620" width="6" style="31" customWidth="1"/>
    <col min="15621" max="15621" width="7.28515625" style="31" customWidth="1"/>
    <col min="15622" max="15622" width="5.7109375" style="31" customWidth="1"/>
    <col min="15623" max="15623" width="28.140625" style="31" customWidth="1"/>
    <col min="15624" max="15624" width="12.42578125" style="31" bestFit="1" customWidth="1"/>
    <col min="15625" max="15625" width="19.85546875" style="31" customWidth="1"/>
    <col min="15626" max="15626" width="11.85546875" style="31" customWidth="1"/>
    <col min="15627" max="15627" width="60" style="31" customWidth="1"/>
    <col min="15628" max="15628" width="10.5703125" style="31" bestFit="1" customWidth="1"/>
    <col min="15629" max="15629" width="6.7109375" style="31" customWidth="1"/>
    <col min="15630" max="15872" width="9.140625" style="31"/>
    <col min="15873" max="15873" width="8.42578125" style="31" bestFit="1" customWidth="1"/>
    <col min="15874" max="15874" width="6.85546875" style="31" customWidth="1"/>
    <col min="15875" max="15875" width="0" style="31" hidden="1" customWidth="1"/>
    <col min="15876" max="15876" width="6" style="31" customWidth="1"/>
    <col min="15877" max="15877" width="7.28515625" style="31" customWidth="1"/>
    <col min="15878" max="15878" width="5.7109375" style="31" customWidth="1"/>
    <col min="15879" max="15879" width="28.140625" style="31" customWidth="1"/>
    <col min="15880" max="15880" width="12.42578125" style="31" bestFit="1" customWidth="1"/>
    <col min="15881" max="15881" width="19.85546875" style="31" customWidth="1"/>
    <col min="15882" max="15882" width="11.85546875" style="31" customWidth="1"/>
    <col min="15883" max="15883" width="60" style="31" customWidth="1"/>
    <col min="15884" max="15884" width="10.5703125" style="31" bestFit="1" customWidth="1"/>
    <col min="15885" max="15885" width="6.7109375" style="31" customWidth="1"/>
    <col min="15886" max="16128" width="9.140625" style="31"/>
    <col min="16129" max="16129" width="8.42578125" style="31" bestFit="1" customWidth="1"/>
    <col min="16130" max="16130" width="6.85546875" style="31" customWidth="1"/>
    <col min="16131" max="16131" width="0" style="31" hidden="1" customWidth="1"/>
    <col min="16132" max="16132" width="6" style="31" customWidth="1"/>
    <col min="16133" max="16133" width="7.28515625" style="31" customWidth="1"/>
    <col min="16134" max="16134" width="5.7109375" style="31" customWidth="1"/>
    <col min="16135" max="16135" width="28.140625" style="31" customWidth="1"/>
    <col min="16136" max="16136" width="12.42578125" style="31" bestFit="1" customWidth="1"/>
    <col min="16137" max="16137" width="19.85546875" style="31" customWidth="1"/>
    <col min="16138" max="16138" width="11.85546875" style="31" customWidth="1"/>
    <col min="16139" max="16139" width="60" style="31" customWidth="1"/>
    <col min="16140" max="16140" width="10.5703125" style="31" bestFit="1" customWidth="1"/>
    <col min="16141" max="16141" width="6.7109375" style="31" customWidth="1"/>
    <col min="16142" max="16384" width="9.140625" style="31"/>
  </cols>
  <sheetData>
    <row r="1" spans="1:17" s="33" customFormat="1" ht="39" customHeight="1">
      <c r="A1" s="33">
        <v>2017</v>
      </c>
      <c r="B1" s="33">
        <v>1</v>
      </c>
      <c r="E1" s="34"/>
      <c r="F1" s="34"/>
      <c r="G1" s="34"/>
      <c r="H1" s="34"/>
      <c r="I1" s="34"/>
      <c r="J1" s="34">
        <f>a+1</f>
        <v>2018</v>
      </c>
      <c r="K1" s="34"/>
      <c r="L1" s="34"/>
      <c r="M1" s="34"/>
    </row>
    <row r="2" spans="1:17" ht="21.75" customHeight="1">
      <c r="A2" s="132" t="s">
        <v>55</v>
      </c>
      <c r="B2" s="132"/>
      <c r="C2" s="35"/>
      <c r="D2" s="35"/>
      <c r="E2" s="36"/>
      <c r="F2" s="36"/>
      <c r="G2" s="37" t="s">
        <v>56</v>
      </c>
      <c r="H2" s="36"/>
      <c r="I2" s="36"/>
      <c r="J2" s="36"/>
      <c r="K2" s="36"/>
      <c r="L2" s="36"/>
      <c r="M2" s="36"/>
    </row>
    <row r="3" spans="1:17" ht="21" customHeight="1" thickBot="1"/>
    <row r="4" spans="1:17" ht="24" customHeight="1" thickBot="1">
      <c r="A4" s="133">
        <f>DATE(a,m,1)</f>
        <v>42736</v>
      </c>
      <c r="B4" s="134"/>
      <c r="C4" s="134"/>
      <c r="D4" s="135"/>
      <c r="E4" s="31"/>
      <c r="F4" s="31"/>
      <c r="G4" s="31"/>
      <c r="H4" s="31"/>
      <c r="I4" s="31"/>
      <c r="J4" s="31"/>
      <c r="K4" s="56"/>
      <c r="L4" s="136"/>
      <c r="M4" s="136"/>
    </row>
    <row r="5" spans="1:17" ht="18" customHeight="1" thickBot="1">
      <c r="A5" s="38" t="s">
        <v>57</v>
      </c>
      <c r="B5" s="39" t="s">
        <v>58</v>
      </c>
      <c r="C5" s="40" t="s">
        <v>59</v>
      </c>
      <c r="D5" s="41" t="s">
        <v>59</v>
      </c>
      <c r="E5" s="31"/>
      <c r="F5" s="31"/>
      <c r="G5" s="31"/>
      <c r="H5" s="31"/>
      <c r="I5" s="31"/>
      <c r="J5" s="31"/>
      <c r="K5" s="31"/>
      <c r="L5" s="31" t="s">
        <v>60</v>
      </c>
      <c r="M5" s="31" t="s">
        <v>61</v>
      </c>
    </row>
    <row r="6" spans="1:17" ht="17.100000000000001" customHeight="1">
      <c r="A6" s="42">
        <f t="shared" ref="A6:A36" si="0">WEEKNUM(B6,1)</f>
        <v>1</v>
      </c>
      <c r="B6" s="43">
        <f>A4</f>
        <v>42736</v>
      </c>
      <c r="C6" s="44">
        <f t="shared" ref="C6:C36" si="1">WEEKDAY(B6,2)</f>
        <v>7</v>
      </c>
      <c r="D6" s="45" t="str">
        <f t="shared" ref="D6:D36" si="2">IF(C6=6,"S",IF(C6=7,"D",IF(C6=1,"L",IF(C6=2,"M",IF(C6=3,"ME",IF(C6=4,"J",IF(C6=5,"V",)))))))</f>
        <v>D</v>
      </c>
      <c r="E6" s="31"/>
      <c r="F6" s="31"/>
      <c r="G6" s="46"/>
      <c r="H6" s="31"/>
      <c r="I6" s="31"/>
      <c r="J6" s="63">
        <v>1</v>
      </c>
      <c r="K6" s="30" t="str">
        <f t="shared" ref="K6:K57" si="3">PROPER("Du "&amp;TEXT(7*J6+DATE($A$1,1,3)-WEEKDAY(DATE($A$1,1,3))-5,"jjjj jj mmm "))&amp;" au "&amp;PROPER(TEXT(7*J6+DATE($A$1,1,3)-WEEKDAY(DATE($A$1,1,3))+1,"jjjj jj mmm aaaaa "))</f>
        <v xml:space="preserve">Du Lundi 02 Janv  au Dimanche 08 Janv 2017 </v>
      </c>
      <c r="L6" s="31" t="str">
        <f>PROPER("   "&amp;TEXT(7*J6+DATE($A$1,1,3)-WEEKDAY(DATE($A$1,1,3))-5,"jjjj jj mmmm"))</f>
        <v xml:space="preserve">   Lundi 02 Janvier</v>
      </c>
      <c r="M6" s="30" t="str">
        <f>PROPER("   "&amp;TEXT(7*J7+DATE($A$1,1,3)-WEEKDAY(DATE($A$1,1,3))-8,"jjjj jj mmmm aaaa "))</f>
        <v xml:space="preserve">   Vendredi 06 Janvier 2017 </v>
      </c>
      <c r="O6" s="31" t="s">
        <v>35</v>
      </c>
      <c r="Q6" s="58" t="str">
        <f>PROPER("   "&amp;TEXT(7*Présence!$G$9+DATE($A$1,1,3)-WEEKDAY(DATE($A$1,1,3))-5," jj"))</f>
        <v xml:space="preserve">    09</v>
      </c>
    </row>
    <row r="7" spans="1:17" ht="17.100000000000001" customHeight="1">
      <c r="A7" s="47">
        <f t="shared" si="0"/>
        <v>1</v>
      </c>
      <c r="B7" s="48">
        <f t="shared" ref="B7:B36" si="4">IF(B6="","",IF(MONTH(B6)=MONTH(B6+1),B6+1,""))</f>
        <v>42737</v>
      </c>
      <c r="C7" s="49">
        <f t="shared" si="1"/>
        <v>1</v>
      </c>
      <c r="D7" s="50" t="str">
        <f t="shared" si="2"/>
        <v>L</v>
      </c>
      <c r="E7" s="31"/>
      <c r="F7" s="31"/>
      <c r="G7" s="31"/>
      <c r="H7" s="31"/>
      <c r="I7" s="31"/>
      <c r="J7" s="63">
        <v>2</v>
      </c>
      <c r="K7" s="30" t="str">
        <f t="shared" si="3"/>
        <v xml:space="preserve">Du Lundi 09 Janv  au Dimanche 15 Janv 2017 </v>
      </c>
      <c r="L7" s="31" t="str">
        <f t="shared" ref="L7:L57" si="5">PROPER("   "&amp;TEXT(7*J7+DATE($A$1,1,3)-WEEKDAY(DATE($A$1,1,3))-5,"jjjj jj mmmm"))</f>
        <v xml:space="preserve">   Lundi 09 Janvier</v>
      </c>
      <c r="M7" s="30" t="str">
        <f t="shared" ref="M7:M57" si="6">PROPER("   "&amp;TEXT(7*J8+DATE($A$1,1,3)-WEEKDAY(DATE($A$1,1,3))-8,"jjjj jj mmmm aaaa "))</f>
        <v xml:space="preserve">   Vendredi 13 Janvier 2017 </v>
      </c>
      <c r="O7" s="31" t="s">
        <v>36</v>
      </c>
      <c r="Q7" s="58" t="str">
        <f>PROPER("   "&amp;TEXT(7*Présence!$G$9+DATE($A$1,1,3)-WEEKDAY(DATE($A$1,1,3))-4," jj"))</f>
        <v xml:space="preserve">    10</v>
      </c>
    </row>
    <row r="8" spans="1:17" ht="17.100000000000001" customHeight="1">
      <c r="A8" s="47">
        <f t="shared" si="0"/>
        <v>1</v>
      </c>
      <c r="B8" s="48">
        <f t="shared" si="4"/>
        <v>42738</v>
      </c>
      <c r="C8" s="49">
        <f t="shared" si="1"/>
        <v>2</v>
      </c>
      <c r="D8" s="50" t="str">
        <f t="shared" si="2"/>
        <v>M</v>
      </c>
      <c r="E8" s="31"/>
      <c r="F8" s="31"/>
      <c r="G8" s="31"/>
      <c r="H8" s="31"/>
      <c r="I8" s="31"/>
      <c r="J8" s="63">
        <v>3</v>
      </c>
      <c r="K8" s="30" t="str">
        <f t="shared" si="3"/>
        <v xml:space="preserve">Du Lundi 16 Janv  au Dimanche 22 Janv 2017 </v>
      </c>
      <c r="L8" s="31" t="str">
        <f t="shared" si="5"/>
        <v xml:space="preserve">   Lundi 16 Janvier</v>
      </c>
      <c r="M8" s="30" t="str">
        <f t="shared" si="6"/>
        <v xml:space="preserve">   Vendredi 20 Janvier 2017 </v>
      </c>
      <c r="O8" s="31" t="s">
        <v>37</v>
      </c>
      <c r="Q8" s="58" t="str">
        <f>PROPER("   "&amp;TEXT(7*Présence!$G$9+DATE($A$1,1,3)-WEEKDAY(DATE($A$1,1,3))-3," jj"))</f>
        <v xml:space="preserve">    11</v>
      </c>
    </row>
    <row r="9" spans="1:17" ht="17.100000000000001" customHeight="1">
      <c r="A9" s="47">
        <f t="shared" si="0"/>
        <v>1</v>
      </c>
      <c r="B9" s="48">
        <f t="shared" si="4"/>
        <v>42739</v>
      </c>
      <c r="C9" s="49">
        <f t="shared" si="1"/>
        <v>3</v>
      </c>
      <c r="D9" s="50" t="str">
        <f t="shared" si="2"/>
        <v>ME</v>
      </c>
      <c r="E9" s="31"/>
      <c r="F9" s="31"/>
      <c r="G9" s="31"/>
      <c r="H9" s="31"/>
      <c r="I9" s="31"/>
      <c r="J9" s="63">
        <v>4</v>
      </c>
      <c r="K9" s="30" t="str">
        <f t="shared" si="3"/>
        <v xml:space="preserve">Du Lundi 23 Janv  au Dimanche 29 Janv 2017 </v>
      </c>
      <c r="L9" s="31" t="str">
        <f t="shared" si="5"/>
        <v xml:space="preserve">   Lundi 23 Janvier</v>
      </c>
      <c r="M9" s="30" t="str">
        <f t="shared" si="6"/>
        <v xml:space="preserve">   Vendredi 27 Janvier 2017 </v>
      </c>
      <c r="O9" s="31" t="s">
        <v>38</v>
      </c>
      <c r="Q9" s="58" t="str">
        <f>PROPER("   "&amp;TEXT(7*Présence!$G$9+DATE($A$1,1,3)-WEEKDAY(DATE($A$1,1,3))-2," jj"))</f>
        <v xml:space="preserve">    12</v>
      </c>
    </row>
    <row r="10" spans="1:17" ht="17.100000000000001" customHeight="1">
      <c r="A10" s="47">
        <f t="shared" si="0"/>
        <v>1</v>
      </c>
      <c r="B10" s="48">
        <f t="shared" si="4"/>
        <v>42740</v>
      </c>
      <c r="C10" s="49">
        <f t="shared" si="1"/>
        <v>4</v>
      </c>
      <c r="D10" s="50" t="str">
        <f t="shared" si="2"/>
        <v>J</v>
      </c>
      <c r="E10" s="31"/>
      <c r="F10" s="31"/>
      <c r="G10" s="31"/>
      <c r="H10" s="31"/>
      <c r="I10" s="31"/>
      <c r="J10" s="63">
        <v>5</v>
      </c>
      <c r="K10" s="30" t="str">
        <f t="shared" si="3"/>
        <v xml:space="preserve">Du Lundi 30 Janv  au Dimanche 05 Févr 2017 </v>
      </c>
      <c r="L10" s="31" t="str">
        <f t="shared" si="5"/>
        <v xml:space="preserve">   Lundi 30 Janvier</v>
      </c>
      <c r="M10" s="30" t="str">
        <f t="shared" si="6"/>
        <v xml:space="preserve">   Vendredi 03 Février 2017 </v>
      </c>
      <c r="O10" s="31" t="s">
        <v>39</v>
      </c>
      <c r="Q10" s="58" t="str">
        <f>PROPER("   "&amp;TEXT(7*Présence!$G$9+DATE($A$1,1,3)-WEEKDAY(DATE($A$1,1,3))-1," jj"))</f>
        <v xml:space="preserve">    13</v>
      </c>
    </row>
    <row r="11" spans="1:17" ht="17.100000000000001" customHeight="1">
      <c r="A11" s="47">
        <f t="shared" si="0"/>
        <v>1</v>
      </c>
      <c r="B11" s="48">
        <f t="shared" si="4"/>
        <v>42741</v>
      </c>
      <c r="C11" s="49">
        <f t="shared" si="1"/>
        <v>5</v>
      </c>
      <c r="D11" s="50" t="str">
        <f t="shared" si="2"/>
        <v>V</v>
      </c>
      <c r="E11" s="31"/>
      <c r="F11" s="31"/>
      <c r="G11" s="31"/>
      <c r="H11" s="31"/>
      <c r="I11" s="31"/>
      <c r="J11" s="63">
        <v>6</v>
      </c>
      <c r="K11" s="30" t="str">
        <f t="shared" si="3"/>
        <v xml:space="preserve">Du Lundi 06 Févr  au Dimanche 12 Févr 2017 </v>
      </c>
      <c r="L11" s="31" t="str">
        <f t="shared" si="5"/>
        <v xml:space="preserve">   Lundi 06 Février</v>
      </c>
      <c r="M11" s="30" t="str">
        <f t="shared" si="6"/>
        <v xml:space="preserve">   Vendredi 10 Février 2017 </v>
      </c>
      <c r="O11" s="31" t="s">
        <v>62</v>
      </c>
      <c r="Q11" s="58" t="str">
        <f>PROPER("   "&amp;TEXT(7*Présence!$G$9+DATE($A$1,1,3)-WEEKDAY(DATE($A$1,1,3))," jj"))</f>
        <v xml:space="preserve">    14</v>
      </c>
    </row>
    <row r="12" spans="1:17" ht="17.100000000000001" customHeight="1">
      <c r="A12" s="47">
        <f t="shared" si="0"/>
        <v>1</v>
      </c>
      <c r="B12" s="48">
        <f t="shared" si="4"/>
        <v>42742</v>
      </c>
      <c r="C12" s="49">
        <f t="shared" si="1"/>
        <v>6</v>
      </c>
      <c r="D12" s="50" t="str">
        <f t="shared" si="2"/>
        <v>S</v>
      </c>
      <c r="E12" s="31"/>
      <c r="F12" s="31"/>
      <c r="G12" s="31"/>
      <c r="H12" s="31"/>
      <c r="I12" s="31"/>
      <c r="J12" s="63">
        <v>7</v>
      </c>
      <c r="K12" s="30" t="str">
        <f t="shared" si="3"/>
        <v xml:space="preserve">Du Lundi 13 Févr  au Dimanche 19 Févr 2017 </v>
      </c>
      <c r="L12" s="31" t="str">
        <f t="shared" si="5"/>
        <v xml:space="preserve">   Lundi 13 Février</v>
      </c>
      <c r="M12" s="30" t="str">
        <f t="shared" si="6"/>
        <v xml:space="preserve">   Vendredi 17 Février 2017 </v>
      </c>
      <c r="O12" s="31" t="s">
        <v>63</v>
      </c>
      <c r="Q12" s="58" t="str">
        <f>PROPER("   "&amp;TEXT(7*Présence!$G$9+DATE($A$1,1,3)-WEEKDAY(DATE($A$1,1,3))+1," jj"))</f>
        <v xml:space="preserve">    15</v>
      </c>
    </row>
    <row r="13" spans="1:17" ht="17.100000000000001" customHeight="1">
      <c r="A13" s="47">
        <f t="shared" si="0"/>
        <v>2</v>
      </c>
      <c r="B13" s="48">
        <f t="shared" si="4"/>
        <v>42743</v>
      </c>
      <c r="C13" s="49">
        <f t="shared" si="1"/>
        <v>7</v>
      </c>
      <c r="D13" s="50" t="str">
        <f t="shared" si="2"/>
        <v>D</v>
      </c>
      <c r="E13" s="31"/>
      <c r="F13" s="31"/>
      <c r="G13" s="31"/>
      <c r="H13" s="31"/>
      <c r="I13" s="31"/>
      <c r="J13" s="63">
        <v>8</v>
      </c>
      <c r="K13" s="30" t="str">
        <f t="shared" si="3"/>
        <v xml:space="preserve">Du Lundi 20 Févr  au Dimanche 26 Févr 2017 </v>
      </c>
      <c r="L13" s="31" t="str">
        <f t="shared" si="5"/>
        <v xml:space="preserve">   Lundi 20 Février</v>
      </c>
      <c r="M13" s="30" t="str">
        <f t="shared" si="6"/>
        <v xml:space="preserve">   Vendredi 24 Février 2017 </v>
      </c>
    </row>
    <row r="14" spans="1:17" ht="17.100000000000001" customHeight="1">
      <c r="A14" s="47">
        <f t="shared" si="0"/>
        <v>2</v>
      </c>
      <c r="B14" s="48">
        <f t="shared" si="4"/>
        <v>42744</v>
      </c>
      <c r="C14" s="49">
        <f t="shared" si="1"/>
        <v>1</v>
      </c>
      <c r="D14" s="50" t="str">
        <f t="shared" si="2"/>
        <v>L</v>
      </c>
      <c r="E14" s="31"/>
      <c r="F14" s="31"/>
      <c r="G14" s="31"/>
      <c r="H14" s="31"/>
      <c r="I14" s="31"/>
      <c r="J14" s="63">
        <v>9</v>
      </c>
      <c r="K14" s="30" t="str">
        <f t="shared" si="3"/>
        <v xml:space="preserve">Du Lundi 27 Févr  au Dimanche 05 Mars 2017 </v>
      </c>
      <c r="L14" s="31" t="str">
        <f t="shared" si="5"/>
        <v xml:space="preserve">   Lundi 27 Février</v>
      </c>
      <c r="M14" s="30" t="str">
        <f t="shared" si="6"/>
        <v xml:space="preserve">   Vendredi 03 Mars 2017 </v>
      </c>
    </row>
    <row r="15" spans="1:17" ht="17.100000000000001" customHeight="1">
      <c r="A15" s="47">
        <f t="shared" si="0"/>
        <v>2</v>
      </c>
      <c r="B15" s="48">
        <f t="shared" si="4"/>
        <v>42745</v>
      </c>
      <c r="C15" s="49">
        <f t="shared" si="1"/>
        <v>2</v>
      </c>
      <c r="D15" s="50" t="str">
        <f t="shared" si="2"/>
        <v>M</v>
      </c>
      <c r="E15" s="31"/>
      <c r="F15" s="31"/>
      <c r="G15" s="31"/>
      <c r="H15" s="31"/>
      <c r="I15" s="31"/>
      <c r="J15" s="63">
        <v>10</v>
      </c>
      <c r="K15" s="30" t="str">
        <f t="shared" si="3"/>
        <v xml:space="preserve">Du Lundi 06 Mars  au Dimanche 12 Mars 2017 </v>
      </c>
      <c r="L15" s="31" t="str">
        <f t="shared" si="5"/>
        <v xml:space="preserve">   Lundi 06 Mars</v>
      </c>
      <c r="M15" s="30" t="str">
        <f t="shared" si="6"/>
        <v xml:space="preserve">   Vendredi 10 Mars 2017 </v>
      </c>
    </row>
    <row r="16" spans="1:17" ht="17.100000000000001" customHeight="1">
      <c r="A16" s="47">
        <f t="shared" si="0"/>
        <v>2</v>
      </c>
      <c r="B16" s="48">
        <f t="shared" si="4"/>
        <v>42746</v>
      </c>
      <c r="C16" s="49">
        <f t="shared" si="1"/>
        <v>3</v>
      </c>
      <c r="D16" s="50" t="str">
        <f t="shared" si="2"/>
        <v>ME</v>
      </c>
      <c r="E16" s="31"/>
      <c r="F16" s="31"/>
      <c r="G16" s="31"/>
      <c r="H16" s="31"/>
      <c r="I16" s="31"/>
      <c r="J16" s="63">
        <v>11</v>
      </c>
      <c r="K16" s="30" t="str">
        <f t="shared" si="3"/>
        <v xml:space="preserve">Du Lundi 13 Mars  au Dimanche 19 Mars 2017 </v>
      </c>
      <c r="L16" s="31" t="str">
        <f t="shared" si="5"/>
        <v xml:space="preserve">   Lundi 13 Mars</v>
      </c>
      <c r="M16" s="30" t="str">
        <f t="shared" si="6"/>
        <v xml:space="preserve">   Vendredi 17 Mars 2017 </v>
      </c>
    </row>
    <row r="17" spans="1:13" ht="17.100000000000001" customHeight="1">
      <c r="A17" s="47">
        <f t="shared" si="0"/>
        <v>2</v>
      </c>
      <c r="B17" s="48">
        <f t="shared" si="4"/>
        <v>42747</v>
      </c>
      <c r="C17" s="49">
        <f t="shared" si="1"/>
        <v>4</v>
      </c>
      <c r="D17" s="50" t="str">
        <f t="shared" si="2"/>
        <v>J</v>
      </c>
      <c r="E17" s="31"/>
      <c r="F17" s="31"/>
      <c r="G17" s="31"/>
      <c r="H17" s="31"/>
      <c r="I17" s="31"/>
      <c r="J17" s="63">
        <v>12</v>
      </c>
      <c r="K17" s="30" t="str">
        <f t="shared" si="3"/>
        <v xml:space="preserve">Du Lundi 20 Mars  au Dimanche 26 Mars 2017 </v>
      </c>
      <c r="L17" s="31" t="str">
        <f t="shared" si="5"/>
        <v xml:space="preserve">   Lundi 20 Mars</v>
      </c>
      <c r="M17" s="30" t="str">
        <f t="shared" si="6"/>
        <v xml:space="preserve">   Vendredi 24 Mars 2017 </v>
      </c>
    </row>
    <row r="18" spans="1:13" ht="17.100000000000001" customHeight="1">
      <c r="A18" s="47">
        <f t="shared" si="0"/>
        <v>2</v>
      </c>
      <c r="B18" s="48">
        <f t="shared" si="4"/>
        <v>42748</v>
      </c>
      <c r="C18" s="49">
        <f t="shared" si="1"/>
        <v>5</v>
      </c>
      <c r="D18" s="50" t="str">
        <f t="shared" si="2"/>
        <v>V</v>
      </c>
      <c r="E18" s="31"/>
      <c r="F18" s="31"/>
      <c r="G18" s="31"/>
      <c r="H18" s="31"/>
      <c r="I18" s="31"/>
      <c r="J18" s="63">
        <v>13</v>
      </c>
      <c r="K18" s="30" t="str">
        <f t="shared" si="3"/>
        <v xml:space="preserve">Du Lundi 27 Mars  au Dimanche 02 Avr 2017 </v>
      </c>
      <c r="L18" s="31" t="str">
        <f t="shared" si="5"/>
        <v xml:space="preserve">   Lundi 27 Mars</v>
      </c>
      <c r="M18" s="30" t="str">
        <f t="shared" si="6"/>
        <v xml:space="preserve">   Vendredi 31 Mars 2017 </v>
      </c>
    </row>
    <row r="19" spans="1:13" ht="17.100000000000001" customHeight="1">
      <c r="A19" s="47">
        <f t="shared" si="0"/>
        <v>2</v>
      </c>
      <c r="B19" s="48">
        <f t="shared" si="4"/>
        <v>42749</v>
      </c>
      <c r="C19" s="49">
        <f t="shared" si="1"/>
        <v>6</v>
      </c>
      <c r="D19" s="50" t="str">
        <f t="shared" si="2"/>
        <v>S</v>
      </c>
      <c r="E19" s="31"/>
      <c r="F19" s="31"/>
      <c r="G19" s="31"/>
      <c r="H19" s="31"/>
      <c r="I19" s="31"/>
      <c r="J19" s="63">
        <v>14</v>
      </c>
      <c r="K19" s="30" t="str">
        <f t="shared" si="3"/>
        <v xml:space="preserve">Du Lundi 03 Avr  au Dimanche 09 Avr 2017 </v>
      </c>
      <c r="L19" s="31" t="str">
        <f t="shared" si="5"/>
        <v xml:space="preserve">   Lundi 03 Avril</v>
      </c>
      <c r="M19" s="30" t="str">
        <f t="shared" si="6"/>
        <v xml:space="preserve">   Vendredi 07 Avril 2017 </v>
      </c>
    </row>
    <row r="20" spans="1:13" ht="17.100000000000001" customHeight="1">
      <c r="A20" s="47">
        <f t="shared" si="0"/>
        <v>3</v>
      </c>
      <c r="B20" s="48">
        <f t="shared" si="4"/>
        <v>42750</v>
      </c>
      <c r="C20" s="49">
        <f t="shared" si="1"/>
        <v>7</v>
      </c>
      <c r="D20" s="50" t="str">
        <f t="shared" si="2"/>
        <v>D</v>
      </c>
      <c r="E20" s="31"/>
      <c r="F20" s="31"/>
      <c r="G20" s="31"/>
      <c r="H20" s="31"/>
      <c r="I20" s="31"/>
      <c r="J20" s="63">
        <v>15</v>
      </c>
      <c r="K20" s="30" t="str">
        <f t="shared" si="3"/>
        <v xml:space="preserve">Du Lundi 10 Avr  au Dimanche 16 Avr 2017 </v>
      </c>
      <c r="L20" s="31" t="str">
        <f t="shared" si="5"/>
        <v xml:space="preserve">   Lundi 10 Avril</v>
      </c>
      <c r="M20" s="30" t="str">
        <f t="shared" si="6"/>
        <v xml:space="preserve">   Vendredi 14 Avril 2017 </v>
      </c>
    </row>
    <row r="21" spans="1:13" ht="17.100000000000001" customHeight="1">
      <c r="A21" s="47">
        <f t="shared" si="0"/>
        <v>3</v>
      </c>
      <c r="B21" s="48">
        <f t="shared" si="4"/>
        <v>42751</v>
      </c>
      <c r="C21" s="49">
        <f t="shared" si="1"/>
        <v>1</v>
      </c>
      <c r="D21" s="50" t="str">
        <f t="shared" si="2"/>
        <v>L</v>
      </c>
      <c r="E21" s="31"/>
      <c r="F21" s="31"/>
      <c r="G21" s="31"/>
      <c r="H21" s="31"/>
      <c r="I21" s="31"/>
      <c r="J21" s="63">
        <v>16</v>
      </c>
      <c r="K21" s="30" t="str">
        <f t="shared" si="3"/>
        <v xml:space="preserve">Du Lundi 17 Avr  au Dimanche 23 Avr 2017 </v>
      </c>
      <c r="L21" s="31" t="str">
        <f t="shared" si="5"/>
        <v xml:space="preserve">   Lundi 17 Avril</v>
      </c>
      <c r="M21" s="30" t="str">
        <f t="shared" si="6"/>
        <v xml:space="preserve">   Vendredi 21 Avril 2017 </v>
      </c>
    </row>
    <row r="22" spans="1:13" ht="17.100000000000001" customHeight="1">
      <c r="A22" s="47">
        <f t="shared" si="0"/>
        <v>3</v>
      </c>
      <c r="B22" s="48">
        <f t="shared" si="4"/>
        <v>42752</v>
      </c>
      <c r="C22" s="49">
        <f t="shared" si="1"/>
        <v>2</v>
      </c>
      <c r="D22" s="50" t="str">
        <f t="shared" si="2"/>
        <v>M</v>
      </c>
      <c r="E22" s="31"/>
      <c r="F22" s="31"/>
      <c r="G22" s="31"/>
      <c r="H22" s="31"/>
      <c r="I22" s="31"/>
      <c r="J22" s="63">
        <v>17</v>
      </c>
      <c r="K22" s="30" t="str">
        <f t="shared" si="3"/>
        <v xml:space="preserve">Du Lundi 24 Avr  au Dimanche 30 Avr 2017 </v>
      </c>
      <c r="L22" s="31" t="str">
        <f t="shared" si="5"/>
        <v xml:space="preserve">   Lundi 24 Avril</v>
      </c>
      <c r="M22" s="30" t="str">
        <f t="shared" si="6"/>
        <v xml:space="preserve">   Vendredi 28 Avril 2017 </v>
      </c>
    </row>
    <row r="23" spans="1:13" ht="17.100000000000001" customHeight="1">
      <c r="A23" s="47">
        <f t="shared" si="0"/>
        <v>3</v>
      </c>
      <c r="B23" s="48">
        <f t="shared" si="4"/>
        <v>42753</v>
      </c>
      <c r="C23" s="49">
        <f t="shared" si="1"/>
        <v>3</v>
      </c>
      <c r="D23" s="50" t="str">
        <f t="shared" si="2"/>
        <v>ME</v>
      </c>
      <c r="E23" s="31"/>
      <c r="F23" s="31"/>
      <c r="G23" s="31"/>
      <c r="H23" s="31"/>
      <c r="I23" s="31"/>
      <c r="J23" s="63">
        <v>18</v>
      </c>
      <c r="K23" s="30" t="str">
        <f t="shared" si="3"/>
        <v xml:space="preserve">Du Lundi 01 Mai  au Dimanche 07 Mai 2017 </v>
      </c>
      <c r="L23" s="31" t="str">
        <f t="shared" si="5"/>
        <v xml:space="preserve">   Lundi 01 Mai</v>
      </c>
      <c r="M23" s="30" t="str">
        <f t="shared" si="6"/>
        <v xml:space="preserve">   Vendredi 05 Mai 2017 </v>
      </c>
    </row>
    <row r="24" spans="1:13" ht="17.100000000000001" customHeight="1">
      <c r="A24" s="47">
        <f t="shared" si="0"/>
        <v>3</v>
      </c>
      <c r="B24" s="48">
        <f t="shared" si="4"/>
        <v>42754</v>
      </c>
      <c r="C24" s="49">
        <f t="shared" si="1"/>
        <v>4</v>
      </c>
      <c r="D24" s="50" t="str">
        <f t="shared" si="2"/>
        <v>J</v>
      </c>
      <c r="E24" s="31"/>
      <c r="F24" s="31"/>
      <c r="G24" s="31"/>
      <c r="H24" s="31"/>
      <c r="I24" s="31"/>
      <c r="J24" s="63">
        <v>19</v>
      </c>
      <c r="K24" s="30" t="str">
        <f t="shared" si="3"/>
        <v xml:space="preserve">Du Lundi 08 Mai  au Dimanche 14 Mai 2017 </v>
      </c>
      <c r="L24" s="31" t="str">
        <f t="shared" si="5"/>
        <v xml:space="preserve">   Lundi 08 Mai</v>
      </c>
      <c r="M24" s="30" t="str">
        <f t="shared" si="6"/>
        <v xml:space="preserve">   Vendredi 12 Mai 2017 </v>
      </c>
    </row>
    <row r="25" spans="1:13" ht="17.100000000000001" customHeight="1">
      <c r="A25" s="47">
        <f t="shared" si="0"/>
        <v>3</v>
      </c>
      <c r="B25" s="48">
        <f t="shared" si="4"/>
        <v>42755</v>
      </c>
      <c r="C25" s="49">
        <f t="shared" si="1"/>
        <v>5</v>
      </c>
      <c r="D25" s="50" t="str">
        <f t="shared" si="2"/>
        <v>V</v>
      </c>
      <c r="E25" s="31"/>
      <c r="F25" s="31"/>
      <c r="G25" s="31"/>
      <c r="H25" s="31"/>
      <c r="I25" s="31"/>
      <c r="J25" s="63">
        <v>20</v>
      </c>
      <c r="K25" s="30" t="str">
        <f t="shared" si="3"/>
        <v xml:space="preserve">Du Lundi 15 Mai  au Dimanche 21 Mai 2017 </v>
      </c>
      <c r="L25" s="31" t="str">
        <f t="shared" si="5"/>
        <v xml:space="preserve">   Lundi 15 Mai</v>
      </c>
      <c r="M25" s="30" t="str">
        <f t="shared" si="6"/>
        <v xml:space="preserve">   Vendredi 19 Mai 2017 </v>
      </c>
    </row>
    <row r="26" spans="1:13" ht="17.100000000000001" customHeight="1">
      <c r="A26" s="47">
        <f t="shared" si="0"/>
        <v>3</v>
      </c>
      <c r="B26" s="48">
        <f t="shared" si="4"/>
        <v>42756</v>
      </c>
      <c r="C26" s="49">
        <f t="shared" si="1"/>
        <v>6</v>
      </c>
      <c r="D26" s="50" t="str">
        <f t="shared" si="2"/>
        <v>S</v>
      </c>
      <c r="E26" s="31"/>
      <c r="F26" s="31"/>
      <c r="G26" s="31"/>
      <c r="H26" s="31"/>
      <c r="I26" s="31"/>
      <c r="J26" s="63">
        <v>21</v>
      </c>
      <c r="K26" s="30" t="str">
        <f t="shared" si="3"/>
        <v xml:space="preserve">Du Lundi 22 Mai  au Dimanche 28 Mai 2017 </v>
      </c>
      <c r="L26" s="31" t="str">
        <f t="shared" si="5"/>
        <v xml:space="preserve">   Lundi 22 Mai</v>
      </c>
      <c r="M26" s="30" t="str">
        <f t="shared" si="6"/>
        <v xml:space="preserve">   Vendredi 26 Mai 2017 </v>
      </c>
    </row>
    <row r="27" spans="1:13" ht="17.100000000000001" customHeight="1">
      <c r="A27" s="47">
        <f t="shared" si="0"/>
        <v>4</v>
      </c>
      <c r="B27" s="48">
        <f t="shared" si="4"/>
        <v>42757</v>
      </c>
      <c r="C27" s="49">
        <f t="shared" si="1"/>
        <v>7</v>
      </c>
      <c r="D27" s="50" t="str">
        <f t="shared" si="2"/>
        <v>D</v>
      </c>
      <c r="E27" s="31"/>
      <c r="F27" s="31"/>
      <c r="G27" s="31"/>
      <c r="H27" s="31"/>
      <c r="I27" s="31"/>
      <c r="J27" s="63">
        <v>22</v>
      </c>
      <c r="K27" s="30" t="str">
        <f t="shared" si="3"/>
        <v xml:space="preserve">Du Lundi 29 Mai  au Dimanche 04 Juin 2017 </v>
      </c>
      <c r="L27" s="31" t="str">
        <f t="shared" si="5"/>
        <v xml:space="preserve">   Lundi 29 Mai</v>
      </c>
      <c r="M27" s="30" t="str">
        <f t="shared" si="6"/>
        <v xml:space="preserve">   Vendredi 02 Juin 2017 </v>
      </c>
    </row>
    <row r="28" spans="1:13" ht="17.100000000000001" customHeight="1">
      <c r="A28" s="47">
        <f t="shared" si="0"/>
        <v>4</v>
      </c>
      <c r="B28" s="48">
        <f t="shared" si="4"/>
        <v>42758</v>
      </c>
      <c r="C28" s="49">
        <f t="shared" si="1"/>
        <v>1</v>
      </c>
      <c r="D28" s="50" t="str">
        <f t="shared" si="2"/>
        <v>L</v>
      </c>
      <c r="E28" s="31"/>
      <c r="F28" s="31"/>
      <c r="G28" s="31"/>
      <c r="H28" s="31"/>
      <c r="I28" s="31"/>
      <c r="J28" s="63">
        <v>23</v>
      </c>
      <c r="K28" s="30" t="str">
        <f t="shared" si="3"/>
        <v xml:space="preserve">Du Lundi 05 Juin  au Dimanche 11 Juin 2017 </v>
      </c>
      <c r="L28" s="31" t="str">
        <f t="shared" si="5"/>
        <v xml:space="preserve">   Lundi 05 Juin</v>
      </c>
      <c r="M28" s="30" t="str">
        <f t="shared" si="6"/>
        <v xml:space="preserve">   Vendredi 09 Juin 2017 </v>
      </c>
    </row>
    <row r="29" spans="1:13" ht="17.100000000000001" customHeight="1">
      <c r="A29" s="47">
        <f t="shared" si="0"/>
        <v>4</v>
      </c>
      <c r="B29" s="48">
        <f t="shared" si="4"/>
        <v>42759</v>
      </c>
      <c r="C29" s="49">
        <f t="shared" si="1"/>
        <v>2</v>
      </c>
      <c r="D29" s="50" t="str">
        <f t="shared" si="2"/>
        <v>M</v>
      </c>
      <c r="E29" s="31"/>
      <c r="F29" s="31"/>
      <c r="G29" s="31"/>
      <c r="H29" s="31"/>
      <c r="I29" s="31"/>
      <c r="J29" s="63">
        <v>24</v>
      </c>
      <c r="K29" s="30" t="str">
        <f t="shared" si="3"/>
        <v xml:space="preserve">Du Lundi 12 Juin  au Dimanche 18 Juin 2017 </v>
      </c>
      <c r="L29" s="31" t="str">
        <f t="shared" si="5"/>
        <v xml:space="preserve">   Lundi 12 Juin</v>
      </c>
      <c r="M29" s="30" t="str">
        <f t="shared" si="6"/>
        <v xml:space="preserve">   Vendredi 16 Juin 2017 </v>
      </c>
    </row>
    <row r="30" spans="1:13" ht="17.100000000000001" customHeight="1">
      <c r="A30" s="47">
        <f t="shared" si="0"/>
        <v>4</v>
      </c>
      <c r="B30" s="48">
        <f t="shared" si="4"/>
        <v>42760</v>
      </c>
      <c r="C30" s="49">
        <f t="shared" si="1"/>
        <v>3</v>
      </c>
      <c r="D30" s="50" t="str">
        <f t="shared" si="2"/>
        <v>ME</v>
      </c>
      <c r="E30" s="31"/>
      <c r="F30" s="31"/>
      <c r="G30" s="31"/>
      <c r="H30" s="31"/>
      <c r="I30" s="31"/>
      <c r="J30" s="63">
        <v>25</v>
      </c>
      <c r="K30" s="30" t="str">
        <f t="shared" si="3"/>
        <v xml:space="preserve">Du Lundi 19 Juin  au Dimanche 25 Juin 2017 </v>
      </c>
      <c r="L30" s="31" t="str">
        <f t="shared" si="5"/>
        <v xml:space="preserve">   Lundi 19 Juin</v>
      </c>
      <c r="M30" s="30" t="str">
        <f t="shared" si="6"/>
        <v xml:space="preserve">   Vendredi 23 Juin 2017 </v>
      </c>
    </row>
    <row r="31" spans="1:13" ht="17.100000000000001" customHeight="1">
      <c r="A31" s="47">
        <f t="shared" si="0"/>
        <v>4</v>
      </c>
      <c r="B31" s="48">
        <f t="shared" si="4"/>
        <v>42761</v>
      </c>
      <c r="C31" s="49">
        <f t="shared" si="1"/>
        <v>4</v>
      </c>
      <c r="D31" s="50" t="str">
        <f t="shared" si="2"/>
        <v>J</v>
      </c>
      <c r="E31" s="31"/>
      <c r="F31" s="31"/>
      <c r="G31" s="31"/>
      <c r="H31" s="31"/>
      <c r="I31" s="31"/>
      <c r="J31" s="63">
        <v>26</v>
      </c>
      <c r="K31" s="30" t="str">
        <f t="shared" si="3"/>
        <v xml:space="preserve">Du Lundi 26 Juin  au Dimanche 02 Juil 2017 </v>
      </c>
      <c r="L31" s="31" t="str">
        <f t="shared" si="5"/>
        <v xml:space="preserve">   Lundi 26 Juin</v>
      </c>
      <c r="M31" s="30" t="str">
        <f t="shared" si="6"/>
        <v xml:space="preserve">   Vendredi 30 Juin 2017 </v>
      </c>
    </row>
    <row r="32" spans="1:13" ht="17.100000000000001" customHeight="1">
      <c r="A32" s="47">
        <f t="shared" si="0"/>
        <v>4</v>
      </c>
      <c r="B32" s="48">
        <f t="shared" si="4"/>
        <v>42762</v>
      </c>
      <c r="C32" s="49">
        <f t="shared" si="1"/>
        <v>5</v>
      </c>
      <c r="D32" s="50" t="str">
        <f t="shared" si="2"/>
        <v>V</v>
      </c>
      <c r="E32" s="31"/>
      <c r="F32" s="31"/>
      <c r="G32" s="31"/>
      <c r="H32" s="31"/>
      <c r="I32" s="31"/>
      <c r="J32" s="63">
        <v>27</v>
      </c>
      <c r="K32" s="30" t="str">
        <f t="shared" si="3"/>
        <v xml:space="preserve">Du Lundi 03 Juil  au Dimanche 09 Juil 2017 </v>
      </c>
      <c r="L32" s="31" t="str">
        <f t="shared" si="5"/>
        <v xml:space="preserve">   Lundi 03 Juillet</v>
      </c>
      <c r="M32" s="30" t="str">
        <f t="shared" si="6"/>
        <v xml:space="preserve">   Vendredi 07 Juillet 2017 </v>
      </c>
    </row>
    <row r="33" spans="1:13" ht="17.100000000000001" customHeight="1">
      <c r="A33" s="47">
        <f t="shared" si="0"/>
        <v>4</v>
      </c>
      <c r="B33" s="48">
        <f t="shared" si="4"/>
        <v>42763</v>
      </c>
      <c r="C33" s="49">
        <f t="shared" si="1"/>
        <v>6</v>
      </c>
      <c r="D33" s="50" t="str">
        <f t="shared" si="2"/>
        <v>S</v>
      </c>
      <c r="E33" s="31"/>
      <c r="F33" s="31"/>
      <c r="G33" s="31"/>
      <c r="H33" s="31"/>
      <c r="I33" s="31"/>
      <c r="J33" s="63">
        <v>28</v>
      </c>
      <c r="K33" s="30" t="str">
        <f t="shared" si="3"/>
        <v xml:space="preserve">Du Lundi 10 Juil  au Dimanche 16 Juil 2017 </v>
      </c>
      <c r="L33" s="31" t="str">
        <f t="shared" si="5"/>
        <v xml:space="preserve">   Lundi 10 Juillet</v>
      </c>
      <c r="M33" s="30" t="str">
        <f t="shared" si="6"/>
        <v xml:space="preserve">   Vendredi 14 Juillet 2017 </v>
      </c>
    </row>
    <row r="34" spans="1:13" ht="17.100000000000001" customHeight="1">
      <c r="A34" s="47">
        <f t="shared" si="0"/>
        <v>5</v>
      </c>
      <c r="B34" s="48">
        <f t="shared" si="4"/>
        <v>42764</v>
      </c>
      <c r="C34" s="49">
        <f t="shared" si="1"/>
        <v>7</v>
      </c>
      <c r="D34" s="50" t="str">
        <f t="shared" si="2"/>
        <v>D</v>
      </c>
      <c r="E34" s="31"/>
      <c r="F34" s="31"/>
      <c r="G34" s="31"/>
      <c r="H34" s="31"/>
      <c r="I34" s="31"/>
      <c r="J34" s="63">
        <v>29</v>
      </c>
      <c r="K34" s="30" t="str">
        <f t="shared" si="3"/>
        <v xml:space="preserve">Du Lundi 17 Juil  au Dimanche 23 Juil 2017 </v>
      </c>
      <c r="L34" s="31" t="str">
        <f t="shared" si="5"/>
        <v xml:space="preserve">   Lundi 17 Juillet</v>
      </c>
      <c r="M34" s="30" t="str">
        <f t="shared" si="6"/>
        <v xml:space="preserve">   Vendredi 21 Juillet 2017 </v>
      </c>
    </row>
    <row r="35" spans="1:13" ht="17.100000000000001" customHeight="1">
      <c r="A35" s="47">
        <f t="shared" si="0"/>
        <v>5</v>
      </c>
      <c r="B35" s="48">
        <f t="shared" si="4"/>
        <v>42765</v>
      </c>
      <c r="C35" s="49">
        <f t="shared" si="1"/>
        <v>1</v>
      </c>
      <c r="D35" s="50" t="str">
        <f t="shared" si="2"/>
        <v>L</v>
      </c>
      <c r="E35" s="31"/>
      <c r="F35" s="31"/>
      <c r="G35" s="31"/>
      <c r="H35" s="31"/>
      <c r="I35" s="31"/>
      <c r="J35" s="63">
        <v>30</v>
      </c>
      <c r="K35" s="30" t="str">
        <f t="shared" si="3"/>
        <v xml:space="preserve">Du Lundi 24 Juil  au Dimanche 30 Juil 2017 </v>
      </c>
      <c r="L35" s="31" t="str">
        <f t="shared" si="5"/>
        <v xml:space="preserve">   Lundi 24 Juillet</v>
      </c>
      <c r="M35" s="30" t="str">
        <f t="shared" si="6"/>
        <v xml:space="preserve">   Vendredi 28 Juillet 2017 </v>
      </c>
    </row>
    <row r="36" spans="1:13" ht="15" customHeight="1" thickBot="1">
      <c r="A36" s="51">
        <f t="shared" si="0"/>
        <v>5</v>
      </c>
      <c r="B36" s="52">
        <f t="shared" si="4"/>
        <v>42766</v>
      </c>
      <c r="C36" s="53">
        <f t="shared" si="1"/>
        <v>2</v>
      </c>
      <c r="D36" s="54" t="str">
        <f t="shared" si="2"/>
        <v>M</v>
      </c>
      <c r="E36" s="31"/>
      <c r="F36" s="31"/>
      <c r="G36" s="31"/>
      <c r="H36" s="31"/>
      <c r="I36" s="31"/>
      <c r="J36" s="63">
        <v>31</v>
      </c>
      <c r="K36" s="30" t="str">
        <f t="shared" si="3"/>
        <v xml:space="preserve">Du Lundi 31 Juil  au Dimanche 06 Août 2017 </v>
      </c>
      <c r="L36" s="31" t="str">
        <f t="shared" si="5"/>
        <v xml:space="preserve">   Lundi 31 Juillet</v>
      </c>
      <c r="M36" s="30" t="str">
        <f t="shared" si="6"/>
        <v xml:space="preserve">   Vendredi 04 Août 2017 </v>
      </c>
    </row>
    <row r="37" spans="1:13" ht="15" customHeight="1">
      <c r="B37" s="55"/>
      <c r="C37" s="55"/>
      <c r="D37" s="55"/>
      <c r="E37" s="31"/>
      <c r="F37" s="31"/>
      <c r="G37" s="31"/>
      <c r="H37" s="31"/>
      <c r="I37" s="31"/>
      <c r="J37" s="63">
        <v>32</v>
      </c>
      <c r="K37" s="30" t="str">
        <f t="shared" si="3"/>
        <v xml:space="preserve">Du Lundi 07 Août  au Dimanche 13 Août 2017 </v>
      </c>
      <c r="L37" s="31" t="str">
        <f t="shared" si="5"/>
        <v xml:space="preserve">   Lundi 07 Août</v>
      </c>
      <c r="M37" s="30" t="str">
        <f t="shared" si="6"/>
        <v xml:space="preserve">   Vendredi 11 Août 2017 </v>
      </c>
    </row>
    <row r="38" spans="1:13" ht="15" customHeight="1">
      <c r="E38" s="31"/>
      <c r="F38" s="31"/>
      <c r="G38" s="31"/>
      <c r="H38" s="31"/>
      <c r="I38" s="31"/>
      <c r="J38" s="63">
        <v>33</v>
      </c>
      <c r="K38" s="30" t="str">
        <f t="shared" si="3"/>
        <v xml:space="preserve">Du Lundi 14 Août  au Dimanche 20 Août 2017 </v>
      </c>
      <c r="L38" s="31" t="str">
        <f t="shared" si="5"/>
        <v xml:space="preserve">   Lundi 14 Août</v>
      </c>
      <c r="M38" s="30" t="str">
        <f t="shared" si="6"/>
        <v xml:space="preserve">   Vendredi 18 Août 2017 </v>
      </c>
    </row>
    <row r="39" spans="1:13" ht="15" customHeight="1">
      <c r="E39" s="31"/>
      <c r="F39" s="31"/>
      <c r="G39" s="31"/>
      <c r="H39" s="31"/>
      <c r="I39" s="31"/>
      <c r="J39" s="63">
        <v>34</v>
      </c>
      <c r="K39" s="30" t="str">
        <f t="shared" si="3"/>
        <v xml:space="preserve">Du Lundi 21 Août  au Dimanche 27 Août 2017 </v>
      </c>
      <c r="L39" s="31" t="str">
        <f t="shared" si="5"/>
        <v xml:space="preserve">   Lundi 21 Août</v>
      </c>
      <c r="M39" s="30" t="str">
        <f t="shared" si="6"/>
        <v xml:space="preserve">   Vendredi 25 Août 2017 </v>
      </c>
    </row>
    <row r="40" spans="1:13" ht="15" customHeight="1">
      <c r="J40" s="63">
        <v>35</v>
      </c>
      <c r="K40" s="30" t="str">
        <f t="shared" si="3"/>
        <v xml:space="preserve">Du Lundi 28 Août  au Dimanche 03 Sept 2017 </v>
      </c>
      <c r="L40" s="31" t="str">
        <f t="shared" si="5"/>
        <v xml:space="preserve">   Lundi 28 Août</v>
      </c>
      <c r="M40" s="30" t="str">
        <f t="shared" si="6"/>
        <v xml:space="preserve">   Vendredi 01 Septembre 2017 </v>
      </c>
    </row>
    <row r="41" spans="1:13" ht="15" customHeight="1">
      <c r="J41" s="63">
        <v>36</v>
      </c>
      <c r="K41" s="30" t="str">
        <f t="shared" si="3"/>
        <v xml:space="preserve">Du Lundi 04 Sept  au Dimanche 10 Sept 2017 </v>
      </c>
      <c r="L41" s="31" t="str">
        <f t="shared" si="5"/>
        <v xml:space="preserve">   Lundi 04 Septembre</v>
      </c>
      <c r="M41" s="30" t="str">
        <f t="shared" si="6"/>
        <v xml:space="preserve">   Vendredi 08 Septembre 2017 </v>
      </c>
    </row>
    <row r="42" spans="1:13" ht="15" customHeight="1">
      <c r="J42" s="63">
        <v>37</v>
      </c>
      <c r="K42" s="30" t="str">
        <f t="shared" si="3"/>
        <v xml:space="preserve">Du Lundi 11 Sept  au Dimanche 17 Sept 2017 </v>
      </c>
      <c r="L42" s="31" t="str">
        <f t="shared" si="5"/>
        <v xml:space="preserve">   Lundi 11 Septembre</v>
      </c>
      <c r="M42" s="30" t="str">
        <f t="shared" si="6"/>
        <v xml:space="preserve">   Vendredi 15 Septembre 2017 </v>
      </c>
    </row>
    <row r="43" spans="1:13" ht="15" customHeight="1">
      <c r="J43" s="63">
        <v>38</v>
      </c>
      <c r="K43" s="30" t="str">
        <f t="shared" si="3"/>
        <v xml:space="preserve">Du Lundi 18 Sept  au Dimanche 24 Sept 2017 </v>
      </c>
      <c r="L43" s="31" t="str">
        <f t="shared" si="5"/>
        <v xml:space="preserve">   Lundi 18 Septembre</v>
      </c>
      <c r="M43" s="30" t="str">
        <f t="shared" si="6"/>
        <v xml:space="preserve">   Vendredi 22 Septembre 2017 </v>
      </c>
    </row>
    <row r="44" spans="1:13" ht="15" customHeight="1">
      <c r="J44" s="63">
        <v>39</v>
      </c>
      <c r="K44" s="30" t="str">
        <f t="shared" si="3"/>
        <v xml:space="preserve">Du Lundi 25 Sept  au Dimanche 01 Oct 2017 </v>
      </c>
      <c r="L44" s="31" t="str">
        <f t="shared" si="5"/>
        <v xml:space="preserve">   Lundi 25 Septembre</v>
      </c>
      <c r="M44" s="30" t="str">
        <f t="shared" si="6"/>
        <v xml:space="preserve">   Vendredi 29 Septembre 2017 </v>
      </c>
    </row>
    <row r="45" spans="1:13" ht="15" customHeight="1">
      <c r="J45" s="63">
        <v>40</v>
      </c>
      <c r="K45" s="30" t="str">
        <f t="shared" si="3"/>
        <v xml:space="preserve">Du Lundi 02 Oct  au Dimanche 08 Oct 2017 </v>
      </c>
      <c r="L45" s="31" t="str">
        <f t="shared" si="5"/>
        <v xml:space="preserve">   Lundi 02 Octobre</v>
      </c>
      <c r="M45" s="30" t="str">
        <f t="shared" si="6"/>
        <v xml:space="preserve">   Vendredi 06 Octobre 2017 </v>
      </c>
    </row>
    <row r="46" spans="1:13" ht="15" customHeight="1">
      <c r="J46" s="63">
        <v>41</v>
      </c>
      <c r="K46" s="30" t="str">
        <f t="shared" si="3"/>
        <v xml:space="preserve">Du Lundi 09 Oct  au Dimanche 15 Oct 2017 </v>
      </c>
      <c r="L46" s="31" t="str">
        <f t="shared" si="5"/>
        <v xml:space="preserve">   Lundi 09 Octobre</v>
      </c>
      <c r="M46" s="30" t="str">
        <f t="shared" si="6"/>
        <v xml:space="preserve">   Vendredi 13 Octobre 2017 </v>
      </c>
    </row>
    <row r="47" spans="1:13" ht="15" customHeight="1">
      <c r="J47" s="63">
        <v>42</v>
      </c>
      <c r="K47" s="30" t="str">
        <f t="shared" si="3"/>
        <v xml:space="preserve">Du Lundi 16 Oct  au Dimanche 22 Oct 2017 </v>
      </c>
      <c r="L47" s="31" t="str">
        <f t="shared" si="5"/>
        <v xml:space="preserve">   Lundi 16 Octobre</v>
      </c>
      <c r="M47" s="30" t="str">
        <f t="shared" si="6"/>
        <v xml:space="preserve">   Vendredi 20 Octobre 2017 </v>
      </c>
    </row>
    <row r="48" spans="1:13" ht="15" customHeight="1">
      <c r="J48" s="63">
        <v>43</v>
      </c>
      <c r="K48" s="30" t="str">
        <f t="shared" si="3"/>
        <v xml:space="preserve">Du Lundi 23 Oct  au Dimanche 29 Oct 2017 </v>
      </c>
      <c r="L48" s="31" t="str">
        <f t="shared" si="5"/>
        <v xml:space="preserve">   Lundi 23 Octobre</v>
      </c>
      <c r="M48" s="30" t="str">
        <f t="shared" si="6"/>
        <v xml:space="preserve">   Vendredi 27 Octobre 2017 </v>
      </c>
    </row>
    <row r="49" spans="10:13" ht="15" customHeight="1">
      <c r="J49" s="63">
        <v>44</v>
      </c>
      <c r="K49" s="30" t="str">
        <f t="shared" si="3"/>
        <v xml:space="preserve">Du Lundi 30 Oct  au Dimanche 05 Nov 2017 </v>
      </c>
      <c r="L49" s="31" t="str">
        <f t="shared" si="5"/>
        <v xml:space="preserve">   Lundi 30 Octobre</v>
      </c>
      <c r="M49" s="30" t="str">
        <f t="shared" si="6"/>
        <v xml:space="preserve">   Vendredi 03 Novembre 2017 </v>
      </c>
    </row>
    <row r="50" spans="10:13" ht="15" customHeight="1">
      <c r="J50" s="63">
        <v>45</v>
      </c>
      <c r="K50" s="30" t="str">
        <f t="shared" si="3"/>
        <v xml:space="preserve">Du Lundi 06 Nov  au Dimanche 12 Nov 2017 </v>
      </c>
      <c r="L50" s="31" t="str">
        <f t="shared" si="5"/>
        <v xml:space="preserve">   Lundi 06 Novembre</v>
      </c>
      <c r="M50" s="30" t="str">
        <f t="shared" si="6"/>
        <v xml:space="preserve">   Vendredi 10 Novembre 2017 </v>
      </c>
    </row>
    <row r="51" spans="10:13" ht="15" customHeight="1">
      <c r="J51" s="63">
        <v>46</v>
      </c>
      <c r="K51" s="30" t="str">
        <f t="shared" si="3"/>
        <v xml:space="preserve">Du Lundi 13 Nov  au Dimanche 19 Nov 2017 </v>
      </c>
      <c r="L51" s="31" t="str">
        <f t="shared" si="5"/>
        <v xml:space="preserve">   Lundi 13 Novembre</v>
      </c>
      <c r="M51" s="30" t="str">
        <f t="shared" si="6"/>
        <v xml:space="preserve">   Vendredi 17 Novembre 2017 </v>
      </c>
    </row>
    <row r="52" spans="10:13" ht="15" customHeight="1">
      <c r="J52" s="63">
        <v>47</v>
      </c>
      <c r="K52" s="30" t="str">
        <f t="shared" si="3"/>
        <v xml:space="preserve">Du Lundi 20 Nov  au Dimanche 26 Nov 2017 </v>
      </c>
      <c r="L52" s="31" t="str">
        <f t="shared" si="5"/>
        <v xml:space="preserve">   Lundi 20 Novembre</v>
      </c>
      <c r="M52" s="30" t="str">
        <f t="shared" si="6"/>
        <v xml:space="preserve">   Vendredi 24 Novembre 2017 </v>
      </c>
    </row>
    <row r="53" spans="10:13" ht="15" customHeight="1">
      <c r="J53" s="63">
        <v>48</v>
      </c>
      <c r="K53" s="30" t="str">
        <f t="shared" si="3"/>
        <v xml:space="preserve">Du Lundi 27 Nov  au Dimanche 03 Déc 2017 </v>
      </c>
      <c r="L53" s="31" t="str">
        <f t="shared" si="5"/>
        <v xml:space="preserve">   Lundi 27 Novembre</v>
      </c>
      <c r="M53" s="30" t="str">
        <f t="shared" si="6"/>
        <v xml:space="preserve">   Vendredi 01 Décembre 2017 </v>
      </c>
    </row>
    <row r="54" spans="10:13" ht="15" customHeight="1">
      <c r="J54" s="63">
        <v>49</v>
      </c>
      <c r="K54" s="30" t="str">
        <f t="shared" si="3"/>
        <v xml:space="preserve">Du Lundi 04 Déc  au Dimanche 10 Déc 2017 </v>
      </c>
      <c r="L54" s="31" t="str">
        <f t="shared" si="5"/>
        <v xml:space="preserve">   Lundi 04 Décembre</v>
      </c>
      <c r="M54" s="30" t="str">
        <f t="shared" si="6"/>
        <v xml:space="preserve">   Vendredi 08 Décembre 2017 </v>
      </c>
    </row>
    <row r="55" spans="10:13" ht="15" customHeight="1">
      <c r="J55" s="63">
        <v>50</v>
      </c>
      <c r="K55" s="30" t="str">
        <f t="shared" si="3"/>
        <v xml:space="preserve">Du Lundi 11 Déc  au Dimanche 17 Déc 2017 </v>
      </c>
      <c r="L55" s="31" t="str">
        <f t="shared" si="5"/>
        <v xml:space="preserve">   Lundi 11 Décembre</v>
      </c>
      <c r="M55" s="30" t="str">
        <f t="shared" si="6"/>
        <v xml:space="preserve">   Vendredi 15 Décembre 2017 </v>
      </c>
    </row>
    <row r="56" spans="10:13" ht="15" customHeight="1">
      <c r="J56" s="63">
        <v>51</v>
      </c>
      <c r="K56" s="30" t="str">
        <f t="shared" si="3"/>
        <v xml:space="preserve">Du Lundi 18 Déc  au Dimanche 24 Déc 2017 </v>
      </c>
      <c r="L56" s="31" t="str">
        <f t="shared" si="5"/>
        <v xml:space="preserve">   Lundi 18 Décembre</v>
      </c>
      <c r="M56" s="30" t="str">
        <f t="shared" si="6"/>
        <v xml:space="preserve">   Vendredi 22 Décembre 2017 </v>
      </c>
    </row>
    <row r="57" spans="10:13" ht="15.75" customHeight="1">
      <c r="J57" s="63">
        <v>52</v>
      </c>
      <c r="K57" s="30" t="str">
        <f t="shared" si="3"/>
        <v xml:space="preserve">Du Lundi 25 Déc  au Dimanche 31 Déc 2017 </v>
      </c>
      <c r="L57" s="31" t="str">
        <f t="shared" si="5"/>
        <v xml:space="preserve">   Lundi 25 Décembre</v>
      </c>
      <c r="M57" s="30" t="str">
        <f t="shared" si="6"/>
        <v xml:space="preserve">   Vendredi 30 Décembre 2016 </v>
      </c>
    </row>
    <row r="58" spans="10:13" ht="15.75" customHeight="1">
      <c r="J58" s="63">
        <v>1</v>
      </c>
      <c r="K58" s="30" t="str">
        <f>PROPER("Du "&amp;TEXT(7*J58+DATE($J$1,1,3)-WEEKDAY(DATE($J$1,1,3))-5,"jjjj jj mmm "))&amp;" au "&amp;PROPER(TEXT(7*J58+DATE($J$1,1,3)-WEEKDAY(DATE($J$1,1,3))+1,"jjjj jj mmm aaaaa "))</f>
        <v xml:space="preserve">Du Lundi 01 Janv  au Dimanche 07 Janv 2018 </v>
      </c>
      <c r="L58" s="31" t="str">
        <f>PROPER("   "&amp;TEXT(7*J58+DATE($J$1,1,3)-WEEKDAY(DATE($J$1,1,3))-5,"jjjj jj mmmm"))</f>
        <v xml:space="preserve">   Lundi 01 Janvier</v>
      </c>
      <c r="M58" s="30" t="str">
        <f>PROPER("   "&amp;TEXT(7*J59+DATE($J$1,1,3)-WEEKDAY(DATE($J$1,1,3))-8,"jjjj jj mmmm aaaa "))</f>
        <v xml:space="preserve">   Vendredi 05 Janvier 2018 </v>
      </c>
    </row>
    <row r="59" spans="10:13" ht="15.75" customHeight="1">
      <c r="J59" s="63">
        <v>2</v>
      </c>
      <c r="K59" s="30" t="str">
        <f>PROPER("Du "&amp;TEXT(7*J59+DATE($J$1,1,3)-WEEKDAY(DATE($J$1,1,3))-5,"jjjj jj mmm "))&amp;" au "&amp;PROPER(TEXT(7*J59+DATE($J$1,1,3)-WEEKDAY(DATE($J$1,1,3))+1,"jjjj jj mmm aaaaa "))</f>
        <v xml:space="preserve">Du Lundi 08 Janv  au Dimanche 14 Janv 2018 </v>
      </c>
      <c r="L59" s="31" t="str">
        <f>PROPER("   "&amp;TEXT(7*J59+DATE($J$1,1,3)-WEEKDAY(DATE($J$1,1,3))-5,"jjjj jj mmmm"))</f>
        <v xml:space="preserve">   Lundi 08 Janvier</v>
      </c>
      <c r="M59" s="30"/>
    </row>
  </sheetData>
  <mergeCells count="3">
    <mergeCell ref="A2:B2"/>
    <mergeCell ref="A4:D4"/>
    <mergeCell ref="L4:M4"/>
  </mergeCells>
  <conditionalFormatting sqref="B6:D36">
    <cfRule type="cellIs" dxfId="1" priority="1" stopIfTrue="1" operator="equal">
      <formula>"D"</formula>
    </cfRule>
    <cfRule type="cellIs" dxfId="0" priority="2" stopIfTrue="1" operator="equal">
      <formula>"S"</formula>
    </cfRule>
  </conditionalFormatting>
  <pageMargins left="0" right="0" top="0" bottom="0" header="0" footer="0"/>
  <pageSetup paperSize="9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Scroll Bar 1">
              <controlPr defaultSize="0" autoPict="0">
                <anchor moveWithCells="1">
                  <from>
                    <xdr:col>2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Scroll Bar 2">
              <controlPr defaultSize="0" autoPict="0">
                <anchor moveWithCells="1">
                  <from>
                    <xdr:col>6</xdr:col>
                    <xdr:colOff>0</xdr:colOff>
                    <xdr:row>1</xdr:row>
                    <xdr:rowOff>19050</xdr:rowOff>
                  </from>
                  <to>
                    <xdr:col>10</xdr:col>
                    <xdr:colOff>676275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0"/>
  <sheetViews>
    <sheetView workbookViewId="0">
      <selection activeCell="A12" sqref="A12:B12"/>
    </sheetView>
  </sheetViews>
  <sheetFormatPr baseColWidth="10" defaultRowHeight="15"/>
  <sheetData>
    <row r="1" spans="1:7" ht="36.75" thickBot="1">
      <c r="A1" s="144" t="s">
        <v>5</v>
      </c>
      <c r="B1" s="145"/>
      <c r="C1" s="145"/>
      <c r="D1" s="145"/>
      <c r="E1" s="145"/>
      <c r="F1" s="145"/>
      <c r="G1" s="146"/>
    </row>
    <row r="3" spans="1:7">
      <c r="A3" s="1" t="s">
        <v>6</v>
      </c>
      <c r="B3" s="3">
        <f ca="1">Données!B3</f>
        <v>2017</v>
      </c>
    </row>
    <row r="6" spans="1:7">
      <c r="A6" s="147" t="s">
        <v>20</v>
      </c>
      <c r="B6" s="147"/>
      <c r="C6" s="137"/>
      <c r="D6" s="152"/>
      <c r="E6" s="138"/>
      <c r="F6" s="11"/>
      <c r="G6" s="11"/>
    </row>
    <row r="8" spans="1:7">
      <c r="A8" s="147" t="s">
        <v>7</v>
      </c>
      <c r="B8" s="147"/>
      <c r="C8" s="147"/>
      <c r="D8" s="148">
        <f ca="1">TODAY()</f>
        <v>42749</v>
      </c>
      <c r="E8" s="138"/>
    </row>
    <row r="9" spans="1:7">
      <c r="A9" s="147" t="s">
        <v>24</v>
      </c>
      <c r="B9" s="147"/>
      <c r="C9" s="147"/>
      <c r="D9" s="137">
        <f>26.5-(SUM(E13:F50))</f>
        <v>26.5</v>
      </c>
      <c r="E9" s="138"/>
    </row>
    <row r="11" spans="1:7" ht="18.75">
      <c r="A11" s="149" t="s">
        <v>8</v>
      </c>
      <c r="B11" s="150"/>
      <c r="C11" s="150"/>
      <c r="D11" s="150"/>
      <c r="E11" s="150"/>
      <c r="F11" s="150"/>
      <c r="G11" s="151"/>
    </row>
    <row r="12" spans="1:7">
      <c r="A12" s="137" t="s">
        <v>9</v>
      </c>
      <c r="B12" s="138"/>
      <c r="C12" s="137" t="s">
        <v>10</v>
      </c>
      <c r="D12" s="138"/>
      <c r="E12" s="137" t="s">
        <v>11</v>
      </c>
      <c r="F12" s="138"/>
      <c r="G12" s="3" t="s">
        <v>12</v>
      </c>
    </row>
    <row r="13" spans="1:7">
      <c r="A13" s="139"/>
      <c r="B13" s="140"/>
      <c r="C13" s="141"/>
      <c r="D13" s="142"/>
      <c r="E13" s="143" t="str">
        <f>IF(A13="","",C13-A13)</f>
        <v/>
      </c>
      <c r="F13" s="143"/>
      <c r="G13" s="4"/>
    </row>
    <row r="14" spans="1:7">
      <c r="A14" s="153"/>
      <c r="B14" s="154"/>
      <c r="C14" s="157"/>
      <c r="D14" s="158"/>
      <c r="E14" s="161" t="str">
        <f t="shared" ref="E14:E50" si="0">IF(A14="","",C14-A14)</f>
        <v/>
      </c>
      <c r="F14" s="161"/>
      <c r="G14" s="5"/>
    </row>
    <row r="15" spans="1:7">
      <c r="A15" s="153"/>
      <c r="B15" s="154"/>
      <c r="C15" s="157"/>
      <c r="D15" s="158"/>
      <c r="E15" s="161" t="str">
        <f t="shared" si="0"/>
        <v/>
      </c>
      <c r="F15" s="161"/>
      <c r="G15" s="5"/>
    </row>
    <row r="16" spans="1:7">
      <c r="A16" s="153"/>
      <c r="B16" s="154"/>
      <c r="C16" s="157"/>
      <c r="D16" s="158"/>
      <c r="E16" s="161" t="str">
        <f t="shared" si="0"/>
        <v/>
      </c>
      <c r="F16" s="161"/>
      <c r="G16" s="5"/>
    </row>
    <row r="17" spans="1:7">
      <c r="A17" s="153"/>
      <c r="B17" s="154"/>
      <c r="C17" s="157"/>
      <c r="D17" s="158"/>
      <c r="E17" s="161" t="str">
        <f t="shared" si="0"/>
        <v/>
      </c>
      <c r="F17" s="161"/>
      <c r="G17" s="5"/>
    </row>
    <row r="18" spans="1:7">
      <c r="A18" s="153"/>
      <c r="B18" s="154"/>
      <c r="C18" s="157"/>
      <c r="D18" s="158"/>
      <c r="E18" s="161" t="str">
        <f t="shared" si="0"/>
        <v/>
      </c>
      <c r="F18" s="161"/>
      <c r="G18" s="5"/>
    </row>
    <row r="19" spans="1:7">
      <c r="A19" s="153"/>
      <c r="B19" s="154"/>
      <c r="C19" s="157"/>
      <c r="D19" s="158"/>
      <c r="E19" s="161" t="str">
        <f t="shared" si="0"/>
        <v/>
      </c>
      <c r="F19" s="161"/>
      <c r="G19" s="5"/>
    </row>
    <row r="20" spans="1:7">
      <c r="A20" s="153"/>
      <c r="B20" s="154"/>
      <c r="C20" s="157"/>
      <c r="D20" s="158"/>
      <c r="E20" s="161" t="str">
        <f t="shared" si="0"/>
        <v/>
      </c>
      <c r="F20" s="161"/>
      <c r="G20" s="5"/>
    </row>
    <row r="21" spans="1:7">
      <c r="A21" s="153"/>
      <c r="B21" s="154"/>
      <c r="C21" s="157"/>
      <c r="D21" s="158"/>
      <c r="E21" s="161" t="str">
        <f t="shared" si="0"/>
        <v/>
      </c>
      <c r="F21" s="161"/>
      <c r="G21" s="5"/>
    </row>
    <row r="22" spans="1:7">
      <c r="A22" s="153"/>
      <c r="B22" s="154"/>
      <c r="C22" s="157"/>
      <c r="D22" s="158"/>
      <c r="E22" s="161" t="str">
        <f t="shared" si="0"/>
        <v/>
      </c>
      <c r="F22" s="161"/>
      <c r="G22" s="5"/>
    </row>
    <row r="23" spans="1:7">
      <c r="A23" s="153"/>
      <c r="B23" s="154"/>
      <c r="C23" s="157"/>
      <c r="D23" s="158"/>
      <c r="E23" s="161" t="str">
        <f t="shared" si="0"/>
        <v/>
      </c>
      <c r="F23" s="161"/>
      <c r="G23" s="5"/>
    </row>
    <row r="24" spans="1:7">
      <c r="A24" s="153"/>
      <c r="B24" s="154"/>
      <c r="C24" s="157"/>
      <c r="D24" s="158"/>
      <c r="E24" s="161" t="str">
        <f t="shared" si="0"/>
        <v/>
      </c>
      <c r="F24" s="161"/>
      <c r="G24" s="5"/>
    </row>
    <row r="25" spans="1:7">
      <c r="A25" s="153"/>
      <c r="B25" s="154"/>
      <c r="C25" s="157"/>
      <c r="D25" s="158"/>
      <c r="E25" s="161" t="str">
        <f t="shared" si="0"/>
        <v/>
      </c>
      <c r="F25" s="161"/>
      <c r="G25" s="5"/>
    </row>
    <row r="26" spans="1:7">
      <c r="A26" s="153"/>
      <c r="B26" s="154"/>
      <c r="C26" s="157"/>
      <c r="D26" s="158"/>
      <c r="E26" s="161" t="str">
        <f t="shared" si="0"/>
        <v/>
      </c>
      <c r="F26" s="161"/>
      <c r="G26" s="5"/>
    </row>
    <row r="27" spans="1:7">
      <c r="A27" s="153"/>
      <c r="B27" s="154"/>
      <c r="C27" s="157"/>
      <c r="D27" s="158"/>
      <c r="E27" s="161" t="str">
        <f t="shared" si="0"/>
        <v/>
      </c>
      <c r="F27" s="161"/>
      <c r="G27" s="5"/>
    </row>
    <row r="28" spans="1:7">
      <c r="A28" s="153"/>
      <c r="B28" s="154"/>
      <c r="C28" s="157"/>
      <c r="D28" s="158"/>
      <c r="E28" s="161" t="str">
        <f t="shared" si="0"/>
        <v/>
      </c>
      <c r="F28" s="161"/>
      <c r="G28" s="5"/>
    </row>
    <row r="29" spans="1:7">
      <c r="A29" s="153"/>
      <c r="B29" s="154"/>
      <c r="C29" s="157"/>
      <c r="D29" s="158"/>
      <c r="E29" s="161" t="str">
        <f t="shared" si="0"/>
        <v/>
      </c>
      <c r="F29" s="161"/>
      <c r="G29" s="5"/>
    </row>
    <row r="30" spans="1:7">
      <c r="A30" s="153"/>
      <c r="B30" s="154"/>
      <c r="C30" s="157"/>
      <c r="D30" s="158"/>
      <c r="E30" s="161" t="str">
        <f t="shared" si="0"/>
        <v/>
      </c>
      <c r="F30" s="161"/>
      <c r="G30" s="5"/>
    </row>
    <row r="31" spans="1:7">
      <c r="A31" s="153"/>
      <c r="B31" s="154"/>
      <c r="C31" s="157"/>
      <c r="D31" s="158"/>
      <c r="E31" s="161" t="str">
        <f t="shared" si="0"/>
        <v/>
      </c>
      <c r="F31" s="161"/>
      <c r="G31" s="5"/>
    </row>
    <row r="32" spans="1:7">
      <c r="A32" s="153"/>
      <c r="B32" s="154"/>
      <c r="C32" s="157"/>
      <c r="D32" s="158"/>
      <c r="E32" s="161" t="str">
        <f t="shared" si="0"/>
        <v/>
      </c>
      <c r="F32" s="161"/>
      <c r="G32" s="5"/>
    </row>
    <row r="33" spans="1:7">
      <c r="A33" s="153"/>
      <c r="B33" s="154"/>
      <c r="C33" s="157"/>
      <c r="D33" s="158"/>
      <c r="E33" s="161" t="str">
        <f t="shared" si="0"/>
        <v/>
      </c>
      <c r="F33" s="161"/>
      <c r="G33" s="5"/>
    </row>
    <row r="34" spans="1:7">
      <c r="A34" s="153"/>
      <c r="B34" s="154"/>
      <c r="C34" s="157"/>
      <c r="D34" s="158"/>
      <c r="E34" s="161" t="str">
        <f t="shared" si="0"/>
        <v/>
      </c>
      <c r="F34" s="161"/>
      <c r="G34" s="5"/>
    </row>
    <row r="35" spans="1:7">
      <c r="A35" s="153"/>
      <c r="B35" s="154"/>
      <c r="C35" s="157"/>
      <c r="D35" s="158"/>
      <c r="E35" s="161" t="str">
        <f t="shared" si="0"/>
        <v/>
      </c>
      <c r="F35" s="161"/>
      <c r="G35" s="5"/>
    </row>
    <row r="36" spans="1:7">
      <c r="A36" s="153"/>
      <c r="B36" s="154"/>
      <c r="C36" s="157"/>
      <c r="D36" s="158"/>
      <c r="E36" s="161" t="str">
        <f t="shared" si="0"/>
        <v/>
      </c>
      <c r="F36" s="161"/>
      <c r="G36" s="5"/>
    </row>
    <row r="37" spans="1:7">
      <c r="A37" s="153"/>
      <c r="B37" s="154"/>
      <c r="C37" s="157"/>
      <c r="D37" s="158"/>
      <c r="E37" s="161" t="str">
        <f t="shared" si="0"/>
        <v/>
      </c>
      <c r="F37" s="161"/>
      <c r="G37" s="5"/>
    </row>
    <row r="38" spans="1:7">
      <c r="A38" s="153"/>
      <c r="B38" s="154"/>
      <c r="C38" s="157"/>
      <c r="D38" s="158"/>
      <c r="E38" s="161" t="str">
        <f t="shared" si="0"/>
        <v/>
      </c>
      <c r="F38" s="161"/>
      <c r="G38" s="5"/>
    </row>
    <row r="39" spans="1:7">
      <c r="A39" s="153"/>
      <c r="B39" s="154"/>
      <c r="C39" s="157"/>
      <c r="D39" s="158"/>
      <c r="E39" s="161" t="str">
        <f t="shared" si="0"/>
        <v/>
      </c>
      <c r="F39" s="161"/>
      <c r="G39" s="5"/>
    </row>
    <row r="40" spans="1:7">
      <c r="A40" s="153"/>
      <c r="B40" s="154"/>
      <c r="C40" s="157"/>
      <c r="D40" s="158"/>
      <c r="E40" s="161" t="str">
        <f t="shared" si="0"/>
        <v/>
      </c>
      <c r="F40" s="161"/>
      <c r="G40" s="5"/>
    </row>
    <row r="41" spans="1:7">
      <c r="A41" s="153"/>
      <c r="B41" s="154"/>
      <c r="C41" s="157"/>
      <c r="D41" s="158"/>
      <c r="E41" s="161" t="str">
        <f t="shared" si="0"/>
        <v/>
      </c>
      <c r="F41" s="161"/>
      <c r="G41" s="5"/>
    </row>
    <row r="42" spans="1:7">
      <c r="A42" s="153"/>
      <c r="B42" s="154"/>
      <c r="C42" s="157"/>
      <c r="D42" s="158"/>
      <c r="E42" s="161" t="str">
        <f t="shared" si="0"/>
        <v/>
      </c>
      <c r="F42" s="161"/>
      <c r="G42" s="5"/>
    </row>
    <row r="43" spans="1:7">
      <c r="A43" s="153"/>
      <c r="B43" s="154"/>
      <c r="C43" s="157"/>
      <c r="D43" s="158"/>
      <c r="E43" s="161" t="str">
        <f t="shared" si="0"/>
        <v/>
      </c>
      <c r="F43" s="161"/>
      <c r="G43" s="5"/>
    </row>
    <row r="44" spans="1:7">
      <c r="A44" s="153"/>
      <c r="B44" s="154"/>
      <c r="C44" s="157"/>
      <c r="D44" s="158"/>
      <c r="E44" s="161" t="str">
        <f t="shared" si="0"/>
        <v/>
      </c>
      <c r="F44" s="161"/>
      <c r="G44" s="5"/>
    </row>
    <row r="45" spans="1:7">
      <c r="A45" s="153"/>
      <c r="B45" s="154"/>
      <c r="C45" s="157"/>
      <c r="D45" s="158"/>
      <c r="E45" s="161" t="str">
        <f t="shared" si="0"/>
        <v/>
      </c>
      <c r="F45" s="161"/>
      <c r="G45" s="5"/>
    </row>
    <row r="46" spans="1:7">
      <c r="A46" s="153"/>
      <c r="B46" s="154"/>
      <c r="C46" s="157"/>
      <c r="D46" s="158"/>
      <c r="E46" s="161" t="str">
        <f t="shared" si="0"/>
        <v/>
      </c>
      <c r="F46" s="161"/>
      <c r="G46" s="5"/>
    </row>
    <row r="47" spans="1:7">
      <c r="A47" s="153"/>
      <c r="B47" s="154"/>
      <c r="C47" s="157"/>
      <c r="D47" s="158"/>
      <c r="E47" s="161" t="str">
        <f t="shared" si="0"/>
        <v/>
      </c>
      <c r="F47" s="161"/>
      <c r="G47" s="5"/>
    </row>
    <row r="48" spans="1:7">
      <c r="A48" s="153"/>
      <c r="B48" s="154"/>
      <c r="C48" s="157"/>
      <c r="D48" s="158"/>
      <c r="E48" s="161" t="str">
        <f t="shared" si="0"/>
        <v/>
      </c>
      <c r="F48" s="161"/>
      <c r="G48" s="5"/>
    </row>
    <row r="49" spans="1:7">
      <c r="A49" s="153"/>
      <c r="B49" s="154"/>
      <c r="C49" s="157"/>
      <c r="D49" s="158"/>
      <c r="E49" s="161" t="str">
        <f t="shared" si="0"/>
        <v/>
      </c>
      <c r="F49" s="161"/>
      <c r="G49" s="5"/>
    </row>
    <row r="50" spans="1:7">
      <c r="A50" s="155"/>
      <c r="B50" s="156"/>
      <c r="C50" s="159"/>
      <c r="D50" s="160"/>
      <c r="E50" s="162" t="str">
        <f t="shared" si="0"/>
        <v/>
      </c>
      <c r="F50" s="162"/>
      <c r="G50" s="6"/>
    </row>
  </sheetData>
  <mergeCells count="125">
    <mergeCell ref="E28:F28"/>
    <mergeCell ref="E29:F29"/>
    <mergeCell ref="E30:F30"/>
    <mergeCell ref="E31:F31"/>
    <mergeCell ref="E50:F50"/>
    <mergeCell ref="E44:F44"/>
    <mergeCell ref="E45:F45"/>
    <mergeCell ref="E46:F46"/>
    <mergeCell ref="E47:F47"/>
    <mergeCell ref="E48:F48"/>
    <mergeCell ref="E49:F49"/>
    <mergeCell ref="E38:F38"/>
    <mergeCell ref="E39:F39"/>
    <mergeCell ref="E40:F40"/>
    <mergeCell ref="E41:F41"/>
    <mergeCell ref="E42:F42"/>
    <mergeCell ref="E43:F43"/>
    <mergeCell ref="E20:F20"/>
    <mergeCell ref="E21:F21"/>
    <mergeCell ref="E22:F22"/>
    <mergeCell ref="E23:F23"/>
    <mergeCell ref="E24:F24"/>
    <mergeCell ref="E25:F25"/>
    <mergeCell ref="C47:D47"/>
    <mergeCell ref="C48:D48"/>
    <mergeCell ref="C49:D49"/>
    <mergeCell ref="C34:D34"/>
    <mergeCell ref="C23:D23"/>
    <mergeCell ref="C24:D24"/>
    <mergeCell ref="C25:D25"/>
    <mergeCell ref="C26:D26"/>
    <mergeCell ref="C27:D27"/>
    <mergeCell ref="C28:D28"/>
    <mergeCell ref="E32:F32"/>
    <mergeCell ref="E33:F33"/>
    <mergeCell ref="E34:F34"/>
    <mergeCell ref="E35:F35"/>
    <mergeCell ref="E36:F36"/>
    <mergeCell ref="E37:F37"/>
    <mergeCell ref="E26:F26"/>
    <mergeCell ref="E27:F27"/>
    <mergeCell ref="C50:D50"/>
    <mergeCell ref="E14:F14"/>
    <mergeCell ref="E15:F15"/>
    <mergeCell ref="E16:F16"/>
    <mergeCell ref="E17:F17"/>
    <mergeCell ref="E18:F18"/>
    <mergeCell ref="E19:F19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A50:B50"/>
    <mergeCell ref="C14:D14"/>
    <mergeCell ref="C15:D15"/>
    <mergeCell ref="C16:D16"/>
    <mergeCell ref="C17:D17"/>
    <mergeCell ref="C18:D18"/>
    <mergeCell ref="C19:D19"/>
    <mergeCell ref="C20:D20"/>
    <mergeCell ref="C21:D21"/>
    <mergeCell ref="C22:D22"/>
    <mergeCell ref="A44:B44"/>
    <mergeCell ref="A45:B45"/>
    <mergeCell ref="A46:B46"/>
    <mergeCell ref="A47:B47"/>
    <mergeCell ref="A48:B48"/>
    <mergeCell ref="A49:B49"/>
    <mergeCell ref="A38:B38"/>
    <mergeCell ref="A39:B39"/>
    <mergeCell ref="A40:B40"/>
    <mergeCell ref="A41:B41"/>
    <mergeCell ref="A42:B42"/>
    <mergeCell ref="A43:B43"/>
    <mergeCell ref="A32:B32"/>
    <mergeCell ref="A33:B33"/>
    <mergeCell ref="A34:B34"/>
    <mergeCell ref="A35:B35"/>
    <mergeCell ref="A36:B36"/>
    <mergeCell ref="A37:B37"/>
    <mergeCell ref="A26:B26"/>
    <mergeCell ref="A27:B27"/>
    <mergeCell ref="A28:B28"/>
    <mergeCell ref="A29:B29"/>
    <mergeCell ref="A30:B30"/>
    <mergeCell ref="A31:B31"/>
    <mergeCell ref="A20:B20"/>
    <mergeCell ref="A21:B21"/>
    <mergeCell ref="A22:B22"/>
    <mergeCell ref="A23:B23"/>
    <mergeCell ref="A24:B24"/>
    <mergeCell ref="A25:B25"/>
    <mergeCell ref="A14:B14"/>
    <mergeCell ref="A15:B15"/>
    <mergeCell ref="A16:B16"/>
    <mergeCell ref="A17:B17"/>
    <mergeCell ref="A18:B18"/>
    <mergeCell ref="A19:B19"/>
    <mergeCell ref="A12:B12"/>
    <mergeCell ref="C12:D12"/>
    <mergeCell ref="E12:F12"/>
    <mergeCell ref="A13:B13"/>
    <mergeCell ref="C13:D13"/>
    <mergeCell ref="E13:F13"/>
    <mergeCell ref="A1:G1"/>
    <mergeCell ref="A8:C8"/>
    <mergeCell ref="D8:E8"/>
    <mergeCell ref="A11:G11"/>
    <mergeCell ref="A6:B6"/>
    <mergeCell ref="C6:E6"/>
    <mergeCell ref="A9:C9"/>
    <mergeCell ref="D9:E9"/>
  </mergeCells>
  <pageMargins left="0.70866141732283461" right="0.70866141732283461" top="0" bottom="0" header="0.31496062992125984" footer="0.31496062992125984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50"/>
  <sheetViews>
    <sheetView topLeftCell="A2" workbookViewId="0">
      <selection activeCell="C13" sqref="C13:D13"/>
    </sheetView>
  </sheetViews>
  <sheetFormatPr baseColWidth="10" defaultRowHeight="15"/>
  <sheetData>
    <row r="1" spans="1:7" ht="36.75" thickBot="1">
      <c r="A1" s="144" t="s">
        <v>30</v>
      </c>
      <c r="B1" s="145"/>
      <c r="C1" s="145"/>
      <c r="D1" s="145"/>
      <c r="E1" s="145"/>
      <c r="F1" s="145"/>
      <c r="G1" s="146"/>
    </row>
    <row r="3" spans="1:7">
      <c r="A3" s="13" t="s">
        <v>6</v>
      </c>
      <c r="B3" s="3">
        <f ca="1">Données!B3</f>
        <v>2017</v>
      </c>
    </row>
    <row r="6" spans="1:7">
      <c r="A6" s="147" t="s">
        <v>20</v>
      </c>
      <c r="B6" s="147"/>
      <c r="C6" s="137"/>
      <c r="D6" s="152"/>
      <c r="E6" s="138"/>
      <c r="F6" s="11"/>
      <c r="G6" s="11"/>
    </row>
    <row r="8" spans="1:7">
      <c r="A8" s="147" t="s">
        <v>7</v>
      </c>
      <c r="B8" s="147"/>
      <c r="C8" s="147"/>
      <c r="D8" s="148">
        <f ca="1">TODAY()</f>
        <v>42749</v>
      </c>
      <c r="E8" s="138"/>
    </row>
    <row r="9" spans="1:7">
      <c r="A9" s="147" t="s">
        <v>24</v>
      </c>
      <c r="B9" s="147"/>
      <c r="C9" s="147"/>
      <c r="D9" s="137"/>
      <c r="E9" s="138"/>
    </row>
    <row r="11" spans="1:7" ht="18.75">
      <c r="A11" s="149" t="s">
        <v>8</v>
      </c>
      <c r="B11" s="150"/>
      <c r="C11" s="150"/>
      <c r="D11" s="150"/>
      <c r="E11" s="150"/>
      <c r="F11" s="150"/>
      <c r="G11" s="151"/>
    </row>
    <row r="12" spans="1:7">
      <c r="A12" s="137" t="s">
        <v>25</v>
      </c>
      <c r="B12" s="138"/>
      <c r="C12" s="137" t="s">
        <v>26</v>
      </c>
      <c r="D12" s="138"/>
      <c r="E12" s="12" t="s">
        <v>27</v>
      </c>
      <c r="F12" s="3" t="s">
        <v>28</v>
      </c>
      <c r="G12" s="3" t="s">
        <v>29</v>
      </c>
    </row>
    <row r="13" spans="1:7">
      <c r="A13" s="139"/>
      <c r="B13" s="140"/>
      <c r="C13" s="139"/>
      <c r="D13" s="140"/>
      <c r="E13" s="14"/>
      <c r="F13" s="14"/>
      <c r="G13" s="14"/>
    </row>
    <row r="14" spans="1:7">
      <c r="A14" s="153"/>
      <c r="B14" s="154"/>
      <c r="C14" s="153"/>
      <c r="D14" s="154"/>
      <c r="E14" s="15"/>
      <c r="F14" s="15"/>
      <c r="G14" s="15"/>
    </row>
    <row r="15" spans="1:7">
      <c r="A15" s="153"/>
      <c r="B15" s="154"/>
      <c r="C15" s="153"/>
      <c r="D15" s="154"/>
      <c r="E15" s="15"/>
      <c r="F15" s="15"/>
      <c r="G15" s="15"/>
    </row>
    <row r="16" spans="1:7">
      <c r="A16" s="153"/>
      <c r="B16" s="154"/>
      <c r="C16" s="153"/>
      <c r="D16" s="154"/>
      <c r="E16" s="15"/>
      <c r="F16" s="15"/>
      <c r="G16" s="15"/>
    </row>
    <row r="17" spans="1:7">
      <c r="A17" s="153"/>
      <c r="B17" s="154"/>
      <c r="C17" s="153"/>
      <c r="D17" s="154"/>
      <c r="E17" s="15"/>
      <c r="F17" s="15"/>
      <c r="G17" s="15"/>
    </row>
    <row r="18" spans="1:7">
      <c r="A18" s="153"/>
      <c r="B18" s="154"/>
      <c r="C18" s="153"/>
      <c r="D18" s="154"/>
      <c r="E18" s="15"/>
      <c r="F18" s="15"/>
      <c r="G18" s="15"/>
    </row>
    <row r="19" spans="1:7">
      <c r="A19" s="153"/>
      <c r="B19" s="154"/>
      <c r="C19" s="153"/>
      <c r="D19" s="154"/>
      <c r="E19" s="15"/>
      <c r="F19" s="15"/>
      <c r="G19" s="15"/>
    </row>
    <row r="20" spans="1:7">
      <c r="A20" s="153"/>
      <c r="B20" s="154"/>
      <c r="C20" s="153"/>
      <c r="D20" s="154"/>
      <c r="E20" s="15"/>
      <c r="F20" s="15"/>
      <c r="G20" s="15"/>
    </row>
    <row r="21" spans="1:7">
      <c r="A21" s="153"/>
      <c r="B21" s="154"/>
      <c r="C21" s="153"/>
      <c r="D21" s="154"/>
      <c r="E21" s="15"/>
      <c r="F21" s="15"/>
      <c r="G21" s="15"/>
    </row>
    <row r="22" spans="1:7">
      <c r="A22" s="153"/>
      <c r="B22" s="154"/>
      <c r="C22" s="153"/>
      <c r="D22" s="154"/>
      <c r="E22" s="15"/>
      <c r="F22" s="15"/>
      <c r="G22" s="15"/>
    </row>
    <row r="23" spans="1:7">
      <c r="A23" s="153"/>
      <c r="B23" s="154"/>
      <c r="C23" s="153"/>
      <c r="D23" s="154"/>
      <c r="E23" s="15"/>
      <c r="F23" s="15"/>
      <c r="G23" s="15"/>
    </row>
    <row r="24" spans="1:7">
      <c r="A24" s="153"/>
      <c r="B24" s="154"/>
      <c r="C24" s="153"/>
      <c r="D24" s="154"/>
      <c r="E24" s="15"/>
      <c r="F24" s="15"/>
      <c r="G24" s="15"/>
    </row>
    <row r="25" spans="1:7">
      <c r="A25" s="153"/>
      <c r="B25" s="154"/>
      <c r="C25" s="153"/>
      <c r="D25" s="154"/>
      <c r="E25" s="15"/>
      <c r="F25" s="15"/>
      <c r="G25" s="15"/>
    </row>
    <row r="26" spans="1:7">
      <c r="A26" s="153"/>
      <c r="B26" s="154"/>
      <c r="C26" s="153"/>
      <c r="D26" s="154"/>
      <c r="E26" s="15"/>
      <c r="F26" s="15"/>
      <c r="G26" s="15"/>
    </row>
    <row r="27" spans="1:7">
      <c r="A27" s="153"/>
      <c r="B27" s="154"/>
      <c r="C27" s="153"/>
      <c r="D27" s="154"/>
      <c r="E27" s="15"/>
      <c r="F27" s="15"/>
      <c r="G27" s="15"/>
    </row>
    <row r="28" spans="1:7">
      <c r="A28" s="153"/>
      <c r="B28" s="154"/>
      <c r="C28" s="153"/>
      <c r="D28" s="154"/>
      <c r="E28" s="15"/>
      <c r="F28" s="15"/>
      <c r="G28" s="15"/>
    </row>
    <row r="29" spans="1:7">
      <c r="A29" s="153"/>
      <c r="B29" s="154"/>
      <c r="C29" s="153"/>
      <c r="D29" s="154"/>
      <c r="E29" s="15"/>
      <c r="F29" s="15"/>
      <c r="G29" s="15"/>
    </row>
    <row r="30" spans="1:7">
      <c r="A30" s="153"/>
      <c r="B30" s="154"/>
      <c r="C30" s="153"/>
      <c r="D30" s="154"/>
      <c r="E30" s="15"/>
      <c r="F30" s="15"/>
      <c r="G30" s="15"/>
    </row>
    <row r="31" spans="1:7">
      <c r="A31" s="153"/>
      <c r="B31" s="154"/>
      <c r="C31" s="153"/>
      <c r="D31" s="154"/>
      <c r="E31" s="15"/>
      <c r="F31" s="15"/>
      <c r="G31" s="15"/>
    </row>
    <row r="32" spans="1:7">
      <c r="A32" s="153"/>
      <c r="B32" s="154"/>
      <c r="C32" s="153"/>
      <c r="D32" s="154"/>
      <c r="E32" s="15"/>
      <c r="F32" s="15"/>
      <c r="G32" s="15"/>
    </row>
    <row r="33" spans="1:7">
      <c r="A33" s="153"/>
      <c r="B33" s="154"/>
      <c r="C33" s="153"/>
      <c r="D33" s="154"/>
      <c r="E33" s="15"/>
      <c r="F33" s="15"/>
      <c r="G33" s="15"/>
    </row>
    <row r="34" spans="1:7">
      <c r="A34" s="153"/>
      <c r="B34" s="154"/>
      <c r="C34" s="153"/>
      <c r="D34" s="154"/>
      <c r="E34" s="15"/>
      <c r="F34" s="15"/>
      <c r="G34" s="15"/>
    </row>
    <row r="35" spans="1:7">
      <c r="A35" s="153"/>
      <c r="B35" s="154"/>
      <c r="C35" s="153"/>
      <c r="D35" s="154"/>
      <c r="E35" s="15"/>
      <c r="F35" s="15"/>
      <c r="G35" s="15"/>
    </row>
    <row r="36" spans="1:7">
      <c r="A36" s="153"/>
      <c r="B36" s="154"/>
      <c r="C36" s="153"/>
      <c r="D36" s="154"/>
      <c r="E36" s="15"/>
      <c r="F36" s="15"/>
      <c r="G36" s="15"/>
    </row>
    <row r="37" spans="1:7">
      <c r="A37" s="153"/>
      <c r="B37" s="154"/>
      <c r="C37" s="153"/>
      <c r="D37" s="154"/>
      <c r="E37" s="15"/>
      <c r="F37" s="15"/>
      <c r="G37" s="15"/>
    </row>
    <row r="38" spans="1:7">
      <c r="A38" s="153"/>
      <c r="B38" s="154"/>
      <c r="C38" s="153"/>
      <c r="D38" s="154"/>
      <c r="E38" s="15"/>
      <c r="F38" s="15"/>
      <c r="G38" s="15"/>
    </row>
    <row r="39" spans="1:7">
      <c r="A39" s="153"/>
      <c r="B39" s="154"/>
      <c r="C39" s="153"/>
      <c r="D39" s="154"/>
      <c r="E39" s="15"/>
      <c r="F39" s="15"/>
      <c r="G39" s="15"/>
    </row>
    <row r="40" spans="1:7">
      <c r="A40" s="153"/>
      <c r="B40" s="154"/>
      <c r="C40" s="153"/>
      <c r="D40" s="154"/>
      <c r="E40" s="15"/>
      <c r="F40" s="15"/>
      <c r="G40" s="15"/>
    </row>
    <row r="41" spans="1:7">
      <c r="A41" s="153"/>
      <c r="B41" s="154"/>
      <c r="C41" s="153"/>
      <c r="D41" s="154"/>
      <c r="E41" s="15"/>
      <c r="F41" s="15"/>
      <c r="G41" s="15"/>
    </row>
    <row r="42" spans="1:7">
      <c r="A42" s="153"/>
      <c r="B42" s="154"/>
      <c r="C42" s="153"/>
      <c r="D42" s="154"/>
      <c r="E42" s="15"/>
      <c r="F42" s="15"/>
      <c r="G42" s="15"/>
    </row>
    <row r="43" spans="1:7">
      <c r="A43" s="153"/>
      <c r="B43" s="154"/>
      <c r="C43" s="153"/>
      <c r="D43" s="154"/>
      <c r="E43" s="15"/>
      <c r="F43" s="15"/>
      <c r="G43" s="15"/>
    </row>
    <row r="44" spans="1:7">
      <c r="A44" s="153"/>
      <c r="B44" s="154"/>
      <c r="C44" s="153"/>
      <c r="D44" s="154"/>
      <c r="E44" s="15"/>
      <c r="F44" s="15"/>
      <c r="G44" s="15"/>
    </row>
    <row r="45" spans="1:7">
      <c r="A45" s="153"/>
      <c r="B45" s="154"/>
      <c r="C45" s="153"/>
      <c r="D45" s="154"/>
      <c r="E45" s="15"/>
      <c r="F45" s="15"/>
      <c r="G45" s="15"/>
    </row>
    <row r="46" spans="1:7">
      <c r="A46" s="153"/>
      <c r="B46" s="154"/>
      <c r="C46" s="153"/>
      <c r="D46" s="154"/>
      <c r="E46" s="15"/>
      <c r="F46" s="15"/>
      <c r="G46" s="15"/>
    </row>
    <row r="47" spans="1:7">
      <c r="A47" s="153"/>
      <c r="B47" s="154"/>
      <c r="C47" s="153"/>
      <c r="D47" s="154"/>
      <c r="E47" s="15"/>
      <c r="F47" s="15"/>
      <c r="G47" s="15"/>
    </row>
    <row r="48" spans="1:7">
      <c r="A48" s="153"/>
      <c r="B48" s="154"/>
      <c r="C48" s="153"/>
      <c r="D48" s="154"/>
      <c r="E48" s="15"/>
      <c r="F48" s="15"/>
      <c r="G48" s="15"/>
    </row>
    <row r="49" spans="1:7">
      <c r="A49" s="153"/>
      <c r="B49" s="154"/>
      <c r="C49" s="153"/>
      <c r="D49" s="154"/>
      <c r="E49" s="15"/>
      <c r="F49" s="15"/>
      <c r="G49" s="15"/>
    </row>
    <row r="50" spans="1:7">
      <c r="A50" s="155"/>
      <c r="B50" s="156"/>
      <c r="C50" s="155"/>
      <c r="D50" s="156"/>
      <c r="E50" s="16"/>
      <c r="F50" s="16"/>
      <c r="G50" s="16"/>
    </row>
  </sheetData>
  <mergeCells count="86">
    <mergeCell ref="A9:C9"/>
    <mergeCell ref="D9:E9"/>
    <mergeCell ref="A1:G1"/>
    <mergeCell ref="A6:B6"/>
    <mergeCell ref="C6:E6"/>
    <mergeCell ref="A8:C8"/>
    <mergeCell ref="D8:E8"/>
    <mergeCell ref="A14:B14"/>
    <mergeCell ref="C14:D14"/>
    <mergeCell ref="A15:B15"/>
    <mergeCell ref="C15:D15"/>
    <mergeCell ref="A11:G11"/>
    <mergeCell ref="A12:B12"/>
    <mergeCell ref="C12:D12"/>
    <mergeCell ref="A13:B13"/>
    <mergeCell ref="C13:D13"/>
    <mergeCell ref="A18:B18"/>
    <mergeCell ref="C18:D18"/>
    <mergeCell ref="A19:B19"/>
    <mergeCell ref="C19:D19"/>
    <mergeCell ref="A16:B16"/>
    <mergeCell ref="C16:D16"/>
    <mergeCell ref="A17:B17"/>
    <mergeCell ref="C17:D17"/>
    <mergeCell ref="A22:B22"/>
    <mergeCell ref="C22:D22"/>
    <mergeCell ref="A23:B23"/>
    <mergeCell ref="C23:D23"/>
    <mergeCell ref="A20:B20"/>
    <mergeCell ref="C20:D20"/>
    <mergeCell ref="A21:B21"/>
    <mergeCell ref="C21:D21"/>
    <mergeCell ref="A26:B26"/>
    <mergeCell ref="C26:D26"/>
    <mergeCell ref="A27:B27"/>
    <mergeCell ref="C27:D27"/>
    <mergeCell ref="A24:B24"/>
    <mergeCell ref="C24:D24"/>
    <mergeCell ref="A25:B25"/>
    <mergeCell ref="C25:D25"/>
    <mergeCell ref="A30:B30"/>
    <mergeCell ref="C30:D30"/>
    <mergeCell ref="A31:B31"/>
    <mergeCell ref="C31:D31"/>
    <mergeCell ref="A28:B28"/>
    <mergeCell ref="C28:D28"/>
    <mergeCell ref="A29:B29"/>
    <mergeCell ref="C29:D29"/>
    <mergeCell ref="A34:B34"/>
    <mergeCell ref="C34:D34"/>
    <mergeCell ref="A35:B35"/>
    <mergeCell ref="C35:D35"/>
    <mergeCell ref="A32:B32"/>
    <mergeCell ref="C32:D32"/>
    <mergeCell ref="A33:B33"/>
    <mergeCell ref="C33:D33"/>
    <mergeCell ref="A38:B38"/>
    <mergeCell ref="C38:D38"/>
    <mergeCell ref="A39:B39"/>
    <mergeCell ref="C39:D39"/>
    <mergeCell ref="A36:B36"/>
    <mergeCell ref="C36:D36"/>
    <mergeCell ref="A37:B37"/>
    <mergeCell ref="C37:D37"/>
    <mergeCell ref="A42:B42"/>
    <mergeCell ref="C42:D42"/>
    <mergeCell ref="A43:B43"/>
    <mergeCell ref="C43:D43"/>
    <mergeCell ref="A40:B40"/>
    <mergeCell ref="C40:D40"/>
    <mergeCell ref="A41:B41"/>
    <mergeCell ref="C41:D41"/>
    <mergeCell ref="A46:B46"/>
    <mergeCell ref="C46:D46"/>
    <mergeCell ref="A47:B47"/>
    <mergeCell ref="C47:D47"/>
    <mergeCell ref="A44:B44"/>
    <mergeCell ref="C44:D44"/>
    <mergeCell ref="A45:B45"/>
    <mergeCell ref="C45:D45"/>
    <mergeCell ref="A50:B50"/>
    <mergeCell ref="C50:D50"/>
    <mergeCell ref="A48:B48"/>
    <mergeCell ref="C48:D48"/>
    <mergeCell ref="A49:B49"/>
    <mergeCell ref="C49:D49"/>
  </mergeCells>
  <pageMargins left="0.70866141732283461" right="0.70866141732283461" top="0" bottom="0" header="0.31496062992125984" footer="0.31496062992125984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Accueil</vt:lpstr>
      <vt:lpstr>Présence</vt:lpstr>
      <vt:lpstr>Rtt</vt:lpstr>
      <vt:lpstr>Données</vt:lpstr>
      <vt:lpstr>Calendrier</vt:lpstr>
      <vt:lpstr>Model_congé</vt:lpstr>
      <vt:lpstr>Model_heure</vt:lpstr>
      <vt:lpstr>a</vt:lpstr>
      <vt:lpstr>agents_sec_nord</vt:lpstr>
      <vt:lpstr>agents_sec_sud</vt:lpstr>
      <vt:lpstr>Liste_agents</vt:lpstr>
      <vt:lpstr>m</vt:lpstr>
      <vt:lpstr>No_semaine</vt:lpstr>
      <vt:lpstr>presence_libelle</vt:lpstr>
      <vt:lpstr>raison_service</vt:lpstr>
      <vt:lpstr>Présence!Zone_d_impression</vt:lpstr>
    </vt:vector>
  </TitlesOfParts>
  <Company>Nyrhu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Coco-PC</dc:creator>
  <cp:lastModifiedBy>Nicolas</cp:lastModifiedBy>
  <cp:lastPrinted>2017-01-14T07:12:45Z</cp:lastPrinted>
  <dcterms:created xsi:type="dcterms:W3CDTF">2016-10-07T19:48:14Z</dcterms:created>
  <dcterms:modified xsi:type="dcterms:W3CDTF">2017-01-14T16:16:17Z</dcterms:modified>
</cp:coreProperties>
</file>